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8C4F1C90-05EB-6A55-5F09-09C24B55AC0B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btedu\Desktop\UL-sidor offentlig sektor\Räntestatistik för monetära finansinstitut\"/>
    </mc:Choice>
  </mc:AlternateContent>
  <bookViews>
    <workbookView xWindow="240" yWindow="60" windowWidth="22875" windowHeight="7680" tabRatio="804" firstSheet="2" activeTab="2"/>
  </bookViews>
  <sheets>
    <sheet name="RepairFormula" sheetId="43" state="hidden" r:id="rId1"/>
    <sheet name="Db" sheetId="42" state="hidden" r:id="rId2"/>
    <sheet name="Start" sheetId="1" r:id="rId3"/>
    <sheet name="Försättsblad" sheetId="3" r:id="rId4"/>
    <sheet name="Kontroller" sheetId="34" r:id="rId5"/>
    <sheet name="Tillgångar_utestående_belopp" sheetId="35" r:id="rId6"/>
    <sheet name="Tillgångar_nya_under_perioden" sheetId="36" r:id="rId7"/>
    <sheet name="Skulder_utestående_belopp" sheetId="37" r:id="rId8"/>
    <sheet name="Skulder_nya_under_perioden" sheetId="38" r:id="rId9"/>
    <sheet name="Summary" sheetId="44" state="hidden" r:id="rId10"/>
  </sheets>
  <definedNames>
    <definedName name="Skulder_nya_under_perioden">Skulder_nya_under_perioden!$D$5</definedName>
    <definedName name="Skulder_utestående_belopp">Skulder_utestående_belopp!$D$6</definedName>
    <definedName name="Tillgångar_nya_under_perioden">Tillgångar_nya_under_perioden!$D$7</definedName>
    <definedName name="Tillgångar_utestående_belopp">Tillgångar_utestående_belopp!$D$8</definedName>
    <definedName name="_xlnm.Print_Area" localSheetId="4">Kontroller!$A$1:$M$15</definedName>
    <definedName name="_xlnm.Print_Area" localSheetId="8">Skulder_nya_under_perioden!$C$1:$K$17</definedName>
    <definedName name="_xlnm.Print_Area" localSheetId="7">Skulder_utestående_belopp!$C$1:$O$19</definedName>
    <definedName name="_xlnm.Print_Area" localSheetId="6">Tillgångar_nya_under_perioden!$C$1:$Q$68</definedName>
    <definedName name="_xlnm.Print_Area" localSheetId="5">Tillgångar_utestående_belopp!$C$2:$R$72</definedName>
  </definedNames>
  <calcPr calcId="162913"/>
</workbook>
</file>

<file path=xl/calcChain.xml><?xml version="1.0" encoding="utf-8"?>
<calcChain xmlns="http://schemas.openxmlformats.org/spreadsheetml/2006/main">
  <c r="E33" i="38" l="1"/>
  <c r="J30" i="38"/>
  <c r="G30" i="38"/>
  <c r="F30" i="38"/>
  <c r="J29" i="38"/>
  <c r="G29" i="38"/>
  <c r="F29" i="38"/>
  <c r="E29" i="38"/>
  <c r="J24" i="38"/>
  <c r="E24" i="38"/>
  <c r="J23" i="38"/>
  <c r="I23" i="38"/>
  <c r="H23" i="38"/>
  <c r="G23" i="38"/>
  <c r="E23" i="38"/>
  <c r="J22" i="38"/>
  <c r="J21" i="38"/>
  <c r="H21" i="38"/>
  <c r="G21" i="38"/>
  <c r="E42" i="37"/>
  <c r="M40" i="37"/>
  <c r="G40" i="37"/>
  <c r="F40" i="37"/>
  <c r="E40" i="37"/>
  <c r="M39" i="37"/>
  <c r="G39" i="37"/>
  <c r="F39" i="37"/>
  <c r="E39" i="37"/>
  <c r="M38" i="37"/>
  <c r="G38" i="37"/>
  <c r="F38" i="37"/>
  <c r="E38" i="37"/>
  <c r="M33" i="37"/>
  <c r="M32" i="37"/>
  <c r="K32" i="37"/>
  <c r="J32" i="37"/>
  <c r="H32" i="37"/>
  <c r="G32" i="37"/>
  <c r="M31" i="37"/>
  <c r="G31" i="37"/>
  <c r="F31" i="37"/>
  <c r="E31" i="37"/>
  <c r="M30" i="37"/>
  <c r="K30" i="37"/>
  <c r="J30" i="37"/>
  <c r="H30" i="37"/>
  <c r="G30" i="37"/>
  <c r="F30" i="37"/>
  <c r="O25" i="37"/>
  <c r="M25" i="37"/>
  <c r="F25" i="37"/>
  <c r="E25" i="37"/>
  <c r="O24" i="37"/>
  <c r="M24" i="37"/>
  <c r="O137" i="36"/>
  <c r="N137" i="36"/>
  <c r="M137" i="36"/>
  <c r="L137" i="36"/>
  <c r="K137" i="36"/>
  <c r="J137" i="36"/>
  <c r="I137" i="36"/>
  <c r="H137" i="36"/>
  <c r="G137" i="36"/>
  <c r="O136" i="36"/>
  <c r="N136" i="36"/>
  <c r="M136" i="36"/>
  <c r="L136" i="36"/>
  <c r="K136" i="36"/>
  <c r="J136" i="36"/>
  <c r="I136" i="36"/>
  <c r="H136" i="36"/>
  <c r="G136" i="36"/>
  <c r="O135" i="36"/>
  <c r="N135" i="36"/>
  <c r="M135" i="36"/>
  <c r="L135" i="36"/>
  <c r="K135" i="36"/>
  <c r="J135" i="36"/>
  <c r="I135" i="36"/>
  <c r="H135" i="36"/>
  <c r="G135" i="36"/>
  <c r="O134" i="36"/>
  <c r="N134" i="36"/>
  <c r="M134" i="36"/>
  <c r="L134" i="36"/>
  <c r="K134" i="36"/>
  <c r="J134" i="36"/>
  <c r="I134" i="36"/>
  <c r="H134" i="36"/>
  <c r="G134" i="36"/>
  <c r="O130" i="36"/>
  <c r="N130" i="36"/>
  <c r="M130" i="36"/>
  <c r="L130" i="36"/>
  <c r="K130" i="36"/>
  <c r="J130" i="36"/>
  <c r="I130" i="36"/>
  <c r="H130" i="36"/>
  <c r="G130" i="36"/>
  <c r="O129" i="36"/>
  <c r="N129" i="36"/>
  <c r="M129" i="36"/>
  <c r="L129" i="36"/>
  <c r="K129" i="36"/>
  <c r="J129" i="36"/>
  <c r="I129" i="36"/>
  <c r="H129" i="36"/>
  <c r="G129" i="36"/>
  <c r="O128" i="36"/>
  <c r="N128" i="36"/>
  <c r="M128" i="36"/>
  <c r="L128" i="36"/>
  <c r="K128" i="36"/>
  <c r="J128" i="36"/>
  <c r="I128" i="36"/>
  <c r="H128" i="36"/>
  <c r="G128" i="36"/>
  <c r="O127" i="36"/>
  <c r="N127" i="36"/>
  <c r="M127" i="36"/>
  <c r="L127" i="36"/>
  <c r="K127" i="36"/>
  <c r="J127" i="36"/>
  <c r="I127" i="36"/>
  <c r="H127" i="36"/>
  <c r="G127" i="36"/>
  <c r="O126" i="36"/>
  <c r="N126" i="36"/>
  <c r="M126" i="36"/>
  <c r="L126" i="36"/>
  <c r="K126" i="36"/>
  <c r="J126" i="36"/>
  <c r="I126" i="36"/>
  <c r="H126" i="36"/>
  <c r="G126" i="36"/>
  <c r="O122" i="36"/>
  <c r="N122" i="36"/>
  <c r="M122" i="36"/>
  <c r="L122" i="36"/>
  <c r="K122" i="36"/>
  <c r="J122" i="36"/>
  <c r="I122" i="36"/>
  <c r="H122" i="36"/>
  <c r="G122" i="36"/>
  <c r="P121" i="36"/>
  <c r="P120" i="36"/>
  <c r="O120" i="36"/>
  <c r="N120" i="36"/>
  <c r="M120" i="36"/>
  <c r="L120" i="36"/>
  <c r="K120" i="36"/>
  <c r="J120" i="36"/>
  <c r="I120" i="36"/>
  <c r="H120" i="36"/>
  <c r="G120" i="36"/>
  <c r="F120" i="36"/>
  <c r="E120" i="36"/>
  <c r="P119" i="36"/>
  <c r="O119" i="36"/>
  <c r="N119" i="36"/>
  <c r="M119" i="36"/>
  <c r="L119" i="36"/>
  <c r="K119" i="36"/>
  <c r="J119" i="36"/>
  <c r="I119" i="36"/>
  <c r="H119" i="36"/>
  <c r="G119" i="36"/>
  <c r="F119" i="36"/>
  <c r="E119" i="36"/>
  <c r="P118" i="36"/>
  <c r="O118" i="36"/>
  <c r="N118" i="36"/>
  <c r="M118" i="36"/>
  <c r="L118" i="36"/>
  <c r="K118" i="36"/>
  <c r="J118" i="36"/>
  <c r="I118" i="36"/>
  <c r="H118" i="36"/>
  <c r="G118" i="36"/>
  <c r="F118" i="36"/>
  <c r="E118" i="36"/>
  <c r="O117" i="36"/>
  <c r="N117" i="36"/>
  <c r="M117" i="36"/>
  <c r="L117" i="36"/>
  <c r="K117" i="36"/>
  <c r="J117" i="36"/>
  <c r="I117" i="36"/>
  <c r="H117" i="36"/>
  <c r="G117" i="36"/>
  <c r="P116" i="36"/>
  <c r="P115" i="36"/>
  <c r="O115" i="36"/>
  <c r="N115" i="36"/>
  <c r="M115" i="36"/>
  <c r="L115" i="36"/>
  <c r="K115" i="36"/>
  <c r="J115" i="36"/>
  <c r="I115" i="36"/>
  <c r="H115" i="36"/>
  <c r="G115" i="36"/>
  <c r="F115" i="36"/>
  <c r="E115" i="36"/>
  <c r="P114" i="36"/>
  <c r="O114" i="36"/>
  <c r="N114" i="36"/>
  <c r="M114" i="36"/>
  <c r="L114" i="36"/>
  <c r="K114" i="36"/>
  <c r="J114" i="36"/>
  <c r="I114" i="36"/>
  <c r="H114" i="36"/>
  <c r="G114" i="36"/>
  <c r="F114" i="36"/>
  <c r="E114" i="36"/>
  <c r="P113" i="36"/>
  <c r="O113" i="36"/>
  <c r="N113" i="36"/>
  <c r="M113" i="36"/>
  <c r="L113" i="36"/>
  <c r="K113" i="36"/>
  <c r="J113" i="36"/>
  <c r="I113" i="36"/>
  <c r="H113" i="36"/>
  <c r="G113" i="36"/>
  <c r="F113" i="36"/>
  <c r="E113" i="36"/>
  <c r="O112" i="36"/>
  <c r="N112" i="36"/>
  <c r="M112" i="36"/>
  <c r="L112" i="36"/>
  <c r="K112" i="36"/>
  <c r="J112" i="36"/>
  <c r="I112" i="36"/>
  <c r="H112" i="36"/>
  <c r="G112" i="36"/>
  <c r="O111" i="36"/>
  <c r="N111" i="36"/>
  <c r="M111" i="36"/>
  <c r="L111" i="36"/>
  <c r="K111" i="36"/>
  <c r="J111" i="36"/>
  <c r="I111" i="36"/>
  <c r="H111" i="36"/>
  <c r="G111" i="36"/>
  <c r="G105" i="36"/>
  <c r="O104" i="36"/>
  <c r="N104" i="36"/>
  <c r="L104" i="36"/>
  <c r="K104" i="36"/>
  <c r="J104" i="36"/>
  <c r="I104" i="36"/>
  <c r="H104" i="36"/>
  <c r="G104" i="36"/>
  <c r="Q103" i="36"/>
  <c r="Q101" i="36"/>
  <c r="Q98" i="36"/>
  <c r="O97" i="36"/>
  <c r="N97" i="36"/>
  <c r="L97" i="36"/>
  <c r="K97" i="36"/>
  <c r="J97" i="36"/>
  <c r="I97" i="36"/>
  <c r="H97" i="36"/>
  <c r="G97" i="36"/>
  <c r="G96" i="36"/>
  <c r="O95" i="36"/>
  <c r="N95" i="36"/>
  <c r="M95" i="36"/>
  <c r="L95" i="36"/>
  <c r="K95" i="36"/>
  <c r="J95" i="36"/>
  <c r="I95" i="36"/>
  <c r="H95" i="36"/>
  <c r="G95" i="36"/>
  <c r="Q94" i="36"/>
  <c r="Q92" i="36"/>
  <c r="Q89" i="36"/>
  <c r="O88" i="36"/>
  <c r="N88" i="36"/>
  <c r="L88" i="36"/>
  <c r="K88" i="36"/>
  <c r="J88" i="36"/>
  <c r="I88" i="36"/>
  <c r="H88" i="36"/>
  <c r="G88" i="36"/>
  <c r="G87" i="36"/>
  <c r="O86" i="36"/>
  <c r="N86" i="36"/>
  <c r="M86" i="36"/>
  <c r="L86" i="36"/>
  <c r="K86" i="36"/>
  <c r="J86" i="36"/>
  <c r="I86" i="36"/>
  <c r="H86" i="36"/>
  <c r="G86" i="36"/>
  <c r="P85" i="36"/>
  <c r="P84" i="36"/>
  <c r="P83" i="36"/>
  <c r="P82" i="36"/>
  <c r="O81" i="36"/>
  <c r="N81" i="36"/>
  <c r="M81" i="36"/>
  <c r="L81" i="36"/>
  <c r="K81" i="36"/>
  <c r="J81" i="36"/>
  <c r="I81" i="36"/>
  <c r="H81" i="36"/>
  <c r="G81" i="36"/>
  <c r="P80" i="36"/>
  <c r="P79" i="36"/>
  <c r="P78" i="36"/>
  <c r="P77" i="36"/>
  <c r="O76" i="36"/>
  <c r="N76" i="36"/>
  <c r="M76" i="36"/>
  <c r="L76" i="36"/>
  <c r="K76" i="36"/>
  <c r="J76" i="36"/>
  <c r="I76" i="36"/>
  <c r="H76" i="36"/>
  <c r="G76" i="36"/>
  <c r="O75" i="36"/>
  <c r="N75" i="36"/>
  <c r="L75" i="36"/>
  <c r="K75" i="36"/>
  <c r="J75" i="36"/>
  <c r="I75" i="36"/>
  <c r="H75" i="36"/>
  <c r="O74" i="36"/>
  <c r="N74" i="36"/>
  <c r="M74" i="36"/>
  <c r="L74" i="36"/>
  <c r="K74" i="36"/>
  <c r="J74" i="36"/>
  <c r="I74" i="36"/>
  <c r="H74" i="36"/>
  <c r="G74" i="36"/>
  <c r="J148" i="35"/>
  <c r="J143" i="35"/>
  <c r="G143" i="35"/>
  <c r="E143" i="35"/>
  <c r="J142" i="35"/>
  <c r="G142" i="35"/>
  <c r="E142" i="35"/>
  <c r="Q135" i="35"/>
  <c r="G135" i="35"/>
  <c r="Q134" i="35"/>
  <c r="G134" i="35"/>
  <c r="Q133" i="35"/>
  <c r="P133" i="35"/>
  <c r="O133" i="35"/>
  <c r="N133" i="35"/>
  <c r="M133" i="35"/>
  <c r="L133" i="35"/>
  <c r="K133" i="35"/>
  <c r="J133" i="35"/>
  <c r="I133" i="35"/>
  <c r="H133" i="35"/>
  <c r="G133" i="35"/>
  <c r="F133" i="35"/>
  <c r="E133" i="35"/>
  <c r="Q132" i="35"/>
  <c r="P132" i="35"/>
  <c r="O132" i="35"/>
  <c r="N132" i="35"/>
  <c r="M132" i="35"/>
  <c r="L132" i="35"/>
  <c r="K132" i="35"/>
  <c r="J132" i="35"/>
  <c r="I132" i="35"/>
  <c r="H132" i="35"/>
  <c r="G132" i="35"/>
  <c r="F132" i="35"/>
  <c r="E132" i="35"/>
  <c r="Q131" i="35"/>
  <c r="G131" i="35"/>
  <c r="Q130" i="35"/>
  <c r="P130" i="35"/>
  <c r="O130" i="35"/>
  <c r="N130" i="35"/>
  <c r="M130" i="35"/>
  <c r="L130" i="35"/>
  <c r="K130" i="35"/>
  <c r="J130" i="35"/>
  <c r="I130" i="35"/>
  <c r="H130" i="35"/>
  <c r="G130" i="35"/>
  <c r="F130" i="35"/>
  <c r="E130" i="35"/>
  <c r="Q129" i="35"/>
  <c r="G129" i="35"/>
  <c r="Q128" i="35"/>
  <c r="G128" i="35"/>
  <c r="Q127" i="35"/>
  <c r="G127" i="35"/>
  <c r="P126" i="35"/>
  <c r="O126" i="35"/>
  <c r="N126" i="35"/>
  <c r="M126" i="35"/>
  <c r="L126" i="35"/>
  <c r="K126" i="35"/>
  <c r="J126" i="35"/>
  <c r="I126" i="35"/>
  <c r="H126" i="35"/>
  <c r="G126" i="35"/>
  <c r="F126" i="35"/>
  <c r="E126" i="35"/>
  <c r="Q125" i="35"/>
  <c r="G125" i="35"/>
  <c r="Q124" i="35"/>
  <c r="P124" i="35"/>
  <c r="O124" i="35"/>
  <c r="N124" i="35"/>
  <c r="M124" i="35"/>
  <c r="L124" i="35"/>
  <c r="K124" i="35"/>
  <c r="J124" i="35"/>
  <c r="I124" i="35"/>
  <c r="H124" i="35"/>
  <c r="G124" i="35"/>
  <c r="F124" i="35"/>
  <c r="E124" i="35"/>
  <c r="G123" i="35"/>
  <c r="Q122" i="35"/>
  <c r="P122" i="35"/>
  <c r="O122" i="35"/>
  <c r="N122" i="35"/>
  <c r="M122" i="35"/>
  <c r="L122" i="35"/>
  <c r="K122" i="35"/>
  <c r="J122" i="35"/>
  <c r="I122" i="35"/>
  <c r="H122" i="35"/>
  <c r="G122" i="35"/>
  <c r="F122" i="35"/>
  <c r="E122" i="35"/>
  <c r="Q121" i="35"/>
  <c r="G121" i="35"/>
  <c r="Q120" i="35"/>
  <c r="P120" i="35"/>
  <c r="O120" i="35"/>
  <c r="N120" i="35"/>
  <c r="M120" i="35"/>
  <c r="L120" i="35"/>
  <c r="K120" i="35"/>
  <c r="J120" i="35"/>
  <c r="I120" i="35"/>
  <c r="H120" i="35"/>
  <c r="G120" i="35"/>
  <c r="F120" i="35"/>
  <c r="E120" i="35"/>
  <c r="Q119" i="35"/>
  <c r="G119" i="35"/>
  <c r="Q118" i="35"/>
  <c r="P118" i="35"/>
  <c r="O118" i="35"/>
  <c r="N118" i="35"/>
  <c r="M118" i="35"/>
  <c r="L118" i="35"/>
  <c r="K118" i="35"/>
  <c r="J118" i="35"/>
  <c r="I118" i="35"/>
  <c r="H118" i="35"/>
  <c r="G118" i="35"/>
  <c r="F118" i="35"/>
  <c r="E118" i="35"/>
  <c r="Q117" i="35"/>
  <c r="G117" i="35"/>
  <c r="Q116" i="35"/>
  <c r="G116" i="35"/>
  <c r="Q115" i="35"/>
  <c r="G115" i="35"/>
  <c r="P114" i="35"/>
  <c r="O114" i="35"/>
  <c r="N114" i="35"/>
  <c r="M114" i="35"/>
  <c r="L114" i="35"/>
  <c r="K114" i="35"/>
  <c r="J114" i="35"/>
  <c r="I114" i="35"/>
  <c r="H114" i="35"/>
  <c r="G114" i="35"/>
  <c r="F114" i="35"/>
  <c r="E114" i="35"/>
  <c r="Q113" i="35"/>
  <c r="G113" i="35"/>
  <c r="Q112" i="35"/>
  <c r="P112" i="35"/>
  <c r="O112" i="35"/>
  <c r="N112" i="35"/>
  <c r="M112" i="35"/>
  <c r="L112" i="35"/>
  <c r="K112" i="35"/>
  <c r="J112" i="35"/>
  <c r="I112" i="35"/>
  <c r="H112" i="35"/>
  <c r="G112" i="35"/>
  <c r="F112" i="35"/>
  <c r="E112" i="35"/>
  <c r="G111" i="35"/>
  <c r="Q110" i="35"/>
  <c r="P110" i="35"/>
  <c r="O110" i="35"/>
  <c r="N110" i="35"/>
  <c r="M110" i="35"/>
  <c r="L110" i="35"/>
  <c r="K110" i="35"/>
  <c r="J110" i="35"/>
  <c r="I110" i="35"/>
  <c r="H110" i="35"/>
  <c r="G110" i="35"/>
  <c r="F110" i="35"/>
  <c r="E110" i="35"/>
  <c r="Q109" i="35"/>
  <c r="G109" i="35"/>
  <c r="Q108" i="35"/>
  <c r="G108" i="35"/>
  <c r="G107" i="35"/>
  <c r="Q106" i="35"/>
  <c r="P106" i="35"/>
  <c r="O106" i="35"/>
  <c r="N106" i="35"/>
  <c r="M106" i="35"/>
  <c r="L106" i="35"/>
  <c r="K106" i="35"/>
  <c r="J106" i="35"/>
  <c r="I106" i="35"/>
  <c r="H106" i="35"/>
  <c r="G106" i="35"/>
  <c r="F106" i="35"/>
  <c r="E106" i="35"/>
  <c r="R100" i="35"/>
  <c r="P100" i="35"/>
  <c r="F100" i="35"/>
  <c r="E100" i="35"/>
  <c r="R99" i="35"/>
  <c r="P99" i="35"/>
  <c r="R98" i="35"/>
  <c r="P98" i="35"/>
  <c r="R97" i="35"/>
  <c r="P97" i="35"/>
  <c r="R96" i="35"/>
  <c r="R95" i="35"/>
  <c r="R94" i="35"/>
  <c r="P94" i="35"/>
  <c r="O94" i="35"/>
  <c r="N94" i="35"/>
  <c r="M94" i="35"/>
  <c r="L94" i="35"/>
  <c r="K94" i="35"/>
  <c r="J94" i="35"/>
  <c r="I94" i="35"/>
  <c r="H94" i="35"/>
  <c r="G94" i="35"/>
  <c r="F94" i="35"/>
  <c r="E94" i="35"/>
  <c r="P93" i="35"/>
  <c r="F93" i="35"/>
  <c r="E93" i="35"/>
  <c r="R92" i="35"/>
  <c r="Q92" i="35"/>
  <c r="P92" i="35"/>
  <c r="O92" i="35"/>
  <c r="N92" i="35"/>
  <c r="M92" i="35"/>
  <c r="L92" i="35"/>
  <c r="K92" i="35"/>
  <c r="J92" i="35"/>
  <c r="I92" i="35"/>
  <c r="H92" i="35"/>
  <c r="G92" i="35"/>
  <c r="F92" i="35"/>
  <c r="E92" i="35"/>
  <c r="R91" i="35"/>
  <c r="P91" i="35"/>
  <c r="R90" i="35"/>
  <c r="P90" i="35"/>
  <c r="R89" i="35"/>
  <c r="P89" i="35"/>
  <c r="R88" i="35"/>
  <c r="P88" i="35"/>
  <c r="R87" i="35"/>
  <c r="P87" i="35"/>
  <c r="R86" i="35"/>
  <c r="P86" i="35"/>
  <c r="O86" i="35"/>
  <c r="N86" i="35"/>
  <c r="M86" i="35"/>
  <c r="L86" i="35"/>
  <c r="K86" i="35"/>
  <c r="J86" i="35"/>
  <c r="I86" i="35"/>
  <c r="H86" i="35"/>
  <c r="G86" i="35"/>
  <c r="F86" i="35"/>
  <c r="E86" i="35"/>
  <c r="P85" i="35"/>
  <c r="F85" i="35"/>
  <c r="E85" i="35"/>
  <c r="R84" i="35"/>
  <c r="Q84" i="35"/>
  <c r="P84" i="35"/>
  <c r="O84" i="35"/>
  <c r="N84" i="35"/>
  <c r="M84" i="35"/>
  <c r="L84" i="35"/>
  <c r="K84" i="35"/>
  <c r="J84" i="35"/>
  <c r="I84" i="35"/>
  <c r="H84" i="35"/>
  <c r="G84" i="35"/>
  <c r="F84" i="35"/>
  <c r="E84" i="35"/>
  <c r="R83" i="35"/>
  <c r="P83" i="35"/>
  <c r="R82" i="35"/>
  <c r="P82" i="35"/>
  <c r="P81" i="35"/>
  <c r="R80" i="35"/>
  <c r="Q80" i="35"/>
  <c r="P80" i="35"/>
  <c r="O80" i="35"/>
  <c r="N80" i="35"/>
  <c r="M80" i="35"/>
  <c r="L80" i="35"/>
  <c r="K80" i="35"/>
  <c r="J80" i="35"/>
  <c r="I80" i="35"/>
  <c r="H80" i="35"/>
  <c r="G80" i="35"/>
  <c r="F80" i="35"/>
  <c r="E80" i="35"/>
  <c r="J62" i="35"/>
  <c r="C298" i="43"/>
  <c r="F37" i="38" l="1"/>
  <c r="C351" i="43"/>
  <c r="C286" i="43"/>
  <c r="C258" i="43"/>
  <c r="C376" i="43" l="1"/>
  <c r="C1" i="43" l="1"/>
  <c r="C2" i="43"/>
  <c r="C3" i="43"/>
  <c r="C4" i="43"/>
  <c r="C5" i="43"/>
  <c r="C6" i="43"/>
  <c r="C7" i="43"/>
  <c r="C8" i="43"/>
  <c r="C9" i="43"/>
  <c r="C10" i="43"/>
  <c r="C11" i="43"/>
  <c r="C12" i="43"/>
  <c r="C13" i="43"/>
  <c r="C14" i="43"/>
  <c r="C15" i="43"/>
  <c r="C16" i="43"/>
  <c r="C17" i="43"/>
  <c r="C18" i="43"/>
  <c r="C19" i="43"/>
  <c r="C20" i="43"/>
  <c r="C21" i="43"/>
  <c r="C22" i="43"/>
  <c r="C23" i="43"/>
  <c r="C24" i="43"/>
  <c r="C25" i="43"/>
  <c r="C26" i="43"/>
  <c r="C27" i="43"/>
  <c r="C28" i="43"/>
  <c r="C29" i="43"/>
  <c r="C30" i="43"/>
  <c r="C31" i="43"/>
  <c r="C32" i="43"/>
  <c r="C33" i="43"/>
  <c r="C34" i="43"/>
  <c r="C35" i="43"/>
  <c r="C36" i="43"/>
  <c r="C37" i="43"/>
  <c r="C38" i="43"/>
  <c r="C39" i="43"/>
  <c r="C40" i="43"/>
  <c r="C41" i="43"/>
  <c r="C42" i="43"/>
  <c r="C43" i="43"/>
  <c r="C44" i="43"/>
  <c r="C45" i="43"/>
  <c r="C46" i="43"/>
  <c r="C47" i="43"/>
  <c r="C48" i="43"/>
  <c r="C49" i="43"/>
  <c r="C50" i="43"/>
  <c r="C51" i="43"/>
  <c r="C52" i="43"/>
  <c r="C53" i="43"/>
  <c r="C54" i="43"/>
  <c r="C55" i="43"/>
  <c r="C56" i="43"/>
  <c r="C57" i="43"/>
  <c r="C58" i="43"/>
  <c r="C59" i="43"/>
  <c r="C60" i="43"/>
  <c r="C61" i="43"/>
  <c r="C62" i="43"/>
  <c r="C63" i="43"/>
  <c r="C64" i="43"/>
  <c r="C65" i="43"/>
  <c r="C66" i="43"/>
  <c r="C67" i="43"/>
  <c r="C68" i="43"/>
  <c r="C69" i="43"/>
  <c r="C70" i="43"/>
  <c r="C71" i="43"/>
  <c r="C72" i="43"/>
  <c r="C73" i="43"/>
  <c r="C74" i="43"/>
  <c r="C75" i="43"/>
  <c r="C76" i="43"/>
  <c r="C77" i="43"/>
  <c r="C78" i="43"/>
  <c r="C79" i="43"/>
  <c r="C80" i="43"/>
  <c r="C81" i="43"/>
  <c r="C82" i="43"/>
  <c r="C83" i="43"/>
  <c r="C84" i="43"/>
  <c r="C85" i="43"/>
  <c r="C86" i="43"/>
  <c r="C87" i="43"/>
  <c r="C88" i="43"/>
  <c r="C89" i="43"/>
  <c r="C90" i="43"/>
  <c r="C91" i="43"/>
  <c r="C92" i="43"/>
  <c r="C93" i="43"/>
  <c r="C94" i="43"/>
  <c r="C95" i="43"/>
  <c r="C96" i="43"/>
  <c r="C97" i="43"/>
  <c r="C98" i="43"/>
  <c r="C99" i="43"/>
  <c r="C100" i="43"/>
  <c r="C101" i="43"/>
  <c r="C102" i="43"/>
  <c r="C103" i="43"/>
  <c r="C104" i="43"/>
  <c r="C105" i="43"/>
  <c r="C106" i="43"/>
  <c r="C107" i="43"/>
  <c r="C108" i="43"/>
  <c r="C109" i="43"/>
  <c r="C110" i="43"/>
  <c r="C111" i="43"/>
  <c r="C112" i="43"/>
  <c r="C113" i="43"/>
  <c r="C114" i="43"/>
  <c r="C115" i="43"/>
  <c r="C116" i="43"/>
  <c r="C117" i="43"/>
  <c r="C118" i="43"/>
  <c r="C119" i="43"/>
  <c r="C120" i="43"/>
  <c r="C121" i="43"/>
  <c r="C122" i="43"/>
  <c r="C123" i="43"/>
  <c r="C124" i="43"/>
  <c r="C125" i="43"/>
  <c r="C126" i="43"/>
  <c r="C127" i="43"/>
  <c r="C128" i="43"/>
  <c r="C129" i="43"/>
  <c r="C130" i="43"/>
  <c r="C131" i="43"/>
  <c r="C132" i="43"/>
  <c r="C133" i="43"/>
  <c r="C134" i="43"/>
  <c r="C135" i="43"/>
  <c r="C136" i="43"/>
  <c r="C137" i="43"/>
  <c r="C138" i="43"/>
  <c r="C139" i="43"/>
  <c r="C140" i="43"/>
  <c r="C141" i="43"/>
  <c r="C142" i="43"/>
  <c r="C143" i="43"/>
  <c r="C144" i="43"/>
  <c r="C145" i="43"/>
  <c r="C146" i="43"/>
  <c r="C147" i="43"/>
  <c r="C148" i="43"/>
  <c r="C149" i="43"/>
  <c r="C150" i="43"/>
  <c r="C151" i="43"/>
  <c r="C152" i="43"/>
  <c r="C153" i="43"/>
  <c r="C154" i="43"/>
  <c r="C155" i="43"/>
  <c r="C156" i="43"/>
  <c r="C157" i="43"/>
  <c r="C158" i="43"/>
  <c r="C159" i="43"/>
  <c r="C160" i="43"/>
  <c r="C161" i="43"/>
  <c r="C162" i="43"/>
  <c r="C163" i="43"/>
  <c r="C164" i="43"/>
  <c r="C165" i="43"/>
  <c r="C166" i="43"/>
  <c r="C167" i="43"/>
  <c r="C168" i="43"/>
  <c r="C169" i="43"/>
  <c r="C170" i="43"/>
  <c r="C171" i="43"/>
  <c r="C172" i="43"/>
  <c r="C173" i="43"/>
  <c r="C174" i="43"/>
  <c r="C175" i="43"/>
  <c r="C176" i="43"/>
  <c r="C177" i="43"/>
  <c r="C178" i="43"/>
  <c r="C179" i="43"/>
  <c r="C180" i="43"/>
  <c r="C181" i="43"/>
  <c r="C182" i="43"/>
  <c r="C183" i="43"/>
  <c r="C184" i="43"/>
  <c r="C185" i="43"/>
  <c r="C186" i="43"/>
  <c r="C187" i="43"/>
  <c r="C188" i="43"/>
  <c r="C189" i="43"/>
  <c r="C190" i="43"/>
  <c r="C191" i="43"/>
  <c r="C192" i="43"/>
  <c r="C193" i="43"/>
  <c r="C194" i="43"/>
  <c r="C195" i="43"/>
  <c r="C196" i="43"/>
  <c r="C197" i="43"/>
  <c r="C198" i="43"/>
  <c r="C199" i="43"/>
  <c r="C200" i="43"/>
  <c r="C201" i="43"/>
  <c r="C202" i="43"/>
  <c r="C203" i="43"/>
  <c r="C204" i="43"/>
  <c r="C205" i="43"/>
  <c r="C206" i="43"/>
  <c r="C207" i="43"/>
  <c r="C208" i="43"/>
  <c r="C209" i="43"/>
  <c r="C210" i="43"/>
  <c r="C211" i="43"/>
  <c r="C212" i="43"/>
  <c r="C213" i="43"/>
  <c r="C214" i="43"/>
  <c r="C215" i="43"/>
  <c r="C216" i="43"/>
  <c r="C217" i="43"/>
  <c r="C218" i="43"/>
  <c r="C219" i="43"/>
  <c r="C220" i="43"/>
  <c r="C221" i="43"/>
  <c r="C222" i="43"/>
  <c r="C223" i="43"/>
  <c r="C224" i="43"/>
  <c r="C225" i="43"/>
  <c r="C226" i="43"/>
  <c r="C227" i="43"/>
  <c r="C228" i="43"/>
  <c r="C229" i="43"/>
  <c r="C230" i="43"/>
  <c r="C231" i="43"/>
  <c r="C232" i="43"/>
  <c r="C233" i="43"/>
  <c r="C234" i="43"/>
  <c r="C235" i="43"/>
  <c r="C236" i="43"/>
  <c r="C237" i="43"/>
  <c r="C238" i="43"/>
  <c r="C239" i="43"/>
  <c r="C240" i="43"/>
  <c r="C241" i="43"/>
  <c r="C242" i="43"/>
  <c r="C243" i="43"/>
  <c r="C244" i="43"/>
  <c r="C245" i="43"/>
  <c r="C246" i="43"/>
  <c r="C247" i="43"/>
  <c r="C248" i="43"/>
  <c r="C249" i="43"/>
  <c r="C250" i="43"/>
  <c r="C251" i="43"/>
  <c r="C252" i="43"/>
  <c r="C253" i="43"/>
  <c r="C254" i="43"/>
  <c r="C255" i="43"/>
  <c r="C256" i="43"/>
  <c r="C257" i="43"/>
  <c r="C259" i="43"/>
  <c r="C260" i="43"/>
  <c r="C261" i="43"/>
  <c r="C262" i="43"/>
  <c r="C263" i="43"/>
  <c r="C264" i="43"/>
  <c r="C265" i="43"/>
  <c r="C266" i="43"/>
  <c r="C267" i="43"/>
  <c r="C268" i="43"/>
  <c r="C269" i="43"/>
  <c r="C270" i="43"/>
  <c r="C271" i="43"/>
  <c r="C272" i="43"/>
  <c r="C273" i="43"/>
  <c r="C274" i="43"/>
  <c r="C275" i="43"/>
  <c r="C276" i="43"/>
  <c r="C277" i="43"/>
  <c r="C278" i="43"/>
  <c r="C279" i="43"/>
  <c r="C280" i="43"/>
  <c r="C281" i="43"/>
  <c r="C282" i="43"/>
  <c r="C283" i="43"/>
  <c r="C284" i="43"/>
  <c r="C285" i="43"/>
  <c r="C287" i="43"/>
  <c r="C288" i="43"/>
  <c r="C289" i="43"/>
  <c r="C290" i="43"/>
  <c r="C291" i="43"/>
  <c r="C292" i="43"/>
  <c r="C293" i="43"/>
  <c r="C294" i="43"/>
  <c r="C295" i="43"/>
  <c r="C296" i="43"/>
  <c r="C297" i="43"/>
  <c r="C299" i="43"/>
  <c r="C300" i="43"/>
  <c r="C301" i="43"/>
  <c r="C302" i="43"/>
  <c r="C303" i="43"/>
  <c r="C304" i="43"/>
  <c r="C305" i="43"/>
  <c r="C306" i="43"/>
  <c r="C307" i="43"/>
  <c r="C308" i="43"/>
  <c r="C309" i="43"/>
  <c r="C310" i="43"/>
  <c r="C311" i="43"/>
  <c r="C312" i="43"/>
  <c r="C313" i="43"/>
  <c r="C314" i="43"/>
  <c r="C315" i="43"/>
  <c r="C316" i="43"/>
  <c r="C317" i="43"/>
  <c r="C318" i="43"/>
  <c r="C319" i="43"/>
  <c r="C320" i="43"/>
  <c r="C321" i="43"/>
  <c r="C322" i="43"/>
  <c r="C323" i="43"/>
  <c r="C324" i="43"/>
  <c r="C325" i="43"/>
  <c r="C326" i="43"/>
  <c r="C327" i="43"/>
  <c r="C328" i="43"/>
  <c r="C329" i="43"/>
  <c r="C330" i="43"/>
  <c r="C331" i="43"/>
  <c r="C332" i="43"/>
  <c r="C333" i="43"/>
  <c r="C334" i="43"/>
  <c r="C335" i="43"/>
  <c r="C336" i="43"/>
  <c r="C337" i="43"/>
  <c r="C338" i="43"/>
  <c r="C339" i="43"/>
  <c r="C340" i="43"/>
  <c r="C341" i="43"/>
  <c r="C342" i="43"/>
  <c r="C343" i="43"/>
  <c r="C344" i="43"/>
  <c r="C345" i="43"/>
  <c r="C346" i="43"/>
  <c r="C347" i="43"/>
  <c r="C348" i="43"/>
  <c r="C349" i="43"/>
  <c r="C350" i="43"/>
  <c r="C352" i="43"/>
  <c r="C353" i="43"/>
  <c r="C354" i="43"/>
  <c r="C355" i="43"/>
  <c r="C356" i="43"/>
  <c r="C357" i="43"/>
  <c r="C358" i="43"/>
  <c r="C359" i="43"/>
  <c r="C360" i="43"/>
  <c r="C361" i="43"/>
  <c r="C362" i="43"/>
  <c r="C363" i="43"/>
  <c r="C364" i="43"/>
  <c r="C365" i="43"/>
  <c r="C366" i="43"/>
  <c r="C367" i="43"/>
  <c r="C368" i="43"/>
  <c r="C369" i="43"/>
  <c r="C370" i="43"/>
  <c r="C371" i="43"/>
  <c r="C372" i="43"/>
  <c r="C373" i="43"/>
  <c r="C374" i="43"/>
  <c r="C375" i="43"/>
  <c r="C377" i="43"/>
  <c r="C378" i="43"/>
  <c r="C379" i="43"/>
  <c r="C380" i="43"/>
  <c r="C381" i="43"/>
  <c r="C382" i="43"/>
  <c r="C383" i="43"/>
  <c r="C384" i="43"/>
  <c r="C385" i="43"/>
  <c r="C386" i="43"/>
  <c r="C387" i="43"/>
  <c r="C388" i="43"/>
  <c r="C389" i="43"/>
  <c r="C390" i="43"/>
  <c r="C391" i="43"/>
  <c r="C392" i="43"/>
  <c r="C393" i="43"/>
  <c r="C394" i="43"/>
  <c r="C395" i="43"/>
  <c r="C396" i="43"/>
  <c r="C397" i="43"/>
  <c r="C398" i="43"/>
  <c r="C399" i="43"/>
  <c r="C400" i="43"/>
  <c r="C401" i="43"/>
  <c r="C402" i="43"/>
  <c r="C403" i="43"/>
  <c r="C404" i="43"/>
  <c r="C405" i="43"/>
  <c r="C406" i="43"/>
  <c r="C407" i="43"/>
  <c r="C408" i="43"/>
  <c r="C409" i="43"/>
  <c r="C410" i="43"/>
  <c r="C411" i="43"/>
  <c r="C412" i="43"/>
  <c r="C413" i="43"/>
  <c r="C414" i="43"/>
  <c r="C415" i="43"/>
  <c r="C416" i="43"/>
  <c r="C417" i="43"/>
  <c r="C418" i="43"/>
  <c r="C419" i="43"/>
  <c r="C420" i="43"/>
  <c r="C421" i="43"/>
  <c r="C422" i="43"/>
  <c r="C423" i="43"/>
  <c r="C424" i="43"/>
  <c r="C425" i="43"/>
  <c r="C426" i="43"/>
  <c r="C427" i="43"/>
  <c r="C428" i="43"/>
  <c r="C429" i="43"/>
  <c r="C430" i="43"/>
  <c r="C431" i="43"/>
  <c r="C432" i="43"/>
  <c r="C433" i="43"/>
  <c r="C434" i="43"/>
  <c r="C435" i="43"/>
  <c r="C436" i="43"/>
  <c r="C437" i="43"/>
  <c r="C438" i="43"/>
  <c r="C439" i="43"/>
  <c r="C440" i="43"/>
  <c r="C441" i="43"/>
  <c r="C442" i="43"/>
  <c r="C443" i="43"/>
  <c r="C444" i="43"/>
  <c r="C445" i="43"/>
  <c r="C446" i="43"/>
  <c r="C447" i="43"/>
  <c r="C448" i="43"/>
  <c r="C449" i="43"/>
  <c r="C450" i="43"/>
  <c r="C451" i="43"/>
  <c r="C452" i="43"/>
  <c r="C453" i="43"/>
  <c r="C454" i="43"/>
  <c r="C455" i="43"/>
  <c r="C456" i="43"/>
  <c r="C457" i="43"/>
  <c r="C458" i="43"/>
  <c r="C459" i="43"/>
  <c r="C460" i="43"/>
  <c r="C461" i="43"/>
  <c r="C462" i="43"/>
  <c r="C463" i="43"/>
  <c r="C464" i="43"/>
  <c r="C465" i="43"/>
  <c r="C466" i="43"/>
  <c r="C467" i="43"/>
  <c r="C468" i="43"/>
  <c r="C469" i="43"/>
  <c r="C470" i="43"/>
  <c r="C471" i="43"/>
  <c r="C472" i="43"/>
  <c r="C473" i="43"/>
  <c r="C474" i="43"/>
  <c r="C475" i="43"/>
  <c r="C476" i="43"/>
  <c r="C477" i="43"/>
  <c r="C478" i="43"/>
  <c r="C479" i="43"/>
  <c r="C480" i="43"/>
  <c r="C481" i="43"/>
  <c r="C482" i="43"/>
  <c r="C483" i="43"/>
  <c r="C484" i="43"/>
  <c r="C485" i="43"/>
  <c r="C486" i="43"/>
  <c r="C487" i="43"/>
  <c r="C488" i="43"/>
  <c r="C489" i="43"/>
  <c r="C490" i="43"/>
  <c r="C491" i="43"/>
  <c r="C492" i="43"/>
  <c r="C493" i="43"/>
  <c r="C494" i="43"/>
  <c r="C495" i="43"/>
  <c r="C496" i="43"/>
  <c r="C497" i="43"/>
  <c r="C498" i="43"/>
  <c r="C499" i="43"/>
  <c r="C500" i="43"/>
  <c r="C501" i="43"/>
  <c r="C502" i="43"/>
  <c r="C503" i="43"/>
  <c r="C504" i="43"/>
  <c r="C505" i="43"/>
  <c r="C506" i="43"/>
  <c r="C507" i="43"/>
  <c r="C508" i="43"/>
  <c r="C509" i="43"/>
  <c r="C510" i="43"/>
  <c r="C511" i="43"/>
  <c r="C512" i="43"/>
  <c r="C513" i="43"/>
  <c r="C514" i="43"/>
  <c r="C515" i="43"/>
  <c r="C516" i="43"/>
  <c r="C517" i="43"/>
  <c r="C518" i="43"/>
  <c r="C519" i="43"/>
  <c r="C520" i="43"/>
  <c r="C521" i="43"/>
  <c r="C522" i="43"/>
  <c r="C523" i="43"/>
  <c r="C524" i="43"/>
  <c r="C525" i="43"/>
  <c r="C526" i="43"/>
  <c r="C527" i="43"/>
  <c r="C528" i="43"/>
  <c r="C529" i="43"/>
  <c r="C530" i="43"/>
  <c r="C531" i="43"/>
  <c r="C532" i="43"/>
  <c r="C533" i="43"/>
  <c r="C534" i="43"/>
  <c r="C535" i="43"/>
  <c r="C536" i="43"/>
  <c r="C537" i="43"/>
  <c r="C538" i="43"/>
  <c r="C539" i="43"/>
  <c r="C540" i="43"/>
  <c r="C541" i="43"/>
  <c r="C542" i="43"/>
  <c r="C543" i="43"/>
  <c r="C544" i="43"/>
  <c r="C545" i="43"/>
  <c r="C546" i="43"/>
  <c r="C547" i="43"/>
  <c r="C548" i="43"/>
  <c r="C549" i="43"/>
  <c r="C550" i="43"/>
  <c r="C551" i="43"/>
  <c r="C552" i="43"/>
  <c r="C553" i="43"/>
  <c r="C554" i="43"/>
  <c r="C555" i="43"/>
  <c r="C556" i="43"/>
  <c r="C557" i="43"/>
  <c r="C558" i="43"/>
  <c r="C559" i="43"/>
  <c r="C560" i="43"/>
  <c r="C561" i="43"/>
  <c r="C562" i="43"/>
  <c r="C563" i="43"/>
  <c r="C564" i="43"/>
  <c r="C565" i="43"/>
  <c r="C566" i="43"/>
  <c r="C567" i="43"/>
  <c r="C568" i="43"/>
  <c r="C569" i="43"/>
  <c r="C570" i="43"/>
  <c r="C571" i="43"/>
  <c r="C572" i="43"/>
  <c r="C573" i="43"/>
  <c r="C574" i="43"/>
  <c r="C575" i="43"/>
  <c r="C576" i="43"/>
  <c r="C577" i="43"/>
  <c r="C578" i="43"/>
  <c r="C579" i="43"/>
  <c r="C580" i="43"/>
  <c r="C581" i="43"/>
  <c r="C582" i="43"/>
  <c r="C583" i="43"/>
  <c r="C584" i="43"/>
  <c r="C585" i="43"/>
  <c r="C586" i="43"/>
  <c r="C587" i="43"/>
  <c r="C588" i="43"/>
  <c r="C589" i="43"/>
  <c r="C590" i="43"/>
  <c r="C591" i="43"/>
  <c r="C592" i="43"/>
  <c r="C593" i="43"/>
  <c r="C594" i="43"/>
  <c r="C595" i="43"/>
  <c r="C596" i="43"/>
  <c r="C597" i="43"/>
  <c r="C598" i="43"/>
  <c r="C599" i="43"/>
  <c r="C600" i="43"/>
  <c r="C601" i="43"/>
  <c r="C602" i="43"/>
  <c r="C603" i="43"/>
  <c r="C604" i="43"/>
  <c r="C605" i="43"/>
  <c r="C606" i="43"/>
  <c r="C607" i="43"/>
  <c r="C608" i="43"/>
  <c r="C609" i="43"/>
  <c r="C610" i="43"/>
  <c r="C611" i="43"/>
  <c r="C612" i="43"/>
  <c r="C613" i="43"/>
  <c r="C614" i="43"/>
  <c r="C615" i="43"/>
  <c r="C616" i="43"/>
  <c r="C617" i="43"/>
  <c r="C618" i="43"/>
  <c r="C619" i="43"/>
  <c r="C620" i="43"/>
  <c r="C621" i="43"/>
  <c r="C622" i="43"/>
  <c r="C623" i="43"/>
  <c r="C624" i="43"/>
  <c r="C625" i="43"/>
  <c r="C626" i="43"/>
  <c r="C627" i="43"/>
  <c r="C628" i="43"/>
  <c r="C629" i="43"/>
  <c r="C630" i="43"/>
  <c r="C631" i="43"/>
  <c r="C632" i="43"/>
  <c r="C633" i="43"/>
  <c r="C634" i="43"/>
  <c r="C635" i="43"/>
  <c r="C636" i="43"/>
  <c r="C637" i="43"/>
  <c r="C638" i="43"/>
  <c r="C639" i="43"/>
  <c r="C640" i="43"/>
  <c r="C641" i="43"/>
  <c r="C642" i="43"/>
  <c r="C643" i="43"/>
  <c r="C644" i="43"/>
  <c r="C645" i="43"/>
  <c r="C646" i="43"/>
  <c r="C647" i="43"/>
  <c r="C648" i="43"/>
  <c r="C649" i="43"/>
  <c r="C650" i="43"/>
  <c r="C651" i="43"/>
  <c r="C652" i="43"/>
  <c r="C653" i="43"/>
  <c r="C654" i="43"/>
  <c r="C655" i="43"/>
  <c r="C656" i="43"/>
  <c r="C657" i="43"/>
  <c r="C658" i="43"/>
  <c r="C659" i="43"/>
  <c r="C660" i="43"/>
  <c r="C661" i="43"/>
  <c r="C662" i="43"/>
  <c r="C663" i="43"/>
  <c r="C664" i="43"/>
  <c r="C665" i="43"/>
  <c r="C666" i="43"/>
  <c r="C667" i="43"/>
  <c r="C668" i="43"/>
  <c r="C669" i="43"/>
  <c r="C670" i="43"/>
  <c r="C671" i="43"/>
  <c r="C672" i="43"/>
  <c r="C673" i="43"/>
  <c r="C674" i="43"/>
  <c r="C675" i="43"/>
  <c r="C676" i="43"/>
  <c r="C677" i="43"/>
  <c r="C678" i="43"/>
  <c r="C679" i="43"/>
  <c r="C680" i="43"/>
  <c r="C681" i="43"/>
  <c r="C682" i="43"/>
  <c r="C683" i="43"/>
  <c r="C684" i="43"/>
  <c r="C685" i="43"/>
  <c r="C686" i="43"/>
  <c r="C687" i="43"/>
  <c r="C688" i="43"/>
  <c r="C689" i="43"/>
  <c r="C690" i="43"/>
  <c r="C691" i="43"/>
  <c r="C692" i="43"/>
  <c r="C693" i="43"/>
  <c r="C694" i="43"/>
  <c r="C695" i="43"/>
  <c r="C696" i="43"/>
  <c r="C697" i="43"/>
  <c r="C698" i="43"/>
  <c r="C699" i="43"/>
  <c r="C700" i="43"/>
  <c r="C701" i="43"/>
  <c r="C702" i="43"/>
  <c r="C703" i="43"/>
  <c r="E12" i="34" l="1"/>
  <c r="F64" i="36"/>
  <c r="E64" i="36"/>
  <c r="F63" i="36"/>
  <c r="E63" i="36"/>
  <c r="F62" i="36"/>
  <c r="E62" i="36"/>
  <c r="F61" i="36"/>
  <c r="E61" i="36"/>
  <c r="F60" i="36"/>
  <c r="E60" i="36"/>
  <c r="F59" i="36"/>
  <c r="E59" i="36"/>
  <c r="F58" i="36"/>
  <c r="E58" i="36"/>
  <c r="F57" i="36"/>
  <c r="E57" i="36"/>
  <c r="F56" i="36"/>
  <c r="E56" i="36"/>
  <c r="F55" i="36"/>
  <c r="E55" i="36"/>
  <c r="F54" i="36"/>
  <c r="E54" i="36"/>
  <c r="F53" i="36"/>
  <c r="E53" i="36"/>
  <c r="F52" i="36"/>
  <c r="E52" i="36"/>
  <c r="F51" i="36"/>
  <c r="E51" i="36"/>
  <c r="F50" i="36"/>
  <c r="E50" i="36"/>
  <c r="F45" i="36"/>
  <c r="E45" i="36"/>
  <c r="F40" i="36"/>
  <c r="E40" i="36"/>
  <c r="F39" i="36"/>
  <c r="E39" i="36"/>
  <c r="Q33" i="36"/>
  <c r="F33" i="36"/>
  <c r="E33" i="36"/>
  <c r="Q32" i="36"/>
  <c r="F32" i="36"/>
  <c r="P103" i="36" s="1"/>
  <c r="E32" i="36"/>
  <c r="Q31" i="36"/>
  <c r="F31" i="36"/>
  <c r="P102" i="36" s="1"/>
  <c r="E31" i="36"/>
  <c r="Q30" i="36"/>
  <c r="F30" i="36"/>
  <c r="P101" i="36" s="1"/>
  <c r="E30" i="36"/>
  <c r="F29" i="36"/>
  <c r="E29" i="36"/>
  <c r="F28" i="36"/>
  <c r="E28" i="36"/>
  <c r="Q27" i="36"/>
  <c r="Q129" i="36" s="1"/>
  <c r="F27" i="36"/>
  <c r="P98" i="36" s="1"/>
  <c r="E27" i="36"/>
  <c r="Q26" i="36"/>
  <c r="F26" i="36"/>
  <c r="E26" i="36"/>
  <c r="Q25" i="36"/>
  <c r="F25" i="36"/>
  <c r="P94" i="36" s="1"/>
  <c r="E25" i="36"/>
  <c r="Q24" i="36"/>
  <c r="F24" i="36"/>
  <c r="P93" i="36" s="1"/>
  <c r="E24" i="36"/>
  <c r="Q23" i="36"/>
  <c r="F23" i="36"/>
  <c r="P92" i="36" s="1"/>
  <c r="E23" i="36"/>
  <c r="F22" i="36"/>
  <c r="E22" i="36"/>
  <c r="F21" i="36"/>
  <c r="E21" i="36"/>
  <c r="Q20" i="36"/>
  <c r="F20" i="36"/>
  <c r="P89" i="36" s="1"/>
  <c r="E20" i="36"/>
  <c r="Q19" i="36"/>
  <c r="F19" i="36"/>
  <c r="E19" i="36"/>
  <c r="E86" i="36" s="1"/>
  <c r="F14" i="36"/>
  <c r="E14" i="36"/>
  <c r="E81" i="36" s="1"/>
  <c r="F9" i="36"/>
  <c r="E9" i="36"/>
  <c r="E76" i="36" s="1"/>
  <c r="F8" i="36"/>
  <c r="E8" i="36"/>
  <c r="J61" i="35"/>
  <c r="J56" i="35"/>
  <c r="J149" i="35" s="1"/>
  <c r="J55" i="35"/>
  <c r="E130" i="36" l="1"/>
  <c r="E74" i="36"/>
  <c r="E141" i="36"/>
  <c r="Q74" i="36"/>
  <c r="Q86" i="36"/>
  <c r="F111" i="36"/>
  <c r="P111" i="36"/>
  <c r="F117" i="36"/>
  <c r="P117" i="36"/>
  <c r="P123" i="36"/>
  <c r="P125" i="36"/>
  <c r="P127" i="36"/>
  <c r="F129" i="36"/>
  <c r="P129" i="36"/>
  <c r="P132" i="36"/>
  <c r="P134" i="36"/>
  <c r="P137" i="36"/>
  <c r="E152" i="35"/>
  <c r="F130" i="36"/>
  <c r="F74" i="36"/>
  <c r="P74" i="36"/>
  <c r="F75" i="36"/>
  <c r="P81" i="36"/>
  <c r="F81" i="36"/>
  <c r="E95" i="36"/>
  <c r="P104" i="36"/>
  <c r="F104" i="36"/>
  <c r="F105" i="36"/>
  <c r="E112" i="36"/>
  <c r="E122" i="36"/>
  <c r="F95" i="36"/>
  <c r="F97" i="36"/>
  <c r="P95" i="36"/>
  <c r="F96" i="36"/>
  <c r="F112" i="36"/>
  <c r="P112" i="36"/>
  <c r="P122" i="36"/>
  <c r="F122" i="36"/>
  <c r="P124" i="36"/>
  <c r="P126" i="36"/>
  <c r="P128" i="36"/>
  <c r="P131" i="36"/>
  <c r="P133" i="36"/>
  <c r="P135" i="36"/>
  <c r="P138" i="36"/>
  <c r="P76" i="36"/>
  <c r="F76" i="36"/>
  <c r="F88" i="36"/>
  <c r="P86" i="36"/>
  <c r="F87" i="36"/>
  <c r="F86" i="36"/>
  <c r="Q122" i="36"/>
  <c r="Q95" i="36"/>
  <c r="E111" i="36"/>
  <c r="E117" i="36"/>
  <c r="E129" i="36"/>
  <c r="F46" i="37"/>
  <c r="E11" i="34" s="1"/>
  <c r="F156" i="35"/>
  <c r="E9" i="34" s="1"/>
  <c r="F155" i="35"/>
  <c r="D9" i="34" s="1"/>
  <c r="F45" i="37"/>
  <c r="D11" i="34" s="1"/>
  <c r="F36" i="38"/>
  <c r="D12" i="34" s="1"/>
  <c r="F145" i="36" l="1"/>
  <c r="E10" i="34" s="1"/>
  <c r="D6" i="34" s="1"/>
  <c r="F144" i="36"/>
  <c r="D10" i="34" s="1"/>
  <c r="D5" i="34" s="1"/>
  <c r="C438" i="44"/>
  <c r="C466" i="42"/>
  <c r="C517" i="44"/>
  <c r="C397" i="42"/>
  <c r="C197" i="44"/>
  <c r="C260" i="42"/>
  <c r="C716" i="44"/>
  <c r="C412" i="44"/>
  <c r="C191" i="44"/>
  <c r="C665" i="44"/>
  <c r="C93" i="44"/>
  <c r="C630" i="44"/>
  <c r="C990" i="42"/>
  <c r="C149" i="44"/>
  <c r="C928" i="42"/>
  <c r="C791" i="44"/>
  <c r="C16" i="44"/>
  <c r="C48" i="44"/>
  <c r="C886" i="44"/>
  <c r="C78" i="42"/>
  <c r="C466" i="44"/>
  <c r="C724" i="42"/>
  <c r="C790" i="44"/>
  <c r="C322" i="44"/>
  <c r="C989" i="42"/>
  <c r="C1004" i="44"/>
  <c r="C536" i="44"/>
  <c r="C561" i="44"/>
  <c r="C65" i="42"/>
  <c r="C72" i="42"/>
  <c r="C351" i="44"/>
  <c r="C677" i="42"/>
  <c r="C638" i="44"/>
  <c r="C733" i="44"/>
  <c r="C344" i="44"/>
  <c r="C715" i="44"/>
  <c r="C1013" i="44"/>
  <c r="C338" i="44"/>
  <c r="C13" i="42"/>
  <c r="C850" i="44"/>
  <c r="C329" i="44"/>
  <c r="C199" i="44"/>
  <c r="C154" i="44"/>
  <c r="C371" i="44"/>
  <c r="C526" i="44"/>
  <c r="C411" i="44"/>
  <c r="C314" i="42"/>
  <c r="C299" i="44"/>
  <c r="C84" i="42"/>
  <c r="C411" i="42"/>
  <c r="C239" i="42"/>
  <c r="C202" i="44"/>
  <c r="C680" i="44"/>
  <c r="C620" i="44"/>
  <c r="C643" i="44"/>
  <c r="C694" i="44"/>
  <c r="C380" i="44"/>
  <c r="C708" i="44"/>
  <c r="C495" i="42"/>
  <c r="C678" i="44"/>
  <c r="C398" i="42"/>
  <c r="C436" i="44"/>
  <c r="C195" i="44"/>
  <c r="C549" i="44"/>
  <c r="C81" i="44"/>
  <c r="C798" i="44"/>
  <c r="C22" i="44"/>
  <c r="C850" i="42"/>
  <c r="C707" i="44"/>
  <c r="C760" i="44"/>
  <c r="C302" i="42"/>
  <c r="C128" i="44"/>
  <c r="C51" i="44"/>
  <c r="C487" i="42"/>
  <c r="C109" i="44"/>
  <c r="C974" i="42"/>
  <c r="C203" i="42"/>
  <c r="C489" i="42"/>
  <c r="C164" i="44"/>
  <c r="C509" i="44"/>
  <c r="C1015" i="44"/>
  <c r="C465" i="42"/>
  <c r="C301" i="42"/>
  <c r="C887" i="42"/>
  <c r="C644" i="42"/>
  <c r="C932" i="42"/>
  <c r="C1057" i="42"/>
  <c r="C795" i="42"/>
  <c r="C498" i="42"/>
  <c r="C605" i="44"/>
  <c r="C386" i="44"/>
  <c r="C660" i="44"/>
  <c r="C259" i="44"/>
  <c r="C964" i="44"/>
  <c r="C519" i="42"/>
  <c r="C9" i="42"/>
  <c r="C1010" i="44"/>
  <c r="C550" i="44"/>
  <c r="C66" i="44"/>
  <c r="C986" i="44"/>
  <c r="C818" i="44"/>
  <c r="C85" i="42"/>
  <c r="C535" i="44"/>
  <c r="C944" i="44"/>
  <c r="C319" i="44"/>
  <c r="C977" i="44"/>
  <c r="C525" i="44"/>
  <c r="C343" i="42"/>
  <c r="C700" i="42"/>
  <c r="C40" i="42"/>
  <c r="C298" i="44"/>
  <c r="C450" i="44"/>
  <c r="C217" i="44"/>
  <c r="C104" i="44"/>
  <c r="C55" i="44"/>
  <c r="C145" i="44"/>
  <c r="C266" i="44"/>
  <c r="C792" i="44"/>
  <c r="C170" i="44"/>
  <c r="C235" i="42"/>
  <c r="C1045" i="44"/>
  <c r="C203" i="44"/>
  <c r="C263" i="44"/>
  <c r="C282" i="44"/>
  <c r="C904" i="44"/>
  <c r="C663" i="44"/>
  <c r="C213" i="42"/>
  <c r="C516" i="42"/>
  <c r="C1031" i="42"/>
  <c r="C582" i="42"/>
  <c r="C570" i="44"/>
  <c r="C458" i="44"/>
  <c r="C661" i="44"/>
  <c r="C190" i="44"/>
  <c r="C874" i="44"/>
  <c r="C196" i="42"/>
  <c r="C358" i="44"/>
  <c r="C118" i="44"/>
  <c r="C370" i="44"/>
  <c r="C737" i="44"/>
  <c r="C94" i="42"/>
  <c r="C933" i="44"/>
  <c r="C816" i="44"/>
  <c r="C210" i="44"/>
  <c r="C392" i="44"/>
  <c r="C901" i="44"/>
  <c r="C174" i="44"/>
  <c r="C915" i="44"/>
  <c r="C755" i="44"/>
  <c r="C861" i="42"/>
  <c r="C869" i="44"/>
  <c r="C208" i="44"/>
  <c r="C152" i="44"/>
  <c r="C225" i="44"/>
  <c r="C26" i="44"/>
  <c r="C38" i="44"/>
  <c r="C256" i="44"/>
  <c r="C391" i="44"/>
  <c r="C568" i="44"/>
  <c r="C177" i="44"/>
  <c r="C932" i="44"/>
  <c r="C205" i="44"/>
  <c r="C476" i="44"/>
  <c r="C49" i="42"/>
  <c r="C415" i="44"/>
  <c r="C402" i="42"/>
  <c r="C126" i="42"/>
  <c r="C533" i="44"/>
  <c r="C324" i="44"/>
  <c r="C988" i="44"/>
  <c r="C898" i="44"/>
  <c r="C612" i="44"/>
  <c r="C769" i="44"/>
  <c r="C770" i="44"/>
  <c r="C855" i="44"/>
  <c r="C613" i="44"/>
  <c r="C88" i="42"/>
  <c r="C790" i="42"/>
  <c r="C587" i="42"/>
  <c r="C129" i="44"/>
  <c r="C622" i="44"/>
  <c r="C132" i="44"/>
  <c r="C453" i="44"/>
  <c r="C460" i="42"/>
  <c r="C256" i="42"/>
  <c r="C537" i="44"/>
  <c r="C409" i="42"/>
  <c r="C615" i="44"/>
  <c r="C540" i="44"/>
  <c r="C706" i="44"/>
  <c r="C960" i="44"/>
  <c r="C924" i="42"/>
  <c r="C1015" i="42"/>
  <c r="C705" i="42"/>
  <c r="C785" i="44"/>
  <c r="C719" i="44"/>
  <c r="C359" i="44"/>
  <c r="C10" i="42"/>
  <c r="C116" i="42"/>
  <c r="C939" i="42"/>
  <c r="C97" i="44"/>
  <c r="C608" i="44"/>
  <c r="C963" i="44"/>
  <c r="C477" i="44"/>
  <c r="C566" i="44"/>
  <c r="C135" i="44"/>
  <c r="C972" i="44"/>
  <c r="C651" i="44"/>
  <c r="C240" i="44"/>
  <c r="C934" i="42"/>
  <c r="C467" i="42"/>
  <c r="C853" i="44"/>
  <c r="C801" i="42"/>
  <c r="C784" i="42"/>
  <c r="C53" i="44"/>
  <c r="C290" i="42"/>
  <c r="C900" i="44"/>
  <c r="C1034" i="44"/>
  <c r="C193" i="44"/>
  <c r="C879" i="44"/>
  <c r="C678" i="42"/>
  <c r="C405" i="44"/>
  <c r="C399" i="44"/>
  <c r="C219" i="42"/>
  <c r="C846" i="44"/>
  <c r="C439" i="44"/>
  <c r="C805" i="44"/>
  <c r="C356" i="44"/>
  <c r="C129" i="42"/>
  <c r="C725" i="42"/>
  <c r="C564" i="44"/>
  <c r="C863" i="44"/>
  <c r="C10" i="44"/>
  <c r="C745" i="42"/>
  <c r="C1047" i="44"/>
  <c r="C408" i="44"/>
  <c r="C35" i="44"/>
  <c r="C975" i="44"/>
  <c r="C903" i="44"/>
  <c r="C113" i="44"/>
  <c r="C724" i="44"/>
  <c r="C783" i="44"/>
  <c r="C24" i="44"/>
  <c r="C671" i="44"/>
  <c r="C371" i="42"/>
  <c r="C565" i="42"/>
  <c r="C894" i="44"/>
  <c r="C283" i="44"/>
  <c r="C166" i="44"/>
  <c r="C345" i="44"/>
  <c r="C495" i="44"/>
  <c r="C664" i="42"/>
  <c r="C454" i="44"/>
  <c r="C774" i="44"/>
  <c r="C657" i="44"/>
  <c r="C4" i="44"/>
  <c r="C959" i="44"/>
  <c r="C274" i="44"/>
  <c r="C797" i="42"/>
  <c r="C1049" i="44"/>
  <c r="C350" i="44"/>
  <c r="C77" i="44"/>
  <c r="C953" i="44"/>
  <c r="C49" i="44"/>
  <c r="C696" i="44"/>
  <c r="C37" i="44"/>
  <c r="C226" i="44"/>
  <c r="C507" i="44"/>
  <c r="C221" i="44"/>
  <c r="C43" i="44"/>
  <c r="C350" i="42"/>
  <c r="C676" i="42"/>
  <c r="C110" i="44"/>
  <c r="C244" i="44"/>
  <c r="C365" i="44"/>
  <c r="C460" i="44"/>
  <c r="C859" i="42"/>
  <c r="C1003" i="44"/>
  <c r="C798" i="42"/>
  <c r="C231" i="42"/>
  <c r="C31" i="44"/>
  <c r="C281" i="44"/>
  <c r="C648" i="44"/>
  <c r="C887" i="44"/>
  <c r="C465" i="44"/>
  <c r="C429" i="42"/>
  <c r="C292" i="42"/>
  <c r="C330" i="44"/>
  <c r="C813" i="42"/>
  <c r="C288" i="44"/>
  <c r="C731" i="44"/>
  <c r="C293" i="44"/>
  <c r="C84" i="44"/>
  <c r="C36" i="42"/>
  <c r="C510" i="42"/>
  <c r="C1008" i="44"/>
  <c r="C782" i="44"/>
  <c r="C675" i="44"/>
  <c r="C1051" i="44"/>
  <c r="C656" i="44"/>
  <c r="C176" i="44"/>
  <c r="C532" i="44"/>
  <c r="C89" i="44"/>
  <c r="C214" i="44"/>
  <c r="C21" i="42"/>
  <c r="C639" i="42"/>
  <c r="C454" i="42"/>
  <c r="C236" i="44"/>
  <c r="C400" i="44"/>
  <c r="C233" i="44"/>
  <c r="C483" i="44"/>
  <c r="C499" i="44"/>
  <c r="C581" i="44"/>
  <c r="C824" i="44"/>
  <c r="C854" i="42"/>
  <c r="C27" i="44"/>
  <c r="C83" i="44"/>
  <c r="C311" i="44"/>
  <c r="C410" i="42"/>
  <c r="C797" i="44"/>
  <c r="C519" i="44"/>
  <c r="C349" i="44"/>
  <c r="C999" i="42"/>
  <c r="C502" i="44"/>
  <c r="C470" i="44"/>
  <c r="C73" i="42"/>
  <c r="C385" i="42"/>
  <c r="C69" i="44"/>
  <c r="C9" i="44"/>
  <c r="C863" i="42"/>
  <c r="C686" i="44"/>
  <c r="C776" i="44"/>
  <c r="C72" i="44"/>
  <c r="C335" i="44"/>
  <c r="C739" i="44"/>
  <c r="C124" i="44"/>
  <c r="C1052" i="42"/>
  <c r="C301" i="44"/>
  <c r="C59" i="44"/>
  <c r="C417" i="44"/>
  <c r="C954" i="44"/>
  <c r="C261" i="44"/>
  <c r="C695" i="42"/>
  <c r="C745" i="44"/>
  <c r="C155" i="42"/>
  <c r="C310" i="44"/>
  <c r="C232" i="44"/>
  <c r="C611" i="44"/>
  <c r="C761" i="44"/>
  <c r="C269" i="42"/>
  <c r="C42" i="42"/>
  <c r="C868" i="44"/>
  <c r="C827" i="42"/>
  <c r="C273" i="42"/>
  <c r="C532" i="42"/>
  <c r="C365" i="42"/>
  <c r="C101" i="44"/>
  <c r="C295" i="44"/>
  <c r="C18" i="44"/>
  <c r="C20" i="42"/>
  <c r="C1012" i="44"/>
  <c r="C567" i="42"/>
  <c r="C967" i="44"/>
  <c r="C732" i="44"/>
  <c r="C820" i="44"/>
  <c r="C228" i="44"/>
  <c r="C125" i="44"/>
  <c r="C864" i="44"/>
  <c r="C1040" i="44"/>
  <c r="C86" i="42"/>
  <c r="C425" i="44"/>
  <c r="C986" i="42"/>
  <c r="C746" i="44"/>
  <c r="C522" i="42"/>
  <c r="C524" i="44"/>
  <c r="C641" i="44"/>
  <c r="C951" i="44"/>
  <c r="C285" i="42"/>
  <c r="C317" i="44"/>
  <c r="C303" i="44"/>
  <c r="C645" i="44"/>
  <c r="C112" i="44"/>
  <c r="C1000" i="44"/>
  <c r="C242" i="44"/>
  <c r="C891" i="44"/>
  <c r="C961" i="42"/>
  <c r="C491" i="44"/>
  <c r="C283" i="42"/>
  <c r="C688" i="44"/>
  <c r="C105" i="44"/>
  <c r="C908" i="44"/>
  <c r="C712" i="44"/>
  <c r="C984" i="44"/>
  <c r="C493" i="44"/>
  <c r="C88" i="44"/>
  <c r="C952" i="44"/>
  <c r="C404" i="42"/>
  <c r="C593" i="44"/>
  <c r="C788" i="44"/>
  <c r="C127" i="44"/>
  <c r="C29" i="44"/>
  <c r="C102" i="44"/>
  <c r="C393" i="44"/>
  <c r="C557" i="44"/>
  <c r="C682" i="44"/>
  <c r="C481" i="42"/>
  <c r="C636" i="42"/>
  <c r="C334" i="44"/>
  <c r="C912" i="44"/>
  <c r="C848" i="44"/>
  <c r="C254" i="42"/>
  <c r="C921" i="44"/>
  <c r="C763" i="44"/>
  <c r="C940" i="44"/>
  <c r="C138" i="44"/>
  <c r="C759" i="44"/>
  <c r="C539" i="42"/>
  <c r="C946" i="44"/>
  <c r="C144" i="44"/>
  <c r="C907" i="44"/>
  <c r="C54" i="44"/>
  <c r="C513" i="44"/>
  <c r="C741" i="44"/>
  <c r="C492" i="44"/>
  <c r="C511" i="44"/>
  <c r="C42" i="44"/>
  <c r="C772" i="44"/>
  <c r="C455" i="44"/>
  <c r="C508" i="44"/>
  <c r="C387" i="44"/>
  <c r="C254" i="44"/>
  <c r="C126" i="44"/>
  <c r="C32" i="44"/>
  <c r="C778" i="44"/>
  <c r="C94" i="44"/>
  <c r="C775" i="42"/>
  <c r="C14" i="44"/>
  <c r="C1036" i="44"/>
  <c r="C969" i="42"/>
  <c r="C544" i="44"/>
  <c r="C697" i="44"/>
  <c r="C174" i="42"/>
  <c r="C994" i="44"/>
  <c r="C450" i="42"/>
  <c r="C1048" i="42"/>
  <c r="C445" i="42"/>
  <c r="C339" i="42"/>
  <c r="C407" i="44"/>
  <c r="C1050" i="44"/>
  <c r="C674" i="42"/>
  <c r="C407" i="42"/>
  <c r="C451" i="44"/>
  <c r="C537" i="42"/>
  <c r="C435" i="44"/>
  <c r="C654" i="44"/>
  <c r="C121" i="44"/>
  <c r="C338" i="42"/>
  <c r="C845" i="44"/>
  <c r="C108" i="42"/>
  <c r="C77" i="42"/>
  <c r="C475" i="42"/>
  <c r="C734" i="44"/>
  <c r="C605" i="42"/>
  <c r="C961" i="44"/>
  <c r="C58" i="44"/>
  <c r="C595" i="44"/>
  <c r="C212" i="42"/>
  <c r="C1005" i="42"/>
  <c r="C2" i="44"/>
  <c r="C90" i="44"/>
  <c r="C817" i="44"/>
  <c r="C248" i="42"/>
  <c r="C667" i="42"/>
  <c r="C861" i="44"/>
  <c r="C173" i="44"/>
  <c r="C547" i="44"/>
  <c r="C40" i="44"/>
  <c r="C979" i="42"/>
  <c r="C900" i="42"/>
  <c r="C945" i="44"/>
  <c r="C328" i="44"/>
  <c r="C62" i="44"/>
  <c r="C545" i="44"/>
  <c r="C422" i="44"/>
  <c r="C462" i="44"/>
  <c r="C955" i="44"/>
  <c r="C650" i="44"/>
  <c r="C506" i="44"/>
  <c r="C596" i="44"/>
  <c r="C584" i="44"/>
  <c r="C141" i="42"/>
  <c r="C262" i="42"/>
  <c r="C744" i="44"/>
  <c r="C821" i="42"/>
  <c r="C120" i="44"/>
  <c r="C756" i="44"/>
  <c r="C169" i="44"/>
  <c r="C1017" i="44"/>
  <c r="C318" i="44"/>
  <c r="C830" i="42"/>
  <c r="C971" i="44"/>
  <c r="C386" i="42"/>
  <c r="C206" i="42"/>
  <c r="C699" i="44"/>
  <c r="C784" i="44"/>
  <c r="C993" i="44"/>
  <c r="C761" i="42"/>
  <c r="C1027" i="42"/>
  <c r="C727" i="42"/>
  <c r="C897" i="42"/>
  <c r="C627" i="42"/>
  <c r="C198" i="42"/>
  <c r="C75" i="42"/>
  <c r="C486" i="42"/>
  <c r="C474" i="44"/>
  <c r="C600" i="42"/>
  <c r="C312" i="44"/>
  <c r="C937" i="42"/>
  <c r="C637" i="44"/>
  <c r="C591" i="42"/>
  <c r="C779" i="44"/>
  <c r="C624" i="44"/>
  <c r="C130" i="44"/>
  <c r="C889" i="42"/>
  <c r="C1059" i="44"/>
  <c r="C385" i="44"/>
  <c r="C403" i="44"/>
  <c r="C909" i="44"/>
  <c r="C98" i="42"/>
  <c r="C420" i="44"/>
  <c r="C511" i="42"/>
  <c r="C323" i="42"/>
  <c r="C5" i="42"/>
  <c r="C366" i="42"/>
  <c r="C976" i="44"/>
  <c r="C168" i="44"/>
  <c r="C612" i="42"/>
  <c r="C280" i="44"/>
  <c r="C762" i="42"/>
  <c r="C891" i="42"/>
  <c r="C367" i="44"/>
  <c r="C589" i="44"/>
  <c r="C793" i="42"/>
  <c r="C62" i="42"/>
  <c r="C1007" i="42"/>
  <c r="C1043" i="44"/>
  <c r="C664" i="44"/>
  <c r="C555" i="42"/>
  <c r="C713" i="44"/>
  <c r="C390" i="42"/>
  <c r="C228" i="42"/>
  <c r="C517" i="42"/>
  <c r="C1019" i="44"/>
  <c r="C184" i="44"/>
  <c r="C12" i="42"/>
  <c r="C272" i="42"/>
  <c r="C390" i="44"/>
  <c r="C110" i="42"/>
  <c r="C268" i="44"/>
  <c r="C445" i="44"/>
  <c r="C312" i="42"/>
  <c r="C306" i="42"/>
  <c r="C447" i="44"/>
  <c r="C245" i="42"/>
  <c r="C468" i="42"/>
  <c r="C315" i="42"/>
  <c r="C591" i="44"/>
  <c r="C586" i="44"/>
  <c r="C265" i="42"/>
  <c r="C364" i="44"/>
  <c r="C764" i="44"/>
  <c r="C339" i="44"/>
  <c r="C743" i="44"/>
  <c r="C812" i="44"/>
  <c r="C1046" i="44"/>
  <c r="C99" i="44"/>
  <c r="C188" i="44"/>
  <c r="C999" i="44"/>
  <c r="C27" i="42"/>
  <c r="C711" i="42"/>
  <c r="C378" i="42"/>
  <c r="C1028" i="44"/>
  <c r="C114" i="42"/>
  <c r="C906" i="44"/>
  <c r="C381" i="42"/>
  <c r="C640" i="42"/>
  <c r="C997" i="44"/>
  <c r="C693" i="42"/>
  <c r="C323" i="44"/>
  <c r="C122" i="44"/>
  <c r="C974" i="44"/>
  <c r="C556" i="44"/>
  <c r="C838" i="44"/>
  <c r="C768" i="42"/>
  <c r="C714" i="44"/>
  <c r="C15" i="44"/>
  <c r="C554" i="44"/>
  <c r="C666" i="44"/>
  <c r="C123" i="44"/>
  <c r="C867" i="44"/>
  <c r="C1030" i="42"/>
  <c r="C223" i="42"/>
  <c r="C78" i="44"/>
  <c r="C160" i="44"/>
  <c r="C1024" i="44"/>
  <c r="C543" i="44"/>
  <c r="C877" i="42"/>
  <c r="C916" i="42"/>
  <c r="C221" i="42"/>
  <c r="C497" i="42"/>
  <c r="C336" i="44"/>
  <c r="C57" i="42"/>
  <c r="C164" i="42"/>
  <c r="C313" i="44"/>
  <c r="C244" i="42"/>
  <c r="C102" i="42"/>
  <c r="C433" i="42"/>
  <c r="C501" i="44"/>
  <c r="C119" i="42"/>
  <c r="C742" i="44"/>
  <c r="C372" i="42"/>
  <c r="C771" i="44"/>
  <c r="C1032" i="44"/>
  <c r="C190" i="42"/>
  <c r="C522" i="44"/>
  <c r="C145" i="42"/>
  <c r="C819" i="44"/>
  <c r="C330" i="42"/>
  <c r="C477" i="42"/>
  <c r="C431" i="44"/>
  <c r="C46" i="42"/>
  <c r="C597" i="44"/>
  <c r="C581" i="42"/>
  <c r="C179" i="44"/>
  <c r="C979" i="44"/>
  <c r="C531" i="44"/>
  <c r="C539" i="44"/>
  <c r="C616" i="42"/>
  <c r="C180" i="42"/>
  <c r="C652" i="42"/>
  <c r="C137" i="44"/>
  <c r="C8" i="42"/>
  <c r="C313" i="42"/>
  <c r="C534" i="42"/>
  <c r="C619" i="42"/>
  <c r="C868" i="42"/>
  <c r="C384" i="44"/>
  <c r="C217" i="42"/>
  <c r="C472" i="42"/>
  <c r="C21" i="44"/>
  <c r="C149" i="42"/>
  <c r="C432" i="42"/>
  <c r="C216" i="42"/>
  <c r="C1017" i="42"/>
  <c r="C733" i="42"/>
  <c r="C897" i="44"/>
  <c r="C757" i="44"/>
  <c r="C457" i="42"/>
  <c r="C251" i="42"/>
  <c r="C347" i="42"/>
  <c r="C1038" i="44"/>
  <c r="C384" i="42"/>
  <c r="C419" i="44"/>
  <c r="C265" i="44"/>
  <c r="C470" i="42"/>
  <c r="C1026" i="44"/>
  <c r="C1037" i="42"/>
  <c r="C515" i="44"/>
  <c r="C52" i="42"/>
  <c r="C1041" i="42"/>
  <c r="C711" i="44"/>
  <c r="C1041" i="44"/>
  <c r="C473" i="44"/>
  <c r="C316" i="42"/>
  <c r="C167" i="42"/>
  <c r="C625" i="44"/>
  <c r="C295" i="42"/>
  <c r="C191" i="42"/>
  <c r="C773" i="42"/>
  <c r="C130" i="42"/>
  <c r="C388" i="42"/>
  <c r="C159" i="44"/>
  <c r="C623" i="44"/>
  <c r="C635" i="42"/>
  <c r="C2" i="42"/>
  <c r="C43" i="42"/>
  <c r="C823" i="44"/>
  <c r="C870" i="42"/>
  <c r="C780" i="44"/>
  <c r="C289" i="44"/>
  <c r="C970" i="44"/>
  <c r="C443" i="44"/>
  <c r="C929" i="42"/>
  <c r="C488" i="44"/>
  <c r="C978" i="44"/>
  <c r="C1007" i="44"/>
  <c r="C18" i="42"/>
  <c r="C718" i="42"/>
  <c r="C92" i="44"/>
  <c r="C516" i="44"/>
  <c r="C731" i="42"/>
  <c r="C750" i="44"/>
  <c r="C998" i="44"/>
  <c r="C913" i="44"/>
  <c r="C393" i="42"/>
  <c r="C597" i="42"/>
  <c r="C223" i="44"/>
  <c r="C163" i="44"/>
  <c r="C882" i="44"/>
  <c r="C46" i="44"/>
  <c r="C253" i="42"/>
  <c r="C1035" i="42"/>
  <c r="C462" i="42"/>
  <c r="C854" i="44"/>
  <c r="C122" i="42"/>
  <c r="C886" i="42"/>
  <c r="C61" i="42"/>
  <c r="C131" i="42"/>
  <c r="C50" i="44"/>
  <c r="C34" i="42"/>
  <c r="C926" i="42"/>
  <c r="C852" i="42"/>
  <c r="C938" i="44"/>
  <c r="C251" i="44"/>
  <c r="C375" i="42"/>
  <c r="C628" i="44"/>
  <c r="C25" i="44"/>
  <c r="C195" i="42"/>
  <c r="C748" i="42"/>
  <c r="C269" i="44"/>
  <c r="C29" i="42"/>
  <c r="C224" i="42"/>
  <c r="C335" i="42"/>
  <c r="C22" i="42"/>
  <c r="C754" i="42"/>
  <c r="C727" i="44"/>
  <c r="C162" i="44"/>
  <c r="C501" i="42"/>
  <c r="C446" i="44"/>
  <c r="C366" i="44"/>
  <c r="C181" i="44"/>
  <c r="C644" i="44"/>
  <c r="C497" i="44"/>
  <c r="C116" i="44"/>
  <c r="C849" i="44"/>
  <c r="C950" i="44"/>
  <c r="C64" i="42"/>
  <c r="C884" i="42"/>
  <c r="C459" i="44"/>
  <c r="C726" i="42"/>
  <c r="C791" i="42"/>
  <c r="C690" i="42"/>
  <c r="C601" i="44"/>
  <c r="C504" i="44"/>
  <c r="C304" i="44"/>
  <c r="C722" i="44"/>
  <c r="C56" i="42"/>
  <c r="C642" i="44"/>
  <c r="C392" i="42"/>
  <c r="C569" i="44"/>
  <c r="C558" i="44"/>
  <c r="C220" i="42"/>
  <c r="C794" i="44"/>
  <c r="C267" i="42"/>
  <c r="C619" i="44"/>
  <c r="C1057" i="44"/>
  <c r="C461" i="42"/>
  <c r="C290" i="44"/>
  <c r="C38" i="42"/>
  <c r="C270" i="42"/>
  <c r="C917" i="44"/>
  <c r="C984" i="42"/>
  <c r="C215" i="44"/>
  <c r="C936" i="44"/>
  <c r="C47" i="44"/>
  <c r="C255" i="44"/>
  <c r="C41" i="44"/>
  <c r="C578" i="44"/>
  <c r="C252" i="42"/>
  <c r="C58" i="42"/>
  <c r="C219" i="44"/>
  <c r="C845" i="42"/>
  <c r="C709" i="44"/>
  <c r="C198" i="44"/>
  <c r="C548" i="44"/>
  <c r="C131" i="44"/>
  <c r="C827" i="44"/>
  <c r="C115" i="42"/>
  <c r="C740" i="44"/>
  <c r="C613" i="42"/>
  <c r="C720" i="42"/>
  <c r="C377" i="42"/>
  <c r="C621" i="44"/>
  <c r="C980" i="44"/>
  <c r="C374" i="42"/>
  <c r="C421" i="42"/>
  <c r="C209" i="42"/>
  <c r="C837" i="42"/>
  <c r="C660" i="42"/>
  <c r="C665" i="42"/>
  <c r="C1049" i="42"/>
  <c r="C912" i="42"/>
  <c r="C225" i="42"/>
  <c r="C337" i="44"/>
  <c r="C343" i="44"/>
  <c r="C355" i="42"/>
  <c r="C717" i="44"/>
  <c r="C53" i="42"/>
  <c r="C141" i="44"/>
  <c r="C439" i="42"/>
  <c r="C401" i="44"/>
  <c r="C658" i="42"/>
  <c r="C226" i="42"/>
  <c r="C713" i="42"/>
  <c r="C437" i="44"/>
  <c r="C881" i="42"/>
  <c r="C773" i="44"/>
  <c r="C388" i="44"/>
  <c r="C958" i="44"/>
  <c r="C202" i="42"/>
  <c r="C452" i="42"/>
  <c r="C554" i="42"/>
  <c r="C332" i="44"/>
  <c r="C534" i="44"/>
  <c r="C87" i="42"/>
  <c r="C356" i="42"/>
  <c r="C73" i="44"/>
  <c r="C12" i="44"/>
  <c r="C418" i="42"/>
  <c r="C240" i="42"/>
  <c r="C50" i="42"/>
  <c r="C438" i="42"/>
  <c r="C99" i="42"/>
  <c r="C128" i="42"/>
  <c r="C150" i="44"/>
  <c r="C440" i="44"/>
  <c r="C876" i="44"/>
  <c r="C194" i="42"/>
  <c r="C803" i="42"/>
  <c r="C924" i="44"/>
  <c r="C212" i="44"/>
  <c r="C681" i="44"/>
  <c r="C111" i="44"/>
  <c r="C725" i="44"/>
  <c r="C752" i="44"/>
  <c r="C300" i="44"/>
  <c r="C91" i="44"/>
  <c r="C480" i="44"/>
  <c r="C492" i="42"/>
  <c r="C721" i="44"/>
  <c r="C514" i="44"/>
  <c r="C383" i="44"/>
  <c r="C668" i="44"/>
  <c r="C672" i="44"/>
  <c r="C653" i="44"/>
  <c r="C635" i="44"/>
  <c r="C776" i="42"/>
  <c r="C286" i="44"/>
  <c r="C815" i="44"/>
  <c r="C486" i="44"/>
  <c r="C598" i="44"/>
  <c r="C669" i="44"/>
  <c r="C914" i="44"/>
  <c r="C14" i="42"/>
  <c r="C730" i="44"/>
  <c r="C510" i="44"/>
  <c r="C479" i="44"/>
  <c r="C369" i="44"/>
  <c r="C238" i="44"/>
  <c r="C307" i="44"/>
  <c r="C409" i="44"/>
  <c r="C326" i="44"/>
  <c r="C752" i="42"/>
  <c r="C153" i="44"/>
  <c r="C278" i="44"/>
  <c r="C557" i="42"/>
  <c r="C418" i="44"/>
  <c r="C528" i="44"/>
  <c r="C309" i="42"/>
  <c r="C328" i="42"/>
  <c r="C100" i="42"/>
  <c r="C200" i="44"/>
  <c r="C542" i="44"/>
  <c r="C856" i="42"/>
  <c r="C143" i="42"/>
  <c r="C571" i="42"/>
  <c r="C662" i="44"/>
  <c r="C207" i="42"/>
  <c r="C436" i="42"/>
  <c r="C231" i="44"/>
  <c r="C415" i="42"/>
  <c r="C406" i="42"/>
  <c r="C182" i="42"/>
  <c r="C232" i="42"/>
  <c r="C267" i="44"/>
  <c r="C518" i="44"/>
  <c r="C64" i="44"/>
  <c r="C491" i="42"/>
  <c r="C964" i="42"/>
  <c r="C836" i="42"/>
  <c r="C559" i="42"/>
  <c r="C1055" i="42"/>
  <c r="C241" i="44"/>
  <c r="C178" i="42"/>
  <c r="C363" i="44"/>
  <c r="C379" i="44"/>
  <c r="C540" i="42"/>
  <c r="C628" i="42"/>
  <c r="C201" i="44"/>
  <c r="C770" i="42"/>
  <c r="C748" i="44"/>
  <c r="C357" i="42"/>
  <c r="C485" i="44"/>
  <c r="C413" i="44"/>
  <c r="C76" i="44"/>
  <c r="C396" i="44"/>
  <c r="C634" i="42"/>
  <c r="C419" i="42"/>
  <c r="C512" i="42"/>
  <c r="C48" i="42"/>
  <c r="C813" i="44"/>
  <c r="C194" i="44"/>
  <c r="C927" i="44"/>
  <c r="C276" i="44"/>
  <c r="C20" i="44"/>
  <c r="C206" i="44"/>
  <c r="C939" i="44"/>
  <c r="C379" i="42"/>
  <c r="C457" i="44"/>
  <c r="C321" i="44"/>
  <c r="C996" i="42"/>
  <c r="C871" i="44"/>
  <c r="C308" i="44"/>
  <c r="C542" i="42"/>
  <c r="C923" i="44"/>
  <c r="C236" i="42"/>
  <c r="C67" i="44"/>
  <c r="C332" i="42"/>
  <c r="C23" i="44"/>
  <c r="C461" i="44"/>
  <c r="C16" i="42"/>
  <c r="C227" i="44"/>
  <c r="C558" i="42"/>
  <c r="C858" i="42"/>
  <c r="C682" i="42"/>
  <c r="C1029" i="42"/>
  <c r="C583" i="44"/>
  <c r="C57" i="44"/>
  <c r="C694" i="42"/>
  <c r="C555" i="44"/>
  <c r="C437" i="42"/>
  <c r="C333" i="44"/>
  <c r="C553" i="44"/>
  <c r="C910" i="44"/>
  <c r="C346" i="42"/>
  <c r="C935" i="44"/>
  <c r="C456" i="42"/>
  <c r="C408" i="42"/>
  <c r="C552" i="44"/>
  <c r="C818" i="42"/>
  <c r="C676" i="44"/>
  <c r="C817" i="42"/>
  <c r="C325" i="44"/>
  <c r="C123" i="42"/>
  <c r="C302" i="44"/>
  <c r="C430" i="42"/>
  <c r="C633" i="42"/>
  <c r="C610" i="42"/>
  <c r="C427" i="44"/>
  <c r="C787" i="44"/>
  <c r="C478" i="44"/>
  <c r="C132" i="42"/>
  <c r="C529" i="44"/>
  <c r="C757" i="42"/>
  <c r="C721" i="42"/>
  <c r="C1030" i="44"/>
  <c r="C239" i="44"/>
  <c r="C144" i="42"/>
  <c r="C1009" i="42"/>
  <c r="C705" i="44"/>
  <c r="C310" i="42"/>
  <c r="C503" i="44"/>
  <c r="C692" i="44"/>
  <c r="C695" i="44"/>
  <c r="C229" i="44"/>
  <c r="C161" i="44"/>
  <c r="C952" i="42"/>
  <c r="C112" i="42"/>
  <c r="C966" i="44"/>
  <c r="C579" i="42"/>
  <c r="C315" i="44"/>
  <c r="C464" i="42"/>
  <c r="C28" i="44"/>
  <c r="C878" i="42"/>
  <c r="C373" i="44"/>
  <c r="C402" i="44"/>
  <c r="C448" i="44"/>
  <c r="C360" i="42"/>
  <c r="C375" i="44"/>
  <c r="C246" i="44"/>
  <c r="C289" i="42"/>
  <c r="C277" i="44"/>
  <c r="C171" i="44"/>
  <c r="C862" i="42"/>
  <c r="C136" i="44"/>
  <c r="C957" i="44"/>
  <c r="C956" i="44"/>
  <c r="C156" i="44"/>
  <c r="C37" i="42"/>
  <c r="C921" i="42"/>
  <c r="C927" i="42"/>
  <c r="C643" i="42"/>
  <c r="C860" i="42"/>
  <c r="C747" i="42"/>
  <c r="C345" i="42"/>
  <c r="C326" i="42"/>
  <c r="C859" i="44"/>
  <c r="C968" i="42"/>
  <c r="C321" i="42"/>
  <c r="C208" i="42"/>
  <c r="C595" i="42"/>
  <c r="C561" i="42"/>
  <c r="C95" i="42"/>
  <c r="C1004" i="42"/>
  <c r="C496" i="44"/>
  <c r="C851" i="42"/>
  <c r="C211" i="44"/>
  <c r="C444" i="42"/>
  <c r="C565" i="44"/>
  <c r="C118" i="42"/>
  <c r="C602" i="44"/>
  <c r="C168" i="42"/>
  <c r="C1002" i="42"/>
  <c r="C444" i="44"/>
  <c r="C33" i="44"/>
  <c r="C930" i="42"/>
  <c r="C702" i="42"/>
  <c r="C908" i="42"/>
  <c r="C334" i="42"/>
  <c r="C6" i="44"/>
  <c r="C34" i="44"/>
  <c r="C985" i="44"/>
  <c r="C30" i="42"/>
  <c r="C527" i="42"/>
  <c r="C521" i="42"/>
  <c r="C288" i="42"/>
  <c r="C821" i="44"/>
  <c r="C1056" i="42"/>
  <c r="C857" i="42"/>
  <c r="C881" i="44"/>
  <c r="C943" i="44"/>
  <c r="C825" i="42"/>
  <c r="C971" i="42"/>
  <c r="C684" i="44"/>
  <c r="C158" i="44"/>
  <c r="C503" i="42"/>
  <c r="C347" i="44"/>
  <c r="C353" i="42"/>
  <c r="C976" i="42"/>
  <c r="C320" i="42"/>
  <c r="C484" i="42"/>
  <c r="C704" i="42"/>
  <c r="C1055" i="44"/>
  <c r="C322" i="42"/>
  <c r="C941" i="44"/>
  <c r="C902" i="44"/>
  <c r="C772" i="42"/>
  <c r="C607" i="44"/>
  <c r="C401" i="42"/>
  <c r="C374" i="44"/>
  <c r="C584" i="42"/>
  <c r="C573" i="44"/>
  <c r="C919" i="44"/>
  <c r="C920" i="44"/>
  <c r="C357" i="44"/>
  <c r="C982" i="44"/>
  <c r="C822" i="42"/>
  <c r="C673" i="42"/>
  <c r="C568" i="42"/>
  <c r="C621" i="42"/>
  <c r="C414" i="44"/>
  <c r="C741" i="42"/>
  <c r="C1009" i="44"/>
  <c r="C759" i="42"/>
  <c r="C833" i="44"/>
  <c r="C783" i="42"/>
  <c r="C463" i="42"/>
  <c r="C810" i="44"/>
  <c r="C294" i="44"/>
  <c r="C699" i="42"/>
  <c r="C1039" i="42"/>
  <c r="C934" i="44"/>
  <c r="C1045" i="42"/>
  <c r="C659" i="44"/>
  <c r="C146" i="42"/>
  <c r="C127" i="42"/>
  <c r="C279" i="42"/>
  <c r="C309" i="44"/>
  <c r="C775" i="44"/>
  <c r="C862" i="44"/>
  <c r="C670" i="44"/>
  <c r="C575" i="44"/>
  <c r="C405" i="42"/>
  <c r="C487" i="44"/>
  <c r="C509" i="42"/>
  <c r="C880" i="42"/>
  <c r="C624" i="42"/>
  <c r="C626" i="42"/>
  <c r="C1023" i="44"/>
  <c r="C893" i="42"/>
  <c r="C895" i="44"/>
  <c r="C496" i="42"/>
  <c r="C728" i="42"/>
  <c r="C518" i="42"/>
  <c r="C756" i="42"/>
  <c r="C387" i="42"/>
  <c r="C494" i="42"/>
  <c r="C1002" i="44"/>
  <c r="C840" i="44"/>
  <c r="C259" i="42"/>
  <c r="C710" i="44"/>
  <c r="C787" i="42"/>
  <c r="C483" i="42"/>
  <c r="C556" i="42"/>
  <c r="C844" i="42"/>
  <c r="C489" i="44"/>
  <c r="C875" i="44"/>
  <c r="C354" i="42"/>
  <c r="C192" i="44"/>
  <c r="C353" i="44"/>
  <c r="C412" i="42"/>
  <c r="C929" i="44"/>
  <c r="C481" i="44"/>
  <c r="C163" i="42"/>
  <c r="C506" i="42"/>
  <c r="C753" i="42"/>
  <c r="C970" i="42"/>
  <c r="C430" i="44"/>
  <c r="C858" i="44"/>
  <c r="C883" i="42"/>
  <c r="C241" i="42"/>
  <c r="C826" i="44"/>
  <c r="C991" i="44"/>
  <c r="C716" i="42"/>
  <c r="C271" i="44"/>
  <c r="C875" i="42"/>
  <c r="C983" i="44"/>
  <c r="C726" i="44"/>
  <c r="C500" i="42"/>
  <c r="C804" i="42"/>
  <c r="C1018" i="42"/>
  <c r="C606" i="44"/>
  <c r="C30" i="44"/>
  <c r="C966" i="42"/>
  <c r="C300" i="42"/>
  <c r="C641" i="42"/>
  <c r="C538" i="44"/>
  <c r="C71" i="44"/>
  <c r="C96" i="44"/>
  <c r="C936" i="42"/>
  <c r="C637" i="42"/>
  <c r="C449" i="42"/>
  <c r="C849" i="42"/>
  <c r="C636" i="44"/>
  <c r="C87" i="44"/>
  <c r="C946" i="42"/>
  <c r="C965" i="44"/>
  <c r="C115" i="44"/>
  <c r="C806" i="42"/>
  <c r="C601" i="42"/>
  <c r="C655" i="44"/>
  <c r="C258" i="44"/>
  <c r="C698" i="42"/>
  <c r="C364" i="42"/>
  <c r="C449" i="44"/>
  <c r="C324" i="42"/>
  <c r="C429" i="44"/>
  <c r="C654" i="42"/>
  <c r="C156" i="42"/>
  <c r="C989" i="44"/>
  <c r="C588" i="44"/>
  <c r="C778" i="42"/>
  <c r="C452" i="44"/>
  <c r="C1011" i="44"/>
  <c r="C252" i="44"/>
  <c r="C469" i="42"/>
  <c r="C158" i="42"/>
  <c r="C802" i="42"/>
  <c r="C11" i="44"/>
  <c r="C248" i="44"/>
  <c r="C942" i="42"/>
  <c r="C275" i="44"/>
  <c r="C247" i="42"/>
  <c r="C193" i="42"/>
  <c r="C211" i="42"/>
  <c r="C611" i="42"/>
  <c r="C15" i="42"/>
  <c r="C646" i="44"/>
  <c r="C666" i="42"/>
  <c r="C792" i="42"/>
  <c r="C6" i="42"/>
  <c r="C600" i="44"/>
  <c r="C423" i="44"/>
  <c r="C199" i="42"/>
  <c r="C832" i="44"/>
  <c r="C576" i="44"/>
  <c r="C834" i="42"/>
  <c r="C689" i="44"/>
  <c r="C774" i="42"/>
  <c r="C459" i="42"/>
  <c r="C187" i="42"/>
  <c r="C720" i="44"/>
  <c r="C368" i="44"/>
  <c r="C479" i="42"/>
  <c r="C333" i="42"/>
  <c r="C835" i="44"/>
  <c r="C978" i="42"/>
  <c r="C381" i="44"/>
  <c r="C869" i="42"/>
  <c r="C140" i="42"/>
  <c r="C260" i="44"/>
  <c r="C981" i="44"/>
  <c r="C521" i="44"/>
  <c r="C159" i="42"/>
  <c r="C422" i="42"/>
  <c r="C175" i="44"/>
  <c r="C983" i="42"/>
  <c r="C789" i="42"/>
  <c r="C972" i="42"/>
  <c r="C661" i="42"/>
  <c r="C307" i="42"/>
  <c r="C446" i="42"/>
  <c r="C427" i="42"/>
  <c r="C178" i="44"/>
  <c r="C670" i="42"/>
  <c r="C157" i="42"/>
  <c r="C482" i="44"/>
  <c r="C362" i="42"/>
  <c r="C951" i="42"/>
  <c r="C855" i="42"/>
  <c r="C529" i="42"/>
  <c r="C659" i="42"/>
  <c r="C930" i="44"/>
  <c r="C329" i="42"/>
  <c r="C702" i="44"/>
  <c r="C65" i="44"/>
  <c r="C607" i="42"/>
  <c r="C834" i="44"/>
  <c r="C170" i="42"/>
  <c r="C103" i="44"/>
  <c r="C630" i="42"/>
  <c r="C182" i="44"/>
  <c r="C616" i="44"/>
  <c r="C889" i="44"/>
  <c r="C530" i="44"/>
  <c r="C589" i="42"/>
  <c r="C888" i="44"/>
  <c r="C63" i="44"/>
  <c r="C218" i="44"/>
  <c r="C196" i="44"/>
  <c r="C262" i="44"/>
  <c r="C103" i="42"/>
  <c r="C732" i="42"/>
  <c r="C860" i="44"/>
  <c r="C154" i="42"/>
  <c r="C604" i="42"/>
  <c r="C679" i="44"/>
  <c r="C192" i="42"/>
  <c r="C788" i="42"/>
  <c r="C1021" i="44"/>
  <c r="C943" i="42"/>
  <c r="C995" i="44"/>
  <c r="C594" i="44"/>
  <c r="C841" i="44"/>
  <c r="C931" i="42"/>
  <c r="C878" i="44"/>
  <c r="C318" i="42"/>
  <c r="C1013" i="42"/>
  <c r="C253" i="44"/>
  <c r="C688" i="42"/>
  <c r="C147" i="44"/>
  <c r="C819" i="42"/>
  <c r="C172" i="44"/>
  <c r="C297" i="42"/>
  <c r="C634" i="44"/>
  <c r="C718" i="44"/>
  <c r="C947" i="42"/>
  <c r="C786" i="44"/>
  <c r="C287" i="44"/>
  <c r="C679" i="42"/>
  <c r="C467" i="44"/>
  <c r="C1003" i="42"/>
  <c r="C1022" i="44"/>
  <c r="C1014" i="44"/>
  <c r="C399" i="42"/>
  <c r="C376" i="42"/>
  <c r="C175" i="42"/>
  <c r="C70" i="42"/>
  <c r="C551" i="44"/>
  <c r="C291" i="44"/>
  <c r="C693" i="44"/>
  <c r="C1042" i="44"/>
  <c r="C672" i="42"/>
  <c r="C801" i="44"/>
  <c r="C536" i="42"/>
  <c r="C608" i="42"/>
  <c r="C292" i="44"/>
  <c r="C319" i="42"/>
  <c r="C996" i="44"/>
  <c r="C576" i="42"/>
  <c r="C648" i="42"/>
  <c r="C562" i="42"/>
  <c r="C1035" i="44"/>
  <c r="C165" i="42"/>
  <c r="C101" i="42"/>
  <c r="C441" i="42"/>
  <c r="C541" i="42"/>
  <c r="C692" i="42"/>
  <c r="C261" i="42"/>
  <c r="C109" i="42"/>
  <c r="C230" i="42"/>
  <c r="C779" i="42"/>
  <c r="C17" i="44"/>
  <c r="C306" i="44"/>
  <c r="C114" i="44"/>
  <c r="C147" i="42"/>
  <c r="C583" i="42"/>
  <c r="C279" i="44"/>
  <c r="C829" i="44"/>
  <c r="C186" i="44"/>
  <c r="C68" i="44"/>
  <c r="C902" i="42"/>
  <c r="C594" i="42"/>
  <c r="C736" i="42"/>
  <c r="C119" i="44"/>
  <c r="C618" i="44"/>
  <c r="C82" i="44"/>
  <c r="C1022" i="42"/>
  <c r="C820" i="42"/>
  <c r="C1019" i="42"/>
  <c r="C1006" i="42"/>
  <c r="C1058" i="44"/>
  <c r="C766" i="42"/>
  <c r="C13" i="44"/>
  <c r="C1018" i="44"/>
  <c r="C675" i="42"/>
  <c r="C917" i="42"/>
  <c r="C598" i="42"/>
  <c r="C377" i="44"/>
  <c r="C311" i="42"/>
  <c r="C107" i="44"/>
  <c r="C257" i="44"/>
  <c r="C299" i="42"/>
  <c r="C56" i="44"/>
  <c r="C476" i="42"/>
  <c r="C369" i="42"/>
  <c r="C622" i="42"/>
  <c r="C341" i="42"/>
  <c r="C852" i="44"/>
  <c r="C291" i="42"/>
  <c r="C505" i="44"/>
  <c r="C957" i="42"/>
  <c r="C488" i="42"/>
  <c r="C847" i="42"/>
  <c r="C620" i="42"/>
  <c r="C404" i="44"/>
  <c r="C913" i="42"/>
  <c r="C424" i="42"/>
  <c r="C277" i="42"/>
  <c r="C681" i="42"/>
  <c r="C258" i="42"/>
  <c r="C520" i="44"/>
  <c r="C931" i="44"/>
  <c r="C327" i="44"/>
  <c r="C541" i="44"/>
  <c r="C468" i="44"/>
  <c r="C592" i="42"/>
  <c r="C755" i="42"/>
  <c r="C734" i="42"/>
  <c r="C70" i="44"/>
  <c r="C184" i="42"/>
  <c r="C698" i="44"/>
  <c r="C997" i="42"/>
  <c r="C426" i="42"/>
  <c r="C789" i="44"/>
  <c r="C663" i="42"/>
  <c r="C213" i="44"/>
  <c r="C1051" i="42"/>
  <c r="C59" i="42"/>
  <c r="C839" i="42"/>
  <c r="C107" i="42"/>
  <c r="C514" i="42"/>
  <c r="C515" i="42"/>
  <c r="C1044" i="42"/>
  <c r="C914" i="42"/>
  <c r="C362" i="44"/>
  <c r="C528" i="42"/>
  <c r="C901" i="42"/>
  <c r="C586" i="42"/>
  <c r="C843" i="44"/>
  <c r="C273" i="44"/>
  <c r="C691" i="44"/>
  <c r="C578" i="42"/>
  <c r="C1052" i="44"/>
  <c r="C68" i="42"/>
  <c r="C389" i="44"/>
  <c r="C97" i="42"/>
  <c r="C513" i="42"/>
  <c r="C120" i="42"/>
  <c r="C899" i="42"/>
  <c r="C905" i="44"/>
  <c r="C1025" i="44"/>
  <c r="C500" i="44"/>
  <c r="C814" i="44"/>
  <c r="C977" i="42"/>
  <c r="C485" i="42"/>
  <c r="C1023" i="42"/>
  <c r="C1010" i="42"/>
  <c r="C563" i="42"/>
  <c r="C781" i="42"/>
  <c r="C617" i="42"/>
  <c r="C113" i="42"/>
  <c r="C919" i="42"/>
  <c r="C383" i="42"/>
  <c r="C925" i="44"/>
  <c r="C559" i="44"/>
  <c r="C941" i="42"/>
  <c r="C893" i="44"/>
  <c r="C431" i="42"/>
  <c r="C320" i="44"/>
  <c r="C623" i="42"/>
  <c r="C865" i="44"/>
  <c r="C872" i="42"/>
  <c r="C625" i="42"/>
  <c r="C161" i="42"/>
  <c r="C575" i="42"/>
  <c r="C948" i="42"/>
  <c r="C215" i="42"/>
  <c r="C652" i="44"/>
  <c r="C848" i="42"/>
  <c r="C61" i="44"/>
  <c r="C1024" i="42"/>
  <c r="C610" i="44"/>
  <c r="C960" i="42"/>
  <c r="C614" i="42"/>
  <c r="C442" i="42"/>
  <c r="C1011" i="42"/>
  <c r="C965" i="42"/>
  <c r="C949" i="44"/>
  <c r="C398" i="44"/>
  <c r="C579" i="44"/>
  <c r="C1" i="42"/>
  <c r="C380" i="42"/>
  <c r="C809" i="42"/>
  <c r="C472" i="44"/>
  <c r="C33" i="42"/>
  <c r="C604" i="44"/>
  <c r="C656" i="42"/>
  <c r="C1034" i="42"/>
  <c r="C1033" i="44"/>
  <c r="C91" i="42"/>
  <c r="C808" i="44"/>
  <c r="C79" i="42"/>
  <c r="C839" i="44"/>
  <c r="C5" i="44"/>
  <c r="C478" i="42"/>
  <c r="C165" i="44"/>
  <c r="C100" i="44"/>
  <c r="C799" i="42"/>
  <c r="C498" i="44"/>
  <c r="C274" i="42"/>
  <c r="C296" i="44"/>
  <c r="C639" i="44"/>
  <c r="C553" i="42"/>
  <c r="C372" i="44"/>
  <c r="C3" i="44"/>
  <c r="C180" i="44"/>
  <c r="C888" i="42"/>
  <c r="C378" i="44"/>
  <c r="C247" i="44"/>
  <c r="C296" i="42"/>
  <c r="C800" i="44"/>
  <c r="C765" i="44"/>
  <c r="C729" i="44"/>
  <c r="C865" i="42"/>
  <c r="C925" i="42"/>
  <c r="C842" i="44"/>
  <c r="C680" i="42"/>
  <c r="C673" i="44"/>
  <c r="C474" i="42"/>
  <c r="C1008" i="42"/>
  <c r="C235" i="44"/>
  <c r="C249" i="42"/>
  <c r="C958" i="42"/>
  <c r="C763" i="42"/>
  <c r="C1046" i="42"/>
  <c r="C285" i="44"/>
  <c r="C590" i="42"/>
  <c r="C355" i="44"/>
  <c r="C435" i="42"/>
  <c r="C82" i="42"/>
  <c r="C382" i="44"/>
  <c r="C336" i="42"/>
  <c r="C250" i="44"/>
  <c r="C185" i="42"/>
  <c r="C593" i="42"/>
  <c r="C167" i="44"/>
  <c r="C139" i="44"/>
  <c r="C83" i="42"/>
  <c r="C172" i="42"/>
  <c r="C603" i="44"/>
  <c r="C700" i="44"/>
  <c r="C520" i="42"/>
  <c r="C837" i="44"/>
  <c r="C544" i="42"/>
  <c r="C51" i="42"/>
  <c r="C990" i="44"/>
  <c r="C395" i="42"/>
  <c r="C3" i="42"/>
  <c r="C367" i="42"/>
  <c r="C152" i="42"/>
  <c r="C25" i="42"/>
  <c r="C717" i="42"/>
  <c r="C577" i="44"/>
  <c r="C898" i="42"/>
  <c r="C719" i="42"/>
  <c r="C573" i="42"/>
  <c r="C753" i="44"/>
  <c r="C98" i="44"/>
  <c r="C909" i="42"/>
  <c r="C806" i="44"/>
  <c r="C968" i="44"/>
  <c r="C809" i="44"/>
  <c r="C340" i="42"/>
  <c r="C363" i="42"/>
  <c r="C425" i="42"/>
  <c r="C512" i="44"/>
  <c r="C464" i="44"/>
  <c r="C956" i="42"/>
  <c r="C650" i="42"/>
  <c r="C90" i="42"/>
  <c r="C45" i="42"/>
  <c r="C647" i="42"/>
  <c r="C800" i="42"/>
  <c r="C560" i="42"/>
  <c r="C39" i="44"/>
  <c r="C157" i="44"/>
  <c r="C701" i="44"/>
  <c r="C303" i="42"/>
  <c r="C533" i="42"/>
  <c r="C28" i="42"/>
  <c r="C944" i="42"/>
  <c r="C44" i="42"/>
  <c r="C17" i="42"/>
  <c r="C389" i="42"/>
  <c r="C222" i="42"/>
  <c r="C549" i="42"/>
  <c r="C963" i="42"/>
  <c r="C19" i="42"/>
  <c r="C216" i="44"/>
  <c r="C525" i="42"/>
  <c r="C373" i="42"/>
  <c r="C245" i="44"/>
  <c r="C189" i="42"/>
  <c r="C812" i="42"/>
  <c r="C344" i="42"/>
  <c r="C480" i="42"/>
  <c r="C737" i="42"/>
  <c r="C26" i="42"/>
  <c r="C640" i="44"/>
  <c r="C915" i="42"/>
  <c r="C171" i="42"/>
  <c r="C822" i="44"/>
  <c r="C911" i="42"/>
  <c r="C807" i="42"/>
  <c r="C870" i="44"/>
  <c r="C337" i="42"/>
  <c r="C642" i="42"/>
  <c r="C948" i="44"/>
  <c r="C89" i="42"/>
  <c r="C432" i="44"/>
  <c r="C281" i="42"/>
  <c r="C508" i="42"/>
  <c r="C23" i="42"/>
  <c r="C599" i="42"/>
  <c r="C782" i="42"/>
  <c r="C31" i="42"/>
  <c r="C551" i="42"/>
  <c r="C766" i="44"/>
  <c r="C137" i="42"/>
  <c r="C546" i="44"/>
  <c r="C66" i="42"/>
  <c r="C394" i="42"/>
  <c r="C361" i="42"/>
  <c r="C823" i="42"/>
  <c r="C657" i="42"/>
  <c r="C992" i="44"/>
  <c r="C885" i="42"/>
  <c r="C148" i="42"/>
  <c r="C906" i="42"/>
  <c r="C627" i="44"/>
  <c r="C32" i="42"/>
  <c r="C815" i="42"/>
  <c r="C504" i="42"/>
  <c r="C151" i="42"/>
  <c r="C633" i="44"/>
  <c r="C523" i="42"/>
  <c r="C47" i="42"/>
  <c r="C567" i="44"/>
  <c r="C896" i="44"/>
  <c r="C747" i="44"/>
  <c r="C148" i="44"/>
  <c r="C143" i="44"/>
  <c r="C24" i="42"/>
  <c r="C674" i="44"/>
  <c r="C998" i="42"/>
  <c r="C424" i="44"/>
  <c r="C653" i="42"/>
  <c r="C574" i="44"/>
  <c r="C973" i="44"/>
  <c r="C140" i="44"/>
  <c r="C651" i="42"/>
  <c r="C933" i="42"/>
  <c r="C687" i="42"/>
  <c r="C769" i="42"/>
  <c r="C7" i="44"/>
  <c r="C183" i="44"/>
  <c r="C988" i="42"/>
  <c r="C1043" i="42"/>
  <c r="C1020" i="44"/>
  <c r="C566" i="42"/>
  <c r="C547" i="42"/>
  <c r="C905" i="42"/>
  <c r="C760" i="42"/>
  <c r="C442" i="44"/>
  <c r="C493" i="42"/>
  <c r="C263" i="42"/>
  <c r="C751" i="42"/>
  <c r="C121" i="42"/>
  <c r="C739" i="42"/>
  <c r="C795" i="44"/>
  <c r="C671" i="42"/>
  <c r="C410" i="44"/>
  <c r="C286" i="42"/>
  <c r="C142" i="44"/>
  <c r="C441" i="44"/>
  <c r="C684" i="42"/>
  <c r="C742" i="42"/>
  <c r="C918" i="42"/>
  <c r="C471" i="44"/>
  <c r="C687" i="44"/>
  <c r="C826" i="42"/>
  <c r="C811" i="44"/>
  <c r="C80" i="44"/>
  <c r="C842" i="42"/>
  <c r="C767" i="44"/>
  <c r="C911" i="44"/>
  <c r="C632" i="44"/>
  <c r="C146" i="44"/>
  <c r="C743" i="42"/>
  <c r="C421" i="44"/>
  <c r="C52" i="44"/>
  <c r="C75" i="44"/>
  <c r="C416" i="44"/>
  <c r="C354" i="44"/>
  <c r="C910" i="42"/>
  <c r="C703" i="44"/>
  <c r="C896" i="42"/>
  <c r="C1047" i="42"/>
  <c r="C704" i="44"/>
  <c r="C106" i="42"/>
  <c r="C1028" i="42"/>
  <c r="C638" i="42"/>
  <c r="C234" i="44"/>
  <c r="C133" i="42"/>
  <c r="C293" i="42"/>
  <c r="C11" i="42"/>
  <c r="C738" i="44"/>
  <c r="C1054" i="44"/>
  <c r="C847" i="44"/>
  <c r="C808" i="42"/>
  <c r="C796" i="42"/>
  <c r="C317" i="42"/>
  <c r="C1053" i="42"/>
  <c r="C874" i="42"/>
  <c r="C242" i="42"/>
  <c r="C95" i="44"/>
  <c r="C962" i="42"/>
  <c r="C69" i="42"/>
  <c r="C1031" i="44"/>
  <c r="C434" i="42"/>
  <c r="C230" i="44"/>
  <c r="C596" i="42"/>
  <c r="C255" i="42"/>
  <c r="C590" i="44"/>
  <c r="C799" i="44"/>
  <c r="C359" i="42"/>
  <c r="C1001" i="42"/>
  <c r="C400" i="42"/>
  <c r="C771" i="42"/>
  <c r="C177" i="42"/>
  <c r="C883" i="44"/>
  <c r="C993" i="42"/>
  <c r="C229" i="42"/>
  <c r="C420" i="42"/>
  <c r="C707" i="42"/>
  <c r="C538" i="42"/>
  <c r="C169" i="42"/>
  <c r="C785" i="42"/>
  <c r="C843" i="42"/>
  <c r="C715" i="42"/>
  <c r="C762" i="44"/>
  <c r="C543" i="42"/>
  <c r="C96" i="42"/>
  <c r="C916" i="44"/>
  <c r="C922" i="44"/>
  <c r="C831" i="44"/>
  <c r="C71" i="42"/>
  <c r="C683" i="42"/>
  <c r="C955" i="42"/>
  <c r="C220" i="44"/>
  <c r="C645" i="42"/>
  <c r="C434" i="44"/>
  <c r="C667" i="44"/>
  <c r="C1026" i="42"/>
  <c r="C744" i="42"/>
  <c r="C134" i="42"/>
  <c r="C690" i="44"/>
  <c r="C197" i="42"/>
  <c r="C830" i="44"/>
  <c r="C348" i="42"/>
  <c r="C572" i="44"/>
  <c r="C1014" i="42"/>
  <c r="C8" i="44"/>
  <c r="C836" i="44"/>
  <c r="C647" i="44"/>
  <c r="C1005" i="44"/>
  <c r="C204" i="42"/>
  <c r="C685" i="42"/>
  <c r="C923" i="42"/>
  <c r="C4" i="42"/>
  <c r="C987" i="44"/>
  <c r="C981" i="42"/>
  <c r="C683" i="44"/>
  <c r="C563" i="44"/>
  <c r="C278" i="42"/>
  <c r="C308" i="42"/>
  <c r="C237" i="44"/>
  <c r="C448" i="42"/>
  <c r="C44" i="44"/>
  <c r="C1038" i="42"/>
  <c r="C564" i="42"/>
  <c r="C703" i="42"/>
  <c r="C204" i="44"/>
  <c r="C426" i="44"/>
  <c r="C786" i="42"/>
  <c r="C969" i="44"/>
  <c r="C1020" i="42"/>
  <c r="C105" i="42"/>
  <c r="C735" i="44"/>
  <c r="C907" i="42"/>
  <c r="C588" i="42"/>
  <c r="C139" i="42"/>
  <c r="C723" i="42"/>
  <c r="C153" i="42"/>
  <c r="C282" i="42"/>
  <c r="C176" i="42"/>
  <c r="C266" i="42"/>
  <c r="C417" i="42"/>
  <c r="C1001" i="44"/>
  <c r="C758" i="42"/>
  <c r="C80" i="42"/>
  <c r="C940" i="42"/>
  <c r="C382" i="42"/>
  <c r="C440" i="42"/>
  <c r="C209" i="44"/>
  <c r="C658" i="44"/>
  <c r="C183" i="42"/>
  <c r="C108" i="44"/>
  <c r="C270" i="44"/>
  <c r="C1021" i="42"/>
  <c r="C937" i="44"/>
  <c r="C793" i="44"/>
  <c r="C125" i="42"/>
  <c r="C602" i="42"/>
  <c r="C807" i="44"/>
  <c r="C1012" i="42"/>
  <c r="C1027" i="44"/>
  <c r="C237" i="42"/>
  <c r="C935" i="42"/>
  <c r="C358" i="42"/>
  <c r="C730" i="42"/>
  <c r="C833" i="42"/>
  <c r="C93" i="42"/>
  <c r="C992" i="42"/>
  <c r="C494" i="44"/>
  <c r="C348" i="44"/>
  <c r="C473" i="42"/>
  <c r="C777" i="42"/>
  <c r="C947" i="44"/>
  <c r="C942" i="44"/>
  <c r="C938" i="42"/>
  <c r="C987" i="42"/>
  <c r="C74" i="44"/>
  <c r="C569" i="42"/>
  <c r="C200" i="42"/>
  <c r="C585" i="42"/>
  <c r="C298" i="42"/>
  <c r="C646" i="42"/>
  <c r="C1042" i="42"/>
  <c r="C677" i="44"/>
  <c r="C188" i="42"/>
  <c r="C423" i="42"/>
  <c r="C41" i="42"/>
  <c r="C629" i="42"/>
  <c r="C780" i="42"/>
  <c r="C1054" i="42"/>
  <c r="C631" i="42"/>
  <c r="C585" i="44"/>
  <c r="C499" i="42"/>
  <c r="C155" i="44"/>
  <c r="C599" i="44"/>
  <c r="C985" i="42"/>
  <c r="C201" i="42"/>
  <c r="C712" i="42"/>
  <c r="C246" i="42"/>
  <c r="C582" i="44"/>
  <c r="C227" i="42"/>
  <c r="C994" i="42"/>
  <c r="C580" i="42"/>
  <c r="C765" i="42"/>
  <c r="C45" i="44"/>
  <c r="C1032" i="42"/>
  <c r="C953" i="42"/>
  <c r="C205" i="42"/>
  <c r="C580" i="44"/>
  <c r="C361" i="44"/>
  <c r="C877" i="44"/>
  <c r="C173" i="42"/>
  <c r="C39" i="42"/>
  <c r="C892" i="44"/>
  <c r="C864" i="42"/>
  <c r="C7" i="42"/>
  <c r="C376" i="44"/>
  <c r="C79" i="44"/>
  <c r="C1053" i="44"/>
  <c r="C631" i="44"/>
  <c r="C416" i="42"/>
  <c r="C614" i="44"/>
  <c r="C729" i="42"/>
  <c r="C890" i="42"/>
  <c r="C991" i="42"/>
  <c r="C60" i="44"/>
  <c r="C879" i="42"/>
  <c r="C151" i="44"/>
  <c r="C55" i="42"/>
  <c r="C866" i="44"/>
  <c r="C403" i="42"/>
  <c r="C738" i="42"/>
  <c r="C136" i="42"/>
  <c r="C872" i="44"/>
  <c r="C867" i="42"/>
  <c r="C1036" i="42"/>
  <c r="C224" i="44"/>
  <c r="C222" i="44"/>
  <c r="C63" i="42"/>
  <c r="C67" i="42"/>
  <c r="C873" i="42"/>
  <c r="C841" i="42"/>
  <c r="C1044" i="44"/>
  <c r="C811" i="42"/>
  <c r="C360" i="44"/>
  <c r="C414" i="42"/>
  <c r="C507" i="42"/>
  <c r="C86" i="44"/>
  <c r="C325" i="42"/>
  <c r="C1050" i="42"/>
  <c r="C574" i="42"/>
  <c r="C351" i="42"/>
  <c r="C740" i="42"/>
  <c r="C876" i="42"/>
  <c r="C571" i="44"/>
  <c r="C238" i="42"/>
  <c r="C218" i="42"/>
  <c r="C234" i="42"/>
  <c r="C967" i="42"/>
  <c r="C609" i="44"/>
  <c r="C81" i="42"/>
  <c r="C777" i="44"/>
  <c r="C35" i="42"/>
  <c r="C456" i="44"/>
  <c r="C686" i="42"/>
  <c r="C1056" i="44"/>
  <c r="C577" i="42"/>
  <c r="C316" i="44"/>
  <c r="C592" i="44"/>
  <c r="C655" i="42"/>
  <c r="C814" i="42"/>
  <c r="C853" i="42"/>
  <c r="C502" i="42"/>
  <c r="C550" i="42"/>
  <c r="C884" i="44"/>
  <c r="C723" i="44"/>
  <c r="C92" i="42"/>
  <c r="C124" i="42"/>
  <c r="C455" i="42"/>
  <c r="C828" i="42"/>
  <c r="C1058" i="42"/>
  <c r="C871" i="42"/>
  <c r="C824" i="42"/>
  <c r="C1060" i="44"/>
  <c r="C207" i="44"/>
  <c r="C233" i="42"/>
  <c r="C736" i="44"/>
  <c r="C856" i="44"/>
  <c r="C696" i="42"/>
  <c r="C552" i="42"/>
  <c r="C76" i="42"/>
  <c r="C187" i="44"/>
  <c r="C484" i="44"/>
  <c r="C649" i="42"/>
  <c r="C535" i="42"/>
  <c r="C926" i="44"/>
  <c r="C615" i="42"/>
  <c r="C570" i="42"/>
  <c r="C632" i="42"/>
  <c r="C1040" i="42"/>
  <c r="C396" i="42"/>
  <c r="C104" i="42"/>
  <c r="C840" i="42"/>
  <c r="C545" i="42"/>
  <c r="C395" i="44"/>
  <c r="C531" i="42"/>
  <c r="C920" i="42"/>
  <c r="C433" i="44"/>
  <c r="C264" i="44"/>
  <c r="C835" i="42"/>
  <c r="C475" i="44"/>
  <c r="C166" i="42"/>
  <c r="C626" i="44"/>
  <c r="C54" i="42"/>
  <c r="C413" i="42"/>
  <c r="C975" i="42"/>
  <c r="C828" i="44"/>
  <c r="C210" i="42"/>
  <c r="C451" i="42"/>
  <c r="C305" i="42"/>
  <c r="C825" i="44"/>
  <c r="C606" i="42"/>
  <c r="C523" i="44"/>
  <c r="C106" i="44"/>
  <c r="C1016" i="42"/>
  <c r="C117" i="42"/>
  <c r="C406" i="44"/>
  <c r="C471" i="42"/>
  <c r="C1059" i="42"/>
  <c r="C587" i="44"/>
  <c r="C19" i="44"/>
  <c r="C685" i="44"/>
  <c r="C894" i="42"/>
  <c r="C548" i="42"/>
  <c r="C249" i="44"/>
  <c r="C617" i="44"/>
  <c r="C341" i="44"/>
  <c r="C368" i="42"/>
  <c r="C904" i="42"/>
  <c r="C346" i="44"/>
  <c r="C804" i="44"/>
  <c r="C728" i="44"/>
  <c r="C138" i="42"/>
  <c r="C490" i="42"/>
  <c r="C980" i="42"/>
  <c r="C629" i="44"/>
  <c r="C428" i="44"/>
  <c r="C133" i="44"/>
  <c r="C706" i="42"/>
  <c r="C928" i="44"/>
  <c r="C271" i="42"/>
  <c r="C844" i="44"/>
  <c r="C264" i="42"/>
  <c r="C746" i="42"/>
  <c r="C973" i="42"/>
  <c r="C722" i="42"/>
  <c r="C708" i="42"/>
  <c r="C60" i="42"/>
  <c r="C768" i="44"/>
  <c r="C186" i="42"/>
  <c r="C1033" i="42"/>
  <c r="C297" i="44"/>
  <c r="C394" i="44"/>
  <c r="C370" i="42"/>
  <c r="C1037" i="44"/>
  <c r="C331" i="44"/>
  <c r="C796" i="44"/>
  <c r="C314" i="44"/>
  <c r="C1029" i="44"/>
  <c r="C305" i="44"/>
  <c r="C691" i="42"/>
  <c r="C1006" i="44"/>
  <c r="C735" i="42"/>
  <c r="C873" i="44"/>
  <c r="C846" i="42"/>
  <c r="C257" i="42"/>
  <c r="C899" i="44"/>
  <c r="C959" i="42"/>
  <c r="C1048" i="44"/>
  <c r="C890" i="44"/>
  <c r="C447" i="42"/>
  <c r="C649" i="44"/>
  <c r="C618" i="42"/>
  <c r="C609" i="42"/>
  <c r="C832" i="42"/>
  <c r="C892" i="42"/>
  <c r="C1025" i="42"/>
  <c r="C443" i="42"/>
  <c r="C805" i="42"/>
  <c r="C428" i="42"/>
  <c r="C764" i="42"/>
  <c r="C490" i="44"/>
  <c r="C85" i="44"/>
  <c r="C709" i="42"/>
  <c r="C810" i="42"/>
  <c r="C749" i="42"/>
  <c r="C758" i="44"/>
  <c r="C918" i="44"/>
  <c r="C349" i="42"/>
  <c r="C117" i="44"/>
  <c r="C250" i="42"/>
  <c r="C945" i="42"/>
  <c r="C949" i="42"/>
  <c r="C922" i="42"/>
  <c r="C453" i="42"/>
  <c r="C181" i="42"/>
  <c r="C669" i="42"/>
  <c r="C294" i="42"/>
  <c r="C272" i="44"/>
  <c r="C903" i="42"/>
  <c r="C1039" i="44"/>
  <c r="C352" i="44"/>
  <c r="C284" i="42"/>
  <c r="C327" i="42"/>
  <c r="C530" i="42"/>
  <c r="C1000" i="42"/>
  <c r="C714" i="42"/>
  <c r="C603" i="42"/>
  <c r="C572" i="42"/>
  <c r="C689" i="42"/>
  <c r="C794" i="42"/>
  <c r="C882" i="42"/>
  <c r="C284" i="44"/>
  <c r="C781" i="44"/>
  <c r="C74" i="42"/>
  <c r="C276" i="42"/>
  <c r="C275" i="42"/>
  <c r="C802" i="44"/>
  <c r="C767" i="42"/>
  <c r="C851" i="44"/>
  <c r="C750" i="42"/>
  <c r="C857" i="44"/>
  <c r="C562" i="44"/>
  <c r="C710" i="42"/>
  <c r="C816" i="42"/>
  <c r="C697" i="42"/>
  <c r="C1016" i="44"/>
  <c r="C458" i="42"/>
  <c r="C331" i="42"/>
  <c r="C754" i="44"/>
  <c r="C142" i="42"/>
  <c r="C524" i="42"/>
  <c r="C397" i="44"/>
  <c r="C342" i="44"/>
  <c r="C526" i="42"/>
  <c r="C36" i="44"/>
  <c r="C189" i="44"/>
  <c r="C185" i="44"/>
  <c r="C150" i="42"/>
  <c r="C463" i="44"/>
  <c r="C880" i="44"/>
  <c r="C751" i="44"/>
  <c r="C352" i="42"/>
  <c r="C111" i="42"/>
  <c r="C749" i="44"/>
  <c r="C838" i="42"/>
  <c r="C134" i="44"/>
  <c r="C469" i="44"/>
  <c r="C482" i="42"/>
  <c r="C950" i="42"/>
  <c r="C995" i="42"/>
  <c r="C243" i="44"/>
  <c r="C342" i="42"/>
  <c r="C304" i="42"/>
  <c r="C268" i="42"/>
  <c r="C829" i="42"/>
  <c r="C340" i="44"/>
  <c r="C885" i="44"/>
  <c r="C243" i="42"/>
  <c r="C803" i="44"/>
  <c r="C546" i="42"/>
  <c r="C962" i="44"/>
  <c r="C160" i="42"/>
  <c r="C505" i="42"/>
  <c r="C982" i="42"/>
  <c r="C287" i="42"/>
  <c r="C954" i="42"/>
  <c r="C527" i="44"/>
  <c r="C662" i="42"/>
  <c r="C701" i="42"/>
  <c r="C214" i="42"/>
  <c r="C135" i="42"/>
  <c r="C866" i="42"/>
  <c r="C280" i="42"/>
  <c r="C831" i="42"/>
  <c r="C668" i="42"/>
  <c r="C895" i="42"/>
  <c r="C391" i="42"/>
  <c r="C560" i="44"/>
  <c r="C179" i="42"/>
  <c r="C162" i="42"/>
</calcChain>
</file>

<file path=xl/comments1.xml><?xml version="1.0" encoding="utf-8"?>
<comments xmlns="http://schemas.openxmlformats.org/spreadsheetml/2006/main">
  <authors>
    <author>Lindblad Pernilla ES/BFM-S</author>
    <author>Hansson Tina ES/BFM-S</author>
    <author>Nyberg Anders ES/BFM-S</author>
    <author>scbtiho</author>
  </authors>
  <commentList>
    <comment ref="E80" authorId="0" shapeId="0">
      <text>
        <r>
          <rPr>
            <sz val="9"/>
            <color indexed="81"/>
            <rFont val="Tahoma"/>
            <family val="2"/>
          </rPr>
          <t>Delposterna ska summera till Icke-finansiella företag</t>
        </r>
      </text>
    </comment>
    <comment ref="P81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P82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P83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E84" authorId="0" shapeId="0">
      <text>
        <r>
          <rPr>
            <sz val="9"/>
            <color indexed="81"/>
            <rFont val="Tahoma"/>
            <family val="2"/>
          </rPr>
          <t>Delposterna ska summera till Företagarhushåll</t>
        </r>
      </text>
    </comment>
    <comment ref="E85" authorId="0" shapeId="0">
      <text>
        <r>
          <rPr>
            <sz val="9"/>
            <color indexed="81"/>
            <rFont val="Tahoma"/>
            <family val="2"/>
          </rPr>
          <t>Normalt förekommer inte dagslån mot hushåll</t>
        </r>
      </text>
    </comment>
    <comment ref="F85" authorId="0" shapeId="0">
      <text>
        <r>
          <rPr>
            <sz val="9"/>
            <color indexed="81"/>
            <rFont val="Tahoma"/>
            <family val="2"/>
          </rPr>
          <t>Normalt förekommer inte repor mot hushåll</t>
        </r>
      </text>
    </comment>
    <comment ref="P85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E86" authorId="0" shapeId="0">
      <text>
        <r>
          <rPr>
            <sz val="9"/>
            <color indexed="81"/>
            <rFont val="Tahoma"/>
            <family val="2"/>
          </rPr>
          <t>Delposterna ska summera till Småhus, ägarlägenheter och bostadsrätter</t>
        </r>
      </text>
    </comment>
    <comment ref="P86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P87" authorId="1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P88" authorId="1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P89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P90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P91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E92" authorId="0" shapeId="0">
      <text>
        <r>
          <rPr>
            <sz val="9"/>
            <color indexed="81"/>
            <rFont val="Tahoma"/>
            <family val="2"/>
          </rPr>
          <t>Delposterna ska summera till Övriga hushåll</t>
        </r>
      </text>
    </comment>
    <comment ref="E93" authorId="0" shapeId="0">
      <text>
        <r>
          <rPr>
            <sz val="9"/>
            <color indexed="81"/>
            <rFont val="Tahoma"/>
            <family val="2"/>
          </rPr>
          <t>Normalt förekommer inte dagslån mot hushåll</t>
        </r>
      </text>
    </comment>
    <comment ref="F93" authorId="0" shapeId="0">
      <text>
        <r>
          <rPr>
            <sz val="9"/>
            <color indexed="81"/>
            <rFont val="Tahoma"/>
            <family val="2"/>
          </rPr>
          <t>Normalt förekommer inte repor mot hushåll</t>
        </r>
      </text>
    </comment>
    <comment ref="P93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E94" authorId="0" shapeId="0">
      <text>
        <r>
          <rPr>
            <sz val="9"/>
            <color indexed="81"/>
            <rFont val="Tahoma"/>
            <family val="2"/>
          </rPr>
          <t>Delposterna ska summera till Småhus, ägarlägenheter och bostadsrätter</t>
        </r>
      </text>
    </comment>
    <comment ref="P94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P97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P98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P99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E100" authorId="0" shapeId="0">
      <text>
        <r>
          <rPr>
            <sz val="9"/>
            <color indexed="81"/>
            <rFont val="Tahoma"/>
            <family val="2"/>
          </rPr>
          <t>Normalt förekommer inte dagslån mot HIO</t>
        </r>
      </text>
    </comment>
    <comment ref="F100" authorId="0" shapeId="0">
      <text>
        <r>
          <rPr>
            <sz val="9"/>
            <color indexed="81"/>
            <rFont val="Tahoma"/>
            <family val="2"/>
          </rPr>
          <t>Normalt förekommer inte repor mot HIO</t>
        </r>
      </text>
    </comment>
    <comment ref="P100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E106" authorId="0" shapeId="0">
      <text>
        <r>
          <rPr>
            <sz val="9"/>
            <color indexed="81"/>
            <rFont val="Tahoma"/>
            <family val="2"/>
          </rPr>
          <t>Delposterna ska summera till Icke-finansiella företag</t>
        </r>
      </text>
    </comment>
    <comment ref="Q106" authorId="2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G107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G108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08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G109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09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E110" authorId="0" shapeId="0">
      <text>
        <r>
          <rPr>
            <sz val="9"/>
            <color indexed="81"/>
            <rFont val="Tahoma"/>
            <family val="2"/>
          </rPr>
          <t>Delposterna ska summera till Företagarhushåll</t>
        </r>
      </text>
    </comment>
    <comment ref="G111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E112" authorId="3" shapeId="0">
      <text>
        <r>
          <rPr>
            <sz val="10"/>
            <color indexed="81"/>
            <rFont val="Tahoma"/>
            <family val="2"/>
          </rPr>
          <t>Räntan på lån med säkerhet i småhus, ägarlägenheter och bostadsrätter är vanligtvis inte högre än räntan för övrig borgen</t>
        </r>
      </text>
    </comment>
    <comment ref="G113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13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E114" authorId="0" shapeId="0">
      <text>
        <r>
          <rPr>
            <sz val="9"/>
            <color indexed="81"/>
            <rFont val="Tahoma"/>
            <family val="2"/>
          </rPr>
          <t>Delposterna ska summera till Småhus, ägarlägenheter och bostadsrätter</t>
        </r>
      </text>
    </comment>
    <comment ref="G116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16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G117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17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E118" authorId="3" shapeId="0">
      <text>
        <r>
          <rPr>
            <sz val="10"/>
            <color indexed="81"/>
            <rFont val="Tahoma"/>
            <family val="2"/>
          </rPr>
          <t>Räntan på lån med övriga säkerheter är vanligtvis inte högre än räntan på blancokrediter</t>
        </r>
      </text>
    </comment>
    <comment ref="G119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19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E120" authorId="3" shapeId="0">
      <text>
        <r>
          <rPr>
            <sz val="10"/>
            <color indexed="81"/>
            <rFont val="Tahoma"/>
            <family val="2"/>
          </rPr>
          <t>Räntan på lån med säkerhet i småhus, ägarlägenheter och bostadsrätter är vanligtvis inte högre än räntan på blancokrediter</t>
        </r>
      </text>
    </comment>
    <comment ref="G121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21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E122" authorId="0" shapeId="0">
      <text>
        <r>
          <rPr>
            <sz val="9"/>
            <color indexed="81"/>
            <rFont val="Tahoma"/>
            <family val="2"/>
          </rPr>
          <t>Delposterna ska summera till Övriga hushåll</t>
        </r>
      </text>
    </comment>
    <comment ref="G123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E124" authorId="3" shapeId="0">
      <text>
        <r>
          <rPr>
            <sz val="10"/>
            <color indexed="81"/>
            <rFont val="Tahoma"/>
            <family val="2"/>
          </rPr>
          <t>Räntan på lån med säkerhet i småhus, ägarlägenheter och bostadsrätter är vanligtvis inte högre än räntan för övrig borgen</t>
        </r>
      </text>
    </comment>
    <comment ref="G125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25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E126" authorId="0" shapeId="0">
      <text>
        <r>
          <rPr>
            <sz val="9"/>
            <color indexed="81"/>
            <rFont val="Tahoma"/>
            <family val="2"/>
          </rPr>
          <t>Delposterna ska summera till Småhus, ägarlägenheter och bostadsrätter</t>
        </r>
      </text>
    </comment>
    <comment ref="G128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28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G129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29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E130" authorId="3" shapeId="0">
      <text>
        <r>
          <rPr>
            <sz val="10"/>
            <color indexed="81"/>
            <rFont val="Tahoma"/>
            <family val="2"/>
          </rPr>
          <t>Räntan på lån med övriga säkerheter är vanligtvis inte högre än räntan på blancokrediter</t>
        </r>
      </text>
    </comment>
    <comment ref="G131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31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E132" authorId="3" shapeId="0">
      <text>
        <r>
          <rPr>
            <sz val="10"/>
            <color indexed="81"/>
            <rFont val="Tahoma"/>
            <family val="2"/>
          </rPr>
          <t>Räntan på lån med säkerhet i småhus, ägarlägenheter och bostadsrätter är vanligtvis inte högre än räntan på lån med övriga säkerheter</t>
        </r>
      </text>
    </comment>
    <comment ref="E133" authorId="3" shapeId="0">
      <text>
        <r>
          <rPr>
            <sz val="10"/>
            <color indexed="81"/>
            <rFont val="Tahoma"/>
            <family val="2"/>
          </rPr>
          <t>Räntan på lån med säkerhet i småhus, ägarlägenheter och bostadsrätter är vanligtvis inte högre än räntan på blancokrediter</t>
        </r>
      </text>
    </comment>
    <comment ref="G134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34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G135" authorId="0" shapeId="0">
      <text>
        <r>
          <rPr>
            <sz val="9"/>
            <color indexed="81"/>
            <rFont val="Tahoma"/>
            <family val="2"/>
          </rPr>
          <t>Delposterna ska summera till Transaktionskonto med kredit inkl. revolverande krediter</t>
        </r>
      </text>
    </comment>
    <comment ref="Q135" authorId="0" shapeId="0">
      <text>
        <r>
          <rPr>
            <sz val="9"/>
            <color indexed="81"/>
            <rFont val="Tahoma"/>
            <family val="2"/>
          </rPr>
          <t>Delposterna ska summera till Totalt ränteanalys exkl avgift</t>
        </r>
      </text>
    </comment>
    <comment ref="E142" authorId="0" shapeId="0">
      <text>
        <r>
          <rPr>
            <sz val="9"/>
            <color indexed="81"/>
            <rFont val="Tahoma"/>
            <family val="2"/>
          </rPr>
          <t>Återstående räntebindningstid kan inte vara större än ursprunglig räntebindningstid</t>
        </r>
      </text>
    </comment>
    <comment ref="G142" authorId="0" shapeId="0">
      <text>
        <r>
          <rPr>
            <sz val="9"/>
            <color indexed="81"/>
            <rFont val="Tahoma"/>
            <family val="2"/>
          </rPr>
          <t>Återstående räntebindningstid kan inte vara större än ursprunglig räntebindningstid</t>
        </r>
      </text>
    </comment>
    <comment ref="J142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E143" authorId="0" shapeId="0">
      <text>
        <r>
          <rPr>
            <sz val="9"/>
            <color indexed="81"/>
            <rFont val="Tahoma"/>
            <family val="2"/>
          </rPr>
          <t>Återstående räntebindningstid kan inte vara större än ursprunglig räntebindningstid</t>
        </r>
      </text>
    </comment>
    <comment ref="G143" authorId="0" shapeId="0">
      <text>
        <r>
          <rPr>
            <sz val="9"/>
            <color indexed="81"/>
            <rFont val="Tahoma"/>
            <family val="2"/>
          </rPr>
          <t>Återstående räntebindningstid kan inte vara större än ursprunglig räntebindningstid</t>
        </r>
      </text>
    </comment>
    <comment ref="J143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J148" authorId="0" shapeId="0">
      <text>
        <r>
          <rPr>
            <sz val="9"/>
            <color indexed="81"/>
            <rFont val="Tahoma"/>
            <family val="2"/>
          </rPr>
          <t>Delposterna ska summera till den viktade totalräntan</t>
        </r>
      </text>
    </comment>
    <comment ref="J149" authorId="0" shapeId="0">
      <text>
        <r>
          <rPr>
            <sz val="9"/>
            <color indexed="81"/>
            <rFont val="Tahoma"/>
            <family val="2"/>
          </rPr>
          <t>Delposterna ska summera till den viktade totalräntan</t>
        </r>
      </text>
    </comment>
    <comment ref="E152" authorId="3" shapeId="0">
      <text>
        <r>
          <rPr>
            <sz val="8"/>
            <color indexed="81"/>
            <rFont val="Tahoma"/>
            <family val="2"/>
          </rPr>
          <t>Antal räntor stämmer ej med antal stockar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Lindblad Pernilla ES/BFM-S</author>
    <author>Hansson Tina ES/BFM-S</author>
    <author>scbtiho</author>
  </authors>
  <commentList>
    <comment ref="E74" authorId="0" shapeId="0">
      <text>
        <r>
          <rPr>
            <sz val="10"/>
            <color indexed="81"/>
            <rFont val="Tahoma"/>
            <family val="2"/>
          </rPr>
          <t>Delposterna ska summera till Icke-finansiella företag</t>
        </r>
      </text>
    </comment>
    <comment ref="P74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F75" authorId="1" shapeId="0">
      <text>
        <r>
          <rPr>
            <sz val="9"/>
            <color indexed="81"/>
            <rFont val="Tahoma"/>
            <family val="2"/>
          </rPr>
          <t>Tillgångar, nya under perioden kan inte vara större än Tillgångar, utestående</t>
        </r>
      </text>
    </comment>
    <comment ref="E76" authorId="0" shapeId="0">
      <text>
        <r>
          <rPr>
            <sz val="9"/>
            <color indexed="81"/>
            <rFont val="Tahoma"/>
            <family val="2"/>
          </rPr>
          <t>Delposterna ska summera till Lån med säkerhet eller borgen</t>
        </r>
      </text>
    </comment>
    <comment ref="P76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77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79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80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81" authorId="0" shapeId="0">
      <text>
        <r>
          <rPr>
            <sz val="9"/>
            <color indexed="81"/>
            <rFont val="Tahoma"/>
            <family val="2"/>
          </rPr>
          <t>Delposterna ska summera till Blancokrediter och borgen</t>
        </r>
      </text>
    </comment>
    <comment ref="P81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82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85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86" authorId="0" shapeId="0">
      <text>
        <r>
          <rPr>
            <sz val="9"/>
            <color indexed="81"/>
            <rFont val="Tahoma"/>
            <family val="2"/>
          </rPr>
          <t>Delposterna ska summera till Företagarhushåll</t>
        </r>
      </text>
    </comment>
    <comment ref="P86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Q86" authorId="0" shapeId="0">
      <text>
        <r>
          <rPr>
            <sz val="9"/>
            <color indexed="81"/>
            <rFont val="Tahoma"/>
            <family val="2"/>
          </rPr>
          <t xml:space="preserve">Delposterna ska summera till den totala effektiva räntan för företagarhushåll.
</t>
        </r>
      </text>
    </comment>
    <comment ref="F87" authorId="0" shapeId="0">
      <text>
        <r>
          <rPr>
            <sz val="9"/>
            <color indexed="81"/>
            <rFont val="Tahoma"/>
            <family val="2"/>
          </rPr>
          <t>Vanligtvis förekommer inte dagslån mot hushåll</t>
        </r>
      </text>
    </comment>
    <comment ref="G87" authorId="0" shapeId="0">
      <text>
        <r>
          <rPr>
            <sz val="9"/>
            <color indexed="81"/>
            <rFont val="Tahoma"/>
            <family val="2"/>
          </rPr>
          <t xml:space="preserve">Vanligtvis förekommer inte repor mot hushåll
</t>
        </r>
      </text>
    </comment>
    <comment ref="F88" authorId="1" shapeId="0">
      <text>
        <r>
          <rPr>
            <sz val="9"/>
            <color indexed="81"/>
            <rFont val="Tahoma"/>
            <family val="2"/>
          </rPr>
          <t>Tillgångar, nya under perioden kan inte vara större än Tillgångar, utestående</t>
        </r>
      </text>
    </comment>
    <comment ref="P89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Q89" authorId="0" shapeId="0">
      <text>
        <r>
          <rPr>
            <sz val="9"/>
            <color indexed="81"/>
            <rFont val="Tahoma"/>
            <family val="2"/>
          </rPr>
          <t>Om stocken för Totalt exkl. transaktionskonto är noll, måste även den effektiva räntan vara noll</t>
        </r>
      </text>
    </comment>
    <comment ref="P92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Q92" authorId="0" shapeId="0">
      <text>
        <r>
          <rPr>
            <sz val="9"/>
            <color indexed="81"/>
            <rFont val="Tahoma"/>
            <family val="2"/>
          </rPr>
          <t>Om stocken för Totalt exkl. transaktionskonto är noll, måste även den effektiva räntan vara noll</t>
        </r>
      </text>
    </comment>
    <comment ref="P93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94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Q94" authorId="0" shapeId="0">
      <text>
        <r>
          <rPr>
            <sz val="9"/>
            <color indexed="81"/>
            <rFont val="Tahoma"/>
            <family val="2"/>
          </rPr>
          <t>Om stocken för Totalt exkl. transaktionskonto är noll, måste även den effektiva räntan vara noll</t>
        </r>
      </text>
    </comment>
    <comment ref="E95" authorId="0" shapeId="0">
      <text>
        <r>
          <rPr>
            <sz val="9"/>
            <color indexed="81"/>
            <rFont val="Tahoma"/>
            <family val="2"/>
          </rPr>
          <t>Delposterna ska summera till Övriga hushåll</t>
        </r>
      </text>
    </comment>
    <comment ref="P95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Q95" authorId="0" shapeId="0">
      <text>
        <r>
          <rPr>
            <sz val="9"/>
            <color indexed="81"/>
            <rFont val="Tahoma"/>
            <family val="2"/>
          </rPr>
          <t xml:space="preserve">Delposterna ska summera till den totala effektiva räntan för övriga hushåll. 
</t>
        </r>
      </text>
    </comment>
    <comment ref="F96" authorId="0" shapeId="0">
      <text>
        <r>
          <rPr>
            <sz val="9"/>
            <color indexed="81"/>
            <rFont val="Tahoma"/>
            <family val="2"/>
          </rPr>
          <t>Vanligtvis förekommer inte dagslån mot hushåll</t>
        </r>
      </text>
    </comment>
    <comment ref="G96" authorId="0" shapeId="0">
      <text>
        <r>
          <rPr>
            <sz val="9"/>
            <color indexed="81"/>
            <rFont val="Tahoma"/>
            <family val="2"/>
          </rPr>
          <t xml:space="preserve">Normalt förekommer inte repor mot hushåll
</t>
        </r>
      </text>
    </comment>
    <comment ref="F97" authorId="1" shapeId="0">
      <text>
        <r>
          <rPr>
            <sz val="9"/>
            <color indexed="81"/>
            <rFont val="Tahoma"/>
            <family val="2"/>
          </rPr>
          <t>Tillgångar, nya under perioden kan inte vara större än Tillgångar, utestående</t>
        </r>
      </text>
    </comment>
    <comment ref="P98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Q98" authorId="0" shapeId="0">
      <text>
        <r>
          <rPr>
            <sz val="9"/>
            <color indexed="81"/>
            <rFont val="Tahoma"/>
            <family val="2"/>
          </rPr>
          <t>Om stocken för Totalt exkl. transaktionskonto är noll, måste även den effektiva räntan vara noll</t>
        </r>
      </text>
    </comment>
    <comment ref="P101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Q101" authorId="0" shapeId="0">
      <text>
        <r>
          <rPr>
            <sz val="9"/>
            <color indexed="81"/>
            <rFont val="Tahoma"/>
            <family val="2"/>
          </rPr>
          <t>Om stocken för Totalt exkl. transaktionskonto är noll, måste även den effektiva räntan vara noll</t>
        </r>
      </text>
    </comment>
    <comment ref="P102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103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Q103" authorId="0" shapeId="0">
      <text>
        <r>
          <rPr>
            <sz val="9"/>
            <color indexed="81"/>
            <rFont val="Tahoma"/>
            <family val="2"/>
          </rPr>
          <t>Om stocken för Totalt exkl. transaktionskonto är noll, måste även den effektiva räntan vara noll</t>
        </r>
      </text>
    </comment>
    <comment ref="F104" authorId="1" shapeId="0">
      <text>
        <r>
          <rPr>
            <sz val="9"/>
            <color indexed="81"/>
            <rFont val="Tahoma"/>
            <family val="2"/>
          </rPr>
          <t>Tillgångar, nya under perioden kan inte vara större än Tillgångar, utestående</t>
        </r>
      </text>
    </comment>
    <comment ref="P104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F105" authorId="0" shapeId="0">
      <text>
        <r>
          <rPr>
            <sz val="9"/>
            <color indexed="81"/>
            <rFont val="Tahoma"/>
            <family val="2"/>
          </rPr>
          <t>Vanligtvis förekommer inte dagslån mot hushåll</t>
        </r>
      </text>
    </comment>
    <comment ref="G105" authorId="0" shapeId="0">
      <text>
        <r>
          <rPr>
            <sz val="9"/>
            <color indexed="81"/>
            <rFont val="Tahoma"/>
            <family val="2"/>
          </rPr>
          <t xml:space="preserve">Vanligtvis förekommer inte repor mot hushåll
</t>
        </r>
      </text>
    </comment>
    <comment ref="E111" authorId="0" shapeId="0">
      <text>
        <r>
          <rPr>
            <sz val="9"/>
            <color indexed="81"/>
            <rFont val="Tahoma"/>
            <family val="2"/>
          </rPr>
          <t>Delposterna ska summera till Icke-finansiella företag</t>
        </r>
      </text>
    </comment>
    <comment ref="P111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12" authorId="0" shapeId="0">
      <text>
        <r>
          <rPr>
            <sz val="9"/>
            <color indexed="81"/>
            <rFont val="Tahoma"/>
            <family val="2"/>
          </rPr>
          <t>Delposterna ska summera till Lån med säkerhet eller borgen</t>
        </r>
      </text>
    </comment>
    <comment ref="P112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13" authorId="0" shapeId="0">
      <text>
        <r>
          <rPr>
            <sz val="9"/>
            <color indexed="81"/>
            <rFont val="Tahoma"/>
            <family val="2"/>
          </rPr>
          <t>Räntan på lån t o m 250 tkr är vanligtvis högre än räntan på lån över 250 tkr t o m 2,5 mkr</t>
        </r>
      </text>
    </comment>
    <comment ref="P113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14" authorId="0" shapeId="0">
      <text>
        <r>
          <rPr>
            <sz val="9"/>
            <color indexed="81"/>
            <rFont val="Tahoma"/>
            <family val="2"/>
          </rPr>
          <t>Räntan på lån över 250 tkr t o m 2,5 mkr är vanligtvis högre än räntan på lån över 2,5 mkr t o m 10 mkr</t>
        </r>
      </text>
    </comment>
    <comment ref="P114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15" authorId="0" shapeId="0">
      <text>
        <r>
          <rPr>
            <sz val="9"/>
            <color indexed="81"/>
            <rFont val="Tahoma"/>
            <family val="2"/>
          </rPr>
          <t>Räntan på lån över 2,5 mkr t o m 10 mkr är vanligtvis högre än räntan på lån över 10 mkr</t>
        </r>
      </text>
    </comment>
    <comment ref="P115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116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17" authorId="0" shapeId="0">
      <text>
        <r>
          <rPr>
            <sz val="9"/>
            <color indexed="81"/>
            <rFont val="Tahoma"/>
            <family val="2"/>
          </rPr>
          <t>Delposterna ska summera till Blancokrediter</t>
        </r>
      </text>
    </comment>
    <comment ref="P117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18" authorId="0" shapeId="0">
      <text>
        <r>
          <rPr>
            <sz val="9"/>
            <color indexed="81"/>
            <rFont val="Tahoma"/>
            <family val="2"/>
          </rPr>
          <t>Räntan på lån t o m 250 tkr är vanligtvis högre än räntan på lån över 250 tkr t o m 2,5 mkr</t>
        </r>
      </text>
    </comment>
    <comment ref="P118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19" authorId="0" shapeId="0">
      <text>
        <r>
          <rPr>
            <sz val="9"/>
            <color indexed="81"/>
            <rFont val="Tahoma"/>
            <family val="2"/>
          </rPr>
          <t>Räntan på lån över 250 tkr t o m 2,5 mkr är vanligtvis högre än räntan på lån över 2,5 mkr t o m 10 mk</t>
        </r>
      </text>
    </comment>
    <comment ref="P119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20" authorId="0" shapeId="0">
      <text>
        <r>
          <rPr>
            <sz val="9"/>
            <color indexed="81"/>
            <rFont val="Tahoma"/>
            <family val="2"/>
          </rPr>
          <t>Räntan på lån över 250 tkr t o m 2,5 mkr är vanligtvis högre än räntan på lån över 2,5 mkr t o m 10 mk</t>
        </r>
      </text>
    </comment>
    <comment ref="P120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121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22" authorId="0" shapeId="0">
      <text>
        <r>
          <rPr>
            <sz val="9"/>
            <color indexed="81"/>
            <rFont val="Tahoma"/>
            <family val="2"/>
          </rPr>
          <t>Delposterna ska summera till Företagarhushåll</t>
        </r>
      </text>
    </comment>
    <comment ref="P122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Q122" authorId="0" shapeId="0">
      <text>
        <r>
          <rPr>
            <sz val="9"/>
            <color indexed="81"/>
            <rFont val="Tahoma"/>
            <family val="2"/>
          </rPr>
          <t>Den viktade räntan för Företagarhushåll totalt ska utgöra ett genomsnitt av delposternas viktade räntor.</t>
        </r>
      </text>
    </comment>
    <comment ref="P123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124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125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G126" authorId="0" shapeId="0">
      <text>
        <r>
          <rPr>
            <sz val="9"/>
            <color indexed="81"/>
            <rFont val="Tahoma"/>
            <family val="2"/>
          </rPr>
          <t xml:space="preserve">Räntan på lån med säkerhet i Övriga borgen är vanligtvis lägre än räntan på lån med säkerhet i Småhus, ägarlägenheter och bostadsrätter </t>
        </r>
      </text>
    </comment>
    <comment ref="P126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G127" authorId="0" shapeId="0">
      <text>
        <r>
          <rPr>
            <sz val="9"/>
            <color indexed="81"/>
            <rFont val="Tahoma"/>
            <family val="2"/>
          </rPr>
          <t>Räntan på lån utan säkerhet, Blancokrediter, är vanligtvis högre än räntan på lån med Övriga säkerheter</t>
        </r>
      </text>
    </comment>
    <comment ref="P127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G128" authorId="0" shapeId="0">
      <text>
        <r>
          <rPr>
            <sz val="9"/>
            <color indexed="81"/>
            <rFont val="Tahoma"/>
            <family val="2"/>
          </rPr>
          <t>Räntan på lån utan säkerhet, Blancokrediter, är vanligtvis högre än räntan på lån med säkerhet i Småhus, ägarlägenheter och bostadsrätter</t>
        </r>
      </text>
    </comment>
    <comment ref="P128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29" authorId="0" shapeId="0">
      <text>
        <r>
          <rPr>
            <sz val="9"/>
            <color indexed="81"/>
            <rFont val="Tahoma"/>
            <family val="2"/>
          </rPr>
          <t>Delposterna ska summera till Övriga hushåll</t>
        </r>
      </text>
    </comment>
    <comment ref="P129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Q129" authorId="0" shapeId="0">
      <text>
        <r>
          <rPr>
            <sz val="9"/>
            <color indexed="81"/>
            <rFont val="Tahoma"/>
            <family val="2"/>
          </rPr>
          <t>Den viktade räntan för Övriga hushåll totalt ska utgöra ett genomsnitt av delposternas viktade räntor.</t>
        </r>
      </text>
    </comment>
    <comment ref="E130" authorId="0" shapeId="0">
      <text>
        <r>
          <rPr>
            <sz val="9"/>
            <color indexed="81"/>
            <rFont val="Tahoma"/>
            <family val="2"/>
          </rPr>
          <t>Räntan på lån mot Övriga hushåll är vanligtvis högre än räntan på lån mot icke-finansiella företag</t>
        </r>
      </text>
    </comment>
    <comment ref="P131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132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133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G134" authorId="0" shapeId="0">
      <text>
        <r>
          <rPr>
            <sz val="9"/>
            <color indexed="81"/>
            <rFont val="Tahoma"/>
            <family val="2"/>
          </rPr>
          <t xml:space="preserve">Räntan på lån med säkerhet i Övriga borgen är vanligtvis lägre än räntan på lån med säkerhet i Småhus, ägarlägenheter och bostadsrätter </t>
        </r>
      </text>
    </comment>
    <comment ref="P134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G135" authorId="0" shapeId="0">
      <text>
        <r>
          <rPr>
            <sz val="9"/>
            <color indexed="81"/>
            <rFont val="Tahoma"/>
            <family val="2"/>
          </rPr>
          <t>Räntan på lån med övriga säkerheter är vanligtvis högre än räntan på lån med säkerhet i Småhus, ägarlägenheter och bostadsrätter</t>
        </r>
      </text>
    </comment>
    <comment ref="P135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G136" authorId="0" shapeId="0">
      <text>
        <r>
          <rPr>
            <sz val="9"/>
            <color indexed="81"/>
            <rFont val="Tahoma"/>
            <family val="2"/>
          </rPr>
          <t>Räntan på lån utan säkerhet, Blancokrediter, är vanligtvis högre än räntan på lån med Övriga säkerheter</t>
        </r>
      </text>
    </comment>
    <comment ref="G137" authorId="2" shapeId="0">
      <text>
        <r>
          <rPr>
            <sz val="9"/>
            <color indexed="81"/>
            <rFont val="Tahoma"/>
            <family val="2"/>
          </rPr>
          <t>Räntan på lån utan säkerhet, Blancokrediter, är vanligtvis högre än räntan på lån med säkerhet i Småhus, ägarlägenheter och bostadsrätter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P137" authorId="1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P138" authorId="0" shapeId="0">
      <text>
        <r>
          <rPr>
            <sz val="9"/>
            <color indexed="81"/>
            <rFont val="Tahoma"/>
            <family val="2"/>
          </rPr>
          <t>Delposterna ska summera till Totalt exkl. transaktionskonto</t>
        </r>
      </text>
    </comment>
    <comment ref="E141" authorId="2" shapeId="0">
      <text>
        <r>
          <rPr>
            <sz val="8"/>
            <color indexed="81"/>
            <rFont val="Tahoma"/>
            <family val="2"/>
          </rPr>
          <t>Antal räntor stämmer ej med antal stockar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Lindblad Pernilla ES/BFM-S</author>
    <author>scbtiho</author>
  </authors>
  <commentList>
    <comment ref="M24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O24" authorId="0" shapeId="0">
      <text>
        <r>
          <rPr>
            <sz val="9"/>
            <color indexed="81"/>
            <rFont val="Tahoma"/>
            <family val="2"/>
          </rPr>
          <t>Delposterna ska summera till Totalt</t>
        </r>
      </text>
    </comment>
    <comment ref="E25" authorId="1" shapeId="0">
      <text>
        <r>
          <rPr>
            <sz val="8"/>
            <color indexed="81"/>
            <rFont val="Tahoma"/>
            <family val="2"/>
          </rPr>
          <t>Vanligtvis förekommer inte dagslån mot hushåll</t>
        </r>
      </text>
    </comment>
    <comment ref="F25" authorId="1" shapeId="0">
      <text>
        <r>
          <rPr>
            <sz val="8"/>
            <color indexed="81"/>
            <rFont val="Tahoma"/>
            <family val="2"/>
          </rPr>
          <t>Vanligtvis förekommer inte repor mot hushåll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O25" authorId="0" shapeId="0">
      <text>
        <r>
          <rPr>
            <sz val="9"/>
            <color indexed="81"/>
            <rFont val="Tahoma"/>
            <family val="2"/>
          </rPr>
          <t>Delposterna ska summera till Totalt</t>
        </r>
      </text>
    </comment>
    <comment ref="F30" authorId="1" shapeId="0">
      <text>
        <r>
          <rPr>
            <sz val="8"/>
            <color indexed="81"/>
            <rFont val="Tahoma"/>
            <family val="2"/>
          </rPr>
          <t>Räntan på repor är vanligtvis lägre än räntan på In- och upplåning med överenskommen löptid 
t o m 2 år</t>
        </r>
      </text>
    </comment>
    <comment ref="G30" authorId="1" shapeId="0">
      <text>
        <r>
          <rPr>
            <sz val="8"/>
            <color indexed="81"/>
            <rFont val="Tahoma"/>
            <family val="2"/>
          </rPr>
          <t>Räntan på avistakonton är vanligtvis lägre än räntan på In- och upplåning med överenskommen löptid 
t o m 2 år</t>
        </r>
      </text>
    </comment>
    <comment ref="H30" authorId="1" shapeId="0">
      <text>
        <r>
          <rPr>
            <sz val="8"/>
            <color indexed="81"/>
            <rFont val="Tahoma"/>
            <family val="2"/>
          </rPr>
          <t>Räntan på In- och upplåning med överenskommen löptid
t o m 2 år är vanligtvis lägre än räntan på inlåning över 2 år</t>
        </r>
      </text>
    </comment>
    <comment ref="J30" authorId="1" shapeId="0">
      <text>
        <r>
          <rPr>
            <sz val="8"/>
            <color indexed="81"/>
            <rFont val="Tahoma"/>
            <family val="2"/>
          </rPr>
          <t>Räntan på avistakonton är vanligtvis lägre än In- och upplåning med uppsägningstid t o m 3 mån</t>
        </r>
      </text>
    </comment>
    <comment ref="K30" authorId="1" shapeId="0">
      <text>
        <r>
          <rPr>
            <sz val="8"/>
            <color indexed="81"/>
            <rFont val="Tahoma"/>
            <family val="2"/>
          </rPr>
          <t xml:space="preserve">Räntan på avistakonton är vanligtvis lägre än In- och upplåning med uppsägningstid över 3 mån
</t>
        </r>
      </text>
    </comment>
    <comment ref="M30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E31" authorId="1" shapeId="0">
      <text>
        <r>
          <rPr>
            <sz val="8"/>
            <color indexed="81"/>
            <rFont val="Tahoma"/>
            <family val="2"/>
          </rPr>
          <t>Räntan på inlåning är vanligtvis lägre än räntan på utlåning</t>
        </r>
      </text>
    </comment>
    <comment ref="M31" authorId="1" shapeId="0">
      <text>
        <r>
          <rPr>
            <sz val="8"/>
            <color indexed="81"/>
            <rFont val="Tahoma"/>
            <family val="2"/>
          </rPr>
          <t xml:space="preserve">Räntan på inlåning är vanligtvis lägre än räntan på utlåning
</t>
        </r>
      </text>
    </comment>
    <comment ref="G32" authorId="1" shapeId="0">
      <text>
        <r>
          <rPr>
            <sz val="8"/>
            <color indexed="81"/>
            <rFont val="Tahoma"/>
            <family val="2"/>
          </rPr>
          <t>Räntan på avistakonton är vanligtvis lägre än räntan på In- och upplåning med överenskommen löptid 
t o m 2 år</t>
        </r>
      </text>
    </comment>
    <comment ref="H32" authorId="1" shapeId="0">
      <text>
        <r>
          <rPr>
            <sz val="8"/>
            <color indexed="81"/>
            <rFont val="Tahoma"/>
            <family val="2"/>
          </rPr>
          <t>Räntan på In- och upplåning med överenskommen löptid
t o m 2 år är vanligtvis lägre än räntan på inlåning över 2 år</t>
        </r>
      </text>
    </comment>
    <comment ref="J32" authorId="1" shapeId="0">
      <text>
        <r>
          <rPr>
            <sz val="8"/>
            <color indexed="81"/>
            <rFont val="Tahoma"/>
            <family val="2"/>
          </rPr>
          <t>Räntan på avistakonton är vanligtvis lägre än In- och upplåning med uppsägningstid t o m 3 mån</t>
        </r>
      </text>
    </comment>
    <comment ref="K32" authorId="1" shapeId="0">
      <text>
        <r>
          <rPr>
            <sz val="8"/>
            <color indexed="81"/>
            <rFont val="Tahoma"/>
            <family val="2"/>
          </rPr>
          <t>Räntan på avistakonton är vanligtvis lägre än In- och upplåning med uppsägningstid över 3 mån</t>
        </r>
      </text>
    </comment>
    <comment ref="M32" authorId="0" shapeId="0">
      <text>
        <r>
          <rPr>
            <sz val="9"/>
            <color indexed="81"/>
            <rFont val="Tahoma"/>
            <family val="2"/>
          </rPr>
          <t>Delposterna ska summera till Totalt ränteanalys</t>
        </r>
      </text>
    </comment>
    <comment ref="M33" authorId="1" shapeId="0">
      <text>
        <r>
          <rPr>
            <sz val="8"/>
            <color indexed="81"/>
            <rFont val="Tahoma"/>
            <family val="2"/>
          </rPr>
          <t>Räntan på inlåning är vanligtvis lägre än räntan på utlåning</t>
        </r>
      </text>
    </comment>
    <comment ref="E38" authorId="1" shapeId="0">
      <text>
        <r>
          <rPr>
            <sz val="8"/>
            <color indexed="81"/>
            <rFont val="Tahoma"/>
            <family val="2"/>
          </rPr>
          <t>Räntan på inlåning är vanligtvis lägre än räntan på utlåning</t>
        </r>
      </text>
    </comment>
    <comment ref="M38" authorId="1" shapeId="0">
      <text>
        <r>
          <rPr>
            <sz val="8"/>
            <color indexed="81"/>
            <rFont val="Tahoma"/>
            <family val="2"/>
          </rPr>
          <t>Räntan på inlåning är vanligtvis lägre än räntan på utlåning</t>
        </r>
      </text>
    </comment>
    <comment ref="E39" authorId="1" shapeId="0">
      <text>
        <r>
          <rPr>
            <sz val="8"/>
            <color indexed="81"/>
            <rFont val="Tahoma"/>
            <family val="2"/>
          </rPr>
          <t>Räntan på inlåning är vanligtvis lägre än räntan på utlåning</t>
        </r>
      </text>
    </comment>
    <comment ref="M39" authorId="1" shapeId="0">
      <text>
        <r>
          <rPr>
            <sz val="8"/>
            <color indexed="81"/>
            <rFont val="Tahoma"/>
            <family val="2"/>
          </rPr>
          <t>Räntan på inlåning är vanligtvis lägre än räntan på utlåning</t>
        </r>
      </text>
    </comment>
    <comment ref="E40" authorId="1" shapeId="0">
      <text>
        <r>
          <rPr>
            <sz val="8"/>
            <color indexed="81"/>
            <rFont val="Tahoma"/>
            <family val="2"/>
          </rPr>
          <t>Räntan på inlåning är vanligtvis lägre än räntan på utlåning</t>
        </r>
      </text>
    </comment>
    <comment ref="M40" authorId="1" shapeId="0">
      <text>
        <r>
          <rPr>
            <sz val="8"/>
            <color indexed="81"/>
            <rFont val="Tahoma"/>
            <family val="2"/>
          </rPr>
          <t>Räntan på inlåning är vanligtvis lägre än räntan på utlåning</t>
        </r>
      </text>
    </comment>
    <comment ref="E42" authorId="1" shapeId="0">
      <text>
        <r>
          <rPr>
            <sz val="8"/>
            <color indexed="81"/>
            <rFont val="Tahoma"/>
            <family val="2"/>
          </rPr>
          <t xml:space="preserve">Antal räntor stämmer ej med antal stockar
</t>
        </r>
      </text>
    </comment>
  </commentList>
</comments>
</file>

<file path=xl/comments4.xml><?xml version="1.0" encoding="utf-8"?>
<comments xmlns="http://schemas.openxmlformats.org/spreadsheetml/2006/main">
  <authors>
    <author>scbtiho</author>
    <author>Lindblad Pernilla ES/BFM-S</author>
  </authors>
  <commentList>
    <comment ref="G21" authorId="0" shapeId="0">
      <text>
        <r>
          <rPr>
            <sz val="8"/>
            <color indexed="81"/>
            <rFont val="Tahoma"/>
            <family val="2"/>
          </rPr>
          <t>Nya avtal kan inte vara större än utestående stock</t>
        </r>
      </text>
    </comment>
    <comment ref="J21" authorId="1" shapeId="0">
      <text>
        <r>
          <rPr>
            <sz val="9"/>
            <color indexed="81"/>
            <rFont val="Tahoma"/>
            <family val="2"/>
          </rPr>
          <t>Delposterna ska summera till Totalt</t>
        </r>
      </text>
    </comment>
    <comment ref="J22" authorId="0" shapeId="0">
      <text>
        <r>
          <rPr>
            <sz val="8"/>
            <color indexed="81"/>
            <rFont val="Tahoma"/>
            <family val="2"/>
          </rPr>
          <t>Nya avtal kan inte vara större än utestående stock</t>
        </r>
      </text>
    </comment>
    <comment ref="E23" authorId="0" shapeId="0">
      <text>
        <r>
          <rPr>
            <sz val="8"/>
            <color indexed="81"/>
            <rFont val="Tahoma"/>
            <family val="2"/>
          </rPr>
          <t xml:space="preserve">Repor mot hushåll förekommer vanligtvis inte
</t>
        </r>
      </text>
    </comment>
    <comment ref="G23" authorId="1" shapeId="0">
      <text>
        <r>
          <rPr>
            <sz val="9"/>
            <color indexed="81"/>
            <rFont val="Tahoma"/>
            <family val="2"/>
          </rPr>
          <t>Nya avtal kan inte vara större än utestående stock</t>
        </r>
      </text>
    </comment>
    <comment ref="J23" authorId="1" shapeId="0">
      <text>
        <r>
          <rPr>
            <sz val="9"/>
            <color indexed="81"/>
            <rFont val="Tahoma"/>
            <family val="2"/>
          </rPr>
          <t>Delposterna ska summera till Totalt</t>
        </r>
      </text>
    </comment>
    <comment ref="E24" authorId="0" shapeId="0">
      <text>
        <r>
          <rPr>
            <sz val="8"/>
            <color indexed="81"/>
            <rFont val="Tahoma"/>
            <family val="2"/>
          </rPr>
          <t>Nya avtal kan inte vara större än utestående stock</t>
        </r>
      </text>
    </comment>
    <comment ref="J24" authorId="0" shapeId="0">
      <text>
        <r>
          <rPr>
            <sz val="8"/>
            <color indexed="81"/>
            <rFont val="Tahoma"/>
            <family val="2"/>
          </rPr>
          <t>Nya avtal kan inte vara större än utestående stock</t>
        </r>
      </text>
    </comment>
    <comment ref="E29" authorId="0" shapeId="0">
      <text>
        <r>
          <rPr>
            <sz val="8"/>
            <color indexed="81"/>
            <rFont val="Tahoma"/>
            <family val="2"/>
          </rPr>
          <t>Räntan på repor är vanligtvis lägre än räntan på inlåning med överenskommen löptid över 1 t o m 2 år</t>
        </r>
      </text>
    </comment>
    <comment ref="F29" authorId="0" shapeId="0">
      <text>
        <r>
          <rPr>
            <sz val="8"/>
            <color indexed="81"/>
            <rFont val="Tahoma"/>
            <family val="2"/>
          </rPr>
          <t>Räntan på Inlåning med överenskommen löptid 
t o m 1 år är vanligtvis lägre än räntan på inlåning med löptid över 1 t o m 2 år</t>
        </r>
      </text>
    </comment>
    <comment ref="G29" authorId="0" shapeId="0">
      <text>
        <r>
          <rPr>
            <sz val="8"/>
            <color indexed="81"/>
            <rFont val="Tahoma"/>
            <family val="2"/>
          </rPr>
          <t>Räntan på Inlåning med överenskommen löptid 
över 1 år t o m 2 år är vanligtvis lägre än räntan på inlåning med löptid över 2 år</t>
        </r>
      </text>
    </comment>
    <comment ref="J29" authorId="1" shapeId="0">
      <text>
        <r>
          <rPr>
            <sz val="9"/>
            <color indexed="81"/>
            <rFont val="Tahoma"/>
            <family val="2"/>
          </rPr>
          <t>Delposterna ska summera till Totalt</t>
        </r>
      </text>
    </comment>
    <comment ref="F30" authorId="0" shapeId="0">
      <text>
        <r>
          <rPr>
            <sz val="8"/>
            <color indexed="81"/>
            <rFont val="Tahoma"/>
            <family val="2"/>
          </rPr>
          <t xml:space="preserve">Räntan på Inlåning med överenskommen löptid 
t o m 1 år är vanligtvis lägre än räntan på inlåning med löptid över 1 t o m 2 år
</t>
        </r>
      </text>
    </comment>
    <comment ref="G30" authorId="0" shapeId="0">
      <text>
        <r>
          <rPr>
            <sz val="8"/>
            <color indexed="81"/>
            <rFont val="Tahoma"/>
            <family val="2"/>
          </rPr>
          <t xml:space="preserve">Räntan på Inlåning med överenskommen löptid 
över 1 år t o m 2 år är vanligtvis lägre än räntan på inlåning med löptid över 2 år
</t>
        </r>
      </text>
    </comment>
    <comment ref="J30" authorId="1" shapeId="0">
      <text>
        <r>
          <rPr>
            <sz val="9"/>
            <color indexed="81"/>
            <rFont val="Tahoma"/>
            <family val="2"/>
          </rPr>
          <t>Delposterna ska summera till Totalt</t>
        </r>
      </text>
    </comment>
    <comment ref="E33" authorId="0" shapeId="0">
      <text>
        <r>
          <rPr>
            <sz val="8"/>
            <color indexed="81"/>
            <rFont val="Tahoma"/>
            <family val="2"/>
          </rPr>
          <t>Antal räntor stämmer ej med antal stockar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<sst xmlns="http://schemas.openxmlformats.org/spreadsheetml/2006/main" count="19205" uniqueCount="2589">
  <si>
    <t>Blankettmall version 1.01</t>
  </si>
  <si>
    <t>BLANKETT MIR</t>
  </si>
  <si>
    <t>Blanketten ska vara Statistiska centralbyrån tillhanda senast den 11:e bankdagen efter månadsskifte.</t>
  </si>
  <si>
    <t>FM5001</t>
  </si>
  <si>
    <t>MÅNADSSTATISTIK</t>
  </si>
  <si>
    <t>TOTALA MIR-POPULATIONEN</t>
  </si>
  <si>
    <t>Månad</t>
  </si>
  <si>
    <t>Organisationsnr</t>
  </si>
  <si>
    <t>Institutnr</t>
  </si>
  <si>
    <t>Uppgifterna samlas in med stöd av följande författningar:</t>
  </si>
  <si>
    <t>Blanketten ska ha kommit in till Statistiska centralbyrån</t>
  </si>
  <si>
    <t>senast den 11:e bankdagen efter månadsskifte</t>
  </si>
  <si>
    <t>* för Sveriges riksbank: 6 kap. 9 § lagen (1988:1385) om Sveriges riksbank</t>
  </si>
  <si>
    <t>* för Finansinspektionen: 7 och 13 §§ lagen (2001:99) om den officiella statistiken,</t>
  </si>
  <si>
    <t>*</t>
  </si>
  <si>
    <t>Om rapportering ej kan ske elektroniskt, ska</t>
  </si>
  <si>
    <t xml:space="preserve">  och 13 kap. 3 § lag (2004:297) om bank- och finansieringsrörelse</t>
  </si>
  <si>
    <t>blanketten sändas i ett exemplar till</t>
  </si>
  <si>
    <t>* för Statistiska centralbyrån:  7 och 13 §§ lagen (2001:99) om den officiella statistiken</t>
  </si>
  <si>
    <t>Statistiska centralbyrån</t>
  </si>
  <si>
    <t>ES/BFM - FMR</t>
  </si>
  <si>
    <t>Box 24300</t>
  </si>
  <si>
    <t>104 51 STOCKHOLM</t>
  </si>
  <si>
    <t xml:space="preserve">Uppgifterna kommer att lämnas till </t>
  </si>
  <si>
    <t>Sveriges riksbank och Finansinspektionen.</t>
  </si>
  <si>
    <t>Riktigheten av lämnade uppgifter i denna blankett och bifogade specifikationer intygas</t>
  </si>
  <si>
    <t>Handläggare</t>
  </si>
  <si>
    <t>Underskrift</t>
  </si>
  <si>
    <t>Namn (TEXTA)</t>
  </si>
  <si>
    <t>Datum</t>
  </si>
  <si>
    <t>Chefstjänstemans namnteckning</t>
  </si>
  <si>
    <t>Telefon (riktnr och abonnentnr)</t>
  </si>
  <si>
    <t>Handläggande tjänstemans namnteckning</t>
  </si>
  <si>
    <t xml:space="preserve">    2007-01-31</t>
  </si>
  <si>
    <t>Blankettutgivare</t>
  </si>
  <si>
    <t>Telefonnr</t>
  </si>
  <si>
    <t>Information</t>
  </si>
  <si>
    <t>SVERIGES RIKSBANK</t>
  </si>
  <si>
    <t>08 - 787 00 00</t>
  </si>
  <si>
    <t>Statistiska centralbyrån ES/BFM</t>
  </si>
  <si>
    <t>08 - 506 942 40</t>
  </si>
  <si>
    <t>Summa-kontroller</t>
  </si>
  <si>
    <t>Rimlighets-kontroller</t>
  </si>
  <si>
    <t>Tillgångar, utestående belopp</t>
  </si>
  <si>
    <t>Tillgångar, nya under perioden</t>
  </si>
  <si>
    <t>Skulder, utestående belopp</t>
  </si>
  <si>
    <t>Skulder, nya under perioden</t>
  </si>
  <si>
    <t>Tillgångar</t>
  </si>
  <si>
    <t>Utestående stockar, belopp i tkr</t>
  </si>
  <si>
    <t>RadNr</t>
  </si>
  <si>
    <t>Belopp inom ränteanalysen</t>
  </si>
  <si>
    <t xml:space="preserve">Belopp utanför </t>
  </si>
  <si>
    <t>Totalt</t>
  </si>
  <si>
    <t>Dagslån</t>
  </si>
  <si>
    <t>Repor</t>
  </si>
  <si>
    <t>Transaktionskonto med kredit inkl. revolverande krediter</t>
  </si>
  <si>
    <t>Övrig utlåning med ursprunglig löptid (räntebindningstid)</t>
  </si>
  <si>
    <t>Totalt ränteanalys</t>
  </si>
  <si>
    <t>ränteanalysen</t>
  </si>
  <si>
    <t>Övriga transaktionskonton med kredit och revolverande krediter</t>
  </si>
  <si>
    <t>T o m 3 mån</t>
  </si>
  <si>
    <t>Över 3 mån t o m 1 år</t>
  </si>
  <si>
    <t>Över 1 år t o m 2 år</t>
  </si>
  <si>
    <t>Över 2 år t o m 3 år</t>
  </si>
  <si>
    <t>Över 3 år t o m 5 år</t>
  </si>
  <si>
    <t>Över 5 år</t>
  </si>
  <si>
    <t xml:space="preserve">  Icke-finansiella företag</t>
  </si>
  <si>
    <t>A103014</t>
  </si>
  <si>
    <t>5_A_Q1111_X_X_X_1E_N11_SEK_B_A</t>
  </si>
  <si>
    <t>5_A_Q1112_X_X_X_1E_N11_SEK_B_A</t>
  </si>
  <si>
    <t>5_A_Q1118_X_X_X_1E_N11_SEK_B_A</t>
  </si>
  <si>
    <t>5_A_Q11181_X_X_X_1E_N11_SEK_B_A</t>
  </si>
  <si>
    <t>5_A_Q11182_X_X_X_1E_N11_SEK_B_A</t>
  </si>
  <si>
    <t>5_A_Q1113_RT_X_X_1E_N11_SEK_B_A</t>
  </si>
  <si>
    <t>5_A_Q1113_RZA_X_X_1E_N11_SEK_B_A</t>
  </si>
  <si>
    <t>5_A_Q1113_RW_X_X_1E_N11_SEK_B_A</t>
  </si>
  <si>
    <t>5_A_Q1113_RX1_X_X_1E_N11_SEK_B_A</t>
  </si>
  <si>
    <t>5_A_Q1113_RZD2_X_X_1E_N11_SEK_B_A</t>
  </si>
  <si>
    <t>5_A_Q1113_RS2_X_X_1E_N11_SEK_B_A</t>
  </si>
  <si>
    <t>5_A_Q111_X_X_X_1E_N11_SEK_B_A</t>
  </si>
  <si>
    <t>5_A_Q112_X_X_X_1E_N11_SEK_B_A</t>
  </si>
  <si>
    <t>5_A_Q11_X_X_X_1E_N11_SEK_B_A</t>
  </si>
  <si>
    <t xml:space="preserve">    Lån med säkerhet</t>
  </si>
  <si>
    <t>A1S3014</t>
  </si>
  <si>
    <t>5_A_Q1111_X_X_1J_1E_N11_SEK_B_A</t>
  </si>
  <si>
    <t>5_A_Q1112_X_X_1J_1E_N11_SEK_B_A</t>
  </si>
  <si>
    <t>5_A_Q1118_X_X_1J_1E_N11_SEK_B_A</t>
  </si>
  <si>
    <t>5_A_Q11181_X_X_1J_1E_N11_SEK_B_A</t>
  </si>
  <si>
    <t>5_A_Q11182_X_X_1J_1E_N11_SEK_B_A</t>
  </si>
  <si>
    <t>5_A_Q1113_RT_X_1J_1E_N11_SEK_B_A</t>
  </si>
  <si>
    <t>5_A_Q1113_RZA_X_1J_1E_N11_SEK_B_A</t>
  </si>
  <si>
    <t>5_A_Q1113_RW_X_1J_1E_N11_SEK_B_A</t>
  </si>
  <si>
    <t>5_A_Q1113_RX1_X_1J_1E_N11_SEK_B_A</t>
  </si>
  <si>
    <t>5_A_Q1113_RZD2_X_1J_1E_N11_SEK_B_A</t>
  </si>
  <si>
    <t>5_A_Q1113_RS2_X_1J_1E_N11_SEK_B_A</t>
  </si>
  <si>
    <t>5_A_Q111_X_X_1J_1E_N11_SEK_B_A</t>
  </si>
  <si>
    <t>5_A_Q112_X_X_1J_1E_N11_SEK_B_A</t>
  </si>
  <si>
    <t>5_A_Q11_X_X_1J_1E_N11_SEK_B_A</t>
  </si>
  <si>
    <t xml:space="preserve">    Blancokrediter och borgen</t>
  </si>
  <si>
    <t>A1N3014</t>
  </si>
  <si>
    <t>5_A_Q1111_X_X_T_1E_N11_SEK_B_A</t>
  </si>
  <si>
    <t>5_A_Q1112_X_X_T_1E_N11_SEK_B_A</t>
  </si>
  <si>
    <t>5_A_Q1118_X_X_T_1E_N11_SEK_B_A</t>
  </si>
  <si>
    <t>5_A_Q11181_X_X_T_1E_N11_SEK_B_A</t>
  </si>
  <si>
    <t>5_A_Q11182_X_X_T_1E_N11_SEK_B_A</t>
  </si>
  <si>
    <t>5_A_Q1113_RT_X_T_1E_N11_SEK_B_A</t>
  </si>
  <si>
    <t>5_A_Q1113_RZA_X_T_1E_N11_SEK_B_A</t>
  </si>
  <si>
    <t>5_A_Q1113_RW_X_T_1E_N11_SEK_B_A</t>
  </si>
  <si>
    <t>5_A_Q1113_RX1_X_T_1E_N11_SEK_B_A</t>
  </si>
  <si>
    <t>5_A_Q1113_RZD2_X_T_1E_N11_SEK_B_A</t>
  </si>
  <si>
    <t>5_A_Q1113_RS2_X_T_1E_N11_SEK_B_A</t>
  </si>
  <si>
    <t>5_A_Q111_X_X_T_1E_N11_SEK_B_A</t>
  </si>
  <si>
    <t>5_A_Q112_X_X_T_1E_N11_SEK_B_A</t>
  </si>
  <si>
    <t>5_A_Q11_X_X_T_1E_N11_SEK_B_A</t>
  </si>
  <si>
    <t xml:space="preserve">  Företagarhushåll</t>
  </si>
  <si>
    <t>A1030151</t>
  </si>
  <si>
    <t>5_A_Q1111_X_X_X_1E_N311_SEK_B_A</t>
  </si>
  <si>
    <t>5_A_Q1112_X_X_X_1E_N311_SEK_B_A</t>
  </si>
  <si>
    <t>5_A_Q1118_X_X_X_1E_N311_SEK_B_A</t>
  </si>
  <si>
    <t>5_A_Q11181_X_X_X_1E_N311_SEK_B_A</t>
  </si>
  <si>
    <t>5_A_Q11182_X_X_X_1E_N311_SEK_B_A</t>
  </si>
  <si>
    <t>5_A_Q1113_RT_X_X_1E_N311_SEK_B_A</t>
  </si>
  <si>
    <t>5_A_Q1113_RZA_X_X_1E_N311_SEK_B_A</t>
  </si>
  <si>
    <t>5_A_Q1113_RW_X_X_1E_N311_SEK_B_A</t>
  </si>
  <si>
    <t>5_A_Q1113_RX1_X_X_1E_N311_SEK_B_A</t>
  </si>
  <si>
    <t>5_A_Q1113_RZD2_X_X_1E_N311_SEK_B_A</t>
  </si>
  <si>
    <t>5_A_Q1113_RS2_X_X_1E_N311_SEK_B_A</t>
  </si>
  <si>
    <t>5_A_Q111_X_X_X_1E_N311_SEK_B_A</t>
  </si>
  <si>
    <t>5_A_Q112_X_X_X_1E_N311_SEK_B_A</t>
  </si>
  <si>
    <t>5_A_Q11_X_X_X_1E_N311_SEK_B_A</t>
  </si>
  <si>
    <t xml:space="preserve">    Småhus, ägarlägenheter och bostadsrätter</t>
  </si>
  <si>
    <t>A1P30151</t>
  </si>
  <si>
    <t>5_A_Q1111_X_X_4B_1E_N311_SEK_B_A</t>
  </si>
  <si>
    <t>5_A_Q1112_X_X_4B_1E_N311_SEK_B_A</t>
  </si>
  <si>
    <t>5_A_Q1118_X_X_4B_1E_N311_SEK_B_A</t>
  </si>
  <si>
    <t>5_A_Q11181_X_X_4B_1E_N311_SEK_B_A</t>
  </si>
  <si>
    <t>5_A_Q11182_X_X_4B_1E_N311_SEK_B_A</t>
  </si>
  <si>
    <t>5_A_Q1113_RT_X_4B_1E_N311_SEK_B_A</t>
  </si>
  <si>
    <t>5_A_Q1113_RZA_X_4B_1E_N311_SEK_B_A</t>
  </si>
  <si>
    <t>5_A_Q1113_RW_X_4B_1E_N311_SEK_B_A</t>
  </si>
  <si>
    <t>5_A_Q1113_RX1_X_4B_1E_N311_SEK_B_A</t>
  </si>
  <si>
    <t>5_A_Q1113_RZD2_X_4B_1E_N311_SEK_B_A</t>
  </si>
  <si>
    <t>5_A_Q1113_RS2_X_4B_1E_N311_SEK_B_A</t>
  </si>
  <si>
    <t>5_A_Q111_X_X_4B_1E_N311_SEK_B_A</t>
  </si>
  <si>
    <t>5_A_Q112_X_X_4B_1E_N311_SEK_B_A</t>
  </si>
  <si>
    <t>5_A_Q11_X_X_4B_1E_N311_SEK_B_A</t>
  </si>
  <si>
    <t xml:space="preserve">      Bostadsrätter</t>
  </si>
  <si>
    <t>A1D30151</t>
  </si>
  <si>
    <t>5_A_Q1111_X_X_B_1E_N311_SEK_B_A</t>
  </si>
  <si>
    <t>5_A_Q1112_X_X_B_1E_N311_SEK_B_A</t>
  </si>
  <si>
    <t>5_A_Q1118_X_X_B_1E_N311_SEK_B_A</t>
  </si>
  <si>
    <t>5_A_Q11181_X_X_B_1E_N311_SEK_B_A</t>
  </si>
  <si>
    <t>5_A_Q11182_X_X_B_1E_N311_SEK_B_A</t>
  </si>
  <si>
    <t>5_A_Q1113_RT_X_B_1E_N311_SEK_B_A</t>
  </si>
  <si>
    <t>5_A_Q1113_RZA_X_B_1E_N311_SEK_B_A</t>
  </si>
  <si>
    <t>5_A_Q1113_RW_X_B_1E_N311_SEK_B_A</t>
  </si>
  <si>
    <t>5_A_Q1113_RX1_X_B_1E_N311_SEK_B_A</t>
  </si>
  <si>
    <t>5_A_Q1113_RZD2_X_B_1E_N311_SEK_B_A</t>
  </si>
  <si>
    <t>5_A_Q1113_RS2_X_B_1E_N311_SEK_B_A</t>
  </si>
  <si>
    <t>5_A_Q111_X_X_B_1E_N311_SEK_B_A</t>
  </si>
  <si>
    <t>5_A_Q112_X_X_B_1E_N311_SEK_B_A</t>
  </si>
  <si>
    <t>5_A_Q11_X_X_B_1E_N311_SEK_B_A</t>
  </si>
  <si>
    <t xml:space="preserve">      Småhus och ägarlägenheter</t>
  </si>
  <si>
    <t>A1Q30151</t>
  </si>
  <si>
    <t>5_A_Q1111_X_X_4D_1E_N311_SEK_B_A</t>
  </si>
  <si>
    <t>5_A_Q1112_X_X_4D_1E_N311_SEK_B_A</t>
  </si>
  <si>
    <t>5_A_Q1118_X_X_4D_1E_N311_SEK_B_A</t>
  </si>
  <si>
    <t>5_A_Q11181_X_X_4D_1E_N311_SEK_B_A</t>
  </si>
  <si>
    <t>5_A_Q11182_X_X_4D_1E_N311_SEK_B_A</t>
  </si>
  <si>
    <t>5_A_Q1113_RT_X_4D_1E_N311_SEK_B_A</t>
  </si>
  <si>
    <t>5_A_Q1113_RZA_X_4D_1E_N311_SEK_B_A</t>
  </si>
  <si>
    <t>5_A_Q1113_RW_X_4D_1E_N311_SEK_B_A</t>
  </si>
  <si>
    <t>5_A_Q1113_RX1_X_4D_1E_N311_SEK_B_A</t>
  </si>
  <si>
    <t>5_A_Q1113_RZD2_X_4D_1E_N311_SEK_B_A</t>
  </si>
  <si>
    <t>5_A_Q1113_RS2_X_4D_1E_N311_SEK_B_A</t>
  </si>
  <si>
    <t>5_A_Q111_X_X_4D_1E_N311_SEK_B_A</t>
  </si>
  <si>
    <t>5_A_Q112_X_X_4D_1E_N311_SEK_B_A</t>
  </si>
  <si>
    <t>5_A_Q11_X_X_4D_1E_N311_SEK_B_A</t>
  </si>
  <si>
    <t xml:space="preserve">    Övrig borgen (ej statlig eller kommunal)</t>
  </si>
  <si>
    <t>A1L30151</t>
  </si>
  <si>
    <t>5_A_Q1111_X_X_R_1E_N311_SEK_B_A</t>
  </si>
  <si>
    <t>5_A_Q1112_X_X_R_1E_N311_SEK_B_A</t>
  </si>
  <si>
    <t>5_A_Q1118_X_X_R_1E_N311_SEK_B_A</t>
  </si>
  <si>
    <t>5_A_Q11181_X_X_R_1E_N311_SEK_B_A</t>
  </si>
  <si>
    <t>5_A_Q11182_X_X_R_1E_N311_SEK_B_A</t>
  </si>
  <si>
    <t>5_A_Q1113_RT_X_R_1E_N311_SEK_B_A</t>
  </si>
  <si>
    <t>5_A_Q1113_RZA_X_R_1E_N311_SEK_B_A</t>
  </si>
  <si>
    <t>5_A_Q1113_RW_X_R_1E_N311_SEK_B_A</t>
  </si>
  <si>
    <t>5_A_Q1113_RX1_X_R_1E_N311_SEK_B_A</t>
  </si>
  <si>
    <t>5_A_Q1113_RZD2_X_R_1E_N311_SEK_B_A</t>
  </si>
  <si>
    <t>5_A_Q1113_RS2_X_R_1E_N311_SEK_B_A</t>
  </si>
  <si>
    <t>5_A_Q111_X_X_R_1E_N311_SEK_B_A</t>
  </si>
  <si>
    <t>5_A_Q112_X_X_R_1E_N311_SEK_B_A</t>
  </si>
  <si>
    <t>5_A_Q11_X_X_R_1E_N311_SEK_B_A</t>
  </si>
  <si>
    <t xml:space="preserve">    Övriga säkerheter</t>
  </si>
  <si>
    <t>A1M30151</t>
  </si>
  <si>
    <t>5_A_Q1111_X_X_4C_1E_N311_SEK_B_A</t>
  </si>
  <si>
    <t>5_A_Q1112_X_X_4C_1E_N311_SEK_B_A</t>
  </si>
  <si>
    <t>5_A_Q1118_X_X_4C_1E_N311_SEK_B_A</t>
  </si>
  <si>
    <t>5_A_Q11181_X_X_4C_1E_N311_SEK_B_A</t>
  </si>
  <si>
    <t>5_A_Q11182_X_X_4C_1E_N311_SEK_B_A</t>
  </si>
  <si>
    <t>5_A_Q1113_RT_X_4C_1E_N311_SEK_B_A</t>
  </si>
  <si>
    <t>5_A_Q1113_RZA_X_4C_1E_N311_SEK_B_A</t>
  </si>
  <si>
    <t>5_A_Q1113_RW_X_4C_1E_N311_SEK_B_A</t>
  </si>
  <si>
    <t>5_A_Q1113_RX1_X_4C_1E_N311_SEK_B_A</t>
  </si>
  <si>
    <t>5_A_Q1113_RZD2_X_4C_1E_N311_SEK_B_A</t>
  </si>
  <si>
    <t>5_A_Q1113_RS2_X_4C_1E_N311_SEK_B_A</t>
  </si>
  <si>
    <t>5_A_Q111_X_X_4C_1E_N311_SEK_B_A</t>
  </si>
  <si>
    <t>5_A_Q112_X_X_4C_1E_N311_SEK_B_A</t>
  </si>
  <si>
    <t>5_A_Q11_X_X_4C_1E_N311_SEK_B_A</t>
  </si>
  <si>
    <t xml:space="preserve">    Blancokrediter</t>
  </si>
  <si>
    <t>A1N30151</t>
  </si>
  <si>
    <t>5_A_Q1111_X_X_T_1E_N311_SEK_B_A</t>
  </si>
  <si>
    <t>5_A_Q1112_X_X_T_1E_N311_SEK_B_A</t>
  </si>
  <si>
    <t>5_A_Q1118_X_X_T_1E_N311_SEK_B_A</t>
  </si>
  <si>
    <t>5_A_Q11181_X_X_T_1E_N311_SEK_B_A</t>
  </si>
  <si>
    <t>5_A_Q11182_X_X_T_1E_N311_SEK_B_A</t>
  </si>
  <si>
    <t>5_A_Q1113_RT_X_T_1E_N311_SEK_B_A</t>
  </si>
  <si>
    <t>5_A_Q1113_RZA_X_T_1E_N311_SEK_B_A</t>
  </si>
  <si>
    <t>5_A_Q1113_RW_X_T_1E_N311_SEK_B_A</t>
  </si>
  <si>
    <t>5_A_Q1113_RX1_X_T_1E_N311_SEK_B_A</t>
  </si>
  <si>
    <t>5_A_Q1113_RZD2_X_T_1E_N311_SEK_B_A</t>
  </si>
  <si>
    <t>5_A_Q1113_RS2_X_T_1E_N311_SEK_B_A</t>
  </si>
  <si>
    <t>5_A_Q111_X_X_T_1E_N311_SEK_B_A</t>
  </si>
  <si>
    <t>5_A_Q112_X_X_T_1E_N311_SEK_B_A</t>
  </si>
  <si>
    <t>5_A_Q11_X_X_T_1E_N311_SEK_B_A</t>
  </si>
  <si>
    <t xml:space="preserve">  Övriga hushåll</t>
  </si>
  <si>
    <t>A1030152</t>
  </si>
  <si>
    <t>5_A_Q1111_X_X_X_1E_N312_SEK_B_A</t>
  </si>
  <si>
    <t>5_A_Q1112_X_X_X_1E_N312_SEK_B_A</t>
  </si>
  <si>
    <t>5_A_Q1118_X_X_X_1E_N312_SEK_B_A</t>
  </si>
  <si>
    <t>5_A_Q11181_X_X_X_1E_N312_SEK_B_A</t>
  </si>
  <si>
    <t>5_A_Q11182_X_X_X_1E_N312_SEK_B_A</t>
  </si>
  <si>
    <t>5_A_Q1113_RT_X_X_1E_N312_SEK_B_A</t>
  </si>
  <si>
    <t>5_A_Q1113_RZA_X_X_1E_N312_SEK_B_A</t>
  </si>
  <si>
    <t>5_A_Q1113_RW_X_X_1E_N312_SEK_B_A</t>
  </si>
  <si>
    <t>5_A_Q1113_RX1_X_X_1E_N312_SEK_B_A</t>
  </si>
  <si>
    <t>5_A_Q1113_RZD2_X_X_1E_N312_SEK_B_A</t>
  </si>
  <si>
    <t>5_A_Q1113_RS2_X_X_1E_N312_SEK_B_A</t>
  </si>
  <si>
    <t>5_A_Q111_X_X_X_1E_N312_SEK_B_A</t>
  </si>
  <si>
    <t>5_A_Q112_X_X_X_1E_N312_SEK_B_A</t>
  </si>
  <si>
    <t>5_A_Q11_X_X_X_1E_N312_SEK_B_A</t>
  </si>
  <si>
    <t>A1P30152</t>
  </si>
  <si>
    <t>5_A_Q1111_X_X_4B_1E_N312_SEK_B_A</t>
  </si>
  <si>
    <t>5_A_Q1112_X_X_4B_1E_N312_SEK_B_A</t>
  </si>
  <si>
    <t>5_A_Q1118_X_X_4B_1E_N312_SEK_B_A</t>
  </si>
  <si>
    <t>5_A_Q11181_X_X_4B_1E_N312_SEK_B_A</t>
  </si>
  <si>
    <t>5_A_Q11182_X_X_4B_1E_N312_SEK_B_A</t>
  </si>
  <si>
    <t>5_A_Q1113_RT_X_4B_1E_N312_SEK_B_A</t>
  </si>
  <si>
    <t>5_A_Q1113_RZA_X_4B_1E_N312_SEK_B_A</t>
  </si>
  <si>
    <t>5_A_Q1113_RW_X_4B_1E_N312_SEK_B_A</t>
  </si>
  <si>
    <t>5_A_Q1113_RX1_X_4B_1E_N312_SEK_B_A</t>
  </si>
  <si>
    <t>5_A_Q1113_RZD2_X_4B_1E_N312_SEK_B_A</t>
  </si>
  <si>
    <t>5_A_Q1113_RS2_X_4B_1E_N312_SEK_B_A</t>
  </si>
  <si>
    <t>5_A_Q111_X_X_4B_1E_N312_SEK_B_A</t>
  </si>
  <si>
    <t>5_A_Q112_X_X_4B_1E_N312_SEK_B_A</t>
  </si>
  <si>
    <t>5_A_Q11_X_X_4B_1E_N312_SEK_B_A</t>
  </si>
  <si>
    <t>A1D30152</t>
  </si>
  <si>
    <t>5_A_Q1111_X_X_B_1E_N312_SEK_B_A</t>
  </si>
  <si>
    <t>5_A_Q1112_X_X_B_1E_N312_SEK_B_A</t>
  </si>
  <si>
    <t>5_A_Q1118_X_X_B_1E_N312_SEK_B_A</t>
  </si>
  <si>
    <t>5_A_Q11181_X_X_B_1E_N312_SEK_B_A</t>
  </si>
  <si>
    <t>5_A_Q11182_X_X_B_1E_N312_SEK_B_A</t>
  </si>
  <si>
    <t>5_A_Q1113_RT_X_B_1E_N312_SEK_B_A</t>
  </si>
  <si>
    <t>5_A_Q1113_RZA_X_B_1E_N312_SEK_B_A</t>
  </si>
  <si>
    <t>5_A_Q1113_RW_X_B_1E_N312_SEK_B_A</t>
  </si>
  <si>
    <t>5_A_Q1113_RX1_X_B_1E_N312_SEK_B_A</t>
  </si>
  <si>
    <t>5_A_Q1113_RZD2_X_B_1E_N312_SEK_B_A</t>
  </si>
  <si>
    <t>5_A_Q1113_RS2_X_B_1E_N312_SEK_B_A</t>
  </si>
  <si>
    <t>5_A_Q111_X_X_B_1E_N312_SEK_B_A</t>
  </si>
  <si>
    <t>5_A_Q112_X_X_B_1E_N312_SEK_B_A</t>
  </si>
  <si>
    <t>5_A_Q11_X_X_B_1E_N312_SEK_B_A</t>
  </si>
  <si>
    <t>A1Q30152</t>
  </si>
  <si>
    <t>5_A_Q1111_X_X_4D_1E_N312_SEK_B_A</t>
  </si>
  <si>
    <t>5_A_Q1112_X_X_4D_1E_N312_SEK_B_A</t>
  </si>
  <si>
    <t>5_A_Q1118_X_X_4D_1E_N312_SEK_B_A</t>
  </si>
  <si>
    <t>5_A_Q11181_X_X_4D_1E_N312_SEK_B_A</t>
  </si>
  <si>
    <t>5_A_Q11182_X_X_4D_1E_N312_SEK_B_A</t>
  </si>
  <si>
    <t>5_A_Q1113_RT_X_4D_1E_N312_SEK_B_A</t>
  </si>
  <si>
    <t>5_A_Q1113_RZA_X_4D_1E_N312_SEK_B_A</t>
  </si>
  <si>
    <t>5_A_Q1113_RW_X_4D_1E_N312_SEK_B_A</t>
  </si>
  <si>
    <t>5_A_Q1113_RX1_X_4D_1E_N312_SEK_B_A</t>
  </si>
  <si>
    <t>5_A_Q1113_RZD2_X_4D_1E_N312_SEK_B_A</t>
  </si>
  <si>
    <t>5_A_Q1113_RS2_X_4D_1E_N312_SEK_B_A</t>
  </si>
  <si>
    <t>5_A_Q111_X_X_4D_1E_N312_SEK_B_A</t>
  </si>
  <si>
    <t>5_A_Q112_X_X_4D_1E_N312_SEK_B_A</t>
  </si>
  <si>
    <t>5_A_Q11_X_X_4D_1E_N312_SEK_B_A</t>
  </si>
  <si>
    <t>A1L30152</t>
  </si>
  <si>
    <t>5_A_Q1111_X_X_R_1E_N312_SEK_B_A</t>
  </si>
  <si>
    <t>5_A_Q1112_X_X_R_1E_N312_SEK_B_A</t>
  </si>
  <si>
    <t>5_A_Q1118_X_X_R_1E_N312_SEK_B_A</t>
  </si>
  <si>
    <t>5_A_Q11181_X_X_R_1E_N312_SEK_B_A</t>
  </si>
  <si>
    <t>5_A_Q11182_X_X_R_1E_N312_SEK_B_A</t>
  </si>
  <si>
    <t>5_A_Q1113_RT_X_R_1E_N312_SEK_B_A</t>
  </si>
  <si>
    <t>5_A_Q1113_RZA_X_R_1E_N312_SEK_B_A</t>
  </si>
  <si>
    <t>5_A_Q1113_RW_X_R_1E_N312_SEK_B_A</t>
  </si>
  <si>
    <t>5_A_Q1113_RX1_X_R_1E_N312_SEK_B_A</t>
  </si>
  <si>
    <t>5_A_Q1113_RZD2_X_R_1E_N312_SEK_B_A</t>
  </si>
  <si>
    <t>5_A_Q1113_RS2_X_R_1E_N312_SEK_B_A</t>
  </si>
  <si>
    <t>5_A_Q111_X_X_R_1E_N312_SEK_B_A</t>
  </si>
  <si>
    <t>5_A_Q112_X_X_R_1E_N312_SEK_B_A</t>
  </si>
  <si>
    <t>5_A_Q11_X_X_R_1E_N312_SEK_B_A</t>
  </si>
  <si>
    <t>A1M30152</t>
  </si>
  <si>
    <t>5_A_Q1111_X_X_4C_1E_N312_SEK_B_A</t>
  </si>
  <si>
    <t>5_A_Q1112_X_X_4C_1E_N312_SEK_B_A</t>
  </si>
  <si>
    <t>5_A_Q1118_X_X_4C_1E_N312_SEK_B_A</t>
  </si>
  <si>
    <t>5_A_Q11181_X_X_4C_1E_N312_SEK_B_A</t>
  </si>
  <si>
    <t>5_A_Q11182_X_X_4C_1E_N312_SEK_B_A</t>
  </si>
  <si>
    <t>5_A_Q1113_RT_X_4C_1E_N312_SEK_B_A</t>
  </si>
  <si>
    <t>5_A_Q1113_RZA_X_4C_1E_N312_SEK_B_A</t>
  </si>
  <si>
    <t>5_A_Q1113_RW_X_4C_1E_N312_SEK_B_A</t>
  </si>
  <si>
    <t>5_A_Q1113_RX1_X_4C_1E_N312_SEK_B_A</t>
  </si>
  <si>
    <t>5_A_Q1113_RZD2_X_4C_1E_N312_SEK_B_A</t>
  </si>
  <si>
    <t>5_A_Q1113_RS2_X_4C_1E_N312_SEK_B_A</t>
  </si>
  <si>
    <t>5_A_Q111_X_X_4C_1E_N312_SEK_B_A</t>
  </si>
  <si>
    <t>5_A_Q112_X_X_4C_1E_N312_SEK_B_A</t>
  </si>
  <si>
    <t>5_A_Q11_X_X_4C_1E_N312_SEK_B_A</t>
  </si>
  <si>
    <t>A1N30152</t>
  </si>
  <si>
    <t>5_A_Q1111_X_X_T_1E_N312_SEK_B_A</t>
  </si>
  <si>
    <t>5_A_Q1112_X_X_T_1E_N312_SEK_B_A</t>
  </si>
  <si>
    <t>5_A_Q1118_X_X_T_1E_N312_SEK_B_A</t>
  </si>
  <si>
    <t>5_A_Q11181_X_X_T_1E_N312_SEK_B_A</t>
  </si>
  <si>
    <t>5_A_Q11182_X_X_T_1E_N312_SEK_B_A</t>
  </si>
  <si>
    <t>5_A_Q1113_RT_X_T_1E_N312_SEK_B_A</t>
  </si>
  <si>
    <t>5_A_Q1113_RZA_X_T_1E_N312_SEK_B_A</t>
  </si>
  <si>
    <t>5_A_Q1113_RW_X_T_1E_N312_SEK_B_A</t>
  </si>
  <si>
    <t>5_A_Q1113_RX1_X_T_1E_N312_SEK_B_A</t>
  </si>
  <si>
    <t>5_A_Q1113_RZD2_X_T_1E_N312_SEK_B_A</t>
  </si>
  <si>
    <t>5_A_Q1113_RS2_X_T_1E_N312_SEK_B_A</t>
  </si>
  <si>
    <t>5_A_Q111_X_X_T_1E_N312_SEK_B_A</t>
  </si>
  <si>
    <t>5_A_Q112_X_X_T_1E_N312_SEK_B_A</t>
  </si>
  <si>
    <t>5_A_Q11_X_X_T_1E_N312_SEK_B_A</t>
  </si>
  <si>
    <t xml:space="preserve">  Hushållens icke-vinstdrivande org.</t>
  </si>
  <si>
    <t>A1030153</t>
  </si>
  <si>
    <t>5_A_Q1111_X_X_X_1E_N32_SEK_B_A</t>
  </si>
  <si>
    <t>5_A_Q1112_X_X_X_1E_N32_SEK_B_A</t>
  </si>
  <si>
    <t>5_A_Q1118_X_X_X_1E_N32_SEK_B_A</t>
  </si>
  <si>
    <t>5_A_Q11181_X_X_X_1E_N32_SEK_B_A</t>
  </si>
  <si>
    <t>5_A_Q11182_X_X_X_1E_N32_SEK_B_A</t>
  </si>
  <si>
    <t>5_A_Q1113_RT_X_X_1E_N32_SEK_B_A</t>
  </si>
  <si>
    <t>5_A_Q1113_RZA_X_X_1E_N32_SEK_B_A</t>
  </si>
  <si>
    <t>5_A_Q1113_RW_X_X_1E_N32_SEK_B_A</t>
  </si>
  <si>
    <t>5_A_Q1113_RX1_X_X_1E_N32_SEK_B_A</t>
  </si>
  <si>
    <t>5_A_Q1113_RZD2_X_X_1E_N32_SEK_B_A</t>
  </si>
  <si>
    <t>5_A_Q1113_RS2_X_X_1E_N32_SEK_B_A</t>
  </si>
  <si>
    <t>5_A_Q111_X_X_X_1E_N32_SEK_B_A</t>
  </si>
  <si>
    <t>5_A_Q112_X_X_X_1E_N32_SEK_B_A</t>
  </si>
  <si>
    <t>5_A_Q11_X_X_X_1E_N32_SEK_B_A</t>
  </si>
  <si>
    <t>Kontroller</t>
  </si>
  <si>
    <t xml:space="preserve">    Lån med säkerhet </t>
  </si>
  <si>
    <t>Räntesatser, rapporteras i %</t>
  </si>
  <si>
    <t>Kontokortskrediter *</t>
  </si>
  <si>
    <t>B103014</t>
  </si>
  <si>
    <t>5_A_Q1111_X_X_X_1E_N11_SEK_R11_K</t>
  </si>
  <si>
    <t>5_A_Q1112_X_X_X_1E_N11_SEK_R11_K</t>
  </si>
  <si>
    <t>5_A_Q1118_X_X_X_1E_N11_SEK_R11_K</t>
  </si>
  <si>
    <t>5_A_Q11181_X_X_X_1E_N11_SEK_R11_K</t>
  </si>
  <si>
    <t>5_A_Q11182_X_X_X_1E_N11_SEK_R11_K</t>
  </si>
  <si>
    <t>5_A_Q1113_RT_X_X_1E_N11_SEK_R11_K</t>
  </si>
  <si>
    <t>5_A_Q1113_RZA_X_X_1E_N11_SEK_R11_K</t>
  </si>
  <si>
    <t>5_A_Q1113_RW_X_X_1E_N11_SEK_R11_K</t>
  </si>
  <si>
    <t>5_A_Q1113_RX1_X_X_1E_N11_SEK_R11_K</t>
  </si>
  <si>
    <t>5_A_Q1113_RZD2_X_X_1E_N11_SEK_R11_K</t>
  </si>
  <si>
    <t>5_A_Q1113_RS2_X_X_1E_N11_SEK_R11_K</t>
  </si>
  <si>
    <t>5_A_Q111_X_X_X_1E_N11_SEK_R11_K</t>
  </si>
  <si>
    <t>B1S3014</t>
  </si>
  <si>
    <t>5_A_Q1111_X_X_1J_1E_N11_SEK_R11_K</t>
  </si>
  <si>
    <t>5_A_Q1112_X_X_1J_1E_N11_SEK_R11_K</t>
  </si>
  <si>
    <t>5_A_Q1118_X_X_1J_1E_N11_SEK_R11_K</t>
  </si>
  <si>
    <t>5_A_Q11181_X_X_1J_1E_N11_SEK_R11_K</t>
  </si>
  <si>
    <t>5_A_Q11182_X_X_1J_1E_N11_SEK_R11_K</t>
  </si>
  <si>
    <t>5_A_Q1113_RT_X_1J_1E_N11_SEK_R11_K</t>
  </si>
  <si>
    <t>5_A_Q1113_RZA_X_1J_1E_N11_SEK_R11_K</t>
  </si>
  <si>
    <t>5_A_Q1113_RW_X_1J_1E_N11_SEK_R11_K</t>
  </si>
  <si>
    <t>5_A_Q1113_RX1_X_1J_1E_N11_SEK_R11_K</t>
  </si>
  <si>
    <t>5_A_Q1113_RZD2_X_1J_1E_N11_SEK_R11_K</t>
  </si>
  <si>
    <t>5_A_Q1113_RS2_X_1J_1E_N11_SEK_R11_K</t>
  </si>
  <si>
    <t>5_A_Q111_X_X_1J_1E_N11_SEK_R11_K</t>
  </si>
  <si>
    <t>B1N3014</t>
  </si>
  <si>
    <t>5_A_Q1111_X_X_T_1E_N11_SEK_R11_K</t>
  </si>
  <si>
    <t>5_A_Q1112_X_X_T_1E_N11_SEK_R11_K</t>
  </si>
  <si>
    <t>5_A_Q1118_X_X_T_1E_N11_SEK_R11_K</t>
  </si>
  <si>
    <t>5_A_Q11181_X_X_T_1E_N11_SEK_R11_K</t>
  </si>
  <si>
    <t>5_A_Q11182_X_X_T_1E_N11_SEK_R11_K</t>
  </si>
  <si>
    <t>5_A_Q1113_RT_X_T_1E_N11_SEK_R11_K</t>
  </si>
  <si>
    <t>5_A_Q1113_RZA_X_T_1E_N11_SEK_R11_K</t>
  </si>
  <si>
    <t>5_A_Q1113_RW_X_T_1E_N11_SEK_R11_K</t>
  </si>
  <si>
    <t>5_A_Q1113_RX1_X_T_1E_N11_SEK_R11_K</t>
  </si>
  <si>
    <t>5_A_Q1113_RZD2_X_T_1E_N11_SEK_R11_K</t>
  </si>
  <si>
    <t>5_A_Q1113_RS2_X_T_1E_N11_SEK_R11_K</t>
  </si>
  <si>
    <t>5_A_Q111_X_X_T_1E_N11_SEK_R11_K</t>
  </si>
  <si>
    <t>B1030151</t>
  </si>
  <si>
    <t>5_A_Q1111_X_X_X_1E_N311_SEK_R11_K</t>
  </si>
  <si>
    <t>5_A_Q1112_X_X_X_1E_N311_SEK_R11_K</t>
  </si>
  <si>
    <t>5_A_Q1118_X_X_X_1E_N311_SEK_R11_K</t>
  </si>
  <si>
    <t>5_A_Q11181_X_X_X_1E_N311_SEK_R11_K</t>
  </si>
  <si>
    <t>5_A_Q11182_X_X_X_1E_N311_SEK_R11_K</t>
  </si>
  <si>
    <t>5_A_Q1113_RT_X_X_1E_N311_SEK_R11_K</t>
  </si>
  <si>
    <t>5_A_Q1113_RZA_X_X_1E_N311_SEK_R11_K</t>
  </si>
  <si>
    <t>5_A_Q1113_RW_X_X_1E_N311_SEK_R11_K</t>
  </si>
  <si>
    <t>5_A_Q1113_RX1_X_X_1E_N311_SEK_R11_K</t>
  </si>
  <si>
    <t>5_A_Q1113_RZD2_X_X_1E_N311_SEK_R11_K</t>
  </si>
  <si>
    <t>5_A_Q1113_RS2_X_X_1E_N311_SEK_R11_K</t>
  </si>
  <si>
    <t>5_A_Q111_X_X_X_1E_N311_SEK_R11_K</t>
  </si>
  <si>
    <t>B1P30151</t>
  </si>
  <si>
    <t>5_A_Q1111_X_X_4B_1E_N311_SEK_R11_K</t>
  </si>
  <si>
    <t>5_A_Q1112_X_X_4B_1E_N311_SEK_R11_K</t>
  </si>
  <si>
    <t>5_A_Q1118_X_X_4B_1E_N311_SEK_R11_K</t>
  </si>
  <si>
    <t>5_A_Q11181_X_X_4B_1E_N311_SEK_R11_K</t>
  </si>
  <si>
    <t>5_A_Q11182_X_X_4B_1E_N311_SEK_R11_K</t>
  </si>
  <si>
    <t>5_A_Q1113_RT_X_4B_1E_N311_SEK_R11_K</t>
  </si>
  <si>
    <t>5_A_Q1113_RZA_X_4B_1E_N311_SEK_R11_K</t>
  </si>
  <si>
    <t>5_A_Q1113_RW_X_4B_1E_N311_SEK_R11_K</t>
  </si>
  <si>
    <t>5_A_Q1113_RX1_X_4B_1E_N311_SEK_R11_K</t>
  </si>
  <si>
    <t>5_A_Q1113_RZD2_X_4B_1E_N311_SEK_R11_K</t>
  </si>
  <si>
    <t>5_A_Q1113_RS2_X_4B_1E_N311_SEK_R11_K</t>
  </si>
  <si>
    <t>5_A_Q111_X_X_4B_1E_N311_SEK_R11_K</t>
  </si>
  <si>
    <t>B1D30151</t>
  </si>
  <si>
    <t>5_A_Q1111_X_X_B_1E_N311_SEK_R11_K</t>
  </si>
  <si>
    <t>5_A_Q1112_X_X_B_1E_N311_SEK_R11_K</t>
  </si>
  <si>
    <t>5_A_Q1118_X_X_B_1E_N311_SEK_R11_K</t>
  </si>
  <si>
    <t>5_A_Q11181_X_X_B_1E_N311_SEK_R11_K</t>
  </si>
  <si>
    <t>5_A_Q11182_X_X_B_1E_N311_SEK_R11_K</t>
  </si>
  <si>
    <t>5_A_Q1113_RT_X_B_1E_N311_SEK_R11_K</t>
  </si>
  <si>
    <t>5_A_Q1113_RZA_X_B_1E_N311_SEK_R11_K</t>
  </si>
  <si>
    <t>5_A_Q1113_RW_X_B_1E_N311_SEK_R11_K</t>
  </si>
  <si>
    <t>5_A_Q1113_RX1_X_B_1E_N311_SEK_R11_K</t>
  </si>
  <si>
    <t>5_A_Q1113_RZD2_X_B_1E_N311_SEK_R11_K</t>
  </si>
  <si>
    <t>5_A_Q1113_RS2_X_B_1E_N311_SEK_R11_K</t>
  </si>
  <si>
    <t>5_A_Q111_X_X_B_1E_N311_SEK_R11_K</t>
  </si>
  <si>
    <t>B1Q30151</t>
  </si>
  <si>
    <t>5_A_Q1111_X_X_4D_1E_N311_SEK_R11_K</t>
  </si>
  <si>
    <t>5_A_Q1112_X_X_4D_1E_N311_SEK_R11_K</t>
  </si>
  <si>
    <t>5_A_Q1118_X_X_4D_1E_N311_SEK_R11_K</t>
  </si>
  <si>
    <t>5_A_Q11181_X_X_4D_1E_N311_SEK_R11_K</t>
  </si>
  <si>
    <t>5_A_Q11182_X_X_4D_1E_N311_SEK_R11_K</t>
  </si>
  <si>
    <t>5_A_Q1113_RT_X_4D_1E_N311_SEK_R11_K</t>
  </si>
  <si>
    <t>5_A_Q1113_RZA_X_4D_1E_N311_SEK_R11_K</t>
  </si>
  <si>
    <t>5_A_Q1113_RW_X_4D_1E_N311_SEK_R11_K</t>
  </si>
  <si>
    <t>5_A_Q1113_RX1_X_4D_1E_N311_SEK_R11_K</t>
  </si>
  <si>
    <t>5_A_Q1113_RZD2_X_4D_1E_N311_SEK_R11_K</t>
  </si>
  <si>
    <t>5_A_Q1113_RS2_X_4D_1E_N311_SEK_R11_K</t>
  </si>
  <si>
    <t>5_A_Q111_X_X_4D_1E_N311_SEK_R11_K</t>
  </si>
  <si>
    <t>B1L30151</t>
  </si>
  <si>
    <t>5_A_Q1111_X_X_R_1E_N311_SEK_R11_K</t>
  </si>
  <si>
    <t>5_A_Q1112_X_X_R_1E_N311_SEK_R11_K</t>
  </si>
  <si>
    <t>5_A_Q1118_X_X_R_1E_N311_SEK_R11_K</t>
  </si>
  <si>
    <t>5_A_Q11181_X_X_R_1E_N311_SEK_R11_K</t>
  </si>
  <si>
    <t>5_A_Q11182_X_X_R_1E_N311_SEK_R11_K</t>
  </si>
  <si>
    <t>5_A_Q1113_RT_X_R_1E_N311_SEK_R11_K</t>
  </si>
  <si>
    <t>5_A_Q1113_RZA_X_R_1E_N311_SEK_R11_K</t>
  </si>
  <si>
    <t>5_A_Q1113_RW_X_R_1E_N311_SEK_R11_K</t>
  </si>
  <si>
    <t>5_A_Q1113_RX1_X_R_1E_N311_SEK_R11_K</t>
  </si>
  <si>
    <t>5_A_Q1113_RZD2_X_R_1E_N311_SEK_R11_K</t>
  </si>
  <si>
    <t>5_A_Q1113_RS2_X_R_1E_N311_SEK_R11_K</t>
  </si>
  <si>
    <t>5_A_Q111_X_X_R_1E_N311_SEK_R11_K</t>
  </si>
  <si>
    <t>B1M30151</t>
  </si>
  <si>
    <t>5_A_Q1111_X_X_4C_1E_N311_SEK_R11_K</t>
  </si>
  <si>
    <t>5_A_Q1112_X_X_4C_1E_N311_SEK_R11_K</t>
  </si>
  <si>
    <t>5_A_Q1118_X_X_4C_1E_N311_SEK_R11_K</t>
  </si>
  <si>
    <t>5_A_Q11181_X_X_4C_1E_N311_SEK_R11_K</t>
  </si>
  <si>
    <t>5_A_Q11182_X_X_4C_1E_N311_SEK_R11_K</t>
  </si>
  <si>
    <t>5_A_Q1113_RT_X_4C_1E_N311_SEK_R11_K</t>
  </si>
  <si>
    <t>5_A_Q1113_RZA_X_4C_1E_N311_SEK_R11_K</t>
  </si>
  <si>
    <t>5_A_Q1113_RW_X_4C_1E_N311_SEK_R11_K</t>
  </si>
  <si>
    <t>5_A_Q1113_RX1_X_4C_1E_N311_SEK_R11_K</t>
  </si>
  <si>
    <t>5_A_Q1113_RZD2_X_4C_1E_N311_SEK_R11_K</t>
  </si>
  <si>
    <t>5_A_Q1113_RS2_X_4C_1E_N311_SEK_R11_K</t>
  </si>
  <si>
    <t>5_A_Q111_X_X_4C_1E_N311_SEK_R11_K</t>
  </si>
  <si>
    <t>B1N30151</t>
  </si>
  <si>
    <t>5_A_Q1111_X_X_T_1E_N311_SEK_R11_K</t>
  </si>
  <si>
    <t>5_A_Q1112_X_X_T_1E_N311_SEK_R11_K</t>
  </si>
  <si>
    <t>5_A_Q1118_X_X_T_1E_N311_SEK_R11_K</t>
  </si>
  <si>
    <t>5_A_Q11181_X_X_T_1E_N311_SEK_R11_K</t>
  </si>
  <si>
    <t>5_A_Q11182_X_X_T_1E_N311_SEK_R11_K</t>
  </si>
  <si>
    <t>5_A_Q1113_RT_X_T_1E_N311_SEK_R11_K</t>
  </si>
  <si>
    <t>5_A_Q1113_RZA_X_T_1E_N311_SEK_R11_K</t>
  </si>
  <si>
    <t>5_A_Q1113_RW_X_T_1E_N311_SEK_R11_K</t>
  </si>
  <si>
    <t>5_A_Q1113_RX1_X_T_1E_N311_SEK_R11_K</t>
  </si>
  <si>
    <t>5_A_Q1113_RZD2_X_T_1E_N311_SEK_R11_K</t>
  </si>
  <si>
    <t>5_A_Q1113_RS2_X_T_1E_N311_SEK_R11_K</t>
  </si>
  <si>
    <t>5_A_Q111_X_X_T_1E_N311_SEK_R11_K</t>
  </si>
  <si>
    <t>B1030152</t>
  </si>
  <si>
    <t>5_A_Q1111_X_X_X_1E_N312_SEK_R11_K</t>
  </si>
  <si>
    <t>5_A_Q1112_X_X_X_1E_N312_SEK_R11_K</t>
  </si>
  <si>
    <t>5_A_Q1118_X_X_X_1E_N312_SEK_R11_K</t>
  </si>
  <si>
    <t>5_A_Q11181_X_X_X_1E_N312_SEK_R11_K</t>
  </si>
  <si>
    <t>5_A_Q11182_X_X_X_1E_N312_SEK_R11_K</t>
  </si>
  <si>
    <t>5_A_Q1113_RT_X_X_1E_N312_SEK_R11_K</t>
  </si>
  <si>
    <t>5_A_Q1113_RZA_X_X_1E_N312_SEK_R11_K</t>
  </si>
  <si>
    <t>5_A_Q1113_RW_X_X_1E_N312_SEK_R11_K</t>
  </si>
  <si>
    <t>5_A_Q1113_RX1_X_X_1E_N312_SEK_R11_K</t>
  </si>
  <si>
    <t>5_A_Q1113_RZD2_X_X_1E_N312_SEK_R11_K</t>
  </si>
  <si>
    <t>5_A_Q1113_RS2_X_X_1E_N312_SEK_R11_K</t>
  </si>
  <si>
    <t>5_A_Q111_X_X_X_1E_N312_SEK_R11_K</t>
  </si>
  <si>
    <t>B1P30152</t>
  </si>
  <si>
    <t>5_A_Q1111_X_X_4B_1E_N312_SEK_R11_K</t>
  </si>
  <si>
    <t>5_A_Q1112_X_X_4B_1E_N312_SEK_R11_K</t>
  </si>
  <si>
    <t>5_A_Q1118_X_X_4B_1E_N312_SEK_R11_K</t>
  </si>
  <si>
    <t>5_A_Q11181_X_X_4B_1E_N312_SEK_R11_K</t>
  </si>
  <si>
    <t>5_A_Q11182_X_X_4B_1E_N312_SEK_R11_K</t>
  </si>
  <si>
    <t>5_A_Q1113_RT_X_4B_1E_N312_SEK_R11_K</t>
  </si>
  <si>
    <t>5_A_Q1113_RZA_X_4B_1E_N312_SEK_R11_K</t>
  </si>
  <si>
    <t>5_A_Q1113_RW_X_4B_1E_N312_SEK_R11_K</t>
  </si>
  <si>
    <t>5_A_Q1113_RX1_X_4B_1E_N312_SEK_R11_K</t>
  </si>
  <si>
    <t>5_A_Q1113_RZD2_X_4B_1E_N312_SEK_R11_K</t>
  </si>
  <si>
    <t>5_A_Q1113_RS2_X_4B_1E_N312_SEK_R11_K</t>
  </si>
  <si>
    <t>5_A_Q111_X_X_4B_1E_N312_SEK_R11_K</t>
  </si>
  <si>
    <t>B1D30152</t>
  </si>
  <si>
    <t>5_A_Q1111_X_X_B_1E_N312_SEK_R11_K</t>
  </si>
  <si>
    <t>5_A_Q1112_X_X_B_1E_N312_SEK_R11_K</t>
  </si>
  <si>
    <t>5_A_Q1118_X_X_B_1E_N312_SEK_R11_K</t>
  </si>
  <si>
    <t>5_A_Q11181_X_X_B_1E_N312_SEK_R11_K</t>
  </si>
  <si>
    <t>5_A_Q11182_X_X_B_1E_N312_SEK_R11_K</t>
  </si>
  <si>
    <t>5_A_Q1113_RT_X_B_1E_N312_SEK_R11_K</t>
  </si>
  <si>
    <t>5_A_Q1113_RZA_X_B_1E_N312_SEK_R11_K</t>
  </si>
  <si>
    <t>5_A_Q1113_RW_X_B_1E_N312_SEK_R11_K</t>
  </si>
  <si>
    <t>5_A_Q1113_RX1_X_B_1E_N312_SEK_R11_K</t>
  </si>
  <si>
    <t>5_A_Q1113_RZD2_X_B_1E_N312_SEK_R11_K</t>
  </si>
  <si>
    <t>5_A_Q1113_RS2_X_B_1E_N312_SEK_R11_K</t>
  </si>
  <si>
    <t>5_A_Q111_X_X_B_1E_N312_SEK_R11_K</t>
  </si>
  <si>
    <t>B1Q30152</t>
  </si>
  <si>
    <t>5_A_Q1111_X_X_4D_1E_N312_SEK_R11_K</t>
  </si>
  <si>
    <t>5_A_Q1112_X_X_4D_1E_N312_SEK_R11_K</t>
  </si>
  <si>
    <t>5_A_Q1118_X_X_4D_1E_N312_SEK_R11_K</t>
  </si>
  <si>
    <t>5_A_Q11181_X_X_4D_1E_N312_SEK_R11_K</t>
  </si>
  <si>
    <t>5_A_Q11182_X_X_4D_1E_N312_SEK_R11_K</t>
  </si>
  <si>
    <t>5_A_Q1113_RT_X_4D_1E_N312_SEK_R11_K</t>
  </si>
  <si>
    <t>5_A_Q1113_RZA_X_4D_1E_N312_SEK_R11_K</t>
  </si>
  <si>
    <t>5_A_Q1113_RW_X_4D_1E_N312_SEK_R11_K</t>
  </si>
  <si>
    <t>5_A_Q1113_RX1_X_4D_1E_N312_SEK_R11_K</t>
  </si>
  <si>
    <t>5_A_Q1113_RZD2_X_4D_1E_N312_SEK_R11_K</t>
  </si>
  <si>
    <t>5_A_Q1113_RS2_X_4D_1E_N312_SEK_R11_K</t>
  </si>
  <si>
    <t>5_A_Q111_X_X_4D_1E_N312_SEK_R11_K</t>
  </si>
  <si>
    <t>B1L30152</t>
  </si>
  <si>
    <t>5_A_Q1111_X_X_R_1E_N312_SEK_R11_K</t>
  </si>
  <si>
    <t>5_A_Q1112_X_X_R_1E_N312_SEK_R11_K</t>
  </si>
  <si>
    <t>5_A_Q1118_X_X_R_1E_N312_SEK_R11_K</t>
  </si>
  <si>
    <t>5_A_Q11181_X_X_R_1E_N312_SEK_R11_K</t>
  </si>
  <si>
    <t>5_A_Q11182_X_X_R_1E_N312_SEK_R11_K</t>
  </si>
  <si>
    <t>5_A_Q1113_RT_X_R_1E_N312_SEK_R11_K</t>
  </si>
  <si>
    <t>5_A_Q1113_RZA_X_R_1E_N312_SEK_R11_K</t>
  </si>
  <si>
    <t>5_A_Q1113_RW_X_R_1E_N312_SEK_R11_K</t>
  </si>
  <si>
    <t>5_A_Q1113_RX1_X_R_1E_N312_SEK_R11_K</t>
  </si>
  <si>
    <t>5_A_Q1113_RZD2_X_R_1E_N312_SEK_R11_K</t>
  </si>
  <si>
    <t>5_A_Q1113_RS2_X_R_1E_N312_SEK_R11_K</t>
  </si>
  <si>
    <t>5_A_Q111_X_X_R_1E_N312_SEK_R11_K</t>
  </si>
  <si>
    <t>B1M30152</t>
  </si>
  <si>
    <t>5_A_Q1111_X_X_4C_1E_N312_SEK_R11_K</t>
  </si>
  <si>
    <t>5_A_Q1112_X_X_4C_1E_N312_SEK_R11_K</t>
  </si>
  <si>
    <t>5_A_Q1118_X_X_4C_1E_N312_SEK_R11_K</t>
  </si>
  <si>
    <t>5_A_Q11181_X_X_4C_1E_N312_SEK_R11_K</t>
  </si>
  <si>
    <t>5_A_Q11182_X_X_4C_1E_N312_SEK_R11_K</t>
  </si>
  <si>
    <t>5_A_Q1113_RT_X_4C_1E_N312_SEK_R11_K</t>
  </si>
  <si>
    <t>5_A_Q1113_RZA_X_4C_1E_N312_SEK_R11_K</t>
  </si>
  <si>
    <t>5_A_Q1113_RW_X_4C_1E_N312_SEK_R11_K</t>
  </si>
  <si>
    <t>5_A_Q1113_RX1_X_4C_1E_N312_SEK_R11_K</t>
  </si>
  <si>
    <t>5_A_Q1113_RZD2_X_4C_1E_N312_SEK_R11_K</t>
  </si>
  <si>
    <t>5_A_Q1113_RS2_X_4C_1E_N312_SEK_R11_K</t>
  </si>
  <si>
    <t>5_A_Q111_X_X_4C_1E_N312_SEK_R11_K</t>
  </si>
  <si>
    <t>B1N30152</t>
  </si>
  <si>
    <t>5_A_Q1111_X_X_T_1E_N312_SEK_R11_K</t>
  </si>
  <si>
    <t>5_A_Q1112_X_X_T_1E_N312_SEK_R11_K</t>
  </si>
  <si>
    <t>5_A_Q1118_X_X_T_1E_N312_SEK_R11_K</t>
  </si>
  <si>
    <t>5_A_Q11181_X_X_T_1E_N312_SEK_R11_K</t>
  </si>
  <si>
    <t>5_A_Q11182_X_X_T_1E_N312_SEK_R11_K</t>
  </si>
  <si>
    <t>5_A_Q1113_RT_X_T_1E_N312_SEK_R11_K</t>
  </si>
  <si>
    <t>5_A_Q1113_RZA_X_T_1E_N312_SEK_R11_K</t>
  </si>
  <si>
    <t>5_A_Q1113_RW_X_T_1E_N312_SEK_R11_K</t>
  </si>
  <si>
    <t>5_A_Q1113_RX1_X_T_1E_N312_SEK_R11_K</t>
  </si>
  <si>
    <t>5_A_Q1113_RZD2_X_T_1E_N312_SEK_R11_K</t>
  </si>
  <si>
    <t>5_A_Q1113_RS2_X_T_1E_N312_SEK_R11_K</t>
  </si>
  <si>
    <t>5_A_Q111_X_X_T_1E_N312_SEK_R11_K</t>
  </si>
  <si>
    <t>B1030153</t>
  </si>
  <si>
    <t>5_A_Q1111_X_X_X_1E_N32_SEK_R11_K</t>
  </si>
  <si>
    <t>5_A_Q1112_X_X_X_1E_N32_SEK_R11_K</t>
  </si>
  <si>
    <t>5_A_Q1118_X_X_X_1E_N32_SEK_R11_K</t>
  </si>
  <si>
    <t>5_A_Q11181_X_X_X_1E_N32_SEK_R11_K</t>
  </si>
  <si>
    <t>5_A_Q11182_X_X_X_1E_N32_SEK_R11_K</t>
  </si>
  <si>
    <t>5_A_Q1113_RT_X_X_1E_N32_SEK_R11_K</t>
  </si>
  <si>
    <t>5_A_Q1113_RZA_X_X_1E_N32_SEK_R11_K</t>
  </si>
  <si>
    <t>5_A_Q1113_RW_X_X_1E_N32_SEK_R11_K</t>
  </si>
  <si>
    <t>5_A_Q1113_RX1_X_X_1E_N32_SEK_R11_K</t>
  </si>
  <si>
    <t>5_A_Q1113_RZD2_X_X_1E_N32_SEK_R11_K</t>
  </si>
  <si>
    <t>5_A_Q1113_RS2_X_X_1E_N32_SEK_R11_K</t>
  </si>
  <si>
    <t>5_A_Q111_X_X_X_1E_N32_SEK_R11_K</t>
  </si>
  <si>
    <t xml:space="preserve">    Lån med säkerhet eller borgen</t>
  </si>
  <si>
    <t>Återstående räntebindningstid</t>
  </si>
  <si>
    <t>Över 3 mån to m 6 mån</t>
  </si>
  <si>
    <t>Över 6 mån t o m 1 år</t>
  </si>
  <si>
    <t xml:space="preserve">Över 2 år </t>
  </si>
  <si>
    <t>C103014</t>
  </si>
  <si>
    <t>5_A_Q111_RD_X_X_1E_N11_SEK_B_A</t>
  </si>
  <si>
    <t>5_A_Q111_RE_X_X_1E_N11_SEK_B_A</t>
  </si>
  <si>
    <t>5_A_Q111_RF_X_X_1E_N11_SEK_B_A</t>
  </si>
  <si>
    <t>5_A_Q111_RH_X_X_1E_N11_SEK_B_A</t>
  </si>
  <si>
    <t>5_A_Q111_R2_X_X_1E_N11_SEK_B_A</t>
  </si>
  <si>
    <t xml:space="preserve">  Hushåll mm.</t>
  </si>
  <si>
    <t>C103015</t>
  </si>
  <si>
    <t>5_A_Q111_RD_X_X_1E_N3_SEK_B_A</t>
  </si>
  <si>
    <t>5_A_Q111_RE_X_X_1E_N3_SEK_B_A</t>
  </si>
  <si>
    <t>5_A_Q111_RF_X_X_1E_N3_SEK_B_A</t>
  </si>
  <si>
    <t>5_A_Q111_RH_X_X_1E_N3_SEK_B_A</t>
  </si>
  <si>
    <t>5_A_Q111_R2_X_X_1E_N3_SEK_B_A</t>
  </si>
  <si>
    <t>Över 2 år</t>
  </si>
  <si>
    <t>D103014</t>
  </si>
  <si>
    <t>5_A_Q111_RD_X_X_1E_N11_SEK_R11_K</t>
  </si>
  <si>
    <t>5_A_Q111_RE_X_X_1E_N11_SEK_R11_K</t>
  </si>
  <si>
    <t>5_A_Q111_RF_X_X_1E_N11_SEK_R11_K</t>
  </si>
  <si>
    <t>5_A_Q111_RH_X_X_1E_N11_SEK_R11_K</t>
  </si>
  <si>
    <t>5_A_Q111_R2_X_X_1E_N11_SEK_R11_K</t>
  </si>
  <si>
    <t>D103015</t>
  </si>
  <si>
    <t>5_A_Q111_RD_X_X_1E_N3_SEK_R11_K</t>
  </si>
  <si>
    <t>5_A_Q111_RE_X_X_1E_N3_SEK_R11_K</t>
  </si>
  <si>
    <t>5_A_Q111_RF_X_X_1E_N3_SEK_R11_K</t>
  </si>
  <si>
    <t>5_A_Q111_RH_X_X_1E_N3_SEK_R11_K</t>
  </si>
  <si>
    <t>5_A_Q111_R2_X_X_1E_N3_SEK_R11_K</t>
  </si>
  <si>
    <t>Färgförklaring:</t>
  </si>
  <si>
    <t>Skall ej ifyllas, värdena tas från motsvarande rad på tabellen ovan</t>
  </si>
  <si>
    <t>Ifylls ej</t>
  </si>
  <si>
    <t xml:space="preserve">*) Kontokortskrediter avser kredit som inte reglerats vid nästföljande fakturering efter att kortet använts och där ränta vanligtvis utgår på krediter. </t>
  </si>
  <si>
    <t xml:space="preserve">Betalkortsfordringar (noll procents ränta) ingår inte här utan hamnar i kolumn Övriga transaktionskonton med kredit och revolverande krediter. </t>
  </si>
  <si>
    <t>Motpart är den gentemot kreditgivaren betalningsansvarige.</t>
  </si>
  <si>
    <t>Rapporteringen avser endast ut- och inlåning i Svenska kronor till specificerade svenska motparter. I förekommande fall ska ut- och inlåning via utländska filialer exkluderas.</t>
  </si>
  <si>
    <t>Samtliga stockar har en räntesats</t>
  </si>
  <si>
    <t>Summafel</t>
  </si>
  <si>
    <t>Rimlighetsfrågor</t>
  </si>
  <si>
    <t>Nya under perioden, belopp i tkr</t>
  </si>
  <si>
    <t xml:space="preserve">Transaktionskonto </t>
  </si>
  <si>
    <t>Nya avtal exkl. transaktionskonto med kredit</t>
  </si>
  <si>
    <t xml:space="preserve">Effektiv ränta, </t>
  </si>
  <si>
    <t>med kredit inkl.</t>
  </si>
  <si>
    <t>Dagslån *</t>
  </si>
  <si>
    <t>Övrig utlåning med ursprunglig löptid (räntebindningstid) exkl. transaktionskonto med kredit och dagslån</t>
  </si>
  <si>
    <t>Totalt exkl. transaktionskonto</t>
  </si>
  <si>
    <t>belopp i tkr</t>
  </si>
  <si>
    <t>revolverande krediter</t>
  </si>
  <si>
    <t>Över 5 år t o m 10 år</t>
  </si>
  <si>
    <t>Över 10 år</t>
  </si>
  <si>
    <t>E103014</t>
  </si>
  <si>
    <t>312_A_Q1112_X_X_X_1E_N11_SEK_B_A</t>
  </si>
  <si>
    <t>312_A_Q1113_RT_X_X_1E_N11_SEK_B_A</t>
  </si>
  <si>
    <t>312_A_Q1113_RZA_X_X_1E_N11_SEK_B_A</t>
  </si>
  <si>
    <t>312_A_Q1113_RW_X_X_1E_N11_SEK_B_A</t>
  </si>
  <si>
    <t>312_A_Q1113_RX1_X_X_1E_N11_SEK_B_A</t>
  </si>
  <si>
    <t>312_A_Q1113_RZD2_X_X_1E_N11_SEK_B_A</t>
  </si>
  <si>
    <t>312_A_Q1113_RS21_X_X_1E_N11_SEK_B_A</t>
  </si>
  <si>
    <t>312_A_Q1113_RS22_X_X_1E_N11_SEK_B_A</t>
  </si>
  <si>
    <t>312_A_Q111A_X_X_X_1E_N11_SEK_B_A</t>
  </si>
  <si>
    <t>E1S3014</t>
  </si>
  <si>
    <t>312_A_Q1112_X_X_1J_1E_N11_SEK_B_A</t>
  </si>
  <si>
    <t>312_A_Q1113_RT_X_1J_1E_N11_SEK_B_A</t>
  </si>
  <si>
    <t>312_A_Q1113_RZA_X_1J_1E_N11_SEK_B_A</t>
  </si>
  <si>
    <t>312_A_Q1113_RW_X_1J_1E_N11_SEK_B_A</t>
  </si>
  <si>
    <t>312_A_Q1113_RX1_X_1J_1E_N11_SEK_B_A</t>
  </si>
  <si>
    <t>312_A_Q1113_RZD2_X_1J_1E_N11_SEK_B_A</t>
  </si>
  <si>
    <t>312_A_Q1113_RS21_X_1J_1E_N11_SEK_B_A</t>
  </si>
  <si>
    <t>312_A_Q1113_RS22_X_1J_1E_N11_SEK_B_A</t>
  </si>
  <si>
    <t>312_A_Q111A_X_X_1J_1E_N11_SEK_B_A</t>
  </si>
  <si>
    <t xml:space="preserve">      Lån t o m 250 tkr</t>
  </si>
  <si>
    <t>E1S30144</t>
  </si>
  <si>
    <t>5_A_Q1118_X_E111_X_1E_N11_SEK_B_A</t>
  </si>
  <si>
    <t>5_A_Q1111_X_E111_1J_1E_N11_SEK_B_A</t>
  </si>
  <si>
    <t>312_A_Q1112_X_E111_1J_1E_N11_SEK_B_A</t>
  </si>
  <si>
    <t>312_A_Q1113_RT_E111_1J_1E_N11_SEK_B_A</t>
  </si>
  <si>
    <t>312_A_Q1113_RZA_E111_1J_1E_N11_SEK_B_A</t>
  </si>
  <si>
    <t>312_A_Q1113_RW_E111_1J_1E_N11_SEK_B_A</t>
  </si>
  <si>
    <t>312_A_Q1113_RX1_E111_1J_1E_N11_SEK_B_A</t>
  </si>
  <si>
    <t>312_A_Q1113_RZD2_E111_1J_1E_N11_SEK_B_A</t>
  </si>
  <si>
    <t>312_A_Q1113_RS21_E111_1J_1E_N11_SEK_B_A</t>
  </si>
  <si>
    <t>312_A_Q1113_RS22_E111_1J_1E_N11_SEK_B_A</t>
  </si>
  <si>
    <t>312_A_Q111A_X_E111_1J_1E_N11_SEK_B_A</t>
  </si>
  <si>
    <t>E1S30145</t>
  </si>
  <si>
    <t>5_A_Q1118_X_E112_X_1E_N11_SEK_B_A</t>
  </si>
  <si>
    <t>5_A_Q1111_X_E112_1J_1E_N11_SEK_B_A</t>
  </si>
  <si>
    <t>312_A_Q1112_X_E112_1J_1E_N11_SEK_B_A</t>
  </si>
  <si>
    <t>312_A_Q1113_RT_E112_1J_1E_N11_SEK_B_A</t>
  </si>
  <si>
    <t>312_A_Q1113_RZA_E112_1J_1E_N11_SEK_B_A</t>
  </si>
  <si>
    <t>312_A_Q1113_RW_E112_1J_1E_N11_SEK_B_A</t>
  </si>
  <si>
    <t>312_A_Q1113_RX1_E112_1J_1E_N11_SEK_B_A</t>
  </si>
  <si>
    <t>312_A_Q1113_RZD2_E112_1J_1E_N11_SEK_B_A</t>
  </si>
  <si>
    <t>312_A_Q1113_RS21_E112_1J_1E_N11_SEK_B_A</t>
  </si>
  <si>
    <t>312_A_Q1113_RS22_E112_1J_1E_N11_SEK_B_A</t>
  </si>
  <si>
    <t>312_A_Q111A_X_E112_1J_1E_N11_SEK_B_A</t>
  </si>
  <si>
    <t>E1S30142</t>
  </si>
  <si>
    <t>5_A_Q1118_X_E12_X_1E_N11_SEK_B_A</t>
  </si>
  <si>
    <t>5_A_Q1111_X_E12_1J_1E_N11_SEK_B_A</t>
  </si>
  <si>
    <t>312_A_Q1112_X_E12_1J_1E_N11_SEK_B_A</t>
  </si>
  <si>
    <t>312_A_Q1113_RT_E12_1J_1E_N11_SEK_B_A</t>
  </si>
  <si>
    <t>312_A_Q1113_RZA_E12_1J_1E_N11_SEK_B_A</t>
  </si>
  <si>
    <t>312_A_Q1113_RW_E12_1J_1E_N11_SEK_B_A</t>
  </si>
  <si>
    <t>312_A_Q1113_RX1_E12_1J_1E_N11_SEK_B_A</t>
  </si>
  <si>
    <t>312_A_Q1113_RZD2_E12_1J_1E_N11_SEK_B_A</t>
  </si>
  <si>
    <t>312_A_Q1113_RS21_E12_1J_1E_N11_SEK_B_A</t>
  </si>
  <si>
    <t>312_A_Q1113_RS22_E12_1J_1E_N11_SEK_B_A</t>
  </si>
  <si>
    <t>312_A_Q111A_X_E12_1J_1E_N11_SEK_B_A</t>
  </si>
  <si>
    <t>E1S30143</t>
  </si>
  <si>
    <t>5_A_Q1118_X_E2_1J_1E_N11_SEK_B_A</t>
  </si>
  <si>
    <t>5_A_Q1111_X_E2_1J_1E_N11_SEK_B_A</t>
  </si>
  <si>
    <t>312_A_Q1112_X_E2_1J_1E_N11_SEK_B_A</t>
  </si>
  <si>
    <t>312_A_Q1113_RT_E2_1J_1E_N11_SEK_B_A</t>
  </si>
  <si>
    <t>312_A_Q1113_RZA_E2_1J_1E_N11_SEK_B_A</t>
  </si>
  <si>
    <t>312_A_Q1113_RW_E2_1J_1E_N11_SEK_B_A</t>
  </si>
  <si>
    <t>312_A_Q1113_RX1_E2_1J_1E_N11_SEK_B_A</t>
  </si>
  <si>
    <t>312_A_Q1113_RZD2_E2_1J_1E_N11_SEK_B_A</t>
  </si>
  <si>
    <t>312_A_Q1113_RS21_E2_1J_1E_N11_SEK_B_A</t>
  </si>
  <si>
    <t>312_A_Q1113_RS22_E2_1J_1E_N11_SEK_B_A</t>
  </si>
  <si>
    <t>312_A_Q111A_X_E2_1J_1E_N11_SEK_B_A</t>
  </si>
  <si>
    <t>E1N3014</t>
  </si>
  <si>
    <t>312_A_Q1112_X_X_T_1E_N11_SEK_B_A</t>
  </si>
  <si>
    <t>312_A_Q1113_RT_X_T_1E_N11_SEK_B_A</t>
  </si>
  <si>
    <t>312_A_Q1113_RZA_X_T_1E_N11_SEK_B_A</t>
  </si>
  <si>
    <t>312_A_Q1113_RW_X_T_1E_N11_SEK_B_A</t>
  </si>
  <si>
    <t>312_A_Q1113_RX1_X_T_1E_N11_SEK_B_A</t>
  </si>
  <si>
    <t>312_A_Q1113_RZD2_X_T_1E_N11_SEK_B_A</t>
  </si>
  <si>
    <t>312_A_Q1113_RS21_X_T_1E_N11_SEK_B_A</t>
  </si>
  <si>
    <t>312_A_Q1113_RS22_X_T_1E_N11_SEK_B_A</t>
  </si>
  <si>
    <t>312_A_Q111A_X_X_T_1E_N11_SEK_B_A</t>
  </si>
  <si>
    <t>E1N30144</t>
  </si>
  <si>
    <t>5_A_Q1118_X_E111_T_1E_N11_SEK_B_A</t>
  </si>
  <si>
    <t>5_A_Q1111_X_E111_T_1E_N11_SEK_B_A</t>
  </si>
  <si>
    <t>312_A_Q1112_X_E111_T_1E_N11_SEK_B_A</t>
  </si>
  <si>
    <t>312_A_Q1113_RT_E111_T_1E_N11_SEK_B_A</t>
  </si>
  <si>
    <t>312_A_Q1113_RZA_E111_T_1E_N11_SEK_B_A</t>
  </si>
  <si>
    <t>312_A_Q1113_RW_E111_T_1E_N11_SEK_B_A</t>
  </si>
  <si>
    <t>312_A_Q1113_RX1_E111_T_1E_N11_SEK_B_A</t>
  </si>
  <si>
    <t>312_A_Q1113_RZD2_E111_T_1E_N11_SEK_B_A</t>
  </si>
  <si>
    <t>312_A_Q1113_RS21_E111_T_1E_N11_SEK_B_A</t>
  </si>
  <si>
    <t>312_A_Q1113_RS22_E111_T_1E_N11_SEK_B_A</t>
  </si>
  <si>
    <t>312_A_Q111A_X_E111_T_1E_N11_SEK_B_A</t>
  </si>
  <si>
    <t>E1N30145</t>
  </si>
  <si>
    <t>5_A_Q1118_X_E112_T_1E_N11_SEK_B_A</t>
  </si>
  <si>
    <t>5_A_Q1111_X_E112_T_1E_N11_SEK_B_A</t>
  </si>
  <si>
    <t>312_A_Q1112_X_E112_T_1E_N11_SEK_B_A</t>
  </si>
  <si>
    <t>312_A_Q1113_RT_E112_T_1E_N11_SEK_B_A</t>
  </si>
  <si>
    <t>312_A_Q1113_RZA_E112_T_1E_N11_SEK_B_A</t>
  </si>
  <si>
    <t>312_A_Q1113_RW_E112_T_1E_N11_SEK_B_A</t>
  </si>
  <si>
    <t>312_A_Q1113_RX1_E112_T_1E_N11_SEK_B_A</t>
  </si>
  <si>
    <t>312_A_Q1113_RZD2_E112_T_1E_N11_SEK_B_A</t>
  </si>
  <si>
    <t>312_A_Q1113_RS21_E112_T_1E_N11_SEK_B_A</t>
  </si>
  <si>
    <t>312_A_Q1113_RS22_E112_T_1E_N11_SEK_B_A</t>
  </si>
  <si>
    <t>312_A_Q111A_X_E112_T_1E_N11_SEK_B_A</t>
  </si>
  <si>
    <t>E1N30142</t>
  </si>
  <si>
    <t>5_A_Q1118_X_E12_T_1E_N11_SEK_B_A</t>
  </si>
  <si>
    <t>5_A_Q1111_X_E12_T_1E_N11_SEK_B_A</t>
  </si>
  <si>
    <t>312_A_Q1112_X_E12_T_1E_N11_SEK_B_A</t>
  </si>
  <si>
    <t>312_A_Q1113_RT_E12_T_1E_N11_SEK_B_A</t>
  </si>
  <si>
    <t>312_A_Q1113_RZA_E12_T_1E_N11_SEK_B_A</t>
  </si>
  <si>
    <t>312_A_Q1113_RW_E12_T_1E_N11_SEK_B_A</t>
  </si>
  <si>
    <t>312_A_Q1113_RX1_E12_T_1E_N11_SEK_B_A</t>
  </si>
  <si>
    <t>312_A_Q1113_RZD2_E12_T_1E_N11_SEK_B_A</t>
  </si>
  <si>
    <t>312_A_Q1113_RS21_E12_T_1E_N11_SEK_B_A</t>
  </si>
  <si>
    <t>312_A_Q1113_RS22_E12_T_1E_N11_SEK_B_A</t>
  </si>
  <si>
    <t>312_A_Q111A_X_E12_T_1E_N11_SEK_B_A</t>
  </si>
  <si>
    <t>E1N30143</t>
  </si>
  <si>
    <t>5_A_Q1118_X_E2_T_1E_N11_SEK_B_A</t>
  </si>
  <si>
    <t>5_A_Q1111_X_E2_T_1E_N11_SEK_B_A</t>
  </si>
  <si>
    <t>312_A_Q1112_X_E2_T_1E_N11_SEK_B_A</t>
  </si>
  <si>
    <t>312_A_Q1113_RT_E2_T_1E_N11_SEK_B_A</t>
  </si>
  <si>
    <t>312_A_Q1113_RZA_E2_T_1E_N11_SEK_B_A</t>
  </si>
  <si>
    <t>312_A_Q1113_RW_E2_T_1E_N11_SEK_B_A</t>
  </si>
  <si>
    <t>312_A_Q1113_RX1_E2_T_1E_N11_SEK_B_A</t>
  </si>
  <si>
    <t>312_A_Q1113_RZD2_E2_T_1E_N11_SEK_B_A</t>
  </si>
  <si>
    <t>312_A_Q1113_RS21_E2_T_1E_N11_SEK_B_A</t>
  </si>
  <si>
    <t>312_A_Q1113_RS22_E2_T_1E_N11_SEK_B_A</t>
  </si>
  <si>
    <t>312_A_Q111A_X_E2_T_1E_N11_SEK_B_A</t>
  </si>
  <si>
    <t>E1030151</t>
  </si>
  <si>
    <t>312_A_Q1112_X_X_X_1E_N311_SEK_B_A</t>
  </si>
  <si>
    <t>312_A_Q1113_RT_X_X_1E_N311_SEK_B_A</t>
  </si>
  <si>
    <t>312_A_Q1113_RZA_X_X_1E_N311_SEK_B_A</t>
  </si>
  <si>
    <t>312_A_Q1113_RW_X_X_1E_N311_SEK_B_A</t>
  </si>
  <si>
    <t>312_A_Q1113_RX1_X_X_1E_N311_SEK_B_A</t>
  </si>
  <si>
    <t>312_A_Q1113_RZD2_X_X_1E_N311_SEK_B_A</t>
  </si>
  <si>
    <t>312_A_Q1113_RS21_X_X_1E_N311_SEK_B_A</t>
  </si>
  <si>
    <t>312_A_Q1113_RS22_X_X_1E_N311_SEK_B_A</t>
  </si>
  <si>
    <t>312_A_Q111A_X_X_X_1E_N311_SEK_B_A</t>
  </si>
  <si>
    <t>E1P30151</t>
  </si>
  <si>
    <t>312_A_Q1112_X_X_4B_1E_N311_SEK_B_A</t>
  </si>
  <si>
    <t>312_A_Q1113_RT_X_4B_1E_N311_SEK_B_A</t>
  </si>
  <si>
    <t>312_A_Q1113_RZA_X_4B_1E_N311_SEK_B_A</t>
  </si>
  <si>
    <t>312_A_Q1113_RW_X_4B_1E_N311_SEK_B_A</t>
  </si>
  <si>
    <t>312_A_Q1113_RX1_X_4B_1E_N311_SEK_B_A</t>
  </si>
  <si>
    <t>312_A_Q1113_RZD2_X_4B_1E_N311_SEK_B_A</t>
  </si>
  <si>
    <t>312_A_Q1113_RS21_X_4B_1E_N311_SEK_B_A</t>
  </si>
  <si>
    <t>312_A_Q1113_RS22_X_4B_1E_N311_SEK_B_A</t>
  </si>
  <si>
    <t>312_A_Q111A_X_X_4B_1E_N311_SEK_B_A</t>
  </si>
  <si>
    <t>E1D30151</t>
  </si>
  <si>
    <t>312_A_Q1112_X_X_B_1E_N311_SEK_B_A</t>
  </si>
  <si>
    <t>312_A_Q1113_RT_X_B_1E_N311_SEK_B_A</t>
  </si>
  <si>
    <t>312_A_Q1113_RZA_X_B_1E_N311_SEK_B_A</t>
  </si>
  <si>
    <t>312_A_Q1113_RW_X_B_1E_N311_SEK_B_A</t>
  </si>
  <si>
    <t>312_A_Q1113_RX1_X_B_1E_N311_SEK_B_A</t>
  </si>
  <si>
    <t>312_A_Q1113_RZD2_X_B_1E_N311_SEK_B_A</t>
  </si>
  <si>
    <t>312_A_Q1113_RS21_X_B_1E_N311_SEK_B_A</t>
  </si>
  <si>
    <t>312_A_Q1113_RS22_X_B_1E_N311_SEK_B_A</t>
  </si>
  <si>
    <t>312_A_Q111A_X_X_B_1E_N311_SEK_B_A</t>
  </si>
  <si>
    <t>E1Q30151</t>
  </si>
  <si>
    <t>312_A_Q1112_X_X_4D_1E_N311_SEK_B_A</t>
  </si>
  <si>
    <t>312_A_Q1113_RT_X_4D_1E_N311_SEK_B_A</t>
  </si>
  <si>
    <t>312_A_Q1113_RZA_X_4D_1E_N311_SEK_B_A</t>
  </si>
  <si>
    <t>312_A_Q1113_RW_X_4D_1E_N311_SEK_B_A</t>
  </si>
  <si>
    <t>312_A_Q1113_RX1_X_4D_1E_N311_SEK_B_A</t>
  </si>
  <si>
    <t>312_A_Q1113_RZD2_X_4D_1E_N311_SEK_B_A</t>
  </si>
  <si>
    <t>312_A_Q1113_RS21_X_4D_1E_N311_SEK_B_A</t>
  </si>
  <si>
    <t>312_A_Q1113_RS22_X_4D_1E_N311_SEK_B_A</t>
  </si>
  <si>
    <t>312_A_Q111A_X_X_4D_1E_N311_SEK_B_A</t>
  </si>
  <si>
    <t>E1L30151</t>
  </si>
  <si>
    <t>312_A_Q1112_X_X_R_1E_N311_SEK_B_A</t>
  </si>
  <si>
    <t>312_A_Q1113_RT_X_R_1E_N311_SEK_B_A</t>
  </si>
  <si>
    <t>312_A_Q1113_RZA_X_R_1E_N311_SEK_B_A</t>
  </si>
  <si>
    <t>312_A_Q1113_RW_X_R_1E_N311_SEK_B_A</t>
  </si>
  <si>
    <t>312_A_Q1113_RX1_X_R_1E_N311_SEK_B_A</t>
  </si>
  <si>
    <t>312_A_Q1113_RZD2_X_R_1E_N311_SEK_B_A</t>
  </si>
  <si>
    <t>312_A_Q1113_RS21_X_R_1E_N311_SEK_B_A</t>
  </si>
  <si>
    <t>312_A_Q1113_RS22_X_R_1E_N311_SEK_B_A</t>
  </si>
  <si>
    <t>312_A_Q111A_X_X_R_1E_N311_SEK_B_A</t>
  </si>
  <si>
    <t>E1M30151</t>
  </si>
  <si>
    <t>312_A_Q1112_X_X_4C_1E_N311_SEK_B_A</t>
  </si>
  <si>
    <t>312_A_Q1113_RT_X_4C_1E_N311_SEK_B_A</t>
  </si>
  <si>
    <t>312_A_Q1113_RZA_X_4C_1E_N311_SEK_B_A</t>
  </si>
  <si>
    <t>312_A_Q1113_RW_X_4C_1E_N311_SEK_B_A</t>
  </si>
  <si>
    <t>312_A_Q1113_RX1_X_4C_1E_N311_SEK_B_A</t>
  </si>
  <si>
    <t>312_A_Q1113_RZD2_X_4C_1E_N311_SEK_B_A</t>
  </si>
  <si>
    <t>312_A_Q1113_RS21_X_4C_1E_N311_SEK_B_A</t>
  </si>
  <si>
    <t>312_A_Q1113_RS22_X_4C_1E_N311_SEK_B_A</t>
  </si>
  <si>
    <t>312_A_Q111A_X_X_4C_1E_N311_SEK_B_A</t>
  </si>
  <si>
    <t>E1N30151</t>
  </si>
  <si>
    <t>312_A_Q1112_X_X_T_1E_N311_SEK_B_A</t>
  </si>
  <si>
    <t>312_A_Q1113_RT_X_T_1E_N311_SEK_B_A</t>
  </si>
  <si>
    <t>312_A_Q1113_RZA_X_T_1E_N311_SEK_B_A</t>
  </si>
  <si>
    <t>312_A_Q1113_RW_X_T_1E_N311_SEK_B_A</t>
  </si>
  <si>
    <t>312_A_Q1113_RX1_X_T_1E_N311_SEK_B_A</t>
  </si>
  <si>
    <t>312_A_Q1113_RZD2_X_T_1E_N311_SEK_B_A</t>
  </si>
  <si>
    <t>312_A_Q1113_RS21_X_T_1E_N311_SEK_B_A</t>
  </si>
  <si>
    <t>312_A_Q1113_RS22_X_T_1E_N311_SEK_B_A</t>
  </si>
  <si>
    <t>312_A_Q111A_X_X_T_1E_N311_SEK_B_A</t>
  </si>
  <si>
    <t>E1030152</t>
  </si>
  <si>
    <t>312_A_Q1112_X_X_X_1E_N312_SEK_B_A</t>
  </si>
  <si>
    <t>312_A_Q1113_RT_X_X_1E_N312_SEK_B_A</t>
  </si>
  <si>
    <t>312_A_Q1113_RZA_X_X_1E_N312_SEK_B_A</t>
  </si>
  <si>
    <t>312_A_Q1113_RW_X_X_1E_N312_SEK_B_A</t>
  </si>
  <si>
    <t>312_A_Q1113_RX1_X_X_1E_N312_SEK_B_A</t>
  </si>
  <si>
    <t>312_A_Q1113_RZD2_X_X_1E_N312_SEK_B_A</t>
  </si>
  <si>
    <t>312_A_Q1113_RS21_X_X_1E_N312_SEK_B_A</t>
  </si>
  <si>
    <t>312_A_Q1113_RS22_X_X_1E_N312_SEK_B_A</t>
  </si>
  <si>
    <t>312_A_Q111A_X_X_X_1E_N312_SEK_B_A</t>
  </si>
  <si>
    <t>E1P30152</t>
  </si>
  <si>
    <t>312_A_Q1112_X_X_4B_1E_N312_SEK_B_A</t>
  </si>
  <si>
    <t>312_A_Q1113_RT_X_4B_1E_N312_SEK_B_A</t>
  </si>
  <si>
    <t>312_A_Q1113_RZA_X_4B_1E_N312_SEK_B_A</t>
  </si>
  <si>
    <t>312_A_Q1113_RW_X_4B_1E_N312_SEK_B_A</t>
  </si>
  <si>
    <t>312_A_Q1113_RX1_X_4B_1E_N312_SEK_B_A</t>
  </si>
  <si>
    <t>312_A_Q1113_RZD2_X_4B_1E_N312_SEK_B_A</t>
  </si>
  <si>
    <t>312_A_Q1113_RS21_X_4B_1E_N312_SEK_B_A</t>
  </si>
  <si>
    <t>312_A_Q1113_RS22_X_4B_1E_N312_SEK_B_A</t>
  </si>
  <si>
    <t>312_A_Q111A_X_X_4B_1E_N312_SEK_B_A</t>
  </si>
  <si>
    <t>E1D30152</t>
  </si>
  <si>
    <t>312_A_Q1112_X_X_B_1E_N312_SEK_B_A</t>
  </si>
  <si>
    <t>312_A_Q1113_RT_X_B_1E_N312_SEK_B_A</t>
  </si>
  <si>
    <t>312_A_Q1113_RZA_X_B_1E_N312_SEK_B_A</t>
  </si>
  <si>
    <t>312_A_Q1113_RW_X_B_1E_N312_SEK_B_A</t>
  </si>
  <si>
    <t>312_A_Q1113_RX1_X_B_1E_N312_SEK_B_A</t>
  </si>
  <si>
    <t>312_A_Q1113_RZD2_X_B_1E_N312_SEK_B_A</t>
  </si>
  <si>
    <t>312_A_Q1113_RS21_X_B_1E_N312_SEK_B_A</t>
  </si>
  <si>
    <t>312_A_Q1113_RS22_X_B_1E_N312_SEK_B_A</t>
  </si>
  <si>
    <t>312_A_Q111A_X_X_B_1E_N312_SEK_B_A</t>
  </si>
  <si>
    <t>E1Q30152</t>
  </si>
  <si>
    <t>312_A_Q1112_X_X_4D_1E_N312_SEK_B_A</t>
  </si>
  <si>
    <t>312_A_Q1113_RT_X_4D_1E_N312_SEK_B_A</t>
  </si>
  <si>
    <t>312_A_Q1113_RZA_X_4D_1E_N312_SEK_B_A</t>
  </si>
  <si>
    <t>312_A_Q1113_RW_X_4D_1E_N312_SEK_B_A</t>
  </si>
  <si>
    <t>312_A_Q1113_RX1_X_4D_1E_N312_SEK_B_A</t>
  </si>
  <si>
    <t>312_A_Q1113_RZD2_X_4D_1E_N312_SEK_B_A</t>
  </si>
  <si>
    <t>312_A_Q1113_RS21_X_4D_1E_N312_SEK_B_A</t>
  </si>
  <si>
    <t>312_A_Q1113_RS22_X_4D_1E_N312_SEK_B_A</t>
  </si>
  <si>
    <t>312_A_Q111A_X_X_4D_1E_N312_SEK_B_A</t>
  </si>
  <si>
    <t>E1L30152</t>
  </si>
  <si>
    <t>312_A_Q1112_X_X_R_1E_N312_SEK_B_A</t>
  </si>
  <si>
    <t>312_A_Q1113_RT_X_R_1E_N312_SEK_B_A</t>
  </si>
  <si>
    <t>312_A_Q1113_RZA_X_R_1E_N312_SEK_B_A</t>
  </si>
  <si>
    <t>312_A_Q1113_RW_X_R_1E_N312_SEK_B_A</t>
  </si>
  <si>
    <t>312_A_Q1113_RX1_X_R_1E_N312_SEK_B_A</t>
  </si>
  <si>
    <t>312_A_Q1113_RZD2_X_R_1E_N312_SEK_B_A</t>
  </si>
  <si>
    <t>312_A_Q1113_RS21_X_R_1E_N312_SEK_B_A</t>
  </si>
  <si>
    <t>312_A_Q1113_RS22_X_R_1E_N312_SEK_B_A</t>
  </si>
  <si>
    <t>312_A_Q111A_X_X_R_1E_N312_SEK_B_A</t>
  </si>
  <si>
    <t>E1M30152</t>
  </si>
  <si>
    <t>312_A_Q1112_X_X_4C_1E_N312_SEK_B_A</t>
  </si>
  <si>
    <t>312_A_Q1113_RT_X_4C_1E_N312_SEK_B_A</t>
  </si>
  <si>
    <t>312_A_Q1113_RZA_X_4C_1E_N312_SEK_B_A</t>
  </si>
  <si>
    <t>312_A_Q1113_RW_X_4C_1E_N312_SEK_B_A</t>
  </si>
  <si>
    <t>312_A_Q1113_RX1_X_4C_1E_N312_SEK_B_A</t>
  </si>
  <si>
    <t>312_A_Q1113_RZD2_X_4C_1E_N312_SEK_B_A</t>
  </si>
  <si>
    <t>312_A_Q1113_RS21_X_4C_1E_N312_SEK_B_A</t>
  </si>
  <si>
    <t>312_A_Q1113_RS22_X_4C_1E_N312_SEK_B_A</t>
  </si>
  <si>
    <t>312_A_Q111A_X_X_4C_1E_N312_SEK_B_A</t>
  </si>
  <si>
    <t>E1N30152</t>
  </si>
  <si>
    <t>312_A_Q1112_X_X_T_1E_N312_SEK_B_A</t>
  </si>
  <si>
    <t>312_A_Q1113_RT_X_T_1E_N312_SEK_B_A</t>
  </si>
  <si>
    <t>312_A_Q1113_RZA_X_T_1E_N312_SEK_B_A</t>
  </si>
  <si>
    <t>312_A_Q1113_RW_X_T_1E_N312_SEK_B_A</t>
  </si>
  <si>
    <t>312_A_Q1113_RX1_X_T_1E_N312_SEK_B_A</t>
  </si>
  <si>
    <t>312_A_Q1113_RZD2_X_T_1E_N312_SEK_B_A</t>
  </si>
  <si>
    <t>312_A_Q1113_RS21_X_T_1E_N312_SEK_B_A</t>
  </si>
  <si>
    <t>312_A_Q1113_RS22_X_T_1E_N312_SEK_B_A</t>
  </si>
  <si>
    <t>312_A_Q111A_X_X_T_1E_N312_SEK_B_A</t>
  </si>
  <si>
    <t>E1030153</t>
  </si>
  <si>
    <t>312_A_Q1112_X_X_X_1E_N32_SEK_B_A</t>
  </si>
  <si>
    <t>312_A_Q1113_RT_X_X_1E_N32_SEK_B_A</t>
  </si>
  <si>
    <t>312_A_Q1113_RZA_X_X_1E_N32_SEK_B_A</t>
  </si>
  <si>
    <t>312_A_Q1113_RW_X_X_1E_N32_SEK_B_A</t>
  </si>
  <si>
    <t>312_A_Q1113_RX1_X_X_1E_N32_SEK_B_A</t>
  </si>
  <si>
    <t>312_A_Q1113_RZD2_X_X_1E_N32_SEK_B_A</t>
  </si>
  <si>
    <t>312_A_Q1113_RS21_X_X_1E_N32_SEK_B_A</t>
  </si>
  <si>
    <t>312_A_Q1113_RS22_X_X_1E_N32_SEK_B_A</t>
  </si>
  <si>
    <t>312_A_Q111A_X_X_X_1E_N32_SEK_B_A</t>
  </si>
  <si>
    <t>rapporteras i %</t>
  </si>
  <si>
    <t>F103014</t>
  </si>
  <si>
    <t>312_A_Q1112_X_X_X_1E_N11_SEK_R11_K</t>
  </si>
  <si>
    <t>312_A_Q1113_RT_X_X_1E_N11_SEK_R11_K</t>
  </si>
  <si>
    <t>312_A_Q1113_RZA_X_X_1E_N11_SEK_R11_K</t>
  </si>
  <si>
    <t>312_A_Q1113_RW_X_X_1E_N11_SEK_R11_K</t>
  </si>
  <si>
    <t>312_A_Q1113_RX1_X_X_1E_N11_SEK_R11_K</t>
  </si>
  <si>
    <t>312_A_Q1113_RZD2_X_X_1E_N11_SEK_R11_K</t>
  </si>
  <si>
    <t>312_A_Q1113_RS21_X_X_1E_N11_SEK_R11_K</t>
  </si>
  <si>
    <t>312_A_Q1113_RS22_X_X_1E_N11_SEK_R11_K</t>
  </si>
  <si>
    <t>312_A_Q111A_X_X_X_1E_N11_SEK_R11_K</t>
  </si>
  <si>
    <t>F1S3014</t>
  </si>
  <si>
    <t>312_A_Q1112_X_X_1J_1E_N11_SEK_R11_K</t>
  </si>
  <si>
    <t>312_A_Q1113_RT_X_1J_1E_N11_SEK_R11_K</t>
  </si>
  <si>
    <t>312_A_Q1113_RZA_X_1J_1E_N11_SEK_R11_K</t>
  </si>
  <si>
    <t>312_A_Q1113_RW_X_1J_1E_N11_SEK_R11_K</t>
  </si>
  <si>
    <t>312_A_Q1113_RX1_X_1J_1E_N11_SEK_R11_K</t>
  </si>
  <si>
    <t>312_A_Q1113_RZD2_X_1J_1E_N11_SEK_R11_K</t>
  </si>
  <si>
    <t>312_A_Q1113_RS21_X_1J_1E_N11_SEK_R11_K</t>
  </si>
  <si>
    <t>312_A_Q1113_RS22_X_1J_1E_N11_SEK_R11_K</t>
  </si>
  <si>
    <t>312_A_Q111A_X_X_1J_1E_N11_SEK_R11_K</t>
  </si>
  <si>
    <t>F1S30144</t>
  </si>
  <si>
    <t>5_A_Q1118_X_E111_X_1E_N11_SEK_R11_K</t>
  </si>
  <si>
    <t>5_A_Q1111_X_E111_1J_1E_N11_SEK_R11_K</t>
  </si>
  <si>
    <t>312_A_Q1112_X_E111_1J_1E_N11_SEK_R11_K</t>
  </si>
  <si>
    <t>312_A_Q1113_RT_E111_1J_1E_N11_SEK_R11_K</t>
  </si>
  <si>
    <t>312_A_Q1113_RZA_E111_1J_1E_N11_SEK_R11_K</t>
  </si>
  <si>
    <t>312_A_Q1113_RW_E111_1J_1E_N11_SEK_R11_K</t>
  </si>
  <si>
    <t>312_A_Q1113_RX1_E111_1J_1E_N11_SEK_R11_K</t>
  </si>
  <si>
    <t>312_A_Q1113_RZD2_E111_1J_1E_N11_SEK_R11_K</t>
  </si>
  <si>
    <t>312_A_Q1113_RS21_E111_1J_1E_N11_SEK_R11_K</t>
  </si>
  <si>
    <t>312_A_Q1113_RS22_E111_1J_1E_N11_SEK_R11_K</t>
  </si>
  <si>
    <t>312_A_Q111A_X_E111_1J_1E_N11_SEK_R11_K</t>
  </si>
  <si>
    <t>F1S30145</t>
  </si>
  <si>
    <t>5_A_Q1118_X_E112_X_1E_N11_SEK_R11_K</t>
  </si>
  <si>
    <t>5_A_Q1111_X_E112_1J_1E_N11_SEK_R11_K</t>
  </si>
  <si>
    <t>312_A_Q1112_X_E112_1J_1E_N11_SEK_R11_K</t>
  </si>
  <si>
    <t>312_A_Q1113_RT_E112_1J_1E_N11_SEK_R11_K</t>
  </si>
  <si>
    <t>312_A_Q1113_RZA_E112_1J_1E_N11_SEK_R11_K</t>
  </si>
  <si>
    <t>312_A_Q1113_RW_E112_1J_1E_N11_SEK_R11_K</t>
  </si>
  <si>
    <t>312_A_Q1113_RX1_E112_1J_1E_N11_SEK_R11_K</t>
  </si>
  <si>
    <t>312_A_Q1113_RZD2_E112_1J_1E_N11_SEK_R11_K</t>
  </si>
  <si>
    <t>312_A_Q1113_RS21_E112_1J_1E_N11_SEK_R11_K</t>
  </si>
  <si>
    <t>312_A_Q1113_RS22_E112_1J_1E_N11_SEK_R11_K</t>
  </si>
  <si>
    <t>312_A_Q111A_X_E112_1J_1E_N11_SEK_R11_K</t>
  </si>
  <si>
    <t>F1S30142</t>
  </si>
  <si>
    <t>5_A_Q1118_X_E12_X_1E_N11_SEK_R11_K</t>
  </si>
  <si>
    <t>5_A_Q1111_X_E12_1J_1E_N11_SEK_R11_K</t>
  </si>
  <si>
    <t>312_A_Q1112_X_E12_1J_1E_N11_SEK_R11_K</t>
  </si>
  <si>
    <t>312_A_Q1113_RT_E12_1J_1E_N11_SEK_R11_K</t>
  </si>
  <si>
    <t>312_A_Q1113_RZA_E12_1J_1E_N11_SEK_R11_K</t>
  </si>
  <si>
    <t>312_A_Q1113_RW_E12_1J_1E_N11_SEK_R11_K</t>
  </si>
  <si>
    <t>312_A_Q1113_RX1_E12_1J_1E_N11_SEK_R11_K</t>
  </si>
  <si>
    <t>312_A_Q1113_RZD2_E12_1J_1E_N11_SEK_R11_K</t>
  </si>
  <si>
    <t>312_A_Q1113_RS21_E12_1J_1E_N11_SEK_R11_K</t>
  </si>
  <si>
    <t>312_A_Q1113_RS22_E12_1J_1E_N11_SEK_R11_K</t>
  </si>
  <si>
    <t>312_A_Q111A_X_E12_1J_1E_N11_SEK_R11_K</t>
  </si>
  <si>
    <t>F1S30143</t>
  </si>
  <si>
    <t>5_A_Q1118_X_E2_1J_1E_N11_SEK_R11_K</t>
  </si>
  <si>
    <t>5_A_Q1111_X_E2_1J_1E_N11_SEK_R11_K</t>
  </si>
  <si>
    <t>312_A_Q1112_X_E2_1J_1E_N11_SEK_R11_K</t>
  </si>
  <si>
    <t>312_A_Q1113_RT_E2_1J_1E_N11_SEK_R11_K</t>
  </si>
  <si>
    <t>312_A_Q1113_RZA_E2_1J_1E_N11_SEK_R11_K</t>
  </si>
  <si>
    <t>312_A_Q1113_RW_E2_1J_1E_N11_SEK_R11_K</t>
  </si>
  <si>
    <t>312_A_Q1113_RX1_E2_1J_1E_N11_SEK_R11_K</t>
  </si>
  <si>
    <t>312_A_Q1113_RZD2_E2_1J_1E_N11_SEK_R11_K</t>
  </si>
  <si>
    <t>312_A_Q1113_RS21_E2_1J_1E_N11_SEK_R11_K</t>
  </si>
  <si>
    <t>312_A_Q1113_RS22_E2_1J_1E_N11_SEK_R11_K</t>
  </si>
  <si>
    <t>312_A_Q111A_X_E2_1J_1E_N11_SEK_R11_K</t>
  </si>
  <si>
    <t>F1N3014</t>
  </si>
  <si>
    <t>312_A_Q1112_X_X_T_1E_N11_SEK_R11_K</t>
  </si>
  <si>
    <t>312_A_Q1113_RT_X_T_1E_N11_SEK_R11_K</t>
  </si>
  <si>
    <t>312_A_Q1113_RZA_X_T_1E_N11_SEK_R11_K</t>
  </si>
  <si>
    <t>312_A_Q1113_RW_X_T_1E_N11_SEK_R11_K</t>
  </si>
  <si>
    <t>312_A_Q1113_RX1_X_T_1E_N11_SEK_R11_K</t>
  </si>
  <si>
    <t>312_A_Q1113_RZD2_X_T_1E_N11_SEK_R11_K</t>
  </si>
  <si>
    <t>312_A_Q1113_RS21_X_T_1E_N11_SEK_R11_K</t>
  </si>
  <si>
    <t>312_A_Q1113_RS22_X_T_1E_N11_SEK_R11_K</t>
  </si>
  <si>
    <t>312_A_Q111A_X_X_T_1E_N11_SEK_R11_K</t>
  </si>
  <si>
    <t>F1N30144</t>
  </si>
  <si>
    <t>5_A_Q1118_X_E111_T_1E_N11_SEK_R11_K</t>
  </si>
  <si>
    <t>5_A_Q1111_X_E111_T_1E_N11_SEK_R11_K</t>
  </si>
  <si>
    <t>312_A_Q1112_X_E111_T_1E_N11_SEK_R11_K</t>
  </si>
  <si>
    <t>312_A_Q1113_RT_E111_T_1E_N11_SEK_R11_K</t>
  </si>
  <si>
    <t>312_A_Q1113_RZA_E111_T_1E_N11_SEK_R11_K</t>
  </si>
  <si>
    <t>312_A_Q1113_RW_E111_T_1E_N11_SEK_R11_K</t>
  </si>
  <si>
    <t>312_A_Q1113_RX1_E111_T_1E_N11_SEK_R11_K</t>
  </si>
  <si>
    <t>312_A_Q1113_RZD2_E111_T_1E_N11_SEK_R11_K</t>
  </si>
  <si>
    <t>312_A_Q1113_RS21_E111_T_1E_N11_SEK_R11_K</t>
  </si>
  <si>
    <t>312_A_Q1113_RS22_E111_T_1E_N11_SEK_R11_K</t>
  </si>
  <si>
    <t>312_A_Q111A_X_E111_T_1E_N11_SEK_R11_K</t>
  </si>
  <si>
    <t>F1N30145</t>
  </si>
  <si>
    <t>5_A_Q1118_X_E112_T_1E_N11_SEK_R11_K</t>
  </si>
  <si>
    <t>5_A_Q1111_X_E112_T_1E_N11_SEK_R11_K</t>
  </si>
  <si>
    <t>312_A_Q1112_X_E112_T_1E_N11_SEK_R11_K</t>
  </si>
  <si>
    <t>312_A_Q1113_RT_E112_T_1E_N11_SEK_R11_K</t>
  </si>
  <si>
    <t>312_A_Q1113_RZA_E112_T_1E_N11_SEK_R11_K</t>
  </si>
  <si>
    <t>312_A_Q1113_RW_E112_T_1E_N11_SEK_R11_K</t>
  </si>
  <si>
    <t>312_A_Q1113_RX1_E112_T_1E_N11_SEK_R11_K</t>
  </si>
  <si>
    <t>312_A_Q1113_RZD2_E112_T_1E_N11_SEK_R11_K</t>
  </si>
  <si>
    <t>312_A_Q1113_RS21_E112_T_1E_N11_SEK_R11_K</t>
  </si>
  <si>
    <t>312_A_Q1113_RS22_E112_T_1E_N11_SEK_R11_K</t>
  </si>
  <si>
    <t>312_A_Q111A_X_E112_T_1E_N11_SEK_R11_K</t>
  </si>
  <si>
    <t>F1N30142</t>
  </si>
  <si>
    <t>5_A_Q1118_X_E12_T_1E_N11_SEK_R11_K</t>
  </si>
  <si>
    <t>5_A_Q1111_X_E12_T_1E_N11_SEK_R11_K</t>
  </si>
  <si>
    <t>312_A_Q1112_X_E12_T_1E_N11_SEK_R11_K</t>
  </si>
  <si>
    <t>312_A_Q1113_RT_E12_T_1E_N11_SEK_R11_K</t>
  </si>
  <si>
    <t>312_A_Q1113_RZA_E12_T_1E_N11_SEK_R11_K</t>
  </si>
  <si>
    <t>312_A_Q1113_RW_E12_T_1E_N11_SEK_R11_K</t>
  </si>
  <si>
    <t>312_A_Q1113_RX1_E12_T_1E_N11_SEK_R11_K</t>
  </si>
  <si>
    <t>312_A_Q1113_RZD2_E12_T_1E_N11_SEK_R11_K</t>
  </si>
  <si>
    <t>312_A_Q1113_RS21_E12_T_1E_N11_SEK_R11_K</t>
  </si>
  <si>
    <t>312_A_Q1113_RS22_E12_T_1E_N11_SEK_R11_K</t>
  </si>
  <si>
    <t>312_A_Q111A_X_E12_T_1E_N11_SEK_R11_K</t>
  </si>
  <si>
    <t>F1N30143</t>
  </si>
  <si>
    <t>5_A_Q1118_X_E2_T_1E_N11_SEK_R11_K</t>
  </si>
  <si>
    <t>5_A_Q1111_X_E2_T_1E_N11_SEK_R11_K</t>
  </si>
  <si>
    <t>312_A_Q1112_X_E2_T_1E_N11_SEK_R11_K</t>
  </si>
  <si>
    <t>312_A_Q1113_RT_E2_T_1E_N11_SEK_R11_K</t>
  </si>
  <si>
    <t>312_A_Q1113_RZA_E2_T_1E_N11_SEK_R11_K</t>
  </si>
  <si>
    <t>312_A_Q1113_RW_E2_T_1E_N11_SEK_R11_K</t>
  </si>
  <si>
    <t>312_A_Q1113_RX1_E2_T_1E_N11_SEK_R11_K</t>
  </si>
  <si>
    <t>312_A_Q1113_RZD2_E2_T_1E_N11_SEK_R11_K</t>
  </si>
  <si>
    <t>312_A_Q1113_RS21_E2_T_1E_N11_SEK_R11_K</t>
  </si>
  <si>
    <t>312_A_Q1113_RS22_E2_T_1E_N11_SEK_R11_K</t>
  </si>
  <si>
    <t>312_A_Q111A_X_E2_T_1E_N11_SEK_R11_K</t>
  </si>
  <si>
    <t>F1030151</t>
  </si>
  <si>
    <t>312_A_Q1112_X_X_X_1E_N311_SEK_R11_K</t>
  </si>
  <si>
    <t>312_A_Q1113_RT_X_X_1E_N311_SEK_R11_K</t>
  </si>
  <si>
    <t>312_A_Q1113_RZA_X_X_1E_N311_SEK_R11_K</t>
  </si>
  <si>
    <t>312_A_Q1113_RW_X_X_1E_N311_SEK_R11_K</t>
  </si>
  <si>
    <t>312_A_Q1113_RX1_X_X_1E_N311_SEK_R11_K</t>
  </si>
  <si>
    <t>312_A_Q1113_RZD2_X_X_1E_N311_SEK_R11_K</t>
  </si>
  <si>
    <t>312_A_Q1113_RS21_X_X_1E_N311_SEK_R11_K</t>
  </si>
  <si>
    <t>312_A_Q1113_RS22_X_X_1E_N311_SEK_R11_K</t>
  </si>
  <si>
    <t>312_A_Q111A_X_X_X_1E_N311_SEK_R11_K</t>
  </si>
  <si>
    <t>F1P30151</t>
  </si>
  <si>
    <t>312_A_Q1112_X_X_4B_1E_N311_SEK_R11_K</t>
  </si>
  <si>
    <t>312_A_Q1113_RT_X_4B_1E_N311_SEK_R11_K</t>
  </si>
  <si>
    <t>312_A_Q1113_RZA_X_4B_1E_N311_SEK_R11_K</t>
  </si>
  <si>
    <t>312_A_Q1113_RW_X_4B_1E_N311_SEK_R11_K</t>
  </si>
  <si>
    <t>312_A_Q1113_RX1_X_4B_1E_N311_SEK_R11_K</t>
  </si>
  <si>
    <t>312_A_Q1113_RZD2_X_4B_1E_N311_SEK_R11_K</t>
  </si>
  <si>
    <t>312_A_Q1113_RS21_X_4B_1E_N311_SEK_R11_K</t>
  </si>
  <si>
    <t>312_A_Q1113_RS22_X_4B_1E_N311_SEK_R11_K</t>
  </si>
  <si>
    <t>312_A_Q111A_X_X_4B_1E_N311_SEK_R11_K</t>
  </si>
  <si>
    <t>F1D30151</t>
  </si>
  <si>
    <t>312_A_Q1112_X_X_B_1E_N311_SEK_R11_K</t>
  </si>
  <si>
    <t>312_A_Q1113_RT_X_B_1E_N311_SEK_R11_K</t>
  </si>
  <si>
    <t>312_A_Q1113_RZA_X_B_1E_N311_SEK_R11_K</t>
  </si>
  <si>
    <t>312_A_Q1113_RW_X_B_1E_N311_SEK_R11_K</t>
  </si>
  <si>
    <t>312_A_Q1113_RX1_X_B_1E_N311_SEK_R11_K</t>
  </si>
  <si>
    <t>312_A_Q1113_RZD2_X_B_1E_N311_SEK_R11_K</t>
  </si>
  <si>
    <t>312_A_Q1113_RS21_X_B_1E_N311_SEK_R11_K</t>
  </si>
  <si>
    <t>312_A_Q1113_RS22_X_B_1E_N311_SEK_R11_K</t>
  </si>
  <si>
    <t>312_A_Q111A_X_X_B_1E_N311_SEK_R11_K</t>
  </si>
  <si>
    <t>F1Q30151</t>
  </si>
  <si>
    <t>312_A_Q1112_X_X_4D_1E_N311_SEK_R11_K</t>
  </si>
  <si>
    <t>312_A_Q1113_RT_X_4D_1E_N311_SEK_R11_K</t>
  </si>
  <si>
    <t>312_A_Q1113_RZA_X_4D_1E_N311_SEK_R11_K</t>
  </si>
  <si>
    <t>312_A_Q1113_RW_X_4D_1E_N311_SEK_R11_K</t>
  </si>
  <si>
    <t>312_A_Q1113_RX1_X_4D_1E_N311_SEK_R11_K</t>
  </si>
  <si>
    <t>312_A_Q1113_RZD2_X_4D_1E_N311_SEK_R11_K</t>
  </si>
  <si>
    <t>312_A_Q1113_RS21_X_4D_1E_N311_SEK_R11_K</t>
  </si>
  <si>
    <t>312_A_Q1113_RS22_X_4D_1E_N311_SEK_R11_K</t>
  </si>
  <si>
    <t>312_A_Q111A_X_X_4D_1E_N311_SEK_R11_K</t>
  </si>
  <si>
    <t>F1L30151</t>
  </si>
  <si>
    <t>312_A_Q1112_X_X_R_1E_N311_SEK_R11_K</t>
  </si>
  <si>
    <t>312_A_Q1113_RT_X_R_1E_N311_SEK_R11_K</t>
  </si>
  <si>
    <t>312_A_Q1113_RZA_X_R_1E_N311_SEK_R11_K</t>
  </si>
  <si>
    <t>312_A_Q1113_RW_X_R_1E_N311_SEK_R11_K</t>
  </si>
  <si>
    <t>312_A_Q1113_RX1_X_R_1E_N311_SEK_R11_K</t>
  </si>
  <si>
    <t>312_A_Q1113_RZD2_X_R_1E_N311_SEK_R11_K</t>
  </si>
  <si>
    <t>312_A_Q1113_RS21_X_R_1E_N311_SEK_R11_K</t>
  </si>
  <si>
    <t>312_A_Q1113_RS22_X_R_1E_N311_SEK_R11_K</t>
  </si>
  <si>
    <t>312_A_Q111A_X_X_R_1E_N311_SEK_R11_K</t>
  </si>
  <si>
    <t>F1M30151</t>
  </si>
  <si>
    <t>312_A_Q1112_X_X_4C_1E_N311_SEK_R11_K</t>
  </si>
  <si>
    <t>312_A_Q1113_RT_X_4C_1E_N311_SEK_R11_K</t>
  </si>
  <si>
    <t>312_A_Q1113_RZA_X_4C_1E_N311_SEK_R11_K</t>
  </si>
  <si>
    <t>312_A_Q1113_RW_X_4C_1E_N311_SEK_R11_K</t>
  </si>
  <si>
    <t>312_A_Q1113_RX1_X_4C_1E_N311_SEK_R11_K</t>
  </si>
  <si>
    <t>312_A_Q1113_RZD2_X_4C_1E_N311_SEK_R11_K</t>
  </si>
  <si>
    <t>312_A_Q1113_RS21_X_4C_1E_N311_SEK_R11_K</t>
  </si>
  <si>
    <t>312_A_Q1113_RS22_X_4C_1E_N311_SEK_R11_K</t>
  </si>
  <si>
    <t>312_A_Q111A_X_X_4C_1E_N311_SEK_R11_K</t>
  </si>
  <si>
    <t>F1N30151</t>
  </si>
  <si>
    <t>312_A_Q1112_X_X_T_1E_N311_SEK_R11_K</t>
  </si>
  <si>
    <t>312_A_Q1113_RT_X_T_1E_N311_SEK_R11_K</t>
  </si>
  <si>
    <t>312_A_Q1113_RZA_X_T_1E_N311_SEK_R11_K</t>
  </si>
  <si>
    <t>312_A_Q1113_RW_X_T_1E_N311_SEK_R11_K</t>
  </si>
  <si>
    <t>312_A_Q1113_RX1_X_T_1E_N311_SEK_R11_K</t>
  </si>
  <si>
    <t>312_A_Q1113_RZD2_X_T_1E_N311_SEK_R11_K</t>
  </si>
  <si>
    <t>312_A_Q1113_RS21_X_T_1E_N311_SEK_R11_K</t>
  </si>
  <si>
    <t>312_A_Q1113_RS22_X_T_1E_N311_SEK_R11_K</t>
  </si>
  <si>
    <t>312_A_Q111A_X_X_T_1E_N311_SEK_R11_K</t>
  </si>
  <si>
    <t>F1030152</t>
  </si>
  <si>
    <t>312_A_Q1112_X_X_X_1E_N312_SEK_R11_K</t>
  </si>
  <si>
    <t>312_A_Q1113_RT_X_X_1E_N312_SEK_R11_K</t>
  </si>
  <si>
    <t>312_A_Q1113_RZA_X_X_1E_N312_SEK_R11_K</t>
  </si>
  <si>
    <t>312_A_Q1113_RW_X_X_1E_N312_SEK_R11_K</t>
  </si>
  <si>
    <t>312_A_Q1113_RX1_X_X_1E_N312_SEK_R11_K</t>
  </si>
  <si>
    <t>312_A_Q1113_RZD2_X_X_1E_N312_SEK_R11_K</t>
  </si>
  <si>
    <t>312_A_Q1113_RS21_X_X_1E_N312_SEK_R11_K</t>
  </si>
  <si>
    <t>312_A_Q1113_RS22_X_X_1E_N312_SEK_R11_K</t>
  </si>
  <si>
    <t>312_A_Q111A_X_X_X_1E_N312_SEK_R11_K</t>
  </si>
  <si>
    <t>F1P30152</t>
  </si>
  <si>
    <t>312_A_Q1112_X_X_4B_1E_N312_SEK_R11_K</t>
  </si>
  <si>
    <t>312_A_Q1113_RT_X_4B_1E_N312_SEK_R11_K</t>
  </si>
  <si>
    <t>312_A_Q1113_RZA_X_4B_1E_N312_SEK_R11_K</t>
  </si>
  <si>
    <t>312_A_Q1113_RW_X_4B_1E_N312_SEK_R11_K</t>
  </si>
  <si>
    <t>312_A_Q1113_RX1_X_4B_1E_N312_SEK_R11_K</t>
  </si>
  <si>
    <t>312_A_Q1113_RZD2_X_4B_1E_N312_SEK_R11_K</t>
  </si>
  <si>
    <t>312_A_Q1113_RS21_X_4B_1E_N312_SEK_R11_K</t>
  </si>
  <si>
    <t>312_A_Q1113_RS22_X_4B_1E_N312_SEK_R11_K</t>
  </si>
  <si>
    <t>312_A_Q111A_X_X_4B_1E_N312_SEK_R11_K</t>
  </si>
  <si>
    <t>F1D30152</t>
  </si>
  <si>
    <t>312_A_Q1112_X_X_B_1E_N312_SEK_R11_K</t>
  </si>
  <si>
    <t>312_A_Q1113_RT_X_B_1E_N312_SEK_R11_K</t>
  </si>
  <si>
    <t>312_A_Q1113_RZA_X_B_1E_N312_SEK_R11_K</t>
  </si>
  <si>
    <t>312_A_Q1113_RW_X_B_1E_N312_SEK_R11_K</t>
  </si>
  <si>
    <t>312_A_Q1113_RX1_X_B_1E_N312_SEK_R11_K</t>
  </si>
  <si>
    <t>312_A_Q1113_RZD2_X_B_1E_N312_SEK_R11_K</t>
  </si>
  <si>
    <t>312_A_Q1113_RS21_X_B_1E_N312_SEK_R11_K</t>
  </si>
  <si>
    <t>312_A_Q1113_RS22_X_B_1E_N312_SEK_R11_K</t>
  </si>
  <si>
    <t>312_A_Q111A_X_X_B_1E_N312_SEK_R11_K</t>
  </si>
  <si>
    <t>F1Q30152</t>
  </si>
  <si>
    <t>312_A_Q1112_X_X_4D_1E_N312_SEK_R11_K</t>
  </si>
  <si>
    <t>312_A_Q1113_RT_X_4D_1E_N312_SEK_R11_K</t>
  </si>
  <si>
    <t>312_A_Q1113_RZA_X_4D_1E_N312_SEK_R11_K</t>
  </si>
  <si>
    <t>312_A_Q1113_RW_X_4D_1E_N312_SEK_R11_K</t>
  </si>
  <si>
    <t>312_A_Q1113_RX1_X_4D_1E_N312_SEK_R11_K</t>
  </si>
  <si>
    <t>312_A_Q1113_RZD2_X_4D_1E_N312_SEK_R11_K</t>
  </si>
  <si>
    <t>312_A_Q1113_RS21_X_4D_1E_N312_SEK_R11_K</t>
  </si>
  <si>
    <t>312_A_Q1113_RS22_X_4D_1E_N312_SEK_R11_K</t>
  </si>
  <si>
    <t>312_A_Q111A_X_X_4D_1E_N312_SEK_R11_K</t>
  </si>
  <si>
    <t>F1L30152</t>
  </si>
  <si>
    <t>312_A_Q1112_X_X_R_1E_N312_SEK_R11_K</t>
  </si>
  <si>
    <t>312_A_Q1113_RT_X_R_1E_N312_SEK_R11_K</t>
  </si>
  <si>
    <t>312_A_Q1113_RZA_X_R_1E_N312_SEK_R11_K</t>
  </si>
  <si>
    <t>312_A_Q1113_RW_X_R_1E_N312_SEK_R11_K</t>
  </si>
  <si>
    <t>312_A_Q1113_RX1_X_R_1E_N312_SEK_R11_K</t>
  </si>
  <si>
    <t>312_A_Q1113_RZD2_X_R_1E_N312_SEK_R11_K</t>
  </si>
  <si>
    <t>312_A_Q1113_RS21_X_R_1E_N312_SEK_R11_K</t>
  </si>
  <si>
    <t>312_A_Q1113_RS22_X_R_1E_N312_SEK_R11_K</t>
  </si>
  <si>
    <t>312_A_Q111A_X_X_R_1E_N312_SEK_R11_K</t>
  </si>
  <si>
    <t>F1M30152</t>
  </si>
  <si>
    <t>312_A_Q1112_X_X_4C_1E_N312_SEK_R11_K</t>
  </si>
  <si>
    <t>312_A_Q1113_RT_X_4C_1E_N312_SEK_R11_K</t>
  </si>
  <si>
    <t>312_A_Q1113_RZA_X_4C_1E_N312_SEK_R11_K</t>
  </si>
  <si>
    <t>312_A_Q1113_RW_X_4C_1E_N312_SEK_R11_K</t>
  </si>
  <si>
    <t>312_A_Q1113_RX1_X_4C_1E_N312_SEK_R11_K</t>
  </si>
  <si>
    <t>312_A_Q1113_RZD2_X_4C_1E_N312_SEK_R11_K</t>
  </si>
  <si>
    <t>312_A_Q1113_RS21_X_4C_1E_N312_SEK_R11_K</t>
  </si>
  <si>
    <t>312_A_Q1113_RS22_X_4C_1E_N312_SEK_R11_K</t>
  </si>
  <si>
    <t>312_A_Q111A_X_X_4C_1E_N312_SEK_R11_K</t>
  </si>
  <si>
    <t>F1N30152</t>
  </si>
  <si>
    <t>312_A_Q1112_X_X_T_1E_N312_SEK_R11_K</t>
  </si>
  <si>
    <t>312_A_Q1113_RT_X_T_1E_N312_SEK_R11_K</t>
  </si>
  <si>
    <t>312_A_Q1113_RZA_X_T_1E_N312_SEK_R11_K</t>
  </si>
  <si>
    <t>312_A_Q1113_RW_X_T_1E_N312_SEK_R11_K</t>
  </si>
  <si>
    <t>312_A_Q1113_RX1_X_T_1E_N312_SEK_R11_K</t>
  </si>
  <si>
    <t>312_A_Q1113_RZD2_X_T_1E_N312_SEK_R11_K</t>
  </si>
  <si>
    <t>312_A_Q1113_RS21_X_T_1E_N312_SEK_R11_K</t>
  </si>
  <si>
    <t>312_A_Q1113_RS22_X_T_1E_N312_SEK_R11_K</t>
  </si>
  <si>
    <t>312_A_Q111A_X_X_T_1E_N312_SEK_R11_K</t>
  </si>
  <si>
    <t>F1030153</t>
  </si>
  <si>
    <t>312_A_Q1112_X_X_X_1E_N32_SEK_R11_K</t>
  </si>
  <si>
    <t>312_A_Q1113_RT_X_X_1E_N32_SEK_R11_K</t>
  </si>
  <si>
    <t>312_A_Q1113_RZA_X_X_1E_N32_SEK_R11_K</t>
  </si>
  <si>
    <t>312_A_Q1113_RW_X_X_1E_N32_SEK_R11_K</t>
  </si>
  <si>
    <t>312_A_Q1113_RX1_X_X_1E_N32_SEK_R11_K</t>
  </si>
  <si>
    <t>312_A_Q1113_RZD2_X_X_1E_N32_SEK_R11_K</t>
  </si>
  <si>
    <t>312_A_Q1113_RS21_X_X_1E_N32_SEK_R11_K</t>
  </si>
  <si>
    <t>312_A_Q1113_RS22_X_X_1E_N32_SEK_R11_K</t>
  </si>
  <si>
    <t>312_A_Q111A_X_X_X_1E_N32_SEK_R11_K</t>
  </si>
  <si>
    <t xml:space="preserve">* För dagslån och transaktionskonto med kredit avses hela utestående stocken. </t>
  </si>
  <si>
    <t>Skulder</t>
  </si>
  <si>
    <t>Utanför ränteanalys *</t>
  </si>
  <si>
    <t>Avistakonton</t>
  </si>
  <si>
    <t>In- och upplåning med överenskommen löptid</t>
  </si>
  <si>
    <t>In- och upplåning med uppsägningstid</t>
  </si>
  <si>
    <t>IPS</t>
  </si>
  <si>
    <t>T o m 2 år</t>
  </si>
  <si>
    <t>Över 3 mån</t>
  </si>
  <si>
    <t>G201014</t>
  </si>
  <si>
    <t>5_L_Q2111_X_X_X_1E_N11_SEK_B_A</t>
  </si>
  <si>
    <t>5_L_Q2116_X_X_X_1E_N11_SEK_B_A</t>
  </si>
  <si>
    <t>5_L_Q2112_X_X_X_1E_N11_SEK_B_A</t>
  </si>
  <si>
    <t>5_L_Q2113_L2_X_X_1E_N11_SEK_B_A</t>
  </si>
  <si>
    <t>5_L_Q2113_LJ_X_X_1E_N11_SEK_B_A</t>
  </si>
  <si>
    <t>5_L_Q2115_UA_X_X_1E_N11_SEK_B_A</t>
  </si>
  <si>
    <t>5_L_Q2115_UD_X_X_1E_N11_SEK_B_A</t>
  </si>
  <si>
    <t>5_L_Q211_X_X_X_1E_N11_SEK_B_A</t>
  </si>
  <si>
    <t>5_L_Q212_X_X_X_1E_N11_SEK_B_A</t>
  </si>
  <si>
    <t>5_L_Q21_X_X_X_1E_N11_SEK_B_A</t>
  </si>
  <si>
    <t>G201015</t>
  </si>
  <si>
    <t>5_L_Q2111_X_X_X_1E_N3_SEK_B_A</t>
  </si>
  <si>
    <t>5_L_Q2116_X_X_X_1E_N3_SEK_B_A</t>
  </si>
  <si>
    <t>5_L_Q2112_X_X_X_1E_N3_SEK_B_A</t>
  </si>
  <si>
    <t>5_L_Q2113_L2_X_X_1E_N3_SEK_B_A</t>
  </si>
  <si>
    <t>5_L_Q2113_LJ_X_X_1E_N3_SEK_B_A</t>
  </si>
  <si>
    <t>5_L_Q2115_UA_X_X_1E_N3_SEK_B_A</t>
  </si>
  <si>
    <t>5_L_Q2115_UD_X_X_1E_N3_SEK_B_A</t>
  </si>
  <si>
    <t>5_L_Q2114_X_X_X_1E_N3_SEK_B_A</t>
  </si>
  <si>
    <t>5_L_Q211_X_X_X_1E_N3_SEK_B_A</t>
  </si>
  <si>
    <t>5_L_Q212_X_X_X_1E_N3_SEK_B_A</t>
  </si>
  <si>
    <t>5_L_Q21_X_X_X_1E_N3_SEK_B_A</t>
  </si>
  <si>
    <r>
      <t xml:space="preserve">Utanför ränteanalys </t>
    </r>
    <r>
      <rPr>
        <b/>
        <sz val="12"/>
        <rFont val="Arial"/>
        <family val="2"/>
      </rPr>
      <t>*</t>
    </r>
  </si>
  <si>
    <t>H201014</t>
  </si>
  <si>
    <t>5_L_Q2111_X_X_X_1E_N11_SEK_R11_K</t>
  </si>
  <si>
    <t>5_L_Q2116_X_X_X_1E_N11_SEK_R11_K</t>
  </si>
  <si>
    <t>5_L_Q2112_X_X_X_1E_N11_SEK_R11_K</t>
  </si>
  <si>
    <t>5_L_Q2113_L2_X_X_1E_N11_SEK_R11_K</t>
  </si>
  <si>
    <t>5_L_Q2113_LJ_X_X_1E_N11_SEK_R11_K</t>
  </si>
  <si>
    <t>5_L_Q2115_UA_X_X_1E_N11_SEK_R11_K</t>
  </si>
  <si>
    <t>5_L_Q2115_UD_X_X_1E_N11_SEK_R11_K</t>
  </si>
  <si>
    <t>5_L_Q211_X_X_X_1E_N11_SEK_R11_K</t>
  </si>
  <si>
    <t>H201015</t>
  </si>
  <si>
    <t>5_L_Q2111_X_X_X_1E_N3_SEK_R11_K</t>
  </si>
  <si>
    <t>5_L_Q2116_X_X_X_1E_N3_SEK_R11_K</t>
  </si>
  <si>
    <t>5_L_Q2112_X_X_X_1E_N3_SEK_R11_K</t>
  </si>
  <si>
    <t>5_L_Q2113_L2_X_X_1E_N3_SEK_R11_K</t>
  </si>
  <si>
    <t>5_L_Q2113_LJ_X_X_1E_N3_SEK_R11_K</t>
  </si>
  <si>
    <t>5_L_Q2115_UA_X_X_1E_N3_SEK_R11_K</t>
  </si>
  <si>
    <t>5_L_Q2115_UD_X_X_1E_N3_SEK_R11_K</t>
  </si>
  <si>
    <t>5_L_Q2114_X_X_X_1E_N3_SEK_R11_K</t>
  </si>
  <si>
    <t>5_L_Q211_X_X_X_1E_N3_SEK_R11_K</t>
  </si>
  <si>
    <t>* Generellt skall inget belopp rapporteras här. Utifall att rapporterande institut i exceptionella fall behöver rapportera belopp i denna kolumn, kontakta SCB.</t>
  </si>
  <si>
    <t>Inlåning med överenskommen löptid</t>
  </si>
  <si>
    <t>T o m 1 år</t>
  </si>
  <si>
    <t>J201014</t>
  </si>
  <si>
    <t>312_L_Q2116_X_X_X_1E_N11_SEK_B_A</t>
  </si>
  <si>
    <t>312_L_Q2113_LB_X_X_1E_N11_SEK_B_A</t>
  </si>
  <si>
    <t>312_L_Q2113_LD_X_X_1E_N11_SEK_B_A</t>
  </si>
  <si>
    <t>312_L_Q2113_LJ_X_X_1E_N11_SEK_B_A</t>
  </si>
  <si>
    <t>312_L_Q211A_X_X_X_1E_N11_SEK_B_A</t>
  </si>
  <si>
    <t>J201015</t>
  </si>
  <si>
    <t>312_L_Q2116_X_X_X_1E_N3_SEK_B_A</t>
  </si>
  <si>
    <t>312_L_Q2113_LB_X_X_1E_N3_SEK_B_A</t>
  </si>
  <si>
    <t>312_L_Q2113_LD_X_X_1E_N3_SEK_B_A</t>
  </si>
  <si>
    <t>312_L_Q2113_LJ_X_X_1E_N3_SEK_B_A</t>
  </si>
  <si>
    <t>312_L_Q2114_X_X_X_1E_N3_SEK_B_A</t>
  </si>
  <si>
    <t>312_L_Q211A_X_X_X_1E_N3_SEK_B_A</t>
  </si>
  <si>
    <t>K201014</t>
  </si>
  <si>
    <t>312_L_Q2116_X_X_X_1E_N11_SEK_R11_K</t>
  </si>
  <si>
    <t>312_L_Q2113_LB_X_X_1E_N11_SEK_R11_K</t>
  </si>
  <si>
    <t>312_L_Q2113_LD_X_X_1E_N11_SEK_R11_K</t>
  </si>
  <si>
    <t>312_L_Q2113_LJ_X_X_1E_N11_SEK_R11_K</t>
  </si>
  <si>
    <t>312_L_Q211A_X_X_X_1E_N11_SEK_R11_K</t>
  </si>
  <si>
    <t>K201015</t>
  </si>
  <si>
    <t>312_L_Q2116_X_X_X_1E_N3_SEK_R11_K</t>
  </si>
  <si>
    <t>312_L_Q2113_LB_X_X_1E_N3_SEK_R11_K</t>
  </si>
  <si>
    <t>312_L_Q2113_LD_X_X_1E_N3_SEK_R11_K</t>
  </si>
  <si>
    <t>312_L_Q2113_LJ_X_X_1E_N3_SEK_R11_K</t>
  </si>
  <si>
    <t>312_L_Q2114_X_X_X_1E_N3_SEK_R11_K</t>
  </si>
  <si>
    <t>312_L_Q211A_X_X_X_1E_N3_SEK_R11_K</t>
  </si>
  <si>
    <t>Instruktioner till MIR-blanketten</t>
  </si>
  <si>
    <t>$E$9</t>
  </si>
  <si>
    <t>$F$9</t>
  </si>
  <si>
    <t>$G$9</t>
  </si>
  <si>
    <t>$H$9</t>
  </si>
  <si>
    <t>$I$9</t>
  </si>
  <si>
    <t>$J$9</t>
  </si>
  <si>
    <t>$K$9</t>
  </si>
  <si>
    <t>$L$9</t>
  </si>
  <si>
    <t>$M$9</t>
  </si>
  <si>
    <t>$N$9</t>
  </si>
  <si>
    <t>$O$9</t>
  </si>
  <si>
    <t>$P$9</t>
  </si>
  <si>
    <t>$Q$9</t>
  </si>
  <si>
    <t>$R$9</t>
  </si>
  <si>
    <t>$E$10</t>
  </si>
  <si>
    <t>$F$10</t>
  </si>
  <si>
    <t>$G$10</t>
  </si>
  <si>
    <t>$H$10</t>
  </si>
  <si>
    <t>$I$10</t>
  </si>
  <si>
    <t>$J$10</t>
  </si>
  <si>
    <t>$K$10</t>
  </si>
  <si>
    <t>$L$10</t>
  </si>
  <si>
    <t>$M$10</t>
  </si>
  <si>
    <t>$N$10</t>
  </si>
  <si>
    <t>$O$10</t>
  </si>
  <si>
    <t>$P$10</t>
  </si>
  <si>
    <t>$Q$10</t>
  </si>
  <si>
    <t>$R$10</t>
  </si>
  <si>
    <t>$E$11</t>
  </si>
  <si>
    <t>$F$11</t>
  </si>
  <si>
    <t>$G$11</t>
  </si>
  <si>
    <t>$H$11</t>
  </si>
  <si>
    <t>$I$11</t>
  </si>
  <si>
    <t>$J$11</t>
  </si>
  <si>
    <t>$K$11</t>
  </si>
  <si>
    <t>$L$11</t>
  </si>
  <si>
    <t>$M$11</t>
  </si>
  <si>
    <t>$N$11</t>
  </si>
  <si>
    <t>$O$11</t>
  </si>
  <si>
    <t>$P$11</t>
  </si>
  <si>
    <t>$Q$11</t>
  </si>
  <si>
    <t>$R$11</t>
  </si>
  <si>
    <t>$E$12</t>
  </si>
  <si>
    <t>$F$12</t>
  </si>
  <si>
    <t>$G$12</t>
  </si>
  <si>
    <t>$H$12</t>
  </si>
  <si>
    <t>$I$12</t>
  </si>
  <si>
    <t>$J$12</t>
  </si>
  <si>
    <t>$K$12</t>
  </si>
  <si>
    <t>$L$12</t>
  </si>
  <si>
    <t>$M$12</t>
  </si>
  <si>
    <t>$N$12</t>
  </si>
  <si>
    <t>$O$12</t>
  </si>
  <si>
    <t>$P$12</t>
  </si>
  <si>
    <t>$Q$12</t>
  </si>
  <si>
    <t>$R$12</t>
  </si>
  <si>
    <t>$E$13</t>
  </si>
  <si>
    <t>$F$13</t>
  </si>
  <si>
    <t>$G$13</t>
  </si>
  <si>
    <t>$H$13</t>
  </si>
  <si>
    <t>$I$13</t>
  </si>
  <si>
    <t>$J$13</t>
  </si>
  <si>
    <t>$K$13</t>
  </si>
  <si>
    <t>$L$13</t>
  </si>
  <si>
    <t>$M$13</t>
  </si>
  <si>
    <t>$N$13</t>
  </si>
  <si>
    <t>$O$13</t>
  </si>
  <si>
    <t>$P$13</t>
  </si>
  <si>
    <t>$Q$13</t>
  </si>
  <si>
    <t>$R$13</t>
  </si>
  <si>
    <t>$E$14</t>
  </si>
  <si>
    <t>$F$14</t>
  </si>
  <si>
    <t>$G$14</t>
  </si>
  <si>
    <t>$H$14</t>
  </si>
  <si>
    <t>$I$14</t>
  </si>
  <si>
    <t>$J$14</t>
  </si>
  <si>
    <t>$K$14</t>
  </si>
  <si>
    <t>$L$14</t>
  </si>
  <si>
    <t>$M$14</t>
  </si>
  <si>
    <t>$N$14</t>
  </si>
  <si>
    <t>$O$14</t>
  </si>
  <si>
    <t>$P$14</t>
  </si>
  <si>
    <t>$Q$14</t>
  </si>
  <si>
    <t>$R$14</t>
  </si>
  <si>
    <t>$E$15</t>
  </si>
  <si>
    <t>$F$15</t>
  </si>
  <si>
    <t>$G$15</t>
  </si>
  <si>
    <t>$H$15</t>
  </si>
  <si>
    <t>$I$15</t>
  </si>
  <si>
    <t>$J$15</t>
  </si>
  <si>
    <t>$K$15</t>
  </si>
  <si>
    <t>$L$15</t>
  </si>
  <si>
    <t>$M$15</t>
  </si>
  <si>
    <t>$N$15</t>
  </si>
  <si>
    <t>$O$15</t>
  </si>
  <si>
    <t>$P$15</t>
  </si>
  <si>
    <t>$Q$15</t>
  </si>
  <si>
    <t>$R$15</t>
  </si>
  <si>
    <t>$E$16</t>
  </si>
  <si>
    <t>$F$16</t>
  </si>
  <si>
    <t>$G$16</t>
  </si>
  <si>
    <t>$H$16</t>
  </si>
  <si>
    <t>$I$16</t>
  </si>
  <si>
    <t>$J$16</t>
  </si>
  <si>
    <t>$K$16</t>
  </si>
  <si>
    <t>$L$16</t>
  </si>
  <si>
    <t>$M$16</t>
  </si>
  <si>
    <t>$N$16</t>
  </si>
  <si>
    <t>$O$16</t>
  </si>
  <si>
    <t>$P$16</t>
  </si>
  <si>
    <t>$Q$16</t>
  </si>
  <si>
    <t>$R$16</t>
  </si>
  <si>
    <t>$E$17</t>
  </si>
  <si>
    <t>$F$17</t>
  </si>
  <si>
    <t>$G$17</t>
  </si>
  <si>
    <t>$H$17</t>
  </si>
  <si>
    <t>$I$17</t>
  </si>
  <si>
    <t>$J$17</t>
  </si>
  <si>
    <t>$K$17</t>
  </si>
  <si>
    <t>$L$17</t>
  </si>
  <si>
    <t>$M$17</t>
  </si>
  <si>
    <t>$N$17</t>
  </si>
  <si>
    <t>$O$17</t>
  </si>
  <si>
    <t>$P$17</t>
  </si>
  <si>
    <t>$Q$17</t>
  </si>
  <si>
    <t>$R$17</t>
  </si>
  <si>
    <t>$E$18</t>
  </si>
  <si>
    <t>$F$18</t>
  </si>
  <si>
    <t>$G$18</t>
  </si>
  <si>
    <t>$H$18</t>
  </si>
  <si>
    <t>$I$18</t>
  </si>
  <si>
    <t>$J$18</t>
  </si>
  <si>
    <t>$K$18</t>
  </si>
  <si>
    <t>$L$18</t>
  </si>
  <si>
    <t>$M$18</t>
  </si>
  <si>
    <t>$N$18</t>
  </si>
  <si>
    <t>$O$18</t>
  </si>
  <si>
    <t>$P$18</t>
  </si>
  <si>
    <t>$Q$18</t>
  </si>
  <si>
    <t>$R$18</t>
  </si>
  <si>
    <t>$E$19</t>
  </si>
  <si>
    <t>$F$19</t>
  </si>
  <si>
    <t>$G$19</t>
  </si>
  <si>
    <t>$H$19</t>
  </si>
  <si>
    <t>$I$19</t>
  </si>
  <si>
    <t>$J$19</t>
  </si>
  <si>
    <t>$K$19</t>
  </si>
  <si>
    <t>$L$19</t>
  </si>
  <si>
    <t>$M$19</t>
  </si>
  <si>
    <t>$N$19</t>
  </si>
  <si>
    <t>$O$19</t>
  </si>
  <si>
    <t>$P$19</t>
  </si>
  <si>
    <t>$Q$19</t>
  </si>
  <si>
    <t>$R$19</t>
  </si>
  <si>
    <t>$E$20</t>
  </si>
  <si>
    <t>$F$20</t>
  </si>
  <si>
    <t>$G$20</t>
  </si>
  <si>
    <t>$H$20</t>
  </si>
  <si>
    <t>$I$20</t>
  </si>
  <si>
    <t>$J$20</t>
  </si>
  <si>
    <t>$K$20</t>
  </si>
  <si>
    <t>$L$20</t>
  </si>
  <si>
    <t>$M$20</t>
  </si>
  <si>
    <t>$N$20</t>
  </si>
  <si>
    <t>$O$20</t>
  </si>
  <si>
    <t>$P$20</t>
  </si>
  <si>
    <t>$Q$20</t>
  </si>
  <si>
    <t>$R$20</t>
  </si>
  <si>
    <t>$E$21</t>
  </si>
  <si>
    <t>$F$21</t>
  </si>
  <si>
    <t>$G$21</t>
  </si>
  <si>
    <t>$H$21</t>
  </si>
  <si>
    <t>$I$21</t>
  </si>
  <si>
    <t>$J$21</t>
  </si>
  <si>
    <t>$K$21</t>
  </si>
  <si>
    <t>$L$21</t>
  </si>
  <si>
    <t>$M$21</t>
  </si>
  <si>
    <t>$N$21</t>
  </si>
  <si>
    <t>$O$21</t>
  </si>
  <si>
    <t>$P$21</t>
  </si>
  <si>
    <t>$Q$21</t>
  </si>
  <si>
    <t>$R$21</t>
  </si>
  <si>
    <t>$E$22</t>
  </si>
  <si>
    <t>$F$22</t>
  </si>
  <si>
    <t>$G$22</t>
  </si>
  <si>
    <t>$H$22</t>
  </si>
  <si>
    <t>$I$22</t>
  </si>
  <si>
    <t>$J$22</t>
  </si>
  <si>
    <t>$K$22</t>
  </si>
  <si>
    <t>$L$22</t>
  </si>
  <si>
    <t>$M$22</t>
  </si>
  <si>
    <t>$N$22</t>
  </si>
  <si>
    <t>$O$22</t>
  </si>
  <si>
    <t>$P$22</t>
  </si>
  <si>
    <t>$Q$22</t>
  </si>
  <si>
    <t>$R$22</t>
  </si>
  <si>
    <t>$E$23</t>
  </si>
  <si>
    <t>$F$23</t>
  </si>
  <si>
    <t>$G$23</t>
  </si>
  <si>
    <t>$H$23</t>
  </si>
  <si>
    <t>$I$23</t>
  </si>
  <si>
    <t>$J$23</t>
  </si>
  <si>
    <t>$K$23</t>
  </si>
  <si>
    <t>$L$23</t>
  </si>
  <si>
    <t>$M$23</t>
  </si>
  <si>
    <t>$N$23</t>
  </si>
  <si>
    <t>$O$23</t>
  </si>
  <si>
    <t>$P$23</t>
  </si>
  <si>
    <t>$Q$23</t>
  </si>
  <si>
    <t>$R$23</t>
  </si>
  <si>
    <t>$E$24</t>
  </si>
  <si>
    <t>$F$24</t>
  </si>
  <si>
    <t>$G$24</t>
  </si>
  <si>
    <t>$H$24</t>
  </si>
  <si>
    <t>$I$24</t>
  </si>
  <si>
    <t>$J$24</t>
  </si>
  <si>
    <t>$K$24</t>
  </si>
  <si>
    <t>$L$24</t>
  </si>
  <si>
    <t>$M$24</t>
  </si>
  <si>
    <t>$N$24</t>
  </si>
  <si>
    <t>$O$24</t>
  </si>
  <si>
    <t>$P$24</t>
  </si>
  <si>
    <t>$Q$24</t>
  </si>
  <si>
    <t>$R$24</t>
  </si>
  <si>
    <t>$E$25</t>
  </si>
  <si>
    <t>$F$25</t>
  </si>
  <si>
    <t>$G$25</t>
  </si>
  <si>
    <t>$H$25</t>
  </si>
  <si>
    <t>$I$25</t>
  </si>
  <si>
    <t>$J$25</t>
  </si>
  <si>
    <t>$K$25</t>
  </si>
  <si>
    <t>$L$25</t>
  </si>
  <si>
    <t>$M$25</t>
  </si>
  <si>
    <t>$N$25</t>
  </si>
  <si>
    <t>$O$25</t>
  </si>
  <si>
    <t>$P$25</t>
  </si>
  <si>
    <t>$Q$25</t>
  </si>
  <si>
    <t>$R$25</t>
  </si>
  <si>
    <t>$E$26</t>
  </si>
  <si>
    <t>$F$26</t>
  </si>
  <si>
    <t>$G$26</t>
  </si>
  <si>
    <t>$H$26</t>
  </si>
  <si>
    <t>$I$26</t>
  </si>
  <si>
    <t>$J$26</t>
  </si>
  <si>
    <t>$K$26</t>
  </si>
  <si>
    <t>$L$26</t>
  </si>
  <si>
    <t>$M$26</t>
  </si>
  <si>
    <t>$N$26</t>
  </si>
  <si>
    <t>$O$26</t>
  </si>
  <si>
    <t>$P$26</t>
  </si>
  <si>
    <t>$Q$26</t>
  </si>
  <si>
    <t>$R$26</t>
  </si>
  <si>
    <t>$E$61</t>
  </si>
  <si>
    <t>$F$61</t>
  </si>
  <si>
    <t>$G$61</t>
  </si>
  <si>
    <t>$H$61</t>
  </si>
  <si>
    <t>$I$61</t>
  </si>
  <si>
    <t>$J$61</t>
  </si>
  <si>
    <t>$K$61</t>
  </si>
  <si>
    <t>$L$61</t>
  </si>
  <si>
    <t>$M$61</t>
  </si>
  <si>
    <t>$N$61</t>
  </si>
  <si>
    <t>$O$61</t>
  </si>
  <si>
    <t>$E$62</t>
  </si>
  <si>
    <t>$F$62</t>
  </si>
  <si>
    <t>$G$62</t>
  </si>
  <si>
    <t>$H$62</t>
  </si>
  <si>
    <t>$I$62</t>
  </si>
  <si>
    <t>$J$62</t>
  </si>
  <si>
    <t>$K$62</t>
  </si>
  <si>
    <t>$L$62</t>
  </si>
  <si>
    <t>$M$62</t>
  </si>
  <si>
    <t>$N$62</t>
  </si>
  <si>
    <t>$O$62</t>
  </si>
  <si>
    <t>$G$63</t>
  </si>
  <si>
    <t>$H$63</t>
  </si>
  <si>
    <t>$I$63</t>
  </si>
  <si>
    <t>$J$63</t>
  </si>
  <si>
    <t>$K$63</t>
  </si>
  <si>
    <t>$L$63</t>
  </si>
  <si>
    <t>$M$63</t>
  </si>
  <si>
    <t>$N$63</t>
  </si>
  <si>
    <t>$O$63</t>
  </si>
  <si>
    <t>$G$64</t>
  </si>
  <si>
    <t>$H$64</t>
  </si>
  <si>
    <t>$I$64</t>
  </si>
  <si>
    <t>$J$64</t>
  </si>
  <si>
    <t>$K$64</t>
  </si>
  <si>
    <t>$L$64</t>
  </si>
  <si>
    <t>$M$64</t>
  </si>
  <si>
    <t>$N$64</t>
  </si>
  <si>
    <t>$O$64</t>
  </si>
  <si>
    <t>$E$74</t>
  </si>
  <si>
    <t>$F$74</t>
  </si>
  <si>
    <t>$G$74</t>
  </si>
  <si>
    <t>$H$74</t>
  </si>
  <si>
    <t>$I$74</t>
  </si>
  <si>
    <t>$J$74</t>
  </si>
  <si>
    <t>$K$74</t>
  </si>
  <si>
    <t>$L$74</t>
  </si>
  <si>
    <t>$M$74</t>
  </si>
  <si>
    <t>$N$74</t>
  </si>
  <si>
    <t>$O$74</t>
  </si>
  <si>
    <t>$P$74</t>
  </si>
  <si>
    <t>$F$75</t>
  </si>
  <si>
    <t>$H$75</t>
  </si>
  <si>
    <t>$I$75</t>
  </si>
  <si>
    <t>$J$75</t>
  </si>
  <si>
    <t>$K$75</t>
  </si>
  <si>
    <t>$L$75</t>
  </si>
  <si>
    <t>$N$75</t>
  </si>
  <si>
    <t>$O$75</t>
  </si>
  <si>
    <t>$E$76</t>
  </si>
  <si>
    <t>$F$76</t>
  </si>
  <si>
    <t>$G$76</t>
  </si>
  <si>
    <t>$H$76</t>
  </si>
  <si>
    <t>$I$76</t>
  </si>
  <si>
    <t>$J$76</t>
  </si>
  <si>
    <t>$K$76</t>
  </si>
  <si>
    <t>$L$76</t>
  </si>
  <si>
    <t>$M$76</t>
  </si>
  <si>
    <t>$N$76</t>
  </si>
  <si>
    <t>$O$76</t>
  </si>
  <si>
    <t>$P$76</t>
  </si>
  <si>
    <t>$P$77</t>
  </si>
  <si>
    <t>$P$78</t>
  </si>
  <si>
    <t>$G$121</t>
  </si>
  <si>
    <t>$E$122</t>
  </si>
  <si>
    <t>$F$122</t>
  </si>
  <si>
    <t>$G$122</t>
  </si>
  <si>
    <t>$H$122</t>
  </si>
  <si>
    <t>$I$122</t>
  </si>
  <si>
    <t>$G$127</t>
  </si>
  <si>
    <t>$H$127</t>
  </si>
  <si>
    <t>$I$127</t>
  </si>
  <si>
    <t>$G$128</t>
  </si>
  <si>
    <t>$H$128</t>
  </si>
  <si>
    <t>$I$128</t>
  </si>
  <si>
    <t>$G$8</t>
  </si>
  <si>
    <t>$H$8</t>
  </si>
  <si>
    <t>$I$8</t>
  </si>
  <si>
    <t>$J$8</t>
  </si>
  <si>
    <t>$K$8</t>
  </si>
  <si>
    <t>$L$8</t>
  </si>
  <si>
    <t>$M$8</t>
  </si>
  <si>
    <t>$N$8</t>
  </si>
  <si>
    <t>$O$8</t>
  </si>
  <si>
    <t>$G$27</t>
  </si>
  <si>
    <t>$H$27</t>
  </si>
  <si>
    <t>$I$27</t>
  </si>
  <si>
    <t>$J$27</t>
  </si>
  <si>
    <t>$K$27</t>
  </si>
  <si>
    <t>$L$27</t>
  </si>
  <si>
    <t>$M$27</t>
  </si>
  <si>
    <t>$N$27</t>
  </si>
  <si>
    <t>$O$27</t>
  </si>
  <si>
    <t>$G$28</t>
  </si>
  <si>
    <t>$H$28</t>
  </si>
  <si>
    <t>$I$28</t>
  </si>
  <si>
    <t>$J$28</t>
  </si>
  <si>
    <t>$K$28</t>
  </si>
  <si>
    <t>$L$28</t>
  </si>
  <si>
    <t>$M$28</t>
  </si>
  <si>
    <t>$N$28</t>
  </si>
  <si>
    <t>$O$28</t>
  </si>
  <si>
    <t>$G$29</t>
  </si>
  <si>
    <t>$H$29</t>
  </si>
  <si>
    <t>$I$29</t>
  </si>
  <si>
    <t>$J$29</t>
  </si>
  <si>
    <t>$K$29</t>
  </si>
  <si>
    <t>$L$29</t>
  </si>
  <si>
    <t>$M$29</t>
  </si>
  <si>
    <t>$N$29</t>
  </si>
  <si>
    <t>$O$29</t>
  </si>
  <si>
    <t>$G$30</t>
  </si>
  <si>
    <t>$H$30</t>
  </si>
  <si>
    <t>$I$30</t>
  </si>
  <si>
    <t>$J$30</t>
  </si>
  <si>
    <t>$K$30</t>
  </si>
  <si>
    <t>$L$30</t>
  </si>
  <si>
    <t>$M$30</t>
  </si>
  <si>
    <t>$N$30</t>
  </si>
  <si>
    <t>$O$30</t>
  </si>
  <si>
    <t>$G$31</t>
  </si>
  <si>
    <t>$H$31</t>
  </si>
  <si>
    <t>$I$31</t>
  </si>
  <si>
    <t>$J$31</t>
  </si>
  <si>
    <t>$K$31</t>
  </si>
  <si>
    <t>$L$31</t>
  </si>
  <si>
    <t>$M$31</t>
  </si>
  <si>
    <t>$N$31</t>
  </si>
  <si>
    <t>$O$31</t>
  </si>
  <si>
    <t>$G$32</t>
  </si>
  <si>
    <t>$H$32</t>
  </si>
  <si>
    <t>$I$32</t>
  </si>
  <si>
    <t>$J$32</t>
  </si>
  <si>
    <t>$K$32</t>
  </si>
  <si>
    <t>$L$32</t>
  </si>
  <si>
    <t>$M$32</t>
  </si>
  <si>
    <t>$N$32</t>
  </si>
  <si>
    <t>$O$32</t>
  </si>
  <si>
    <t>$G$33</t>
  </si>
  <si>
    <t>$H$33</t>
  </si>
  <si>
    <t>$I$33</t>
  </si>
  <si>
    <t>$J$33</t>
  </si>
  <si>
    <t>$K$33</t>
  </si>
  <si>
    <t>$L$33</t>
  </si>
  <si>
    <t>$M$33</t>
  </si>
  <si>
    <t>$N$33</t>
  </si>
  <si>
    <t>$O$33</t>
  </si>
  <si>
    <t>$E$80</t>
  </si>
  <si>
    <t>$F$80</t>
  </si>
  <si>
    <t>$G$80</t>
  </si>
  <si>
    <t>$H$80</t>
  </si>
  <si>
    <t>$I$80</t>
  </si>
  <si>
    <t>$J$80</t>
  </si>
  <si>
    <t>$K$80</t>
  </si>
  <si>
    <t>$L$80</t>
  </si>
  <si>
    <t>$M$80</t>
  </si>
  <si>
    <t>$N$80</t>
  </si>
  <si>
    <t>$O$80</t>
  </si>
  <si>
    <t>$E$81</t>
  </si>
  <si>
    <t>$F$81</t>
  </si>
  <si>
    <t>$G$81</t>
  </si>
  <si>
    <t>$H$81</t>
  </si>
  <si>
    <t>$I$81</t>
  </si>
  <si>
    <t>$J$81</t>
  </si>
  <si>
    <t>$K$81</t>
  </si>
  <si>
    <t>$L$81</t>
  </si>
  <si>
    <t>$M$81</t>
  </si>
  <si>
    <t>$N$81</t>
  </si>
  <si>
    <t>$O$81</t>
  </si>
  <si>
    <t>$E$84</t>
  </si>
  <si>
    <t>$F$84</t>
  </si>
  <si>
    <t>$G$84</t>
  </si>
  <si>
    <t>$H$84</t>
  </si>
  <si>
    <t>$I$84</t>
  </si>
  <si>
    <t>$J$84</t>
  </si>
  <si>
    <t>$K$84</t>
  </si>
  <si>
    <t>$L$84</t>
  </si>
  <si>
    <t>$M$84</t>
  </si>
  <si>
    <t>$N$84</t>
  </si>
  <si>
    <t>$O$84</t>
  </si>
  <si>
    <t>$E$85</t>
  </si>
  <si>
    <t>$F$85</t>
  </si>
  <si>
    <t>$E$86</t>
  </si>
  <si>
    <t>$F$86</t>
  </si>
  <si>
    <t>$G$86</t>
  </si>
  <si>
    <t>$H$86</t>
  </si>
  <si>
    <t>$I$86</t>
  </si>
  <si>
    <t>$J$86</t>
  </si>
  <si>
    <t>$K$86</t>
  </si>
  <si>
    <t>$L$86</t>
  </si>
  <si>
    <t>$M$86</t>
  </si>
  <si>
    <t>$N$86</t>
  </si>
  <si>
    <t>$O$86</t>
  </si>
  <si>
    <t>$F$87</t>
  </si>
  <si>
    <t>$G$87</t>
  </si>
  <si>
    <t>$G$88</t>
  </si>
  <si>
    <t>$H$88</t>
  </si>
  <si>
    <t>$I$88</t>
  </si>
  <si>
    <t>$J$88</t>
  </si>
  <si>
    <t>$K$88</t>
  </si>
  <si>
    <t>$L$88</t>
  </si>
  <si>
    <t>$N$88</t>
  </si>
  <si>
    <t>$O$88</t>
  </si>
  <si>
    <t>$G$92</t>
  </si>
  <si>
    <t>$H$92</t>
  </si>
  <si>
    <t>$I$92</t>
  </si>
  <si>
    <t>$J$92</t>
  </si>
  <si>
    <t>$K$92</t>
  </si>
  <si>
    <t>$L$92</t>
  </si>
  <si>
    <t>$M$92</t>
  </si>
  <si>
    <t>$N$92</t>
  </si>
  <si>
    <t>$O$92</t>
  </si>
  <si>
    <t>$G$94</t>
  </si>
  <si>
    <t>$H$94</t>
  </si>
  <si>
    <t>$I$94</t>
  </si>
  <si>
    <t>$J$94</t>
  </si>
  <si>
    <t>$K$94</t>
  </si>
  <si>
    <t>$L$94</t>
  </si>
  <si>
    <t>$M$94</t>
  </si>
  <si>
    <t>$N$94</t>
  </si>
  <si>
    <t>$O$94</t>
  </si>
  <si>
    <t>$G$95</t>
  </si>
  <si>
    <t>$H$95</t>
  </si>
  <si>
    <t>$I$95</t>
  </si>
  <si>
    <t>$J$95</t>
  </si>
  <si>
    <t>$K$95</t>
  </si>
  <si>
    <t>$L$95</t>
  </si>
  <si>
    <t>$M$95</t>
  </si>
  <si>
    <t>$N$95</t>
  </si>
  <si>
    <t>$O$95</t>
  </si>
  <si>
    <t>$G$96</t>
  </si>
  <si>
    <t>$G$97</t>
  </si>
  <si>
    <t>$H$97</t>
  </si>
  <si>
    <t>$I$97</t>
  </si>
  <si>
    <t>$J$97</t>
  </si>
  <si>
    <t>$K$97</t>
  </si>
  <si>
    <t>$L$97</t>
  </si>
  <si>
    <t>$N$97</t>
  </si>
  <si>
    <t>$O$97</t>
  </si>
  <si>
    <t>$E$7</t>
  </si>
  <si>
    <t>$F$7</t>
  </si>
  <si>
    <t>$G$7</t>
  </si>
  <si>
    <t>$H$7</t>
  </si>
  <si>
    <t>$I$7</t>
  </si>
  <si>
    <t>$J$7</t>
  </si>
  <si>
    <t>$K$7</t>
  </si>
  <si>
    <t>$M$7</t>
  </si>
  <si>
    <t>$N$7</t>
  </si>
  <si>
    <t>$O$7</t>
  </si>
  <si>
    <t>$E$8</t>
  </si>
  <si>
    <t>$F$8</t>
  </si>
  <si>
    <t>$E$6</t>
  </si>
  <si>
    <t>$F$6</t>
  </si>
  <si>
    <t>$G$6</t>
  </si>
  <si>
    <t>$H$6</t>
  </si>
  <si>
    <t>$J$6</t>
  </si>
  <si>
    <t>$E$35</t>
  </si>
  <si>
    <t>$F$35</t>
  </si>
  <si>
    <t>$G$35</t>
  </si>
  <si>
    <t>$H$35</t>
  </si>
  <si>
    <t>$I$35</t>
  </si>
  <si>
    <t>$J$35</t>
  </si>
  <si>
    <t>$K$35</t>
  </si>
  <si>
    <t>$L$35</t>
  </si>
  <si>
    <t>$M$35</t>
  </si>
  <si>
    <t>$N$35</t>
  </si>
  <si>
    <t>$O$35</t>
  </si>
  <si>
    <t>$P$35</t>
  </si>
  <si>
    <t>$P$36</t>
  </si>
  <si>
    <t>$P$37</t>
  </si>
  <si>
    <t>$P$38</t>
  </si>
  <si>
    <t>$E$39</t>
  </si>
  <si>
    <t>$F$39</t>
  </si>
  <si>
    <t>$G$39</t>
  </si>
  <si>
    <t>$H$39</t>
  </si>
  <si>
    <t>$I$39</t>
  </si>
  <si>
    <t>$J$39</t>
  </si>
  <si>
    <t>$K$39</t>
  </si>
  <si>
    <t>$L$39</t>
  </si>
  <si>
    <t>$M$39</t>
  </si>
  <si>
    <t>$N$39</t>
  </si>
  <si>
    <t>$O$39</t>
  </si>
  <si>
    <t>$P$39</t>
  </si>
  <si>
    <t>$E$40</t>
  </si>
  <si>
    <t>$F$40</t>
  </si>
  <si>
    <t>$P$40</t>
  </si>
  <si>
    <t>$E$41</t>
  </si>
  <si>
    <t>$F$41</t>
  </si>
  <si>
    <t>$G$41</t>
  </si>
  <si>
    <t>$H$41</t>
  </si>
  <si>
    <t>$I$41</t>
  </si>
  <si>
    <t>$J$41</t>
  </si>
  <si>
    <t>$K$41</t>
  </si>
  <si>
    <t>$L$41</t>
  </si>
  <si>
    <t>$M$41</t>
  </si>
  <si>
    <t>$N$41</t>
  </si>
  <si>
    <t>$O$41</t>
  </si>
  <si>
    <t>$P$41</t>
  </si>
  <si>
    <t>$P$42</t>
  </si>
  <si>
    <t>$P$43</t>
  </si>
  <si>
    <t>$P$44</t>
  </si>
  <si>
    <t>$P$45</t>
  </si>
  <si>
    <t>$P$46</t>
  </si>
  <si>
    <t>$E$47</t>
  </si>
  <si>
    <t>$F$47</t>
  </si>
  <si>
    <t>$G$47</t>
  </si>
  <si>
    <t>$H$47</t>
  </si>
  <si>
    <t>$I$47</t>
  </si>
  <si>
    <t>$J$47</t>
  </si>
  <si>
    <t>$K$47</t>
  </si>
  <si>
    <t>$L$47</t>
  </si>
  <si>
    <t>$M$47</t>
  </si>
  <si>
    <t>$N$47</t>
  </si>
  <si>
    <t>$O$47</t>
  </si>
  <si>
    <t>$P$47</t>
  </si>
  <si>
    <t>$E$48</t>
  </si>
  <si>
    <t>$F$48</t>
  </si>
  <si>
    <t>$P$48</t>
  </si>
  <si>
    <t>$E$49</t>
  </si>
  <si>
    <t>$F$49</t>
  </si>
  <si>
    <t>$G$49</t>
  </si>
  <si>
    <t>$H$49</t>
  </si>
  <si>
    <t>$I$49</t>
  </si>
  <si>
    <t>$J$49</t>
  </si>
  <si>
    <t>$K$49</t>
  </si>
  <si>
    <t>$L$49</t>
  </si>
  <si>
    <t>$M$49</t>
  </si>
  <si>
    <t>$N$49</t>
  </si>
  <si>
    <t>$O$49</t>
  </si>
  <si>
    <t>$P$49</t>
  </si>
  <si>
    <t>$E$55</t>
  </si>
  <si>
    <t>$F$55</t>
  </si>
  <si>
    <t>$P$85</t>
  </si>
  <si>
    <t>$P$89</t>
  </si>
  <si>
    <t>$Q$89</t>
  </si>
  <si>
    <t>$P$91</t>
  </si>
  <si>
    <t>$Q$92</t>
  </si>
  <si>
    <t>$E$93</t>
  </si>
  <si>
    <t>$F$93</t>
  </si>
  <si>
    <t>$P$93</t>
  </si>
  <si>
    <t>$Q$94</t>
  </si>
  <si>
    <t>$Q$95</t>
  </si>
  <si>
    <t>$F$97</t>
  </si>
  <si>
    <t>$P$97</t>
  </si>
  <si>
    <t>$Q$98</t>
  </si>
  <si>
    <t>$P$99</t>
  </si>
  <si>
    <t>$P$101</t>
  </si>
  <si>
    <t>$Q$101</t>
  </si>
  <si>
    <t>$P$103</t>
  </si>
  <si>
    <t>$Q$103</t>
  </si>
  <si>
    <t>$G$104</t>
  </si>
  <si>
    <t>$F$105</t>
  </si>
  <si>
    <t>$G$105</t>
  </si>
  <si>
    <t>$G$106</t>
  </si>
  <si>
    <t>$Q$106</t>
  </si>
  <si>
    <t>$G$107</t>
  </si>
  <si>
    <t>$G$108</t>
  </si>
  <si>
    <t>$Q$108</t>
  </si>
  <si>
    <t>$G$109</t>
  </si>
  <si>
    <t>$Q$109</t>
  </si>
  <si>
    <t>$G$110</t>
  </si>
  <si>
    <t>$Q$110</t>
  </si>
  <si>
    <t>$E$111</t>
  </si>
  <si>
    <t>$F$111</t>
  </si>
  <si>
    <t>$G$111</t>
  </si>
  <si>
    <t>$H$111</t>
  </si>
  <si>
    <t>$I$111</t>
  </si>
  <si>
    <t>$J$111</t>
  </si>
  <si>
    <t>$K$111</t>
  </si>
  <si>
    <t>$L$111</t>
  </si>
  <si>
    <t>$M$111</t>
  </si>
  <si>
    <t>$N$111</t>
  </si>
  <si>
    <t>$O$111</t>
  </si>
  <si>
    <t>$P$111</t>
  </si>
  <si>
    <t>$E$112</t>
  </si>
  <si>
    <t>$F$112</t>
  </si>
  <si>
    <t>$G$112</t>
  </si>
  <si>
    <t>$H$112</t>
  </si>
  <si>
    <t>$I$112</t>
  </si>
  <si>
    <t>$J$112</t>
  </si>
  <si>
    <t>$K$112</t>
  </si>
  <si>
    <t>$L$112</t>
  </si>
  <si>
    <t>$M$112</t>
  </si>
  <si>
    <t>$N$112</t>
  </si>
  <si>
    <t>$O$112</t>
  </si>
  <si>
    <t>$P$112</t>
  </si>
  <si>
    <t>$Q$112</t>
  </si>
  <si>
    <t>$G$113</t>
  </si>
  <si>
    <t>$Q$113</t>
  </si>
  <si>
    <t>$G$114</t>
  </si>
  <si>
    <t>$J$128</t>
  </si>
  <si>
    <t>$F$42</t>
  </si>
  <si>
    <t>$H$42</t>
  </si>
  <si>
    <t>$I$42</t>
  </si>
  <si>
    <t>$J$42</t>
  </si>
  <si>
    <t>$K$42</t>
  </si>
  <si>
    <t>$L$42</t>
  </si>
  <si>
    <t>$N$42</t>
  </si>
  <si>
    <t>$O$42</t>
  </si>
  <si>
    <t>$E$43</t>
  </si>
  <si>
    <t>$F$43</t>
  </si>
  <si>
    <t>$G$43</t>
  </si>
  <si>
    <t>$H$43</t>
  </si>
  <si>
    <t>$I$43</t>
  </si>
  <si>
    <t>$J$43</t>
  </si>
  <si>
    <t>$K$43</t>
  </si>
  <si>
    <t>$L$43</t>
  </si>
  <si>
    <t>$M$43</t>
  </si>
  <si>
    <t>$N$43</t>
  </si>
  <si>
    <t>$O$43</t>
  </si>
  <si>
    <t>$G$48</t>
  </si>
  <si>
    <t>$H$48</t>
  </si>
  <si>
    <t>$I$48</t>
  </si>
  <si>
    <t>$J$48</t>
  </si>
  <si>
    <t>$K$48</t>
  </si>
  <si>
    <t>$L$48</t>
  </si>
  <si>
    <t>$M$48</t>
  </si>
  <si>
    <t>$N$48</t>
  </si>
  <si>
    <t>$O$48</t>
  </si>
  <si>
    <t>$G$53</t>
  </si>
  <si>
    <t>$H$53</t>
  </si>
  <si>
    <t>$I$53</t>
  </si>
  <si>
    <t>$J$53</t>
  </si>
  <si>
    <t>$K$53</t>
  </si>
  <si>
    <t>$L$53</t>
  </si>
  <si>
    <t>$M$53</t>
  </si>
  <si>
    <t>$N$53</t>
  </si>
  <si>
    <t>$O$53</t>
  </si>
  <si>
    <t>$G$54</t>
  </si>
  <si>
    <t>$G$55</t>
  </si>
  <si>
    <t>$H$55</t>
  </si>
  <si>
    <t>$I$55</t>
  </si>
  <si>
    <t>$J$55</t>
  </si>
  <si>
    <t>$K$55</t>
  </si>
  <si>
    <t>$L$55</t>
  </si>
  <si>
    <t>$N$55</t>
  </si>
  <si>
    <t>$O$55</t>
  </si>
  <si>
    <t>$Q$56</t>
  </si>
  <si>
    <t>$Q$61</t>
  </si>
  <si>
    <t>$Q$62</t>
  </si>
  <si>
    <t>$G$116</t>
  </si>
  <si>
    <t>$P$116</t>
  </si>
  <si>
    <t>$E$117</t>
  </si>
  <si>
    <t>$F$117</t>
  </si>
  <si>
    <t>$G$117</t>
  </si>
  <si>
    <t>$H$117</t>
  </si>
  <si>
    <t>$I$117</t>
  </si>
  <si>
    <t>$J$117</t>
  </si>
  <si>
    <t>$K$117</t>
  </si>
  <si>
    <t>$L$117</t>
  </si>
  <si>
    <t>$M$117</t>
  </si>
  <si>
    <t>$N$117</t>
  </si>
  <si>
    <t>$O$117</t>
  </si>
  <si>
    <t>$P$117</t>
  </si>
  <si>
    <t>$E$118</t>
  </si>
  <si>
    <t>$F$118</t>
  </si>
  <si>
    <t>$G$118</t>
  </si>
  <si>
    <t>$H$118</t>
  </si>
  <si>
    <t>$I$118</t>
  </si>
  <si>
    <t>$J$118</t>
  </si>
  <si>
    <t>$K$118</t>
  </si>
  <si>
    <t>$L$118</t>
  </si>
  <si>
    <t>$M$118</t>
  </si>
  <si>
    <t>$N$118</t>
  </si>
  <si>
    <t>$O$118</t>
  </si>
  <si>
    <t>$P$118</t>
  </si>
  <si>
    <t>$E$119</t>
  </si>
  <si>
    <t>$F$119</t>
  </si>
  <si>
    <t>$G$119</t>
  </si>
  <si>
    <t>$H$119</t>
  </si>
  <si>
    <t>$I$119</t>
  </si>
  <si>
    <t>$J$119</t>
  </si>
  <si>
    <t>$K$119</t>
  </si>
  <si>
    <t>$L$119</t>
  </si>
  <si>
    <t>$M$119</t>
  </si>
  <si>
    <t>$N$119</t>
  </si>
  <si>
    <t>$O$119</t>
  </si>
  <si>
    <t>$P$119</t>
  </si>
  <si>
    <t>$E$120</t>
  </si>
  <si>
    <t>$F$120</t>
  </si>
  <si>
    <t>$G$120</t>
  </si>
  <si>
    <t>$H$120</t>
  </si>
  <si>
    <t>$I$120</t>
  </si>
  <si>
    <t>$J$120</t>
  </si>
  <si>
    <t>$K$120</t>
  </si>
  <si>
    <t>$L$120</t>
  </si>
  <si>
    <t>$M$120</t>
  </si>
  <si>
    <t>$N$120</t>
  </si>
  <si>
    <t>$O$120</t>
  </si>
  <si>
    <t>$P$120</t>
  </si>
  <si>
    <t>$P$121</t>
  </si>
  <si>
    <t>$J$122</t>
  </si>
  <si>
    <t>$K$122</t>
  </si>
  <si>
    <t>$L$122</t>
  </si>
  <si>
    <t>$M$122</t>
  </si>
  <si>
    <t>$N$122</t>
  </si>
  <si>
    <t>$O$122</t>
  </si>
  <si>
    <t>$P$122</t>
  </si>
  <si>
    <t>$G$123</t>
  </si>
  <si>
    <t>$P$123</t>
  </si>
  <si>
    <t>$E$124</t>
  </si>
  <si>
    <t>$F$124</t>
  </si>
  <si>
    <t>$G$124</t>
  </si>
  <si>
    <t>$H$124</t>
  </si>
  <si>
    <t>$I$124</t>
  </si>
  <si>
    <t>$J$124</t>
  </si>
  <si>
    <t>$K$124</t>
  </si>
  <si>
    <t>$L$124</t>
  </si>
  <si>
    <t>$M$124</t>
  </si>
  <si>
    <t>$N$124</t>
  </si>
  <si>
    <t>$O$124</t>
  </si>
  <si>
    <t>$P$124</t>
  </si>
  <si>
    <t>$G$125</t>
  </si>
  <si>
    <t>$P$125</t>
  </si>
  <si>
    <t>$P$126</t>
  </si>
  <si>
    <t>$J$127</t>
  </si>
  <si>
    <t>$K$127</t>
  </si>
  <si>
    <t>$L$127</t>
  </si>
  <si>
    <t>$M$127</t>
  </si>
  <si>
    <t>$N$127</t>
  </si>
  <si>
    <t>$O$127</t>
  </si>
  <si>
    <t>$P$127</t>
  </si>
  <si>
    <t>$Q$127</t>
  </si>
  <si>
    <t>$P$128</t>
  </si>
  <si>
    <t>$P$129</t>
  </si>
  <si>
    <t>$P$130</t>
  </si>
  <si>
    <t>$G$131</t>
  </si>
  <si>
    <t>$P$131</t>
  </si>
  <si>
    <t>$G$132</t>
  </si>
  <si>
    <t>$H$132</t>
  </si>
  <si>
    <t>$I$132</t>
  </si>
  <si>
    <t>$J$132</t>
  </si>
  <si>
    <t>$K$132</t>
  </si>
  <si>
    <t>$L$132</t>
  </si>
  <si>
    <t>$M$132</t>
  </si>
  <si>
    <t>$N$132</t>
  </si>
  <si>
    <t>$O$132</t>
  </si>
  <si>
    <t>$P$132</t>
  </si>
  <si>
    <t>$G$133</t>
  </si>
  <si>
    <t>$H$133</t>
  </si>
  <si>
    <t>$I$133</t>
  </si>
  <si>
    <t>$J$133</t>
  </si>
  <si>
    <t>$K$133</t>
  </si>
  <si>
    <t>$L$133</t>
  </si>
  <si>
    <t>$M$133</t>
  </si>
  <si>
    <t>$N$133</t>
  </si>
  <si>
    <t>$O$133</t>
  </si>
  <si>
    <t>$P$133</t>
  </si>
  <si>
    <t>$G$134</t>
  </si>
  <si>
    <t>$H$134</t>
  </si>
  <si>
    <t>$I$134</t>
  </si>
  <si>
    <t>$J$134</t>
  </si>
  <si>
    <t>$K$134</t>
  </si>
  <si>
    <t>$L$134</t>
  </si>
  <si>
    <t>$M$134</t>
  </si>
  <si>
    <t>$N$134</t>
  </si>
  <si>
    <t>$O$134</t>
  </si>
  <si>
    <t>$P$134</t>
  </si>
  <si>
    <t>$Q$134</t>
  </si>
  <si>
    <t>$G$135</t>
  </si>
  <si>
    <t>$H$135</t>
  </si>
  <si>
    <t>$I$135</t>
  </si>
  <si>
    <t>$J$135</t>
  </si>
  <si>
    <t>$K$135</t>
  </si>
  <si>
    <t>$L$135</t>
  </si>
  <si>
    <t>$M$135</t>
  </si>
  <si>
    <t>$N$135</t>
  </si>
  <si>
    <t>$O$135</t>
  </si>
  <si>
    <t>$P$137</t>
  </si>
  <si>
    <t>$P$138</t>
  </si>
  <si>
    <t>$G$142</t>
  </si>
  <si>
    <t>$J$142</t>
  </si>
  <si>
    <t>$F$32</t>
  </si>
  <si>
    <t>$E$33</t>
  </si>
  <si>
    <t>$F$33</t>
  </si>
  <si>
    <t>$G$34</t>
  </si>
  <si>
    <t>$H$34</t>
  </si>
  <si>
    <t>$J$34</t>
  </si>
  <si>
    <t>$K$34</t>
  </si>
  <si>
    <t>$M$34</t>
  </si>
  <si>
    <t>$E$36</t>
  </si>
  <si>
    <t>$F$36</t>
  </si>
  <si>
    <t>$G$36</t>
  </si>
  <si>
    <t>$M$36</t>
  </si>
  <si>
    <t>$E$37</t>
  </si>
  <si>
    <t>$F$37</t>
  </si>
  <si>
    <t>$G$37</t>
  </si>
  <si>
    <t>$M$37</t>
  </si>
  <si>
    <t>$E$38</t>
  </si>
  <si>
    <t>$F$38</t>
  </si>
  <si>
    <t>$G$38</t>
  </si>
  <si>
    <t>$M$38</t>
  </si>
  <si>
    <t>$F$30</t>
  </si>
  <si>
    <t>$F$31</t>
  </si>
  <si>
    <t>$F$34</t>
  </si>
  <si>
    <t>E</t>
  </si>
  <si>
    <t>Tillgång</t>
  </si>
  <si>
    <t>Ej specificerad</t>
  </si>
  <si>
    <t>1 (S11)  Icke-finansiella företag</t>
  </si>
  <si>
    <t>Svenska kronor</t>
  </si>
  <si>
    <t>F</t>
  </si>
  <si>
    <t>G</t>
  </si>
  <si>
    <t>H</t>
  </si>
  <si>
    <t>I</t>
  </si>
  <si>
    <t>J</t>
  </si>
  <si>
    <t>Ursprunglig räntebindningstid &lt;= 3 mån</t>
  </si>
  <si>
    <t>K</t>
  </si>
  <si>
    <t>Ursprunglig rtbtid &gt; 3 mån &lt;= 1 år</t>
  </si>
  <si>
    <t>L</t>
  </si>
  <si>
    <t>Ursprunglig rtbtid &gt; 1 år &lt;= 2 år</t>
  </si>
  <si>
    <t>M</t>
  </si>
  <si>
    <t>N</t>
  </si>
  <si>
    <t>Ursprunglig rtbtid &gt; 3 år &lt;= 5 år</t>
  </si>
  <si>
    <t>O</t>
  </si>
  <si>
    <t>Urspruglig rtbtid &gt; 5 år</t>
  </si>
  <si>
    <t>P</t>
  </si>
  <si>
    <t>Q</t>
  </si>
  <si>
    <t>R</t>
  </si>
  <si>
    <t>Säkerhet, ej blanco</t>
  </si>
  <si>
    <t>Blancokrediter</t>
  </si>
  <si>
    <t>61 (S141+S142) Hushåll med företagarinko</t>
  </si>
  <si>
    <t>Småhus, ägarlägenheter och bostadsrätter</t>
  </si>
  <si>
    <t>Bostadsrätt</t>
  </si>
  <si>
    <t>Småhus och ägarlägenheter</t>
  </si>
  <si>
    <t>Övrig borgen</t>
  </si>
  <si>
    <t>Annan säkerhet</t>
  </si>
  <si>
    <t>62 Hushåll med andra inkomster än företa</t>
  </si>
  <si>
    <t>7 (S15) Hushållens icke-vinstdrivande or</t>
  </si>
  <si>
    <t>Återstående räntebindningstid &lt;= 90 daga</t>
  </si>
  <si>
    <t>Återstående räntebindningstid &gt; 90 dagar</t>
  </si>
  <si>
    <t>Återstående räntebindningstid &gt; 180 daga</t>
  </si>
  <si>
    <t>Återstående räntebindningstid &gt; 1 år &lt;=</t>
  </si>
  <si>
    <t>Återstående räntebindningstid &gt; 2 år</t>
  </si>
  <si>
    <t>Hushåll + Hushållens icke-vinstdrivande</t>
  </si>
  <si>
    <t>Ursprunglig rtbtid &gt; 5 år &lt;= 10 år</t>
  </si>
  <si>
    <t>Ursprunglig rtbtid &gt; 10 år</t>
  </si>
  <si>
    <t>Skuld</t>
  </si>
  <si>
    <t>Ursprunglig löptid &lt;= 2 år</t>
  </si>
  <si>
    <t>Ursprunglig löptid &gt; 2 år</t>
  </si>
  <si>
    <t>Uppsägningstid &lt;= 3 månader</t>
  </si>
  <si>
    <t>Uppsägningstid &gt; 3 månader</t>
  </si>
  <si>
    <t>Ursprunglig löptid &lt;= 1 år</t>
  </si>
  <si>
    <t>Ursprunglig löptid &gt; 1 år &lt;= 2 år</t>
  </si>
  <si>
    <t>Var.Värde</t>
  </si>
  <si>
    <t>Variabelkod</t>
  </si>
  <si>
    <t>Spec</t>
  </si>
  <si>
    <t>Kolumn</t>
  </si>
  <si>
    <t>Rad</t>
  </si>
  <si>
    <t>Kontoslag</t>
  </si>
  <si>
    <t>Löptid</t>
  </si>
  <si>
    <t>Säkrehet</t>
  </si>
  <si>
    <t>Land</t>
  </si>
  <si>
    <t>Motpart</t>
  </si>
  <si>
    <t>Valuta</t>
  </si>
  <si>
    <t>Ursprunglig rtbtid &gt;2 år &lt;= 3 år</t>
  </si>
  <si>
    <t>KONTROLLER</t>
  </si>
  <si>
    <t>Summakontroller som slår:</t>
  </si>
  <si>
    <t>Rimlighetskontroller som slår:</t>
  </si>
  <si>
    <t>Övriga kontroller</t>
  </si>
  <si>
    <t xml:space="preserve">      Lån över 250 tkr t o m 2,5 mnkr</t>
  </si>
  <si>
    <t xml:space="preserve">      Lån över 2,5 mnkr t o m 10 mnkr</t>
  </si>
  <si>
    <t xml:space="preserve">      Lån över 10 mnkr</t>
  </si>
  <si>
    <t>312_A_Q111A_X_X_X_1E_N311_SEK_R1_K</t>
  </si>
  <si>
    <t>312_A_Q111A_X_X_4B_1E_N311_SEK_R1_K</t>
  </si>
  <si>
    <t>312_A_Q111A_X_X_R_1E_N311_SEK_R1_K</t>
  </si>
  <si>
    <t>312_A_Q111A_X_X_4C_1E_N311_SEK_R1_K</t>
  </si>
  <si>
    <t>312_A_Q111A_X_X_T_1E_N311_SEK_R1_K</t>
  </si>
  <si>
    <t>312_A_Q111A_X_X_X_1E_N312_SEK_R1_K</t>
  </si>
  <si>
    <t>312_A_Q111A_X_X_4B_1E_N312_SEK_R1_K</t>
  </si>
  <si>
    <t>312_A_Q111A_X_X_R_1E_N312_SEK_R1_K</t>
  </si>
  <si>
    <t>312_A_Q111A_X_X_4C_1E_N312_SEK_R1_K</t>
  </si>
  <si>
    <t>312_A_Q111A_X_X_T_1E_N312_SEK_R1_K</t>
  </si>
  <si>
    <t>312_A_Q111A_X_X_X_1E_N32_SEK_R1_K</t>
  </si>
  <si>
    <t>Inlåningsränta lägre än utlåningsränta för</t>
  </si>
  <si>
    <t xml:space="preserve">  Övriga huhsåll</t>
  </si>
  <si>
    <t xml:space="preserve">Rapporteringen avser endast ut- och inlåning i Svenska kronor till specificerade svenska motparter. </t>
  </si>
  <si>
    <t>I förekommande fall ska ut- och inlåning via utländska filialer exkluderas.</t>
  </si>
  <si>
    <t>$E$32</t>
  </si>
  <si>
    <t>$P$32</t>
  </si>
  <si>
    <t>$P$33</t>
  </si>
  <si>
    <t>$E$34</t>
  </si>
  <si>
    <t>$I$34</t>
  </si>
  <si>
    <t>$L$34</t>
  </si>
  <si>
    <t>$N$34</t>
  </si>
  <si>
    <t>$O$34</t>
  </si>
  <si>
    <t>$P$34</t>
  </si>
  <si>
    <t>$H$36</t>
  </si>
  <si>
    <t>$I$36</t>
  </si>
  <si>
    <t>$J$36</t>
  </si>
  <si>
    <t>$K$36</t>
  </si>
  <si>
    <t>$L$36</t>
  </si>
  <si>
    <t>$N$36</t>
  </si>
  <si>
    <t>$O$36</t>
  </si>
  <si>
    <t>$H$37</t>
  </si>
  <si>
    <t>$I$37</t>
  </si>
  <si>
    <t>$J$37</t>
  </si>
  <si>
    <t>$K$37</t>
  </si>
  <si>
    <t>$L$37</t>
  </si>
  <si>
    <t>$N$37</t>
  </si>
  <si>
    <t>$O$37</t>
  </si>
  <si>
    <t>$H$38</t>
  </si>
  <si>
    <t>$I$38</t>
  </si>
  <si>
    <t>$J$38</t>
  </si>
  <si>
    <t>$K$38</t>
  </si>
  <si>
    <t>$L$38</t>
  </si>
  <si>
    <t>$N$38</t>
  </si>
  <si>
    <t>$O$38</t>
  </si>
  <si>
    <t>$G$40</t>
  </si>
  <si>
    <t>$H$40</t>
  </si>
  <si>
    <t>$I$40</t>
  </si>
  <si>
    <t>$J$40</t>
  </si>
  <si>
    <t>$K$40</t>
  </si>
  <si>
    <t>$L$40</t>
  </si>
  <si>
    <t>$M$40</t>
  </si>
  <si>
    <t>$N$40</t>
  </si>
  <si>
    <t>$O$40</t>
  </si>
  <si>
    <t>$E$42</t>
  </si>
  <si>
    <t>$G$42</t>
  </si>
  <si>
    <t>$M$42</t>
  </si>
  <si>
    <t>$E$44</t>
  </si>
  <si>
    <t>$F$44</t>
  </si>
  <si>
    <t>$G$44</t>
  </si>
  <si>
    <t>$H$44</t>
  </si>
  <si>
    <t>$I$44</t>
  </si>
  <si>
    <t>$J$44</t>
  </si>
  <si>
    <t>$K$44</t>
  </si>
  <si>
    <t>$L$44</t>
  </si>
  <si>
    <t>$M$44</t>
  </si>
  <si>
    <t>$N$44</t>
  </si>
  <si>
    <t>$O$44</t>
  </si>
  <si>
    <t>$E$45</t>
  </si>
  <si>
    <t>$F$45</t>
  </si>
  <si>
    <t>$G$45</t>
  </si>
  <si>
    <t>$H$45</t>
  </si>
  <si>
    <t>$I$45</t>
  </si>
  <si>
    <t>$J$45</t>
  </si>
  <si>
    <t>$K$45</t>
  </si>
  <si>
    <t>$L$45</t>
  </si>
  <si>
    <t>$M$45</t>
  </si>
  <si>
    <t>$N$45</t>
  </si>
  <si>
    <t>$O$45</t>
  </si>
  <si>
    <t>$E$46</t>
  </si>
  <si>
    <t>$F$46</t>
  </si>
  <si>
    <t>$G$46</t>
  </si>
  <si>
    <t>$H$46</t>
  </si>
  <si>
    <t>$I$46</t>
  </si>
  <si>
    <t>$J$46</t>
  </si>
  <si>
    <t>$K$46</t>
  </si>
  <si>
    <t>$L$46</t>
  </si>
  <si>
    <t>$M$46</t>
  </si>
  <si>
    <t>$N$46</t>
  </si>
  <si>
    <t>$O$46</t>
  </si>
  <si>
    <t>$E$56</t>
  </si>
  <si>
    <t>$F$56</t>
  </si>
  <si>
    <t>$G$56</t>
  </si>
  <si>
    <t>$H$56</t>
  </si>
  <si>
    <t>$I$56</t>
  </si>
  <si>
    <t>$G$50</t>
  </si>
  <si>
    <t>$H$50</t>
  </si>
  <si>
    <t>$I$50</t>
  </si>
  <si>
    <t>$J$50</t>
  </si>
  <si>
    <t>$K$50</t>
  </si>
  <si>
    <t>$L$50</t>
  </si>
  <si>
    <t>$M$50</t>
  </si>
  <si>
    <t>$N$50</t>
  </si>
  <si>
    <t>$O$50</t>
  </si>
  <si>
    <t>$Q$50</t>
  </si>
  <si>
    <t>$G$51</t>
  </si>
  <si>
    <t>$H$51</t>
  </si>
  <si>
    <t>$I$51</t>
  </si>
  <si>
    <t>$J$51</t>
  </si>
  <si>
    <t>$K$51</t>
  </si>
  <si>
    <t>$L$51</t>
  </si>
  <si>
    <t>$M$51</t>
  </si>
  <si>
    <t>$N$51</t>
  </si>
  <si>
    <t>$O$51</t>
  </si>
  <si>
    <t>$Q$51</t>
  </si>
  <si>
    <t>$G$52</t>
  </si>
  <si>
    <t>$H$52</t>
  </si>
  <si>
    <t>$I$52</t>
  </si>
  <si>
    <t>$J$52</t>
  </si>
  <si>
    <t>$K$52</t>
  </si>
  <si>
    <t>$L$52</t>
  </si>
  <si>
    <t>$M$52</t>
  </si>
  <si>
    <t>$N$52</t>
  </si>
  <si>
    <t>$O$52</t>
  </si>
  <si>
    <t>$H$54</t>
  </si>
  <si>
    <t>$I$54</t>
  </si>
  <si>
    <t>$J$54</t>
  </si>
  <si>
    <t>$K$54</t>
  </si>
  <si>
    <t>$L$54</t>
  </si>
  <si>
    <t>$M$54</t>
  </si>
  <si>
    <t>$N$54</t>
  </si>
  <si>
    <t>$O$54</t>
  </si>
  <si>
    <t>$Q$54</t>
  </si>
  <si>
    <t>$M$55</t>
  </si>
  <si>
    <t>$Q$55</t>
  </si>
  <si>
    <t>$J$56</t>
  </si>
  <si>
    <t>$K$56</t>
  </si>
  <si>
    <t>$L$56</t>
  </si>
  <si>
    <t>$M$56</t>
  </si>
  <si>
    <t>$N$56</t>
  </si>
  <si>
    <t>$O$56</t>
  </si>
  <si>
    <t>$G$57</t>
  </si>
  <si>
    <t>$H$57</t>
  </si>
  <si>
    <t>$I$57</t>
  </si>
  <si>
    <t>$J$57</t>
  </si>
  <si>
    <t>$K$57</t>
  </si>
  <si>
    <t>$L$57</t>
  </si>
  <si>
    <t>$M$57</t>
  </si>
  <si>
    <t>$N$57</t>
  </si>
  <si>
    <t>$O$57</t>
  </si>
  <si>
    <t>$Q$57</t>
  </si>
  <si>
    <t>$G$58</t>
  </si>
  <si>
    <t>$H$58</t>
  </si>
  <si>
    <t>$I$58</t>
  </si>
  <si>
    <t>$J$58</t>
  </si>
  <si>
    <t>$K$58</t>
  </si>
  <si>
    <t>$L$58</t>
  </si>
  <si>
    <t>$M$58</t>
  </si>
  <si>
    <t>$N$58</t>
  </si>
  <si>
    <t>$O$58</t>
  </si>
  <si>
    <t>$Q$58</t>
  </si>
  <si>
    <t>$G$59</t>
  </si>
  <si>
    <t>$H$59</t>
  </si>
  <si>
    <t>$I$59</t>
  </si>
  <si>
    <t>$J$59</t>
  </si>
  <si>
    <t>$K$59</t>
  </si>
  <si>
    <t>$L$59</t>
  </si>
  <si>
    <t>$M$59</t>
  </si>
  <si>
    <t>$N$59</t>
  </si>
  <si>
    <t>$O$59</t>
  </si>
  <si>
    <t>$G$60</t>
  </si>
  <si>
    <t>$H$60</t>
  </si>
  <si>
    <t>$I$60</t>
  </si>
  <si>
    <t>$J$60</t>
  </si>
  <si>
    <t>$K$60</t>
  </si>
  <si>
    <t>$L$60</t>
  </si>
  <si>
    <t>$M$60</t>
  </si>
  <si>
    <t>$N$60</t>
  </si>
  <si>
    <t>$O$60</t>
  </si>
  <si>
    <t>$Q$63</t>
  </si>
  <si>
    <t>$Q$64</t>
  </si>
  <si>
    <t>$P$80</t>
  </si>
  <si>
    <t>$Q$80</t>
  </si>
  <si>
    <t>$R$80</t>
  </si>
  <si>
    <t>$P$81</t>
  </si>
  <si>
    <t>$P$82</t>
  </si>
  <si>
    <t>$R$82</t>
  </si>
  <si>
    <t>$P$83</t>
  </si>
  <si>
    <t>$R$83</t>
  </si>
  <si>
    <t>$P$84</t>
  </si>
  <si>
    <t>$Q$84</t>
  </si>
  <si>
    <t>$R$84</t>
  </si>
  <si>
    <t>$P$86</t>
  </si>
  <si>
    <t>$R$86</t>
  </si>
  <si>
    <t>$P$87</t>
  </si>
  <si>
    <t>$R$87</t>
  </si>
  <si>
    <t>$P$88</t>
  </si>
  <si>
    <t>$R$88</t>
  </si>
  <si>
    <t>$R$89</t>
  </si>
  <si>
    <t>$P$90</t>
  </si>
  <si>
    <t>$R$90</t>
  </si>
  <si>
    <t>$R$91</t>
  </si>
  <si>
    <t>$E$92</t>
  </si>
  <si>
    <t>$F$92</t>
  </si>
  <si>
    <t>$P$92</t>
  </si>
  <si>
    <t>$R$92</t>
  </si>
  <si>
    <t>$E$94</t>
  </si>
  <si>
    <t>$F$94</t>
  </si>
  <si>
    <t>$P$94</t>
  </si>
  <si>
    <t>$R$94</t>
  </si>
  <si>
    <t>$R$95</t>
  </si>
  <si>
    <t>$R$96</t>
  </si>
  <si>
    <t>$R$97</t>
  </si>
  <si>
    <t>$P$98</t>
  </si>
  <si>
    <t>$R$98</t>
  </si>
  <si>
    <t>$R$99</t>
  </si>
  <si>
    <t>$E$100</t>
  </si>
  <si>
    <t>$F$100</t>
  </si>
  <si>
    <t>$P$100</t>
  </si>
  <si>
    <t>$R$100</t>
  </si>
  <si>
    <t>$E$106</t>
  </si>
  <si>
    <t>$F$106</t>
  </si>
  <si>
    <t>$H$106</t>
  </si>
  <si>
    <t>$I$106</t>
  </si>
  <si>
    <t>$J$106</t>
  </si>
  <si>
    <t>$K$106</t>
  </si>
  <si>
    <t>$L$106</t>
  </si>
  <si>
    <t>$M$106</t>
  </si>
  <si>
    <t>$N$106</t>
  </si>
  <si>
    <t>$O$106</t>
  </si>
  <si>
    <t>$P$106</t>
  </si>
  <si>
    <t>$E$110</t>
  </si>
  <si>
    <t>$F$110</t>
  </si>
  <si>
    <t>$H$110</t>
  </si>
  <si>
    <t>$I$110</t>
  </si>
  <si>
    <t>$J$110</t>
  </si>
  <si>
    <t>$K$110</t>
  </si>
  <si>
    <t>$L$110</t>
  </si>
  <si>
    <t>$M$110</t>
  </si>
  <si>
    <t>$N$110</t>
  </si>
  <si>
    <t>$O$110</t>
  </si>
  <si>
    <t>$P$110</t>
  </si>
  <si>
    <t>$E$114</t>
  </si>
  <si>
    <t>$F$114</t>
  </si>
  <si>
    <t>$H$114</t>
  </si>
  <si>
    <t>$I$114</t>
  </si>
  <si>
    <t>$J$114</t>
  </si>
  <si>
    <t>$K$114</t>
  </si>
  <si>
    <t>$L$114</t>
  </si>
  <si>
    <t>$M$114</t>
  </si>
  <si>
    <t>$N$114</t>
  </si>
  <si>
    <t>$O$114</t>
  </si>
  <si>
    <t>$P$114</t>
  </si>
  <si>
    <t>$G$115</t>
  </si>
  <si>
    <t>$Q$115</t>
  </si>
  <si>
    <t>$Q$116</t>
  </si>
  <si>
    <t>$Q$117</t>
  </si>
  <si>
    <t>$Q$118</t>
  </si>
  <si>
    <t>$Q$119</t>
  </si>
  <si>
    <t>$Q$120</t>
  </si>
  <si>
    <t>$Q$121</t>
  </si>
  <si>
    <t>$Q$122</t>
  </si>
  <si>
    <t>$Q$124</t>
  </si>
  <si>
    <t>$Q$125</t>
  </si>
  <si>
    <t>$E$126</t>
  </si>
  <si>
    <t>$F$126</t>
  </si>
  <si>
    <t>$G$126</t>
  </si>
  <si>
    <t>$H$126</t>
  </si>
  <si>
    <t>$I$126</t>
  </si>
  <si>
    <t>$J$126</t>
  </si>
  <si>
    <t>$K$126</t>
  </si>
  <si>
    <t>$L$126</t>
  </si>
  <si>
    <t>$M$126</t>
  </si>
  <si>
    <t>$N$126</t>
  </si>
  <si>
    <t>$O$126</t>
  </si>
  <si>
    <t>$Q$128</t>
  </si>
  <si>
    <t>$G$129</t>
  </si>
  <si>
    <t>$Q$129</t>
  </si>
  <si>
    <t>$E$130</t>
  </si>
  <si>
    <t>$F$130</t>
  </si>
  <si>
    <t>$G$130</t>
  </si>
  <si>
    <t>$H$130</t>
  </si>
  <si>
    <t>$I$130</t>
  </si>
  <si>
    <t>$J$130</t>
  </si>
  <si>
    <t>$K$130</t>
  </si>
  <si>
    <t>$L$130</t>
  </si>
  <si>
    <t>$M$130</t>
  </si>
  <si>
    <t>$N$130</t>
  </si>
  <si>
    <t>$O$130</t>
  </si>
  <si>
    <t>$Q$130</t>
  </si>
  <si>
    <t>$Q$131</t>
  </si>
  <si>
    <t>$E$132</t>
  </si>
  <si>
    <t>$F$132</t>
  </si>
  <si>
    <t>$Q$132</t>
  </si>
  <si>
    <t>$E$133</t>
  </si>
  <si>
    <t>$F$133</t>
  </si>
  <si>
    <t>$Q$133</t>
  </si>
  <si>
    <t>$Q$135</t>
  </si>
  <si>
    <t>$E$142</t>
  </si>
  <si>
    <t>$E$143</t>
  </si>
  <si>
    <t>$G$143</t>
  </si>
  <si>
    <t>$J$143</t>
  </si>
  <si>
    <t>$J$148</t>
  </si>
  <si>
    <t>$J$149</t>
  </si>
  <si>
    <t>$E$152</t>
  </si>
  <si>
    <t>$Q$74</t>
  </si>
  <si>
    <t>$P$79</t>
  </si>
  <si>
    <t>$Q$86</t>
  </si>
  <si>
    <t>$F$88</t>
  </si>
  <si>
    <t>$E$95</t>
  </si>
  <si>
    <t>$F$95</t>
  </si>
  <si>
    <t>$P$95</t>
  </si>
  <si>
    <t>$F$96</t>
  </si>
  <si>
    <t>$P$102</t>
  </si>
  <si>
    <t>$F$104</t>
  </si>
  <si>
    <t>$H$104</t>
  </si>
  <si>
    <t>$I$104</t>
  </si>
  <si>
    <t>$J$104</t>
  </si>
  <si>
    <t>$K$104</t>
  </si>
  <si>
    <t>$L$104</t>
  </si>
  <si>
    <t>$N$104</t>
  </si>
  <si>
    <t>$O$104</t>
  </si>
  <si>
    <t>$P$104</t>
  </si>
  <si>
    <t>$E$113</t>
  </si>
  <si>
    <t>$F$113</t>
  </si>
  <si>
    <t>$H$113</t>
  </si>
  <si>
    <t>$I$113</t>
  </si>
  <si>
    <t>$J$113</t>
  </si>
  <si>
    <t>$K$113</t>
  </si>
  <si>
    <t>$L$113</t>
  </si>
  <si>
    <t>$M$113</t>
  </si>
  <si>
    <t>$N$113</t>
  </si>
  <si>
    <t>$O$113</t>
  </si>
  <si>
    <t>$P$113</t>
  </si>
  <si>
    <t>$E$115</t>
  </si>
  <si>
    <t>$F$115</t>
  </si>
  <si>
    <t>$H$115</t>
  </si>
  <si>
    <t>$I$115</t>
  </si>
  <si>
    <t>$J$115</t>
  </si>
  <si>
    <t>$K$115</t>
  </si>
  <si>
    <t>$L$115</t>
  </si>
  <si>
    <t>$M$115</t>
  </si>
  <si>
    <t>$N$115</t>
  </si>
  <si>
    <t>$O$115</t>
  </si>
  <si>
    <t>$P$115</t>
  </si>
  <si>
    <t>$K$128</t>
  </si>
  <si>
    <t>$L$128</t>
  </si>
  <si>
    <t>$M$128</t>
  </si>
  <si>
    <t>$N$128</t>
  </si>
  <si>
    <t>$O$128</t>
  </si>
  <si>
    <t>$E$129</t>
  </si>
  <si>
    <t>$F$129</t>
  </si>
  <si>
    <t>$H$129</t>
  </si>
  <si>
    <t>$I$129</t>
  </si>
  <si>
    <t>$J$129</t>
  </si>
  <si>
    <t>$K$129</t>
  </si>
  <si>
    <t>$L$129</t>
  </si>
  <si>
    <t>$M$129</t>
  </si>
  <si>
    <t>$N$129</t>
  </si>
  <si>
    <t>$O$129</t>
  </si>
  <si>
    <t>$P$135</t>
  </si>
  <si>
    <t>$G$136</t>
  </si>
  <si>
    <t>$H$136</t>
  </si>
  <si>
    <t>$I$136</t>
  </si>
  <si>
    <t>$J$136</t>
  </si>
  <si>
    <t>$K$136</t>
  </si>
  <si>
    <t>$L$136</t>
  </si>
  <si>
    <t>$M$136</t>
  </si>
  <si>
    <t>$N$136</t>
  </si>
  <si>
    <t>$O$136</t>
  </si>
  <si>
    <t>$G$137</t>
  </si>
  <si>
    <t>$H$137</t>
  </si>
  <si>
    <t>$I$137</t>
  </si>
  <si>
    <t>$J$137</t>
  </si>
  <si>
    <t>$K$137</t>
  </si>
  <si>
    <t>$L$137</t>
  </si>
  <si>
    <t>$M$137</t>
  </si>
  <si>
    <t>$N$137</t>
  </si>
  <si>
    <t>$O$137</t>
  </si>
  <si>
    <t>$E$141</t>
  </si>
  <si>
    <t>$E$31</t>
  </si>
  <si>
    <t>$E$29</t>
  </si>
  <si>
    <t>$F$29</t>
  </si>
  <si>
    <t>Tillgångar_utestående_belopp</t>
  </si>
  <si>
    <t>Tillgångar_nya_under_perioden</t>
  </si>
  <si>
    <t>Skulder_utestående_belopp</t>
  </si>
  <si>
    <t>Skulder_nya_under_perioden</t>
  </si>
  <si>
    <t>Sverige</t>
  </si>
  <si>
    <t>Version 10C, 2014-11-30 -&gt;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</si>
</sst>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#,##0\ &quot;kr&quot;;[Red]\-#,##0\ &quot;kr&quot;"/>
    <numFmt numFmtId="164" formatCode="#,##0;[Red]&quot;-&quot;#,##0"/>
    <numFmt numFmtId="165" formatCode="0.0000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12"/>
      <name val="Helvetica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9"/>
      <name val="Helvetica"/>
      <family val="2"/>
    </font>
    <font>
      <b/>
      <i/>
      <sz val="9"/>
      <name val="Helvetica"/>
      <family val="2"/>
    </font>
    <font>
      <sz val="8"/>
      <name val="Helvetica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sz val="16"/>
      <color indexed="51"/>
      <name val="Arial"/>
      <family val="2"/>
    </font>
    <font>
      <i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0"/>
      <name val="Helvetica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9"/>
      <name val="Arial"/>
      <family val="2"/>
    </font>
    <font>
      <sz val="6"/>
      <name val="Arial"/>
      <family val="2"/>
    </font>
    <font>
      <sz val="14"/>
      <name val="Arial"/>
      <family val="2"/>
    </font>
    <font>
      <u/>
      <sz val="6.75"/>
      <color indexed="12"/>
      <name val="Arial"/>
      <family val="2"/>
    </font>
    <font>
      <b/>
      <u/>
      <sz val="14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/>
      <sz val="12"/>
      <color indexed="12"/>
      <name val="Arial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u/>
      <sz val="12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  <font>
      <sz val="11"/>
      <color indexed="48"/>
      <name val="Arial"/>
      <family val="2"/>
    </font>
    <font>
      <sz val="9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8"/>
      <color theme="1"/>
      <name val="Arial"/>
      <family val="2"/>
    </font>
    <font>
      <sz val="8"/>
      <color theme="4"/>
      <name val="Arial"/>
      <family val="2"/>
    </font>
    <font>
      <sz val="11"/>
      <name val="Calibri"/>
      <family val="2"/>
      <scheme val="minor"/>
    </font>
    <font>
      <sz val="10"/>
      <color indexed="12"/>
      <name val="Arial"/>
      <family val="2"/>
    </font>
    <font>
      <sz val="10"/>
      <color theme="1"/>
      <name val="Arial"/>
      <family val="2"/>
    </font>
    <font>
      <sz val="8"/>
      <color indexed="8"/>
      <name val="Arial"/>
      <family val="2"/>
    </font>
    <font>
      <b/>
      <sz val="10"/>
      <color indexed="10"/>
      <name val="Arial"/>
      <family val="2"/>
    </font>
    <font>
      <sz val="11"/>
      <color theme="4"/>
      <name val="Calibri"/>
      <family val="2"/>
      <scheme val="minor"/>
    </font>
    <font>
      <b/>
      <i/>
      <sz val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u/>
      <sz val="14"/>
      <color rgb="FF0070C0"/>
      <name val="Arial"/>
      <family val="2"/>
    </font>
    <font>
      <sz val="11"/>
      <color rgb="FF000000"/>
      <name val="Calibri"/>
      <family val="2"/>
    </font>
    <font>
      <b/>
      <sz val="16"/>
      <color indexed="52"/>
      <name val="Arial"/>
      <family val="2"/>
    </font>
    <font>
      <b/>
      <sz val="8"/>
      <color indexed="12"/>
      <name val="Helvetica"/>
      <family val="2"/>
    </font>
    <font>
      <u/>
      <sz val="11"/>
      <color indexed="12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55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CC"/>
        <bgColor indexed="55"/>
      </patternFill>
    </fill>
    <fill>
      <patternFill patternType="solid">
        <fgColor indexed="9"/>
        <b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</fills>
  <borders count="50">
    <border>
      <left/>
      <right/>
      <top/>
      <bottom/>
      <diagonal/>
    </border>
    <border>
      <left style="thick">
        <color indexed="51"/>
      </left>
      <right/>
      <top style="thick">
        <color indexed="51"/>
      </top>
      <bottom/>
      <diagonal/>
    </border>
    <border>
      <left/>
      <right/>
      <top style="thick">
        <color indexed="51"/>
      </top>
      <bottom/>
      <diagonal/>
    </border>
    <border>
      <left/>
      <right style="thick">
        <color indexed="51"/>
      </right>
      <top style="thick">
        <color indexed="51"/>
      </top>
      <bottom/>
      <diagonal/>
    </border>
    <border>
      <left/>
      <right style="thick">
        <color indexed="51"/>
      </right>
      <top/>
      <bottom/>
      <diagonal/>
    </border>
    <border>
      <left style="thick">
        <color indexed="51"/>
      </left>
      <right/>
      <top/>
      <bottom style="thick">
        <color indexed="51"/>
      </bottom>
      <diagonal/>
    </border>
    <border>
      <left/>
      <right/>
      <top/>
      <bottom style="thick">
        <color indexed="51"/>
      </bottom>
      <diagonal/>
    </border>
    <border>
      <left/>
      <right style="thick">
        <color indexed="51"/>
      </right>
      <top/>
      <bottom style="thick">
        <color indexed="5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51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4">
    <xf numFmtId="0" fontId="0" fillId="0" borderId="0"/>
    <xf numFmtId="0" fontId="29" fillId="0" borderId="0" applyNumberFormat="0" applyFill="0" applyBorder="0" applyAlignment="0" applyProtection="0">
      <alignment vertical="top"/>
      <protection locked="0"/>
    </xf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5" fillId="19" borderId="19" applyNumberFormat="0" applyFont="0" applyAlignment="0" applyProtection="0"/>
    <xf numFmtId="0" fontId="37" fillId="20" borderId="20" applyNumberFormat="0" applyAlignment="0" applyProtection="0"/>
    <xf numFmtId="0" fontId="38" fillId="7" borderId="0" applyNumberFormat="0" applyBorder="0" applyAlignment="0" applyProtection="0"/>
    <xf numFmtId="0" fontId="39" fillId="6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10" borderId="20" applyNumberFormat="0" applyAlignment="0" applyProtection="0"/>
    <xf numFmtId="0" fontId="42" fillId="25" borderId="21" applyNumberFormat="0" applyAlignment="0" applyProtection="0"/>
    <xf numFmtId="0" fontId="43" fillId="0" borderId="22" applyNumberFormat="0" applyFill="0" applyAlignment="0" applyProtection="0"/>
    <xf numFmtId="0" fontId="44" fillId="26" borderId="0" applyNumberFormat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35" fillId="0" borderId="0"/>
    <xf numFmtId="0" fontId="45" fillId="0" borderId="23" applyNumberFormat="0" applyFill="0" applyAlignment="0" applyProtection="0"/>
    <xf numFmtId="0" fontId="46" fillId="0" borderId="24" applyNumberFormat="0" applyFill="0" applyAlignment="0" applyProtection="0"/>
    <xf numFmtId="0" fontId="47" fillId="0" borderId="2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6" applyNumberFormat="0" applyFill="0" applyAlignment="0" applyProtection="0"/>
    <xf numFmtId="164" fontId="23" fillId="0" borderId="0" applyFont="0" applyFill="0" applyBorder="0" applyAlignment="0" applyProtection="0"/>
    <xf numFmtId="0" fontId="50" fillId="20" borderId="27" applyNumberFormat="0" applyAlignment="0" applyProtection="0"/>
    <xf numFmtId="6" fontId="23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23" fillId="19" borderId="19" applyNumberFormat="0" applyFont="0" applyAlignment="0" applyProtection="0"/>
  </cellStyleXfs>
  <cellXfs count="668">
    <xf numFmtId="0" fontId="0" fillId="0" borderId="0" xfId="0"/>
    <xf numFmtId="0" fontId="0" fillId="3" borderId="0" xfId="0" applyFill="1" applyProtection="1">
      <protection locked="0"/>
    </xf>
    <xf numFmtId="0" fontId="0" fillId="3" borderId="4" xfId="0" applyFill="1" applyBorder="1" applyProtection="1">
      <protection locked="0"/>
    </xf>
    <xf numFmtId="14" fontId="4" fillId="3" borderId="4" xfId="0" applyNumberFormat="1" applyFont="1" applyFill="1" applyBorder="1" applyAlignment="1" applyProtection="1">
      <alignment horizontal="left"/>
      <protection locked="0"/>
    </xf>
    <xf numFmtId="0" fontId="4" fillId="3" borderId="4" xfId="0" applyFont="1" applyFill="1" applyBorder="1" applyProtection="1">
      <protection locked="0"/>
    </xf>
    <xf numFmtId="0" fontId="7" fillId="3" borderId="4" xfId="0" applyFont="1" applyFill="1" applyBorder="1" applyAlignment="1" applyProtection="1">
      <alignment horizontal="left"/>
      <protection locked="0"/>
    </xf>
    <xf numFmtId="0" fontId="0" fillId="4" borderId="1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0" xfId="0" applyFill="1" applyProtection="1">
      <protection locked="0"/>
    </xf>
    <xf numFmtId="0" fontId="3" fillId="4" borderId="0" xfId="0" applyFont="1" applyFill="1" applyProtection="1"/>
    <xf numFmtId="0" fontId="0" fillId="4" borderId="4" xfId="0" applyFill="1" applyBorder="1" applyProtection="1">
      <protection locked="0"/>
    </xf>
    <xf numFmtId="0" fontId="5" fillId="4" borderId="0" xfId="0" applyFont="1" applyFill="1" applyBorder="1" applyProtection="1">
      <protection locked="0"/>
    </xf>
    <xf numFmtId="0" fontId="5" fillId="4" borderId="0" xfId="0" applyFont="1" applyFill="1" applyBorder="1" applyProtection="1"/>
    <xf numFmtId="0" fontId="14" fillId="4" borderId="0" xfId="0" applyFont="1" applyFill="1" applyProtection="1">
      <protection locked="0"/>
    </xf>
    <xf numFmtId="14" fontId="4" fillId="4" borderId="4" xfId="0" applyNumberFormat="1" applyFont="1" applyFill="1" applyBorder="1" applyAlignment="1" applyProtection="1">
      <alignment horizontal="left"/>
      <protection locked="0"/>
    </xf>
    <xf numFmtId="0" fontId="0" fillId="4" borderId="0" xfId="0" applyFill="1" applyBorder="1" applyProtection="1">
      <protection locked="0"/>
    </xf>
    <xf numFmtId="0" fontId="0" fillId="4" borderId="0" xfId="0" applyFill="1" applyBorder="1" applyAlignment="1" applyProtection="1">
      <alignment wrapText="1"/>
      <protection locked="0"/>
    </xf>
    <xf numFmtId="0" fontId="4" fillId="4" borderId="4" xfId="0" applyFont="1" applyFill="1" applyBorder="1" applyProtection="1">
      <protection locked="0"/>
    </xf>
    <xf numFmtId="0" fontId="8" fillId="4" borderId="0" xfId="0" applyFont="1" applyFill="1" applyBorder="1" applyProtection="1">
      <protection locked="0"/>
    </xf>
    <xf numFmtId="0" fontId="7" fillId="4" borderId="4" xfId="0" applyFont="1" applyFill="1" applyBorder="1" applyAlignment="1" applyProtection="1">
      <alignment horizontal="left"/>
      <protection locked="0"/>
    </xf>
    <xf numFmtId="0" fontId="9" fillId="4" borderId="0" xfId="0" applyFont="1" applyFill="1" applyBorder="1" applyProtection="1">
      <protection locked="0"/>
    </xf>
    <xf numFmtId="0" fontId="0" fillId="4" borderId="0" xfId="0" applyFill="1" applyBorder="1" applyAlignment="1" applyProtection="1">
      <alignment horizontal="center" wrapText="1"/>
      <protection locked="0"/>
    </xf>
    <xf numFmtId="0" fontId="17" fillId="4" borderId="0" xfId="0" applyFont="1" applyFill="1" applyBorder="1" applyAlignment="1" applyProtection="1">
      <alignment wrapText="1"/>
      <protection locked="0"/>
    </xf>
    <xf numFmtId="0" fontId="16" fillId="4" borderId="0" xfId="0" applyFont="1" applyFill="1" applyBorder="1" applyProtection="1">
      <protection locked="0"/>
    </xf>
    <xf numFmtId="0" fontId="18" fillId="4" borderId="0" xfId="0" applyFont="1" applyFill="1" applyProtection="1">
      <protection locked="0"/>
    </xf>
    <xf numFmtId="0" fontId="12" fillId="4" borderId="5" xfId="0" applyFont="1" applyFill="1" applyBorder="1" applyProtection="1">
      <protection locked="0"/>
    </xf>
    <xf numFmtId="0" fontId="12" fillId="4" borderId="6" xfId="0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21" fillId="2" borderId="11" xfId="0" applyFont="1" applyFill="1" applyBorder="1" applyAlignment="1" applyProtection="1">
      <protection locked="0"/>
    </xf>
    <xf numFmtId="0" fontId="23" fillId="2" borderId="0" xfId="0" applyFont="1" applyFill="1" applyProtection="1">
      <protection locked="0"/>
    </xf>
    <xf numFmtId="3" fontId="56" fillId="2" borderId="28" xfId="0" applyNumberFormat="1" applyFont="1" applyFill="1" applyBorder="1" applyAlignment="1" applyProtection="1">
      <protection locked="0"/>
    </xf>
    <xf numFmtId="3" fontId="56" fillId="2" borderId="32" xfId="0" applyNumberFormat="1" applyFont="1" applyFill="1" applyBorder="1" applyAlignment="1" applyProtection="1">
      <protection locked="0"/>
    </xf>
    <xf numFmtId="3" fontId="56" fillId="0" borderId="28" xfId="0" applyNumberFormat="1" applyFont="1" applyFill="1" applyBorder="1" applyAlignment="1" applyProtection="1">
      <protection locked="0"/>
    </xf>
    <xf numFmtId="3" fontId="56" fillId="2" borderId="0" xfId="0" applyNumberFormat="1" applyFont="1" applyFill="1" applyBorder="1" applyAlignment="1" applyProtection="1">
      <alignment horizontal="right"/>
      <protection locked="0"/>
    </xf>
    <xf numFmtId="3" fontId="23" fillId="0" borderId="0" xfId="0" applyNumberFormat="1" applyFont="1" applyFill="1" applyBorder="1" applyAlignment="1" applyProtection="1">
      <alignment horizontal="right"/>
      <protection locked="0"/>
    </xf>
    <xf numFmtId="3" fontId="58" fillId="28" borderId="11" xfId="0" applyNumberFormat="1" applyFont="1" applyFill="1" applyBorder="1" applyAlignment="1" applyProtection="1">
      <alignment horizontal="center"/>
      <protection locked="0"/>
    </xf>
    <xf numFmtId="3" fontId="58" fillId="30" borderId="28" xfId="0" applyNumberFormat="1" applyFont="1" applyFill="1" applyBorder="1" applyAlignment="1" applyProtection="1">
      <alignment horizontal="center"/>
      <protection locked="0"/>
    </xf>
    <xf numFmtId="3" fontId="58" fillId="28" borderId="28" xfId="0" applyNumberFormat="1" applyFont="1" applyFill="1" applyBorder="1" applyAlignment="1" applyProtection="1">
      <alignment horizontal="center"/>
      <protection locked="0"/>
    </xf>
    <xf numFmtId="3" fontId="58" fillId="29" borderId="28" xfId="0" applyNumberFormat="1" applyFont="1" applyFill="1" applyBorder="1" applyAlignment="1" applyProtection="1">
      <alignment horizontal="center"/>
      <protection locked="0"/>
    </xf>
    <xf numFmtId="3" fontId="6" fillId="30" borderId="28" xfId="0" applyNumberFormat="1" applyFont="1" applyFill="1" applyBorder="1" applyAlignment="1" applyProtection="1">
      <alignment horizontal="center"/>
      <protection locked="0"/>
    </xf>
    <xf numFmtId="165" fontId="56" fillId="2" borderId="11" xfId="0" applyNumberFormat="1" applyFont="1" applyFill="1" applyBorder="1" applyAlignment="1" applyProtection="1">
      <protection locked="0"/>
    </xf>
    <xf numFmtId="165" fontId="56" fillId="2" borderId="28" xfId="0" applyNumberFormat="1" applyFont="1" applyFill="1" applyBorder="1" applyAlignment="1" applyProtection="1">
      <protection locked="0"/>
    </xf>
    <xf numFmtId="3" fontId="56" fillId="4" borderId="0" xfId="0" applyNumberFormat="1" applyFont="1" applyFill="1" applyBorder="1" applyAlignment="1" applyProtection="1">
      <alignment horizontal="right"/>
      <protection locked="0"/>
    </xf>
    <xf numFmtId="165" fontId="56" fillId="2" borderId="32" xfId="0" applyNumberFormat="1" applyFont="1" applyFill="1" applyBorder="1" applyAlignment="1" applyProtection="1">
      <protection locked="0"/>
    </xf>
    <xf numFmtId="165" fontId="58" fillId="30" borderId="28" xfId="0" applyNumberFormat="1" applyFont="1" applyFill="1" applyBorder="1" applyAlignment="1" applyProtection="1">
      <alignment horizontal="center"/>
      <protection locked="0"/>
    </xf>
    <xf numFmtId="165" fontId="56" fillId="4" borderId="0" xfId="0" applyNumberFormat="1" applyFont="1" applyFill="1" applyBorder="1" applyAlignment="1" applyProtection="1">
      <alignment horizontal="right"/>
      <protection locked="0"/>
    </xf>
    <xf numFmtId="165" fontId="23" fillId="32" borderId="28" xfId="0" quotePrefix="1" applyNumberFormat="1" applyFont="1" applyFill="1" applyBorder="1" applyAlignment="1" applyProtection="1">
      <alignment horizontal="right"/>
      <protection locked="0"/>
    </xf>
    <xf numFmtId="3" fontId="23" fillId="30" borderId="28" xfId="0" applyNumberFormat="1" applyFont="1" applyFill="1" applyBorder="1" applyAlignment="1" applyProtection="1">
      <alignment horizontal="left"/>
      <protection locked="0"/>
    </xf>
    <xf numFmtId="3" fontId="23" fillId="30" borderId="29" xfId="0" applyNumberFormat="1" applyFont="1" applyFill="1" applyBorder="1" applyAlignment="1" applyProtection="1">
      <alignment horizontal="left"/>
      <protection locked="0"/>
    </xf>
    <xf numFmtId="165" fontId="23" fillId="28" borderId="28" xfId="0" applyNumberFormat="1" applyFont="1" applyFill="1" applyBorder="1" applyAlignment="1" applyProtection="1">
      <alignment horizontal="left"/>
      <protection locked="0"/>
    </xf>
    <xf numFmtId="0" fontId="0" fillId="2" borderId="0" xfId="0" applyFill="1" applyProtection="1">
      <protection locked="0"/>
    </xf>
    <xf numFmtId="3" fontId="23" fillId="32" borderId="11" xfId="39" applyNumberFormat="1" applyFont="1" applyFill="1" applyBorder="1" applyAlignment="1" applyProtection="1"/>
    <xf numFmtId="3" fontId="56" fillId="2" borderId="11" xfId="0" applyNumberFormat="1" applyFont="1" applyFill="1" applyBorder="1" applyAlignment="1" applyProtection="1">
      <protection locked="0"/>
    </xf>
    <xf numFmtId="3" fontId="23" fillId="4" borderId="0" xfId="0" applyNumberFormat="1" applyFont="1" applyFill="1" applyBorder="1" applyAlignment="1" applyProtection="1">
      <alignment horizontal="right"/>
      <protection locked="0"/>
    </xf>
    <xf numFmtId="3" fontId="23" fillId="2" borderId="0" xfId="0" applyNumberFormat="1" applyFont="1" applyFill="1" applyBorder="1" applyAlignment="1" applyProtection="1">
      <alignment horizontal="right"/>
      <protection locked="0"/>
    </xf>
    <xf numFmtId="3" fontId="56" fillId="32" borderId="28" xfId="39" applyNumberFormat="1" applyFont="1" applyFill="1" applyBorder="1" applyAlignment="1" applyProtection="1"/>
    <xf numFmtId="3" fontId="56" fillId="4" borderId="28" xfId="0" applyNumberFormat="1" applyFont="1" applyFill="1" applyBorder="1" applyAlignment="1" applyProtection="1">
      <protection locked="0"/>
    </xf>
    <xf numFmtId="3" fontId="0" fillId="4" borderId="0" xfId="0" applyNumberFormat="1" applyFill="1" applyBorder="1" applyAlignment="1" applyProtection="1">
      <alignment horizontal="right"/>
      <protection locked="0"/>
    </xf>
    <xf numFmtId="3" fontId="0" fillId="2" borderId="0" xfId="0" applyNumberFormat="1" applyFill="1" applyBorder="1" applyAlignment="1" applyProtection="1">
      <alignment horizontal="right"/>
      <protection locked="0"/>
    </xf>
    <xf numFmtId="3" fontId="69" fillId="2" borderId="32" xfId="0" applyNumberFormat="1" applyFont="1" applyFill="1" applyBorder="1" applyAlignment="1" applyProtection="1">
      <protection locked="0"/>
    </xf>
    <xf numFmtId="3" fontId="58" fillId="28" borderId="11" xfId="39" applyNumberFormat="1" applyFont="1" applyFill="1" applyBorder="1" applyAlignment="1" applyProtection="1">
      <alignment horizontal="center"/>
      <protection locked="0"/>
    </xf>
    <xf numFmtId="3" fontId="58" fillId="30" borderId="28" xfId="39" applyNumberFormat="1" applyFont="1" applyFill="1" applyBorder="1" applyAlignment="1" applyProtection="1">
      <alignment horizontal="center"/>
      <protection locked="0"/>
    </xf>
    <xf numFmtId="3" fontId="58" fillId="29" borderId="28" xfId="39" applyNumberFormat="1" applyFont="1" applyFill="1" applyBorder="1" applyAlignment="1" applyProtection="1">
      <alignment horizontal="center"/>
      <protection locked="0"/>
    </xf>
    <xf numFmtId="3" fontId="58" fillId="28" borderId="28" xfId="39" applyNumberFormat="1" applyFont="1" applyFill="1" applyBorder="1" applyAlignment="1" applyProtection="1">
      <alignment horizontal="center"/>
      <protection locked="0"/>
    </xf>
    <xf numFmtId="3" fontId="6" fillId="30" borderId="28" xfId="39" applyNumberFormat="1" applyFont="1" applyFill="1" applyBorder="1" applyAlignment="1" applyProtection="1">
      <alignment horizontal="left"/>
      <protection locked="0"/>
    </xf>
    <xf numFmtId="165" fontId="56" fillId="32" borderId="28" xfId="39" applyNumberFormat="1" applyFont="1" applyFill="1" applyBorder="1" applyAlignment="1" applyProtection="1"/>
    <xf numFmtId="165" fontId="23" fillId="32" borderId="28" xfId="39" applyNumberFormat="1" applyFont="1" applyFill="1" applyBorder="1" applyAlignment="1" applyProtection="1"/>
    <xf numFmtId="165" fontId="23" fillId="4" borderId="0" xfId="0" applyNumberFormat="1" applyFont="1" applyFill="1" applyBorder="1" applyAlignment="1" applyProtection="1">
      <alignment horizontal="right"/>
      <protection locked="0"/>
    </xf>
    <xf numFmtId="165" fontId="23" fillId="2" borderId="0" xfId="0" applyNumberFormat="1" applyFont="1" applyFill="1" applyBorder="1" applyAlignment="1" applyProtection="1">
      <alignment horizontal="right"/>
      <protection locked="0"/>
    </xf>
    <xf numFmtId="165" fontId="56" fillId="0" borderId="28" xfId="0" applyNumberFormat="1" applyFont="1" applyFill="1" applyBorder="1" applyAlignment="1" applyProtection="1">
      <protection locked="0"/>
    </xf>
    <xf numFmtId="165" fontId="69" fillId="2" borderId="32" xfId="0" applyNumberFormat="1" applyFont="1" applyFill="1" applyBorder="1" applyAlignment="1" applyProtection="1">
      <protection locked="0"/>
    </xf>
    <xf numFmtId="165" fontId="0" fillId="4" borderId="0" xfId="0" applyNumberFormat="1" applyFill="1" applyBorder="1" applyAlignment="1" applyProtection="1">
      <alignment horizontal="right"/>
      <protection locked="0"/>
    </xf>
    <xf numFmtId="165" fontId="0" fillId="2" borderId="0" xfId="0" applyNumberFormat="1" applyFill="1" applyBorder="1" applyAlignment="1" applyProtection="1">
      <alignment horizontal="right"/>
      <protection locked="0"/>
    </xf>
    <xf numFmtId="165" fontId="56" fillId="2" borderId="0" xfId="0" applyNumberFormat="1" applyFont="1" applyFill="1" applyBorder="1" applyAlignment="1" applyProtection="1">
      <alignment horizontal="right"/>
      <protection locked="0"/>
    </xf>
    <xf numFmtId="3" fontId="6" fillId="28" borderId="11" xfId="0" applyNumberFormat="1" applyFont="1" applyFill="1" applyBorder="1" applyAlignment="1" applyProtection="1">
      <alignment horizontal="center"/>
      <protection locked="0"/>
    </xf>
    <xf numFmtId="3" fontId="56" fillId="30" borderId="28" xfId="39" applyNumberFormat="1" applyFont="1" applyFill="1" applyBorder="1" applyAlignment="1" applyProtection="1">
      <alignment horizontal="left"/>
      <protection locked="0"/>
    </xf>
    <xf numFmtId="3" fontId="6" fillId="28" borderId="28" xfId="0" applyNumberFormat="1" applyFont="1" applyFill="1" applyBorder="1" applyAlignment="1" applyProtection="1">
      <alignment horizontal="center"/>
      <protection locked="0"/>
    </xf>
    <xf numFmtId="3" fontId="73" fillId="29" borderId="28" xfId="0" applyNumberFormat="1" applyFont="1" applyFill="1" applyBorder="1" applyAlignment="1" applyProtection="1">
      <alignment horizontal="center"/>
      <protection locked="0"/>
    </xf>
    <xf numFmtId="3" fontId="6" fillId="28" borderId="9" xfId="0" applyNumberFormat="1" applyFont="1" applyFill="1" applyBorder="1" applyAlignment="1" applyProtection="1">
      <alignment horizontal="center"/>
      <protection locked="0"/>
    </xf>
    <xf numFmtId="3" fontId="6" fillId="30" borderId="28" xfId="39" applyNumberFormat="1" applyFont="1" applyFill="1" applyBorder="1" applyAlignment="1" applyProtection="1">
      <alignment horizontal="center"/>
      <protection locked="0"/>
    </xf>
    <xf numFmtId="3" fontId="6" fillId="28" borderId="10" xfId="0" applyNumberFormat="1" applyFont="1" applyFill="1" applyBorder="1" applyAlignment="1" applyProtection="1">
      <alignment horizontal="center"/>
      <protection locked="0"/>
    </xf>
    <xf numFmtId="3" fontId="6" fillId="28" borderId="31" xfId="0" applyNumberFormat="1" applyFont="1" applyFill="1" applyBorder="1" applyAlignment="1" applyProtection="1">
      <alignment horizontal="center"/>
      <protection locked="0"/>
    </xf>
    <xf numFmtId="3" fontId="6" fillId="28" borderId="29" xfId="0" applyNumberFormat="1" applyFont="1" applyFill="1" applyBorder="1" applyAlignment="1" applyProtection="1">
      <alignment horizontal="center"/>
      <protection locked="0"/>
    </xf>
    <xf numFmtId="3" fontId="56" fillId="2" borderId="0" xfId="39" applyNumberFormat="1" applyFont="1" applyFill="1" applyBorder="1" applyAlignment="1" applyProtection="1">
      <alignment horizontal="right"/>
      <protection locked="0"/>
    </xf>
    <xf numFmtId="0" fontId="56" fillId="2" borderId="0" xfId="0" applyFont="1" applyFill="1" applyProtection="1">
      <protection locked="0"/>
    </xf>
    <xf numFmtId="165" fontId="58" fillId="30" borderId="11" xfId="0" applyNumberFormat="1" applyFont="1" applyFill="1" applyBorder="1" applyAlignment="1" applyProtection="1">
      <alignment horizontal="center"/>
      <protection locked="0"/>
    </xf>
    <xf numFmtId="165" fontId="6" fillId="29" borderId="11" xfId="0" applyNumberFormat="1" applyFont="1" applyFill="1" applyBorder="1" applyAlignment="1" applyProtection="1">
      <alignment horizontal="center"/>
      <protection locked="0"/>
    </xf>
    <xf numFmtId="165" fontId="6" fillId="30" borderId="11" xfId="0" applyNumberFormat="1" applyFont="1" applyFill="1" applyBorder="1" applyAlignment="1" applyProtection="1">
      <alignment horizontal="center"/>
      <protection locked="0"/>
    </xf>
    <xf numFmtId="165" fontId="6" fillId="28" borderId="11" xfId="0" applyNumberFormat="1" applyFont="1" applyFill="1" applyBorder="1" applyAlignment="1" applyProtection="1">
      <alignment horizontal="center"/>
      <protection locked="0"/>
    </xf>
    <xf numFmtId="165" fontId="6" fillId="30" borderId="28" xfId="0" applyNumberFormat="1" applyFont="1" applyFill="1" applyBorder="1" applyAlignment="1" applyProtection="1">
      <alignment horizontal="center"/>
      <protection locked="0"/>
    </xf>
    <xf numFmtId="3" fontId="58" fillId="29" borderId="11" xfId="0" applyNumberFormat="1" applyFont="1" applyFill="1" applyBorder="1" applyAlignment="1" applyProtection="1">
      <alignment horizontal="center"/>
      <protection locked="0"/>
    </xf>
    <xf numFmtId="165" fontId="6" fillId="29" borderId="28" xfId="0" applyNumberFormat="1" applyFont="1" applyFill="1" applyBorder="1" applyAlignment="1" applyProtection="1">
      <alignment horizontal="center"/>
      <protection locked="0"/>
    </xf>
    <xf numFmtId="0" fontId="76" fillId="0" borderId="0" xfId="1" applyFont="1" applyAlignment="1" applyProtection="1">
      <alignment horizontal="left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80" fillId="4" borderId="0" xfId="1" applyFont="1" applyFill="1" applyAlignment="1" applyProtection="1"/>
    <xf numFmtId="165" fontId="23" fillId="28" borderId="11" xfId="0" applyNumberFormat="1" applyFont="1" applyFill="1" applyBorder="1" applyAlignment="1" applyProtection="1">
      <alignment horizontal="left"/>
      <protection locked="0"/>
    </xf>
    <xf numFmtId="3" fontId="69" fillId="2" borderId="28" xfId="0" applyNumberFormat="1" applyFont="1" applyFill="1" applyBorder="1" applyAlignment="1" applyProtection="1">
      <protection locked="0"/>
    </xf>
    <xf numFmtId="165" fontId="69" fillId="2" borderId="28" xfId="0" applyNumberFormat="1" applyFont="1" applyFill="1" applyBorder="1" applyAlignment="1" applyProtection="1">
      <protection locked="0"/>
    </xf>
    <xf numFmtId="3" fontId="73" fillId="4" borderId="0" xfId="0" applyNumberFormat="1" applyFont="1" applyFill="1" applyBorder="1" applyAlignment="1" applyProtection="1">
      <alignment horizontal="center"/>
      <protection locked="0"/>
    </xf>
    <xf numFmtId="3" fontId="81" fillId="30" borderId="11" xfId="0" applyNumberFormat="1" applyFont="1" applyFill="1" applyBorder="1" applyAlignment="1" applyProtection="1">
      <alignment horizontal="center"/>
      <protection locked="0"/>
    </xf>
    <xf numFmtId="165" fontId="81" fillId="28" borderId="11" xfId="0" applyNumberFormat="1" applyFont="1" applyFill="1" applyBorder="1" applyAlignment="1" applyProtection="1">
      <alignment horizontal="center"/>
      <protection locked="0"/>
    </xf>
    <xf numFmtId="3" fontId="81" fillId="28" borderId="11" xfId="0" applyNumberFormat="1" applyFont="1" applyFill="1" applyBorder="1" applyAlignment="1" applyProtection="1">
      <alignment horizontal="center"/>
      <protection locked="0"/>
    </xf>
    <xf numFmtId="165" fontId="81" fillId="29" borderId="28" xfId="0" applyNumberFormat="1" applyFont="1" applyFill="1" applyBorder="1" applyAlignment="1" applyProtection="1">
      <alignment horizontal="center"/>
      <protection locked="0"/>
    </xf>
    <xf numFmtId="3" fontId="81" fillId="30" borderId="28" xfId="0" applyNumberFormat="1" applyFont="1" applyFill="1" applyBorder="1" applyAlignment="1" applyProtection="1">
      <alignment horizontal="center"/>
      <protection locked="0"/>
    </xf>
    <xf numFmtId="165" fontId="81" fillId="28" borderId="28" xfId="0" applyNumberFormat="1" applyFont="1" applyFill="1" applyBorder="1" applyAlignment="1" applyProtection="1">
      <alignment horizontal="center"/>
      <protection locked="0"/>
    </xf>
    <xf numFmtId="3" fontId="81" fillId="28" borderId="28" xfId="0" applyNumberFormat="1" applyFont="1" applyFill="1" applyBorder="1" applyAlignment="1" applyProtection="1">
      <alignment horizontal="center"/>
      <protection locked="0"/>
    </xf>
    <xf numFmtId="165" fontId="82" fillId="4" borderId="0" xfId="0" applyNumberFormat="1" applyFont="1" applyFill="1" applyBorder="1" applyAlignment="1" applyProtection="1">
      <alignment horizontal="center"/>
      <protection locked="0"/>
    </xf>
    <xf numFmtId="3" fontId="82" fillId="4" borderId="0" xfId="0" applyNumberFormat="1" applyFont="1" applyFill="1" applyBorder="1" applyAlignment="1" applyProtection="1">
      <alignment horizontal="center"/>
      <protection locked="0"/>
    </xf>
    <xf numFmtId="165" fontId="81" fillId="30" borderId="28" xfId="0" applyNumberFormat="1" applyFont="1" applyFill="1" applyBorder="1" applyAlignment="1" applyProtection="1">
      <alignment horizontal="center"/>
      <protection locked="0"/>
    </xf>
    <xf numFmtId="0" fontId="8" fillId="4" borderId="0" xfId="0" applyFont="1" applyFill="1" applyBorder="1" applyAlignment="1" applyProtection="1">
      <alignment horizontal="left"/>
      <protection locked="0"/>
    </xf>
    <xf numFmtId="0" fontId="8" fillId="4" borderId="0" xfId="0" applyFont="1" applyFill="1" applyBorder="1" applyAlignment="1" applyProtection="1">
      <alignment horizontal="center"/>
      <protection locked="0"/>
    </xf>
    <xf numFmtId="3" fontId="15" fillId="4" borderId="0" xfId="0" applyNumberFormat="1" applyFont="1" applyFill="1" applyBorder="1" applyAlignment="1" applyProtection="1">
      <alignment horizontal="center" wrapText="1"/>
      <protection locked="0"/>
    </xf>
    <xf numFmtId="0" fontId="20" fillId="2" borderId="0" xfId="0" applyFont="1" applyFill="1" applyProtection="1">
      <protection locked="0"/>
    </xf>
    <xf numFmtId="0" fontId="21" fillId="2" borderId="8" xfId="0" applyFont="1" applyFill="1" applyBorder="1" applyProtection="1">
      <protection locked="0"/>
    </xf>
    <xf numFmtId="0" fontId="21" fillId="2" borderId="12" xfId="0" applyFont="1" applyFill="1" applyBorder="1" applyProtection="1">
      <protection locked="0"/>
    </xf>
    <xf numFmtId="0" fontId="21" fillId="2" borderId="13" xfId="0" applyFont="1" applyFill="1" applyBorder="1" applyProtection="1">
      <protection locked="0"/>
    </xf>
    <xf numFmtId="0" fontId="21" fillId="2" borderId="0" xfId="0" applyFont="1" applyFill="1" applyBorder="1" applyProtection="1">
      <protection locked="0"/>
    </xf>
    <xf numFmtId="0" fontId="21" fillId="2" borderId="0" xfId="0" applyFont="1" applyFill="1" applyProtection="1">
      <protection locked="0"/>
    </xf>
    <xf numFmtId="0" fontId="25" fillId="2" borderId="0" xfId="0" applyFont="1" applyFill="1" applyProtection="1">
      <protection locked="0"/>
    </xf>
    <xf numFmtId="0" fontId="26" fillId="2" borderId="0" xfId="0" applyFont="1" applyFill="1" applyProtection="1">
      <protection locked="0"/>
    </xf>
    <xf numFmtId="0" fontId="27" fillId="2" borderId="0" xfId="0" applyFont="1" applyFill="1" applyAlignment="1" applyProtection="1">
      <alignment vertical="top"/>
      <protection locked="0"/>
    </xf>
    <xf numFmtId="0" fontId="27" fillId="2" borderId="0" xfId="0" applyFont="1" applyFill="1" applyAlignment="1" applyProtection="1">
      <alignment horizontal="fill" vertical="top"/>
      <protection locked="0"/>
    </xf>
    <xf numFmtId="0" fontId="21" fillId="2" borderId="0" xfId="0" applyFont="1" applyFill="1" applyAlignment="1" applyProtection="1">
      <alignment horizontal="fill"/>
      <protection locked="0"/>
    </xf>
    <xf numFmtId="0" fontId="28" fillId="2" borderId="0" xfId="0" applyFont="1" applyFill="1" applyProtection="1">
      <protection locked="0"/>
    </xf>
    <xf numFmtId="0" fontId="30" fillId="0" borderId="0" xfId="1" applyFont="1" applyAlignment="1" applyProtection="1">
      <alignment horizontal="left"/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11" fillId="2" borderId="0" xfId="0" applyFont="1" applyFill="1" applyProtection="1">
      <protection locked="0"/>
    </xf>
    <xf numFmtId="0" fontId="25" fillId="2" borderId="0" xfId="0" applyFont="1" applyFill="1" applyBorder="1" applyProtection="1">
      <protection locked="0"/>
    </xf>
    <xf numFmtId="0" fontId="25" fillId="2" borderId="0" xfId="0" applyFont="1" applyFill="1" applyBorder="1" applyAlignment="1" applyProtection="1">
      <alignment horizontal="centerContinuous"/>
      <protection locked="0"/>
    </xf>
    <xf numFmtId="14" fontId="31" fillId="2" borderId="0" xfId="0" applyNumberFormat="1" applyFont="1" applyFill="1" applyProtection="1">
      <protection locked="0"/>
    </xf>
    <xf numFmtId="20" fontId="32" fillId="2" borderId="0" xfId="0" applyNumberFormat="1" applyFont="1" applyFill="1" applyProtection="1">
      <protection locked="0"/>
    </xf>
    <xf numFmtId="0" fontId="23" fillId="2" borderId="0" xfId="0" applyFont="1" applyFill="1" applyAlignment="1" applyProtection="1">
      <protection locked="0"/>
    </xf>
    <xf numFmtId="0" fontId="23" fillId="2" borderId="16" xfId="0" applyFont="1" applyFill="1" applyBorder="1" applyProtection="1">
      <protection locked="0"/>
    </xf>
    <xf numFmtId="0" fontId="34" fillId="2" borderId="0" xfId="0" applyFont="1" applyFill="1" applyBorder="1" applyAlignment="1" applyProtection="1">
      <alignment horizontal="center" vertical="center" wrapText="1"/>
      <protection locked="0"/>
    </xf>
    <xf numFmtId="0" fontId="32" fillId="2" borderId="0" xfId="0" applyFont="1" applyFill="1" applyProtection="1">
      <protection locked="0"/>
    </xf>
    <xf numFmtId="0" fontId="0" fillId="27" borderId="0" xfId="0" applyFill="1" applyProtection="1">
      <protection locked="0"/>
    </xf>
    <xf numFmtId="0" fontId="0" fillId="27" borderId="0" xfId="0" applyFill="1" applyBorder="1" applyProtection="1">
      <protection locked="0"/>
    </xf>
    <xf numFmtId="0" fontId="0" fillId="38" borderId="0" xfId="0" applyFill="1" applyProtection="1">
      <protection locked="0"/>
    </xf>
    <xf numFmtId="0" fontId="78" fillId="4" borderId="1" xfId="0" applyFont="1" applyFill="1" applyBorder="1" applyProtection="1">
      <protection locked="0"/>
    </xf>
    <xf numFmtId="0" fontId="78" fillId="4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79" fillId="2" borderId="2" xfId="0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9" borderId="0" xfId="0" applyFill="1" applyProtection="1">
      <protection locked="0"/>
    </xf>
    <xf numFmtId="0" fontId="78" fillId="4" borderId="47" xfId="0" applyFont="1" applyFill="1" applyBorder="1" applyProtection="1">
      <protection locked="0"/>
    </xf>
    <xf numFmtId="0" fontId="79" fillId="2" borderId="0" xfId="0" applyFon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4" borderId="47" xfId="0" applyFill="1" applyBorder="1" applyProtection="1">
      <protection locked="0"/>
    </xf>
    <xf numFmtId="0" fontId="2" fillId="4" borderId="47" xfId="0" applyFont="1" applyFill="1" applyBorder="1" applyAlignment="1" applyProtection="1">
      <alignment wrapText="1"/>
      <protection locked="0"/>
    </xf>
    <xf numFmtId="0" fontId="0" fillId="2" borderId="47" xfId="0" applyFill="1" applyBorder="1" applyProtection="1">
      <protection locked="0"/>
    </xf>
    <xf numFmtId="0" fontId="79" fillId="4" borderId="0" xfId="0" applyFont="1" applyFill="1" applyBorder="1" applyProtection="1">
      <protection locked="0"/>
    </xf>
    <xf numFmtId="0" fontId="52" fillId="4" borderId="47" xfId="1" applyFont="1" applyFill="1" applyBorder="1" applyAlignment="1" applyProtection="1">
      <protection locked="0"/>
    </xf>
    <xf numFmtId="0" fontId="52" fillId="4" borderId="0" xfId="1" applyFont="1" applyFill="1" applyBorder="1" applyAlignment="1" applyProtection="1">
      <protection locked="0"/>
    </xf>
    <xf numFmtId="0" fontId="0" fillId="4" borderId="0" xfId="0" applyFont="1" applyFill="1" applyBorder="1" applyProtection="1">
      <protection locked="0"/>
    </xf>
    <xf numFmtId="0" fontId="80" fillId="4" borderId="47" xfId="1" applyFont="1" applyFill="1" applyBorder="1" applyAlignment="1" applyProtection="1">
      <protection locked="0"/>
    </xf>
    <xf numFmtId="0" fontId="80" fillId="4" borderId="0" xfId="1" applyFont="1" applyFill="1" applyBorder="1" applyAlignment="1" applyProtection="1">
      <protection locked="0"/>
    </xf>
    <xf numFmtId="0" fontId="52" fillId="4" borderId="5" xfId="1" applyFont="1" applyFill="1" applyBorder="1" applyAlignment="1" applyProtection="1">
      <protection locked="0"/>
    </xf>
    <xf numFmtId="0" fontId="52" fillId="4" borderId="6" xfId="1" applyFont="1" applyFill="1" applyBorder="1" applyAlignment="1" applyProtection="1">
      <protection locked="0"/>
    </xf>
    <xf numFmtId="0" fontId="2" fillId="4" borderId="6" xfId="0" applyFont="1" applyFill="1" applyBorder="1" applyAlignment="1" applyProtection="1">
      <alignment horizontal="center"/>
      <protection locked="0"/>
    </xf>
    <xf numFmtId="0" fontId="0" fillId="4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52" fillId="27" borderId="0" xfId="1" applyFont="1" applyFill="1" applyAlignment="1" applyProtection="1">
      <protection locked="0"/>
    </xf>
    <xf numFmtId="0" fontId="54" fillId="27" borderId="0" xfId="0" applyFont="1" applyFill="1" applyProtection="1">
      <protection locked="0"/>
    </xf>
    <xf numFmtId="0" fontId="23" fillId="4" borderId="0" xfId="0" applyFont="1" applyFill="1" applyProtection="1">
      <protection locked="0"/>
    </xf>
    <xf numFmtId="0" fontId="55" fillId="2" borderId="0" xfId="0" applyFont="1" applyFill="1" applyProtection="1">
      <protection locked="0"/>
    </xf>
    <xf numFmtId="0" fontId="23" fillId="2" borderId="30" xfId="0" applyFont="1" applyFill="1" applyBorder="1" applyProtection="1">
      <protection locked="0"/>
    </xf>
    <xf numFmtId="0" fontId="23" fillId="4" borderId="30" xfId="0" applyFont="1" applyFill="1" applyBorder="1" applyProtection="1">
      <protection locked="0"/>
    </xf>
    <xf numFmtId="0" fontId="6" fillId="2" borderId="14" xfId="0" applyFont="1" applyFill="1" applyBorder="1" applyProtection="1">
      <protection locked="0"/>
    </xf>
    <xf numFmtId="0" fontId="23" fillId="2" borderId="31" xfId="0" applyFont="1" applyFill="1" applyBorder="1" applyProtection="1">
      <protection locked="0"/>
    </xf>
    <xf numFmtId="0" fontId="21" fillId="2" borderId="15" xfId="0" applyFont="1" applyFill="1" applyBorder="1" applyProtection="1">
      <protection locked="0"/>
    </xf>
    <xf numFmtId="0" fontId="23" fillId="2" borderId="17" xfId="0" applyFont="1" applyFill="1" applyBorder="1" applyProtection="1">
      <protection locked="0"/>
    </xf>
    <xf numFmtId="0" fontId="21" fillId="2" borderId="0" xfId="0" applyFont="1" applyFill="1" applyBorder="1" applyAlignment="1" applyProtection="1">
      <protection locked="0"/>
    </xf>
    <xf numFmtId="0" fontId="23" fillId="2" borderId="0" xfId="0" applyFont="1" applyFill="1" applyBorder="1" applyProtection="1">
      <protection locked="0"/>
    </xf>
    <xf numFmtId="0" fontId="21" fillId="2" borderId="14" xfId="0" applyFont="1" applyFill="1" applyBorder="1" applyProtection="1">
      <protection locked="0"/>
    </xf>
    <xf numFmtId="0" fontId="21" fillId="2" borderId="31" xfId="0" applyFont="1" applyFill="1" applyBorder="1" applyProtection="1">
      <protection locked="0"/>
    </xf>
    <xf numFmtId="0" fontId="21" fillId="2" borderId="31" xfId="40" applyFont="1" applyFill="1" applyBorder="1" applyProtection="1">
      <protection locked="0"/>
    </xf>
    <xf numFmtId="0" fontId="23" fillId="2" borderId="14" xfId="0" applyFont="1" applyFill="1" applyBorder="1" applyProtection="1">
      <protection locked="0"/>
    </xf>
    <xf numFmtId="0" fontId="23" fillId="2" borderId="32" xfId="0" applyFont="1" applyFill="1" applyBorder="1" applyAlignment="1" applyProtection="1">
      <protection locked="0"/>
    </xf>
    <xf numFmtId="0" fontId="23" fillId="2" borderId="16" xfId="0" applyFont="1" applyFill="1" applyBorder="1" applyAlignment="1" applyProtection="1">
      <protection locked="0"/>
    </xf>
    <xf numFmtId="0" fontId="21" fillId="2" borderId="16" xfId="0" applyFont="1" applyFill="1" applyBorder="1" applyProtection="1">
      <protection locked="0"/>
    </xf>
    <xf numFmtId="0" fontId="23" fillId="2" borderId="33" xfId="0" applyFont="1" applyFill="1" applyBorder="1" applyProtection="1">
      <protection locked="0"/>
    </xf>
    <xf numFmtId="0" fontId="23" fillId="2" borderId="34" xfId="0" applyFont="1" applyFill="1" applyBorder="1" applyProtection="1">
      <protection locked="0"/>
    </xf>
    <xf numFmtId="0" fontId="23" fillId="2" borderId="35" xfId="0" applyFont="1" applyFill="1" applyBorder="1" applyProtection="1">
      <protection locked="0"/>
    </xf>
    <xf numFmtId="0" fontId="23" fillId="2" borderId="36" xfId="0" applyFont="1" applyFill="1" applyBorder="1" applyProtection="1">
      <protection locked="0"/>
    </xf>
    <xf numFmtId="0" fontId="21" fillId="2" borderId="34" xfId="0" applyFont="1" applyFill="1" applyBorder="1" applyProtection="1">
      <protection locked="0"/>
    </xf>
    <xf numFmtId="0" fontId="21" fillId="2" borderId="37" xfId="0" applyFont="1" applyFill="1" applyBorder="1" applyProtection="1">
      <protection locked="0"/>
    </xf>
    <xf numFmtId="0" fontId="21" fillId="2" borderId="35" xfId="0" applyFont="1" applyFill="1" applyBorder="1" applyProtection="1">
      <protection locked="0"/>
    </xf>
    <xf numFmtId="0" fontId="21" fillId="2" borderId="34" xfId="0" applyFont="1" applyFill="1" applyBorder="1" applyAlignment="1" applyProtection="1">
      <protection locked="0"/>
    </xf>
    <xf numFmtId="0" fontId="23" fillId="2" borderId="35" xfId="40" applyFont="1" applyFill="1" applyBorder="1" applyProtection="1">
      <protection locked="0"/>
    </xf>
    <xf numFmtId="0" fontId="23" fillId="4" borderId="0" xfId="0" applyFont="1" applyFill="1" applyBorder="1" applyProtection="1">
      <protection locked="0"/>
    </xf>
    <xf numFmtId="3" fontId="23" fillId="2" borderId="11" xfId="39" applyNumberFormat="1" applyFont="1" applyFill="1" applyBorder="1" applyAlignment="1" applyProtection="1">
      <protection locked="0"/>
    </xf>
    <xf numFmtId="3" fontId="56" fillId="2" borderId="11" xfId="39" applyNumberFormat="1" applyFont="1" applyFill="1" applyBorder="1" applyAlignment="1" applyProtection="1">
      <protection locked="0"/>
    </xf>
    <xf numFmtId="3" fontId="23" fillId="2" borderId="11" xfId="40" applyNumberFormat="1" applyFont="1" applyFill="1" applyBorder="1" applyAlignment="1" applyProtection="1">
      <protection locked="0"/>
    </xf>
    <xf numFmtId="0" fontId="57" fillId="2" borderId="0" xfId="0" applyFont="1" applyFill="1" applyProtection="1">
      <protection locked="0"/>
    </xf>
    <xf numFmtId="3" fontId="56" fillId="2" borderId="28" xfId="39" applyNumberFormat="1" applyFont="1" applyFill="1" applyBorder="1" applyAlignment="1" applyProtection="1">
      <protection locked="0"/>
    </xf>
    <xf numFmtId="0" fontId="57" fillId="4" borderId="0" xfId="0" applyFont="1" applyFill="1" applyProtection="1">
      <protection locked="0"/>
    </xf>
    <xf numFmtId="0" fontId="57" fillId="4" borderId="0" xfId="0" applyFont="1" applyFill="1" applyBorder="1" applyProtection="1">
      <protection locked="0"/>
    </xf>
    <xf numFmtId="3" fontId="23" fillId="2" borderId="28" xfId="39" applyNumberFormat="1" applyFont="1" applyFill="1" applyBorder="1" applyAlignment="1" applyProtection="1">
      <protection locked="0"/>
    </xf>
    <xf numFmtId="3" fontId="56" fillId="0" borderId="28" xfId="39" applyNumberFormat="1" applyFont="1" applyFill="1" applyBorder="1" applyAlignment="1" applyProtection="1">
      <protection locked="0"/>
    </xf>
    <xf numFmtId="0" fontId="56" fillId="4" borderId="0" xfId="0" applyFont="1" applyFill="1" applyProtection="1">
      <protection locked="0"/>
    </xf>
    <xf numFmtId="0" fontId="56" fillId="4" borderId="0" xfId="0" applyFont="1" applyFill="1" applyBorder="1" applyProtection="1">
      <protection locked="0"/>
    </xf>
    <xf numFmtId="0" fontId="23" fillId="2" borderId="0" xfId="0" applyFont="1" applyFill="1" applyBorder="1" applyAlignment="1" applyProtection="1">
      <protection locked="0"/>
    </xf>
    <xf numFmtId="0" fontId="6" fillId="2" borderId="16" xfId="0" applyFont="1" applyFill="1" applyBorder="1" applyProtection="1">
      <protection locked="0"/>
    </xf>
    <xf numFmtId="0" fontId="21" fillId="2" borderId="30" xfId="0" applyFont="1" applyFill="1" applyBorder="1" applyAlignment="1" applyProtection="1">
      <alignment wrapText="1"/>
      <protection locked="0"/>
    </xf>
    <xf numFmtId="0" fontId="21" fillId="2" borderId="32" xfId="0" applyFont="1" applyFill="1" applyBorder="1" applyAlignment="1" applyProtection="1">
      <alignment wrapText="1"/>
      <protection locked="0"/>
    </xf>
    <xf numFmtId="0" fontId="21" fillId="2" borderId="12" xfId="0" applyFont="1" applyFill="1" applyBorder="1" applyAlignment="1" applyProtection="1">
      <alignment wrapText="1"/>
      <protection locked="0"/>
    </xf>
    <xf numFmtId="0" fontId="21" fillId="2" borderId="32" xfId="0" applyFont="1" applyFill="1" applyBorder="1" applyAlignment="1" applyProtection="1">
      <protection locked="0"/>
    </xf>
    <xf numFmtId="0" fontId="21" fillId="2" borderId="16" xfId="0" applyFont="1" applyFill="1" applyBorder="1" applyAlignment="1" applyProtection="1">
      <protection locked="0"/>
    </xf>
    <xf numFmtId="0" fontId="32" fillId="2" borderId="31" xfId="0" applyFont="1" applyFill="1" applyBorder="1" applyAlignment="1" applyProtection="1">
      <protection locked="0"/>
    </xf>
    <xf numFmtId="0" fontId="21" fillId="2" borderId="36" xfId="0" applyFont="1" applyFill="1" applyBorder="1" applyProtection="1">
      <protection locked="0"/>
    </xf>
    <xf numFmtId="0" fontId="21" fillId="2" borderId="35" xfId="0" applyFont="1" applyFill="1" applyBorder="1" applyAlignment="1" applyProtection="1">
      <protection locked="0"/>
    </xf>
    <xf numFmtId="165" fontId="23" fillId="2" borderId="11" xfId="39" applyNumberFormat="1" applyFont="1" applyFill="1" applyBorder="1" applyAlignment="1" applyProtection="1">
      <protection locked="0"/>
    </xf>
    <xf numFmtId="165" fontId="56" fillId="2" borderId="11" xfId="39" applyNumberFormat="1" applyFont="1" applyFill="1" applyBorder="1" applyAlignment="1" applyProtection="1">
      <protection locked="0"/>
    </xf>
    <xf numFmtId="165" fontId="56" fillId="2" borderId="28" xfId="39" applyNumberFormat="1" applyFont="1" applyFill="1" applyBorder="1" applyAlignment="1" applyProtection="1">
      <protection locked="0"/>
    </xf>
    <xf numFmtId="165" fontId="56" fillId="2" borderId="28" xfId="35" applyNumberFormat="1" applyFont="1" applyFill="1" applyBorder="1" applyAlignment="1" applyProtection="1">
      <protection locked="0"/>
    </xf>
    <xf numFmtId="165" fontId="23" fillId="2" borderId="28" xfId="39" applyNumberFormat="1" applyFont="1" applyFill="1" applyBorder="1" applyAlignment="1" applyProtection="1">
      <protection locked="0"/>
    </xf>
    <xf numFmtId="165" fontId="23" fillId="0" borderId="28" xfId="39" applyNumberFormat="1" applyFont="1" applyFill="1" applyBorder="1" applyAlignment="1" applyProtection="1">
      <protection locked="0"/>
    </xf>
    <xf numFmtId="165" fontId="23" fillId="0" borderId="28" xfId="35" applyNumberFormat="1" applyFont="1" applyFill="1" applyBorder="1" applyAlignment="1" applyProtection="1">
      <protection locked="0"/>
    </xf>
    <xf numFmtId="0" fontId="23" fillId="2" borderId="13" xfId="0" applyFont="1" applyFill="1" applyBorder="1" applyProtection="1">
      <protection locked="0"/>
    </xf>
    <xf numFmtId="0" fontId="23" fillId="2" borderId="15" xfId="0" applyFont="1" applyFill="1" applyBorder="1" applyProtection="1">
      <protection locked="0"/>
    </xf>
    <xf numFmtId="0" fontId="21" fillId="2" borderId="45" xfId="0" applyFont="1" applyFill="1" applyBorder="1" applyProtection="1">
      <protection locked="0"/>
    </xf>
    <xf numFmtId="0" fontId="21" fillId="2" borderId="29" xfId="0" applyFont="1" applyFill="1" applyBorder="1" applyProtection="1">
      <protection locked="0"/>
    </xf>
    <xf numFmtId="0" fontId="23" fillId="2" borderId="32" xfId="0" applyFont="1" applyFill="1" applyBorder="1" applyProtection="1">
      <protection locked="0"/>
    </xf>
    <xf numFmtId="0" fontId="32" fillId="2" borderId="35" xfId="0" applyFont="1" applyFill="1" applyBorder="1" applyAlignment="1" applyProtection="1">
      <protection locked="0"/>
    </xf>
    <xf numFmtId="0" fontId="0" fillId="32" borderId="28" xfId="0" applyFill="1" applyBorder="1" applyProtection="1">
      <protection locked="0"/>
    </xf>
    <xf numFmtId="0" fontId="23" fillId="33" borderId="28" xfId="0" applyFont="1" applyFill="1" applyBorder="1" applyProtection="1">
      <protection locked="0"/>
    </xf>
    <xf numFmtId="0" fontId="23" fillId="31" borderId="0" xfId="0" applyFont="1" applyFill="1" applyProtection="1">
      <protection locked="0"/>
    </xf>
    <xf numFmtId="0" fontId="6" fillId="4" borderId="0" xfId="0" applyFont="1" applyFill="1" applyProtection="1">
      <protection locked="0"/>
    </xf>
    <xf numFmtId="0" fontId="23" fillId="30" borderId="12" xfId="0" applyFont="1" applyFill="1" applyBorder="1" applyProtection="1">
      <protection locked="0"/>
    </xf>
    <xf numFmtId="0" fontId="23" fillId="30" borderId="30" xfId="0" applyFont="1" applyFill="1" applyBorder="1" applyProtection="1">
      <protection locked="0"/>
    </xf>
    <xf numFmtId="0" fontId="21" fillId="30" borderId="30" xfId="0" applyFont="1" applyFill="1" applyBorder="1" applyProtection="1">
      <protection locked="0"/>
    </xf>
    <xf numFmtId="0" fontId="6" fillId="31" borderId="14" xfId="0" applyFont="1" applyFill="1" applyBorder="1" applyProtection="1">
      <protection locked="0"/>
    </xf>
    <xf numFmtId="0" fontId="23" fillId="31" borderId="31" xfId="0" applyFont="1" applyFill="1" applyBorder="1" applyProtection="1">
      <protection locked="0"/>
    </xf>
    <xf numFmtId="0" fontId="6" fillId="30" borderId="14" xfId="0" applyFont="1" applyFill="1" applyBorder="1" applyProtection="1">
      <protection locked="0"/>
    </xf>
    <xf numFmtId="0" fontId="23" fillId="30" borderId="31" xfId="0" applyFont="1" applyFill="1" applyBorder="1" applyProtection="1">
      <protection locked="0"/>
    </xf>
    <xf numFmtId="0" fontId="21" fillId="30" borderId="12" xfId="0" applyFont="1" applyFill="1" applyBorder="1" applyProtection="1">
      <protection locked="0"/>
    </xf>
    <xf numFmtId="0" fontId="21" fillId="30" borderId="30" xfId="0" applyFont="1" applyFill="1" applyBorder="1" applyAlignment="1" applyProtection="1">
      <alignment horizontal="left"/>
      <protection locked="0"/>
    </xf>
    <xf numFmtId="0" fontId="23" fillId="30" borderId="0" xfId="0" applyFont="1" applyFill="1" applyBorder="1" applyProtection="1">
      <protection locked="0"/>
    </xf>
    <xf numFmtId="0" fontId="21" fillId="30" borderId="31" xfId="0" applyFont="1" applyFill="1" applyBorder="1" applyProtection="1">
      <protection locked="0"/>
    </xf>
    <xf numFmtId="0" fontId="23" fillId="31" borderId="14" xfId="0" applyFont="1" applyFill="1" applyBorder="1" applyProtection="1">
      <protection locked="0"/>
    </xf>
    <xf numFmtId="0" fontId="23" fillId="30" borderId="14" xfId="0" applyFont="1" applyFill="1" applyBorder="1" applyProtection="1">
      <protection locked="0"/>
    </xf>
    <xf numFmtId="0" fontId="21" fillId="30" borderId="15" xfId="0" applyFont="1" applyFill="1" applyBorder="1" applyProtection="1">
      <protection locked="0"/>
    </xf>
    <xf numFmtId="0" fontId="21" fillId="30" borderId="0" xfId="0" applyFont="1" applyFill="1" applyBorder="1" applyProtection="1">
      <protection locked="0"/>
    </xf>
    <xf numFmtId="0" fontId="21" fillId="30" borderId="0" xfId="0" applyFont="1" applyFill="1" applyBorder="1" applyAlignment="1" applyProtection="1">
      <alignment wrapText="1"/>
      <protection locked="0"/>
    </xf>
    <xf numFmtId="0" fontId="21" fillId="30" borderId="0" xfId="0" applyFont="1" applyFill="1" applyBorder="1" applyAlignment="1" applyProtection="1">
      <protection locked="0"/>
    </xf>
    <xf numFmtId="0" fontId="23" fillId="30" borderId="10" xfId="0" applyFont="1" applyFill="1" applyBorder="1" applyProtection="1">
      <protection locked="0"/>
    </xf>
    <xf numFmtId="0" fontId="23" fillId="30" borderId="16" xfId="0" applyFont="1" applyFill="1" applyBorder="1" applyAlignment="1" applyProtection="1">
      <protection locked="0"/>
    </xf>
    <xf numFmtId="0" fontId="23" fillId="30" borderId="16" xfId="0" applyFont="1" applyFill="1" applyBorder="1" applyProtection="1">
      <protection locked="0"/>
    </xf>
    <xf numFmtId="0" fontId="21" fillId="30" borderId="16" xfId="0" applyFont="1" applyFill="1" applyBorder="1" applyProtection="1">
      <protection locked="0"/>
    </xf>
    <xf numFmtId="0" fontId="21" fillId="30" borderId="14" xfId="0" applyFont="1" applyFill="1" applyBorder="1" applyProtection="1">
      <protection locked="0"/>
    </xf>
    <xf numFmtId="0" fontId="23" fillId="30" borderId="34" xfId="0" applyFont="1" applyFill="1" applyBorder="1" applyProtection="1">
      <protection locked="0"/>
    </xf>
    <xf numFmtId="0" fontId="23" fillId="30" borderId="35" xfId="0" applyFont="1" applyFill="1" applyBorder="1" applyProtection="1">
      <protection locked="0"/>
    </xf>
    <xf numFmtId="0" fontId="23" fillId="30" borderId="33" xfId="0" applyFont="1" applyFill="1" applyBorder="1" applyProtection="1">
      <protection locked="0"/>
    </xf>
    <xf numFmtId="0" fontId="21" fillId="30" borderId="34" xfId="0" applyFont="1" applyFill="1" applyBorder="1" applyProtection="1">
      <protection locked="0"/>
    </xf>
    <xf numFmtId="0" fontId="21" fillId="30" borderId="36" xfId="0" applyFont="1" applyFill="1" applyBorder="1" applyProtection="1">
      <protection locked="0"/>
    </xf>
    <xf numFmtId="0" fontId="21" fillId="30" borderId="35" xfId="0" applyFont="1" applyFill="1" applyBorder="1" applyProtection="1">
      <protection locked="0"/>
    </xf>
    <xf numFmtId="0" fontId="21" fillId="30" borderId="34" xfId="0" applyFont="1" applyFill="1" applyBorder="1" applyAlignment="1" applyProtection="1">
      <protection locked="0"/>
    </xf>
    <xf numFmtId="0" fontId="6" fillId="31" borderId="28" xfId="0" applyFont="1" applyFill="1" applyBorder="1" applyProtection="1">
      <protection locked="0"/>
    </xf>
    <xf numFmtId="0" fontId="21" fillId="31" borderId="28" xfId="0" applyFont="1" applyFill="1" applyBorder="1" applyAlignment="1" applyProtection="1">
      <alignment horizontal="left"/>
      <protection locked="0"/>
    </xf>
    <xf numFmtId="0" fontId="6" fillId="30" borderId="11" xfId="0" applyFont="1" applyFill="1" applyBorder="1" applyProtection="1">
      <protection locked="0"/>
    </xf>
    <xf numFmtId="0" fontId="23" fillId="30" borderId="28" xfId="0" applyFont="1" applyFill="1" applyBorder="1" applyProtection="1">
      <protection locked="0"/>
    </xf>
    <xf numFmtId="0" fontId="6" fillId="30" borderId="28" xfId="0" applyFont="1" applyFill="1" applyBorder="1" applyAlignment="1" applyProtection="1">
      <alignment horizontal="center"/>
      <protection locked="0"/>
    </xf>
    <xf numFmtId="0" fontId="23" fillId="31" borderId="28" xfId="0" applyFont="1" applyFill="1" applyBorder="1" applyProtection="1">
      <protection locked="0"/>
    </xf>
    <xf numFmtId="0" fontId="6" fillId="30" borderId="0" xfId="0" applyFont="1" applyFill="1" applyAlignment="1" applyProtection="1">
      <alignment horizontal="center"/>
      <protection locked="0"/>
    </xf>
    <xf numFmtId="0" fontId="56" fillId="31" borderId="28" xfId="0" applyFont="1" applyFill="1" applyBorder="1" applyProtection="1">
      <protection locked="0"/>
    </xf>
    <xf numFmtId="0" fontId="23" fillId="31" borderId="0" xfId="0" applyFont="1" applyFill="1" applyBorder="1" applyProtection="1">
      <protection locked="0"/>
    </xf>
    <xf numFmtId="0" fontId="6" fillId="30" borderId="28" xfId="42" quotePrefix="1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/>
      <protection locked="0"/>
    </xf>
    <xf numFmtId="0" fontId="23" fillId="0" borderId="0" xfId="0" applyFont="1" applyFill="1" applyProtection="1">
      <protection locked="0"/>
    </xf>
    <xf numFmtId="0" fontId="23" fillId="4" borderId="16" xfId="0" applyFont="1" applyFill="1" applyBorder="1" applyProtection="1">
      <protection locked="0"/>
    </xf>
    <xf numFmtId="0" fontId="21" fillId="30" borderId="30" xfId="0" applyFont="1" applyFill="1" applyBorder="1" applyAlignment="1" applyProtection="1">
      <alignment wrapText="1"/>
      <protection locked="0"/>
    </xf>
    <xf numFmtId="0" fontId="23" fillId="30" borderId="12" xfId="0" applyFont="1" applyFill="1" applyBorder="1" applyAlignment="1" applyProtection="1">
      <protection locked="0"/>
    </xf>
    <xf numFmtId="0" fontId="23" fillId="30" borderId="13" xfId="0" applyFont="1" applyFill="1" applyBorder="1" applyProtection="1">
      <protection locked="0"/>
    </xf>
    <xf numFmtId="0" fontId="23" fillId="30" borderId="41" xfId="0" applyFont="1" applyFill="1" applyBorder="1" applyProtection="1">
      <protection locked="0"/>
    </xf>
    <xf numFmtId="0" fontId="21" fillId="30" borderId="0" xfId="0" applyFont="1" applyFill="1" applyBorder="1" applyAlignment="1" applyProtection="1">
      <alignment vertical="top" wrapText="1"/>
      <protection locked="0"/>
    </xf>
    <xf numFmtId="0" fontId="23" fillId="30" borderId="10" xfId="0" applyFont="1" applyFill="1" applyBorder="1" applyAlignment="1" applyProtection="1">
      <protection locked="0"/>
    </xf>
    <xf numFmtId="0" fontId="21" fillId="30" borderId="16" xfId="0" applyFont="1" applyFill="1" applyBorder="1" applyAlignment="1" applyProtection="1">
      <protection locked="0"/>
    </xf>
    <xf numFmtId="0" fontId="32" fillId="30" borderId="14" xfId="0" applyFont="1" applyFill="1" applyBorder="1" applyAlignment="1" applyProtection="1">
      <protection locked="0"/>
    </xf>
    <xf numFmtId="0" fontId="23" fillId="30" borderId="15" xfId="0" applyFont="1" applyFill="1" applyBorder="1" applyProtection="1">
      <protection locked="0"/>
    </xf>
    <xf numFmtId="0" fontId="23" fillId="30" borderId="42" xfId="0" applyFont="1" applyFill="1" applyBorder="1" applyProtection="1">
      <protection locked="0"/>
    </xf>
    <xf numFmtId="0" fontId="23" fillId="30" borderId="36" xfId="0" applyFont="1" applyFill="1" applyBorder="1" applyProtection="1">
      <protection locked="0"/>
    </xf>
    <xf numFmtId="0" fontId="21" fillId="30" borderId="34" xfId="0" applyFont="1" applyFill="1" applyBorder="1" applyAlignment="1" applyProtection="1">
      <alignment wrapText="1"/>
      <protection locked="0"/>
    </xf>
    <xf numFmtId="0" fontId="58" fillId="28" borderId="11" xfId="42" quotePrefix="1" applyFont="1" applyFill="1" applyBorder="1" applyAlignment="1" applyProtection="1">
      <alignment horizontal="center"/>
      <protection locked="0"/>
    </xf>
    <xf numFmtId="0" fontId="6" fillId="30" borderId="44" xfId="0" applyFont="1" applyFill="1" applyBorder="1" applyProtection="1">
      <protection locked="0"/>
    </xf>
    <xf numFmtId="0" fontId="58" fillId="30" borderId="28" xfId="42" quotePrefix="1" applyFont="1" applyFill="1" applyBorder="1" applyAlignment="1" applyProtection="1">
      <alignment horizontal="center"/>
      <protection locked="0"/>
    </xf>
    <xf numFmtId="0" fontId="6" fillId="28" borderId="28" xfId="42" quotePrefix="1" applyFont="1" applyFill="1" applyBorder="1" applyAlignment="1" applyProtection="1">
      <alignment horizontal="center"/>
      <protection locked="0"/>
    </xf>
    <xf numFmtId="0" fontId="6" fillId="30" borderId="0" xfId="0" applyFont="1" applyFill="1" applyBorder="1" applyAlignment="1" applyProtection="1">
      <alignment horizontal="center"/>
      <protection locked="0"/>
    </xf>
    <xf numFmtId="0" fontId="81" fillId="30" borderId="28" xfId="0" applyNumberFormat="1" applyFont="1" applyFill="1" applyBorder="1" applyAlignment="1" applyProtection="1">
      <alignment horizontal="center"/>
      <protection locked="0"/>
    </xf>
    <xf numFmtId="0" fontId="23" fillId="30" borderId="44" xfId="0" applyFont="1" applyFill="1" applyBorder="1" applyProtection="1">
      <protection locked="0"/>
    </xf>
    <xf numFmtId="0" fontId="81" fillId="28" borderId="28" xfId="0" applyNumberFormat="1" applyFont="1" applyFill="1" applyBorder="1" applyAlignment="1" applyProtection="1">
      <alignment horizontal="center"/>
      <protection locked="0"/>
    </xf>
    <xf numFmtId="0" fontId="6" fillId="30" borderId="28" xfId="0" quotePrefix="1" applyFont="1" applyFill="1" applyBorder="1" applyAlignment="1" applyProtection="1">
      <alignment horizontal="center"/>
      <protection locked="0"/>
    </xf>
    <xf numFmtId="0" fontId="35" fillId="4" borderId="0" xfId="0" applyFont="1" applyFill="1" applyBorder="1" applyProtection="1">
      <protection locked="0"/>
    </xf>
    <xf numFmtId="0" fontId="81" fillId="30" borderId="28" xfId="42" quotePrefix="1" applyFont="1" applyFill="1" applyBorder="1" applyAlignment="1" applyProtection="1">
      <alignment horizontal="center"/>
      <protection locked="0"/>
    </xf>
    <xf numFmtId="0" fontId="23" fillId="30" borderId="32" xfId="0" applyFont="1" applyFill="1" applyBorder="1" applyProtection="1">
      <protection locked="0"/>
    </xf>
    <xf numFmtId="0" fontId="58" fillId="29" borderId="28" xfId="42" quotePrefix="1" applyFont="1" applyFill="1" applyBorder="1" applyAlignment="1" applyProtection="1">
      <alignment horizontal="center"/>
      <protection locked="0"/>
    </xf>
    <xf numFmtId="0" fontId="6" fillId="28" borderId="28" xfId="0" applyNumberFormat="1" applyFont="1" applyFill="1" applyBorder="1" applyAlignment="1" applyProtection="1">
      <alignment horizontal="center"/>
      <protection locked="0"/>
    </xf>
    <xf numFmtId="0" fontId="56" fillId="30" borderId="44" xfId="0" applyFont="1" applyFill="1" applyBorder="1" applyProtection="1">
      <protection locked="0"/>
    </xf>
    <xf numFmtId="0" fontId="59" fillId="30" borderId="28" xfId="42" quotePrefix="1" applyFont="1" applyFill="1" applyBorder="1" applyAlignment="1" applyProtection="1">
      <alignment horizontal="center"/>
      <protection locked="0"/>
    </xf>
    <xf numFmtId="0" fontId="23" fillId="4" borderId="0" xfId="0" applyFont="1" applyFill="1" applyBorder="1" applyAlignment="1" applyProtection="1">
      <protection locked="0"/>
    </xf>
    <xf numFmtId="0" fontId="10" fillId="4" borderId="16" xfId="0" applyFont="1" applyFill="1" applyBorder="1" applyProtection="1">
      <protection locked="0"/>
    </xf>
    <xf numFmtId="0" fontId="23" fillId="30" borderId="11" xfId="0" applyFont="1" applyFill="1" applyBorder="1" applyProtection="1">
      <protection locked="0"/>
    </xf>
    <xf numFmtId="0" fontId="23" fillId="28" borderId="28" xfId="0" applyFont="1" applyFill="1" applyBorder="1" applyAlignment="1" applyProtection="1">
      <alignment horizontal="left"/>
      <protection locked="0"/>
    </xf>
    <xf numFmtId="0" fontId="23" fillId="28" borderId="11" xfId="0" applyFont="1" applyFill="1" applyBorder="1" applyAlignment="1" applyProtection="1">
      <alignment horizontal="left"/>
      <protection locked="0"/>
    </xf>
    <xf numFmtId="0" fontId="21" fillId="30" borderId="29" xfId="0" applyFont="1" applyFill="1" applyBorder="1" applyProtection="1">
      <protection locked="0"/>
    </xf>
    <xf numFmtId="0" fontId="23" fillId="30" borderId="28" xfId="0" quotePrefix="1" applyFont="1" applyFill="1" applyBorder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0" xfId="0" applyFill="1" applyBorder="1" applyAlignment="1" applyProtection="1">
      <alignment horizontal="right"/>
      <protection locked="0"/>
    </xf>
    <xf numFmtId="0" fontId="0" fillId="2" borderId="30" xfId="0" applyFill="1" applyBorder="1" applyProtection="1">
      <protection locked="0"/>
    </xf>
    <xf numFmtId="0" fontId="0" fillId="2" borderId="30" xfId="0" applyFill="1" applyBorder="1" applyAlignment="1" applyProtection="1">
      <alignment horizontal="right"/>
      <protection locked="0"/>
    </xf>
    <xf numFmtId="0" fontId="0" fillId="2" borderId="32" xfId="0" applyFill="1" applyBorder="1" applyAlignment="1" applyProtection="1">
      <alignment horizontal="right"/>
      <protection locked="0"/>
    </xf>
    <xf numFmtId="0" fontId="0" fillId="4" borderId="0" xfId="0" applyFill="1" applyBorder="1" applyAlignment="1" applyProtection="1">
      <alignment horizontal="right"/>
      <protection locked="0"/>
    </xf>
    <xf numFmtId="0" fontId="0" fillId="2" borderId="28" xfId="0" applyFill="1" applyBorder="1" applyAlignment="1" applyProtection="1">
      <alignment horizontal="right"/>
      <protection locked="0"/>
    </xf>
    <xf numFmtId="0" fontId="0" fillId="2" borderId="14" xfId="0" applyFill="1" applyBorder="1" applyProtection="1">
      <protection locked="0"/>
    </xf>
    <xf numFmtId="0" fontId="0" fillId="2" borderId="31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21" fillId="2" borderId="16" xfId="0" applyFont="1" applyFill="1" applyBorder="1" applyAlignment="1" applyProtection="1">
      <alignment horizontal="left"/>
      <protection locked="0"/>
    </xf>
    <xf numFmtId="0" fontId="21" fillId="2" borderId="17" xfId="0" applyFont="1" applyFill="1" applyBorder="1" applyAlignment="1" applyProtection="1">
      <alignment horizontal="left"/>
      <protection locked="0"/>
    </xf>
    <xf numFmtId="0" fontId="32" fillId="4" borderId="0" xfId="0" applyFont="1" applyFill="1" applyBorder="1" applyAlignment="1" applyProtection="1">
      <alignment horizontal="left"/>
      <protection locked="0"/>
    </xf>
    <xf numFmtId="0" fontId="32" fillId="2" borderId="0" xfId="0" applyFont="1" applyFill="1" applyBorder="1" applyAlignment="1" applyProtection="1">
      <alignment horizontal="left"/>
      <protection locked="0"/>
    </xf>
    <xf numFmtId="0" fontId="0" fillId="2" borderId="35" xfId="0" applyFill="1" applyBorder="1" applyProtection="1">
      <protection locked="0"/>
    </xf>
    <xf numFmtId="0" fontId="0" fillId="2" borderId="34" xfId="0" applyFill="1" applyBorder="1" applyProtection="1">
      <protection locked="0"/>
    </xf>
    <xf numFmtId="0" fontId="32" fillId="2" borderId="35" xfId="0" applyFont="1" applyFill="1" applyBorder="1" applyAlignment="1" applyProtection="1">
      <alignment horizontal="left"/>
      <protection locked="0"/>
    </xf>
    <xf numFmtId="0" fontId="66" fillId="4" borderId="0" xfId="0" applyFont="1" applyFill="1" applyBorder="1" applyAlignment="1" applyProtection="1">
      <alignment horizontal="right"/>
      <protection locked="0"/>
    </xf>
    <xf numFmtId="0" fontId="21" fillId="2" borderId="0" xfId="0" applyFont="1" applyFill="1" applyBorder="1" applyAlignment="1" applyProtection="1">
      <alignment horizontal="right"/>
      <protection locked="0"/>
    </xf>
    <xf numFmtId="3" fontId="23" fillId="2" borderId="32" xfId="39" applyNumberFormat="1" applyFont="1" applyFill="1" applyBorder="1" applyAlignment="1" applyProtection="1">
      <protection locked="0"/>
    </xf>
    <xf numFmtId="3" fontId="23" fillId="2" borderId="17" xfId="39" applyNumberFormat="1" applyFont="1" applyFill="1" applyBorder="1" applyAlignment="1" applyProtection="1">
      <protection locked="0"/>
    </xf>
    <xf numFmtId="165" fontId="0" fillId="34" borderId="31" xfId="0" applyNumberFormat="1" applyFill="1" applyBorder="1" applyAlignment="1" applyProtection="1">
      <alignment horizontal="right"/>
      <protection locked="0"/>
    </xf>
    <xf numFmtId="3" fontId="23" fillId="0" borderId="28" xfId="0" applyNumberFormat="1" applyFont="1" applyFill="1" applyBorder="1" applyAlignment="1" applyProtection="1">
      <protection locked="0"/>
    </xf>
    <xf numFmtId="3" fontId="56" fillId="2" borderId="32" xfId="39" applyNumberFormat="1" applyFont="1" applyFill="1" applyBorder="1" applyAlignment="1" applyProtection="1">
      <protection locked="0"/>
    </xf>
    <xf numFmtId="0" fontId="68" fillId="2" borderId="0" xfId="0" applyFont="1" applyFill="1" applyAlignment="1" applyProtection="1">
      <alignment horizontal="right"/>
      <protection locked="0"/>
    </xf>
    <xf numFmtId="3" fontId="0" fillId="35" borderId="9" xfId="0" applyNumberFormat="1" applyFill="1" applyBorder="1" applyAlignment="1" applyProtection="1">
      <alignment horizontal="right"/>
      <protection locked="0"/>
    </xf>
    <xf numFmtId="3" fontId="0" fillId="35" borderId="11" xfId="0" applyNumberFormat="1" applyFill="1" applyBorder="1" applyAlignment="1" applyProtection="1">
      <alignment horizontal="right"/>
      <protection locked="0"/>
    </xf>
    <xf numFmtId="0" fontId="57" fillId="2" borderId="0" xfId="0" applyFont="1" applyFill="1" applyAlignment="1" applyProtection="1">
      <alignment horizontal="right"/>
      <protection locked="0"/>
    </xf>
    <xf numFmtId="0" fontId="57" fillId="2" borderId="0" xfId="39" applyFont="1" applyFill="1" applyAlignment="1" applyProtection="1">
      <alignment horizontal="right"/>
      <protection locked="0"/>
    </xf>
    <xf numFmtId="0" fontId="55" fillId="4" borderId="0" xfId="39" applyFont="1" applyFill="1" applyBorder="1" applyProtection="1">
      <protection locked="0"/>
    </xf>
    <xf numFmtId="0" fontId="23" fillId="4" borderId="0" xfId="39" applyFill="1" applyProtection="1">
      <protection locked="0"/>
    </xf>
    <xf numFmtId="0" fontId="55" fillId="4" borderId="0" xfId="39" applyFont="1" applyFill="1" applyProtection="1">
      <protection locked="0"/>
    </xf>
    <xf numFmtId="0" fontId="23" fillId="4" borderId="0" xfId="39" applyFill="1" applyAlignment="1" applyProtection="1">
      <alignment horizontal="right"/>
      <protection locked="0"/>
    </xf>
    <xf numFmtId="0" fontId="23" fillId="4" borderId="0" xfId="39" applyFill="1" applyBorder="1" applyAlignment="1" applyProtection="1">
      <alignment horizontal="right"/>
      <protection locked="0"/>
    </xf>
    <xf numFmtId="0" fontId="57" fillId="4" borderId="0" xfId="39" applyFont="1" applyFill="1" applyAlignment="1" applyProtection="1">
      <alignment horizontal="right"/>
      <protection locked="0"/>
    </xf>
    <xf numFmtId="0" fontId="57" fillId="2" borderId="0" xfId="39" applyFont="1" applyFill="1" applyProtection="1"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0" fillId="2" borderId="32" xfId="0" applyFill="1" applyBorder="1" applyProtection="1">
      <protection locked="0"/>
    </xf>
    <xf numFmtId="0" fontId="0" fillId="4" borderId="28" xfId="0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21" fillId="2" borderId="30" xfId="0" applyFont="1" applyFill="1" applyBorder="1" applyAlignment="1" applyProtection="1">
      <alignment horizontal="left"/>
      <protection locked="0"/>
    </xf>
    <xf numFmtId="0" fontId="21" fillId="2" borderId="32" xfId="0" applyFont="1" applyFill="1" applyBorder="1" applyAlignment="1" applyProtection="1">
      <alignment horizontal="left"/>
      <protection locked="0"/>
    </xf>
    <xf numFmtId="0" fontId="21" fillId="2" borderId="35" xfId="0" applyFont="1" applyFill="1" applyBorder="1" applyAlignment="1" applyProtection="1">
      <alignment horizontal="right"/>
      <protection locked="0"/>
    </xf>
    <xf numFmtId="165" fontId="23" fillId="2" borderId="17" xfId="39" applyNumberFormat="1" applyFont="1" applyFill="1" applyBorder="1" applyAlignment="1" applyProtection="1">
      <protection locked="0"/>
    </xf>
    <xf numFmtId="165" fontId="56" fillId="2" borderId="32" xfId="39" applyNumberFormat="1" applyFont="1" applyFill="1" applyBorder="1" applyAlignment="1" applyProtection="1">
      <protection locked="0"/>
    </xf>
    <xf numFmtId="165" fontId="23" fillId="2" borderId="32" xfId="39" applyNumberFormat="1" applyFont="1" applyFill="1" applyBorder="1" applyAlignment="1" applyProtection="1">
      <protection locked="0"/>
    </xf>
    <xf numFmtId="165" fontId="23" fillId="0" borderId="28" xfId="0" applyNumberFormat="1" applyFont="1" applyFill="1" applyBorder="1" applyAlignment="1" applyProtection="1">
      <protection locked="0"/>
    </xf>
    <xf numFmtId="165" fontId="69" fillId="0" borderId="31" xfId="0" applyNumberFormat="1" applyFont="1" applyFill="1" applyBorder="1" applyAlignment="1" applyProtection="1">
      <protection locked="0"/>
    </xf>
    <xf numFmtId="0" fontId="0" fillId="4" borderId="0" xfId="0" applyFill="1" applyAlignment="1" applyProtection="1">
      <alignment horizontal="right"/>
      <protection locked="0"/>
    </xf>
    <xf numFmtId="165" fontId="23" fillId="37" borderId="28" xfId="39" applyNumberFormat="1" applyFont="1" applyFill="1" applyBorder="1" applyAlignment="1" applyProtection="1">
      <protection locked="0"/>
    </xf>
    <xf numFmtId="0" fontId="0" fillId="4" borderId="0" xfId="0" applyFill="1" applyAlignment="1" applyProtection="1">
      <alignment horizontal="left"/>
      <protection locked="0"/>
    </xf>
    <xf numFmtId="165" fontId="23" fillId="37" borderId="11" xfId="39" applyNumberFormat="1" applyFont="1" applyFill="1" applyBorder="1" applyAlignment="1" applyProtection="1">
      <protection locked="0"/>
    </xf>
    <xf numFmtId="0" fontId="68" fillId="4" borderId="0" xfId="0" applyFont="1" applyFill="1" applyAlignment="1" applyProtection="1">
      <alignment horizontal="left"/>
      <protection locked="0"/>
    </xf>
    <xf numFmtId="0" fontId="57" fillId="4" borderId="0" xfId="0" applyFont="1" applyFill="1" applyAlignment="1" applyProtection="1">
      <alignment horizontal="left"/>
      <protection locked="0"/>
    </xf>
    <xf numFmtId="0" fontId="72" fillId="2" borderId="0" xfId="0" applyFont="1" applyFill="1" applyProtection="1">
      <protection locked="0"/>
    </xf>
    <xf numFmtId="0" fontId="6" fillId="4" borderId="0" xfId="0" applyFont="1" applyFill="1" applyAlignment="1" applyProtection="1">
      <alignment horizontal="left"/>
      <protection locked="0"/>
    </xf>
    <xf numFmtId="0" fontId="0" fillId="30" borderId="30" xfId="0" applyFill="1" applyBorder="1" applyProtection="1">
      <protection locked="0"/>
    </xf>
    <xf numFmtId="0" fontId="0" fillId="30" borderId="30" xfId="0" applyFill="1" applyBorder="1" applyAlignment="1" applyProtection="1">
      <alignment horizontal="right"/>
      <protection locked="0"/>
    </xf>
    <xf numFmtId="0" fontId="0" fillId="30" borderId="32" xfId="0" applyFill="1" applyBorder="1" applyAlignment="1" applyProtection="1">
      <alignment horizontal="right"/>
      <protection locked="0"/>
    </xf>
    <xf numFmtId="0" fontId="23" fillId="30" borderId="31" xfId="39" applyFill="1" applyBorder="1" applyProtection="1">
      <protection locked="0"/>
    </xf>
    <xf numFmtId="0" fontId="23" fillId="30" borderId="30" xfId="39" applyFill="1" applyBorder="1" applyAlignment="1" applyProtection="1">
      <alignment horizontal="right"/>
      <protection locked="0"/>
    </xf>
    <xf numFmtId="0" fontId="0" fillId="30" borderId="16" xfId="0" applyFill="1" applyBorder="1" applyAlignment="1" applyProtection="1">
      <alignment horizontal="right"/>
      <protection locked="0"/>
    </xf>
    <xf numFmtId="0" fontId="21" fillId="30" borderId="16" xfId="0" applyFont="1" applyFill="1" applyBorder="1" applyAlignment="1" applyProtection="1">
      <alignment horizontal="left"/>
      <protection locked="0"/>
    </xf>
    <xf numFmtId="0" fontId="21" fillId="30" borderId="17" xfId="0" applyFont="1" applyFill="1" applyBorder="1" applyAlignment="1" applyProtection="1">
      <alignment horizontal="left"/>
      <protection locked="0"/>
    </xf>
    <xf numFmtId="0" fontId="21" fillId="30" borderId="13" xfId="39" applyFont="1" applyFill="1" applyBorder="1" applyAlignment="1" applyProtection="1">
      <alignment horizontal="right"/>
      <protection locked="0"/>
    </xf>
    <xf numFmtId="0" fontId="23" fillId="30" borderId="35" xfId="39" applyFill="1" applyBorder="1" applyProtection="1">
      <protection locked="0"/>
    </xf>
    <xf numFmtId="0" fontId="21" fillId="30" borderId="34" xfId="0" applyFont="1" applyFill="1" applyBorder="1" applyAlignment="1" applyProtection="1">
      <alignment horizontal="right"/>
      <protection locked="0"/>
    </xf>
    <xf numFmtId="0" fontId="21" fillId="30" borderId="36" xfId="39" applyFont="1" applyFill="1" applyBorder="1" applyAlignment="1" applyProtection="1">
      <alignment horizontal="right"/>
      <protection locked="0"/>
    </xf>
    <xf numFmtId="165" fontId="6" fillId="36" borderId="11" xfId="39" applyNumberFormat="1" applyFont="1" applyFill="1" applyBorder="1" applyAlignment="1" applyProtection="1">
      <alignment horizontal="center"/>
      <protection locked="0"/>
    </xf>
    <xf numFmtId="0" fontId="6" fillId="30" borderId="28" xfId="39" applyFont="1" applyFill="1" applyBorder="1" applyProtection="1">
      <protection locked="0"/>
    </xf>
    <xf numFmtId="0" fontId="69" fillId="30" borderId="0" xfId="0" applyFont="1" applyFill="1" applyAlignment="1" applyProtection="1">
      <alignment horizontal="right"/>
      <protection locked="0"/>
    </xf>
    <xf numFmtId="165" fontId="6" fillId="36" borderId="28" xfId="39" applyNumberFormat="1" applyFont="1" applyFill="1" applyBorder="1" applyAlignment="1" applyProtection="1">
      <alignment horizontal="center"/>
      <protection locked="0"/>
    </xf>
    <xf numFmtId="0" fontId="69" fillId="30" borderId="0" xfId="0" applyFont="1" applyFill="1" applyProtection="1">
      <protection locked="0"/>
    </xf>
    <xf numFmtId="0" fontId="58" fillId="29" borderId="28" xfId="39" applyNumberFormat="1" applyFont="1" applyFill="1" applyBorder="1" applyAlignment="1" applyProtection="1">
      <alignment horizontal="center"/>
      <protection locked="0"/>
    </xf>
    <xf numFmtId="0" fontId="71" fillId="30" borderId="28" xfId="39" applyFont="1" applyFill="1" applyBorder="1" applyAlignment="1" applyProtection="1">
      <alignment horizontal="center"/>
      <protection locked="0"/>
    </xf>
    <xf numFmtId="0" fontId="58" fillId="29" borderId="28" xfId="39" applyFont="1" applyFill="1" applyBorder="1" applyAlignment="1" applyProtection="1">
      <alignment horizontal="center"/>
      <protection locked="0"/>
    </xf>
    <xf numFmtId="165" fontId="71" fillId="36" borderId="28" xfId="39" applyNumberFormat="1" applyFont="1" applyFill="1" applyBorder="1" applyAlignment="1" applyProtection="1">
      <alignment horizontal="center"/>
      <protection locked="0"/>
    </xf>
    <xf numFmtId="0" fontId="6" fillId="30" borderId="32" xfId="39" applyFont="1" applyFill="1" applyBorder="1" applyProtection="1">
      <protection locked="0"/>
    </xf>
    <xf numFmtId="0" fontId="6" fillId="30" borderId="28" xfId="39" applyNumberFormat="1" applyFont="1" applyFill="1" applyBorder="1" applyAlignment="1" applyProtection="1">
      <alignment horizontal="center"/>
      <protection locked="0"/>
    </xf>
    <xf numFmtId="0" fontId="23" fillId="4" borderId="0" xfId="39" applyFill="1" applyBorder="1" applyProtection="1">
      <protection locked="0"/>
    </xf>
    <xf numFmtId="165" fontId="69" fillId="36" borderId="31" xfId="0" applyNumberFormat="1" applyFont="1" applyFill="1" applyBorder="1" applyAlignment="1" applyProtection="1">
      <alignment horizontal="right"/>
      <protection locked="0"/>
    </xf>
    <xf numFmtId="165" fontId="56" fillId="30" borderId="9" xfId="39" applyNumberFormat="1" applyFont="1" applyFill="1" applyBorder="1" applyAlignment="1" applyProtection="1">
      <alignment horizontal="right"/>
      <protection locked="0"/>
    </xf>
    <xf numFmtId="0" fontId="6" fillId="30" borderId="28" xfId="39" quotePrefix="1" applyFont="1" applyFill="1" applyBorder="1" applyAlignment="1" applyProtection="1">
      <alignment horizontal="center"/>
      <protection locked="0"/>
    </xf>
    <xf numFmtId="165" fontId="56" fillId="30" borderId="31" xfId="39" applyNumberFormat="1" applyFont="1" applyFill="1" applyBorder="1" applyAlignment="1" applyProtection="1">
      <alignment horizontal="right"/>
      <protection locked="0"/>
    </xf>
    <xf numFmtId="165" fontId="23" fillId="36" borderId="31" xfId="39" applyNumberFormat="1" applyFont="1" applyFill="1" applyBorder="1" applyAlignment="1" applyProtection="1">
      <alignment horizontal="right"/>
      <protection locked="0"/>
    </xf>
    <xf numFmtId="165" fontId="23" fillId="36" borderId="11" xfId="39" applyNumberFormat="1" applyFont="1" applyFill="1" applyBorder="1" applyAlignment="1" applyProtection="1">
      <alignment horizontal="right"/>
      <protection locked="0"/>
    </xf>
    <xf numFmtId="0" fontId="6" fillId="29" borderId="28" xfId="42" quotePrefix="1" applyFont="1" applyFill="1" applyBorder="1" applyAlignment="1" applyProtection="1">
      <alignment horizontal="center"/>
      <protection locked="0"/>
    </xf>
    <xf numFmtId="165" fontId="6" fillId="36" borderId="29" xfId="39" applyNumberFormat="1" applyFont="1" applyFill="1" applyBorder="1" applyAlignment="1" applyProtection="1">
      <alignment horizontal="center"/>
      <protection locked="0"/>
    </xf>
    <xf numFmtId="3" fontId="69" fillId="30" borderId="9" xfId="0" applyNumberFormat="1" applyFont="1" applyFill="1" applyBorder="1" applyAlignment="1" applyProtection="1">
      <alignment horizontal="right"/>
      <protection locked="0"/>
    </xf>
    <xf numFmtId="165" fontId="23" fillId="30" borderId="31" xfId="39" applyNumberFormat="1" applyFont="1" applyFill="1" applyBorder="1" applyAlignment="1" applyProtection="1">
      <alignment horizontal="right"/>
      <protection locked="0"/>
    </xf>
    <xf numFmtId="0" fontId="69" fillId="30" borderId="29" xfId="0" applyFont="1" applyFill="1" applyBorder="1" applyAlignment="1" applyProtection="1">
      <alignment horizontal="right"/>
      <protection locked="0"/>
    </xf>
    <xf numFmtId="0" fontId="69" fillId="2" borderId="0" xfId="0" applyFont="1" applyFill="1" applyProtection="1">
      <protection locked="0"/>
    </xf>
    <xf numFmtId="0" fontId="69" fillId="2" borderId="0" xfId="0" applyFont="1" applyFill="1" applyAlignment="1" applyProtection="1">
      <alignment horizontal="right"/>
      <protection locked="0"/>
    </xf>
    <xf numFmtId="0" fontId="69" fillId="4" borderId="0" xfId="0" applyFont="1" applyFill="1" applyBorder="1" applyAlignment="1" applyProtection="1">
      <alignment horizontal="right"/>
      <protection locked="0"/>
    </xf>
    <xf numFmtId="0" fontId="6" fillId="30" borderId="30" xfId="39" applyFont="1" applyFill="1" applyBorder="1" applyAlignment="1" applyProtection="1">
      <alignment horizontal="center"/>
      <protection locked="0"/>
    </xf>
    <xf numFmtId="0" fontId="23" fillId="4" borderId="0" xfId="39" applyFont="1" applyFill="1" applyBorder="1" applyProtection="1">
      <protection locked="0"/>
    </xf>
    <xf numFmtId="0" fontId="6" fillId="4" borderId="0" xfId="39" applyFont="1" applyFill="1" applyBorder="1" applyAlignment="1" applyProtection="1">
      <alignment horizontal="center"/>
      <protection locked="0"/>
    </xf>
    <xf numFmtId="0" fontId="0" fillId="2" borderId="12" xfId="0" applyFill="1" applyBorder="1" applyProtection="1">
      <protection locked="0"/>
    </xf>
    <xf numFmtId="0" fontId="21" fillId="2" borderId="28" xfId="0" applyFont="1" applyFill="1" applyBorder="1" applyProtection="1">
      <protection locked="0"/>
    </xf>
    <xf numFmtId="0" fontId="21" fillId="2" borderId="33" xfId="0" applyFont="1" applyFill="1" applyBorder="1" applyProtection="1">
      <protection locked="0"/>
    </xf>
    <xf numFmtId="0" fontId="0" fillId="2" borderId="36" xfId="0" applyFill="1" applyBorder="1" applyProtection="1">
      <protection locked="0"/>
    </xf>
    <xf numFmtId="3" fontId="23" fillId="2" borderId="29" xfId="39" applyNumberFormat="1" applyFont="1" applyFill="1" applyBorder="1" applyAlignment="1" applyProtection="1">
      <protection locked="0"/>
    </xf>
    <xf numFmtId="3" fontId="23" fillId="33" borderId="11" xfId="39" applyNumberFormat="1" applyFont="1" applyFill="1" applyBorder="1" applyProtection="1">
      <protection locked="0"/>
    </xf>
    <xf numFmtId="0" fontId="6" fillId="2" borderId="0" xfId="0" applyFont="1" applyFill="1" applyBorder="1" applyAlignment="1" applyProtection="1">
      <alignment horizontal="left"/>
      <protection locked="0"/>
    </xf>
    <xf numFmtId="3" fontId="0" fillId="2" borderId="0" xfId="0" applyNumberFormat="1" applyFill="1" applyBorder="1" applyProtection="1">
      <protection locked="0"/>
    </xf>
    <xf numFmtId="0" fontId="21" fillId="4" borderId="0" xfId="0" applyFont="1" applyFill="1" applyBorder="1" applyAlignment="1" applyProtection="1">
      <alignment horizontal="left"/>
      <protection locked="0"/>
    </xf>
    <xf numFmtId="165" fontId="23" fillId="2" borderId="29" xfId="39" applyNumberFormat="1" applyFont="1" applyFill="1" applyBorder="1" applyAlignment="1" applyProtection="1">
      <protection locked="0"/>
    </xf>
    <xf numFmtId="165" fontId="23" fillId="33" borderId="11" xfId="39" applyNumberFormat="1" applyFont="1" applyFill="1" applyBorder="1" applyProtection="1">
      <protection locked="0"/>
    </xf>
    <xf numFmtId="165" fontId="23" fillId="2" borderId="30" xfId="39" applyNumberFormat="1" applyFont="1" applyFill="1" applyBorder="1" applyAlignment="1" applyProtection="1">
      <protection locked="0"/>
    </xf>
    <xf numFmtId="0" fontId="74" fillId="2" borderId="0" xfId="0" applyFont="1" applyFill="1" applyBorder="1" applyAlignment="1" applyProtection="1">
      <protection locked="0"/>
    </xf>
    <xf numFmtId="0" fontId="75" fillId="2" borderId="0" xfId="0" applyFont="1" applyFill="1" applyBorder="1" applyAlignment="1" applyProtection="1">
      <protection locked="0"/>
    </xf>
    <xf numFmtId="0" fontId="0" fillId="30" borderId="12" xfId="0" applyFill="1" applyBorder="1" applyProtection="1">
      <protection locked="0"/>
    </xf>
    <xf numFmtId="0" fontId="0" fillId="30" borderId="31" xfId="0" applyFill="1" applyBorder="1" applyProtection="1">
      <protection locked="0"/>
    </xf>
    <xf numFmtId="0" fontId="21" fillId="30" borderId="28" xfId="0" applyFont="1" applyFill="1" applyBorder="1" applyProtection="1">
      <protection locked="0"/>
    </xf>
    <xf numFmtId="0" fontId="0" fillId="30" borderId="34" xfId="0" applyFill="1" applyBorder="1" applyProtection="1">
      <protection locked="0"/>
    </xf>
    <xf numFmtId="0" fontId="0" fillId="30" borderId="35" xfId="0" applyFill="1" applyBorder="1" applyProtection="1">
      <protection locked="0"/>
    </xf>
    <xf numFmtId="0" fontId="21" fillId="30" borderId="33" xfId="0" applyFont="1" applyFill="1" applyBorder="1" applyProtection="1">
      <protection locked="0"/>
    </xf>
    <xf numFmtId="0" fontId="0" fillId="30" borderId="36" xfId="0" applyFill="1" applyBorder="1" applyProtection="1">
      <protection locked="0"/>
    </xf>
    <xf numFmtId="0" fontId="81" fillId="30" borderId="11" xfId="0" applyFont="1" applyFill="1" applyBorder="1" applyAlignment="1" applyProtection="1">
      <alignment horizontal="center"/>
      <protection locked="0"/>
    </xf>
    <xf numFmtId="0" fontId="0" fillId="2" borderId="16" xfId="0" applyFill="1" applyBorder="1" applyProtection="1">
      <protection locked="0"/>
    </xf>
    <xf numFmtId="0" fontId="23" fillId="30" borderId="0" xfId="39" applyFont="1" applyFill="1" applyBorder="1" applyProtection="1">
      <protection locked="0"/>
    </xf>
    <xf numFmtId="0" fontId="23" fillId="30" borderId="49" xfId="0" applyFont="1" applyFill="1" applyBorder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3" fontId="23" fillId="2" borderId="30" xfId="39" applyNumberFormat="1" applyFont="1" applyFill="1" applyBorder="1" applyAlignment="1" applyProtection="1">
      <protection locked="0"/>
    </xf>
    <xf numFmtId="3" fontId="23" fillId="33" borderId="28" xfId="39" applyNumberFormat="1" applyFont="1" applyFill="1" applyBorder="1" applyProtection="1">
      <protection locked="0"/>
    </xf>
    <xf numFmtId="0" fontId="23" fillId="30" borderId="34" xfId="39" applyFill="1" applyBorder="1" applyProtection="1">
      <protection locked="0"/>
    </xf>
    <xf numFmtId="0" fontId="21" fillId="30" borderId="35" xfId="39" applyFont="1" applyFill="1" applyBorder="1" applyProtection="1">
      <protection locked="0"/>
    </xf>
    <xf numFmtId="0" fontId="21" fillId="30" borderId="37" xfId="39" applyFont="1" applyFill="1" applyBorder="1" applyProtection="1">
      <protection locked="0"/>
    </xf>
    <xf numFmtId="0" fontId="23" fillId="30" borderId="11" xfId="39" applyFont="1" applyFill="1" applyBorder="1" applyProtection="1">
      <protection locked="0"/>
    </xf>
    <xf numFmtId="0" fontId="81" fillId="30" borderId="11" xfId="0" applyNumberFormat="1" applyFont="1" applyFill="1" applyBorder="1" applyAlignment="1" applyProtection="1">
      <alignment horizontal="center"/>
      <protection locked="0"/>
    </xf>
    <xf numFmtId="0" fontId="81" fillId="29" borderId="11" xfId="0" applyNumberFormat="1" applyFont="1" applyFill="1" applyBorder="1" applyAlignment="1" applyProtection="1">
      <alignment horizontal="center"/>
      <protection locked="0"/>
    </xf>
    <xf numFmtId="0" fontId="6" fillId="29" borderId="28" xfId="41" quotePrefix="1" applyFont="1" applyFill="1" applyBorder="1" applyAlignment="1" applyProtection="1">
      <alignment horizontal="center"/>
      <protection locked="0"/>
    </xf>
    <xf numFmtId="0" fontId="23" fillId="30" borderId="28" xfId="39" applyFont="1" applyFill="1" applyBorder="1" applyProtection="1">
      <protection locked="0"/>
    </xf>
    <xf numFmtId="0" fontId="81" fillId="29" borderId="28" xfId="0" applyNumberFormat="1" applyFont="1" applyFill="1" applyBorder="1" applyAlignment="1" applyProtection="1">
      <alignment horizontal="center"/>
      <protection locked="0"/>
    </xf>
    <xf numFmtId="0" fontId="21" fillId="4" borderId="0" xfId="39" applyFont="1" applyFill="1" applyBorder="1" applyAlignment="1" applyProtection="1">
      <alignment horizontal="left"/>
      <protection locked="0"/>
    </xf>
    <xf numFmtId="0" fontId="32" fillId="4" borderId="0" xfId="41" quotePrefix="1" applyFont="1" applyFill="1" applyBorder="1" applyAlignment="1" applyProtection="1">
      <alignment horizontal="center"/>
      <protection locked="0"/>
    </xf>
    <xf numFmtId="0" fontId="82" fillId="4" borderId="0" xfId="0" applyNumberFormat="1" applyFont="1" applyFill="1" applyBorder="1" applyAlignment="1" applyProtection="1">
      <alignment horizontal="center"/>
      <protection locked="0"/>
    </xf>
    <xf numFmtId="0" fontId="23" fillId="30" borderId="30" xfId="39" applyFill="1" applyBorder="1" applyAlignment="1" applyProtection="1">
      <protection locked="0"/>
    </xf>
    <xf numFmtId="0" fontId="23" fillId="30" borderId="32" xfId="39" applyFill="1" applyBorder="1" applyAlignment="1" applyProtection="1">
      <protection locked="0"/>
    </xf>
    <xf numFmtId="0" fontId="23" fillId="4" borderId="0" xfId="39" applyFont="1" applyFill="1" applyProtection="1">
      <protection locked="0"/>
    </xf>
    <xf numFmtId="0" fontId="19" fillId="2" borderId="0" xfId="0" applyFont="1" applyFill="1" applyProtection="1"/>
    <xf numFmtId="0" fontId="22" fillId="2" borderId="0" xfId="0" applyFont="1" applyFill="1" applyProtection="1"/>
    <xf numFmtId="0" fontId="24" fillId="2" borderId="0" xfId="0" applyFont="1" applyFill="1" applyProtection="1"/>
    <xf numFmtId="0" fontId="21" fillId="2" borderId="0" xfId="0" applyFont="1" applyFill="1" applyProtection="1"/>
    <xf numFmtId="0" fontId="21" fillId="2" borderId="9" xfId="0" applyFont="1" applyFill="1" applyBorder="1" applyProtection="1"/>
    <xf numFmtId="0" fontId="21" fillId="2" borderId="8" xfId="0" applyFont="1" applyFill="1" applyBorder="1" applyProtection="1"/>
    <xf numFmtId="0" fontId="25" fillId="2" borderId="0" xfId="0" applyFont="1" applyFill="1" applyProtection="1"/>
    <xf numFmtId="0" fontId="26" fillId="2" borderId="0" xfId="0" applyFont="1" applyFill="1" applyProtection="1"/>
    <xf numFmtId="0" fontId="25" fillId="2" borderId="0" xfId="0" applyFont="1" applyFill="1" applyAlignment="1" applyProtection="1"/>
    <xf numFmtId="0" fontId="24" fillId="2" borderId="0" xfId="0" applyFont="1" applyFill="1" applyAlignment="1" applyProtection="1">
      <alignment horizontal="left"/>
    </xf>
    <xf numFmtId="0" fontId="23" fillId="2" borderId="0" xfId="0" applyFont="1" applyFill="1" applyProtection="1"/>
    <xf numFmtId="0" fontId="6" fillId="2" borderId="0" xfId="0" applyFont="1" applyFill="1" applyProtection="1"/>
    <xf numFmtId="0" fontId="27" fillId="2" borderId="0" xfId="0" applyFont="1" applyFill="1" applyAlignment="1" applyProtection="1">
      <alignment textRotation="90"/>
    </xf>
    <xf numFmtId="0" fontId="32" fillId="2" borderId="0" xfId="0" applyFont="1" applyFill="1" applyProtection="1"/>
    <xf numFmtId="0" fontId="78" fillId="4" borderId="0" xfId="0" applyFont="1" applyFill="1" applyBorder="1" applyProtection="1"/>
    <xf numFmtId="0" fontId="2" fillId="28" borderId="0" xfId="0" applyFont="1" applyFill="1" applyBorder="1" applyAlignment="1" applyProtection="1">
      <alignment wrapText="1"/>
    </xf>
    <xf numFmtId="3" fontId="2" fillId="30" borderId="28" xfId="0" quotePrefix="1" applyNumberFormat="1" applyFont="1" applyFill="1" applyBorder="1" applyAlignment="1" applyProtection="1">
      <alignment horizontal="center"/>
    </xf>
    <xf numFmtId="0" fontId="2" fillId="29" borderId="0" xfId="0" applyFont="1" applyFill="1" applyBorder="1" applyAlignment="1" applyProtection="1">
      <alignment wrapText="1"/>
    </xf>
    <xf numFmtId="3" fontId="53" fillId="30" borderId="28" xfId="0" quotePrefix="1" applyNumberFormat="1" applyFont="1" applyFill="1" applyBorder="1" applyAlignment="1" applyProtection="1">
      <alignment horizontal="center"/>
    </xf>
    <xf numFmtId="0" fontId="55" fillId="2" borderId="0" xfId="0" applyFont="1" applyFill="1" applyProtection="1"/>
    <xf numFmtId="0" fontId="6" fillId="2" borderId="8" xfId="0" applyFont="1" applyFill="1" applyBorder="1" applyProtection="1"/>
    <xf numFmtId="0" fontId="26" fillId="2" borderId="9" xfId="0" applyFont="1" applyFill="1" applyBorder="1" applyProtection="1"/>
    <xf numFmtId="0" fontId="26" fillId="2" borderId="29" xfId="0" applyFont="1" applyFill="1" applyBorder="1" applyProtection="1"/>
    <xf numFmtId="0" fontId="21" fillId="2" borderId="9" xfId="40" applyFont="1" applyFill="1" applyBorder="1" applyProtection="1"/>
    <xf numFmtId="0" fontId="21" fillId="2" borderId="15" xfId="0" applyFont="1" applyFill="1" applyBorder="1" applyProtection="1"/>
    <xf numFmtId="0" fontId="21" fillId="2" borderId="0" xfId="0" applyFont="1" applyFill="1" applyBorder="1" applyProtection="1"/>
    <xf numFmtId="0" fontId="21" fillId="2" borderId="29" xfId="0" applyFont="1" applyFill="1" applyBorder="1" applyAlignment="1" applyProtection="1"/>
    <xf numFmtId="0" fontId="21" fillId="2" borderId="0" xfId="0" applyFont="1" applyFill="1" applyBorder="1" applyAlignment="1" applyProtection="1"/>
    <xf numFmtId="0" fontId="21" fillId="2" borderId="14" xfId="0" applyFont="1" applyFill="1" applyBorder="1" applyProtection="1"/>
    <xf numFmtId="0" fontId="21" fillId="2" borderId="31" xfId="0" applyFont="1" applyFill="1" applyBorder="1" applyProtection="1"/>
    <xf numFmtId="0" fontId="21" fillId="2" borderId="8" xfId="0" applyFont="1" applyFill="1" applyBorder="1" applyAlignment="1" applyProtection="1">
      <alignment wrapText="1"/>
    </xf>
    <xf numFmtId="0" fontId="21" fillId="2" borderId="37" xfId="0" applyFont="1" applyFill="1" applyBorder="1" applyProtection="1"/>
    <xf numFmtId="0" fontId="21" fillId="2" borderId="37" xfId="0" applyFont="1" applyFill="1" applyBorder="1" applyAlignment="1" applyProtection="1">
      <alignment wrapText="1"/>
    </xf>
    <xf numFmtId="0" fontId="21" fillId="2" borderId="35" xfId="0" applyFont="1" applyFill="1" applyBorder="1" applyProtection="1"/>
    <xf numFmtId="0" fontId="21" fillId="2" borderId="34" xfId="0" applyFont="1" applyFill="1" applyBorder="1" applyProtection="1"/>
    <xf numFmtId="0" fontId="6" fillId="2" borderId="11" xfId="0" applyFont="1" applyFill="1" applyBorder="1" applyProtection="1"/>
    <xf numFmtId="0" fontId="21" fillId="2" borderId="11" xfId="0" applyFont="1" applyFill="1" applyBorder="1" applyAlignment="1" applyProtection="1">
      <alignment horizontal="left"/>
    </xf>
    <xf numFmtId="0" fontId="23" fillId="2" borderId="28" xfId="0" applyFont="1" applyFill="1" applyBorder="1" applyProtection="1"/>
    <xf numFmtId="0" fontId="21" fillId="2" borderId="28" xfId="0" applyFont="1" applyFill="1" applyBorder="1" applyAlignment="1" applyProtection="1">
      <alignment horizontal="left"/>
    </xf>
    <xf numFmtId="0" fontId="6" fillId="2" borderId="28" xfId="0" applyFont="1" applyFill="1" applyBorder="1" applyProtection="1"/>
    <xf numFmtId="0" fontId="21" fillId="4" borderId="28" xfId="0" applyFont="1" applyFill="1" applyBorder="1" applyAlignment="1" applyProtection="1">
      <alignment horizontal="left"/>
    </xf>
    <xf numFmtId="0" fontId="6" fillId="2" borderId="9" xfId="0" applyFont="1" applyFill="1" applyBorder="1" applyProtection="1"/>
    <xf numFmtId="0" fontId="21" fillId="2" borderId="13" xfId="0" applyFont="1" applyFill="1" applyBorder="1" applyProtection="1"/>
    <xf numFmtId="0" fontId="21" fillId="2" borderId="29" xfId="0" applyFont="1" applyFill="1" applyBorder="1" applyAlignment="1" applyProtection="1">
      <alignment horizontal="left"/>
    </xf>
    <xf numFmtId="0" fontId="21" fillId="2" borderId="8" xfId="0" applyFont="1" applyFill="1" applyBorder="1" applyAlignment="1" applyProtection="1">
      <alignment vertical="top" wrapText="1"/>
    </xf>
    <xf numFmtId="0" fontId="21" fillId="2" borderId="35" xfId="0" applyFont="1" applyFill="1" applyBorder="1" applyAlignment="1" applyProtection="1">
      <alignment wrapText="1"/>
    </xf>
    <xf numFmtId="0" fontId="21" fillId="2" borderId="36" xfId="0" applyFont="1" applyFill="1" applyBorder="1" applyProtection="1"/>
    <xf numFmtId="0" fontId="21" fillId="2" borderId="35" xfId="0" applyFont="1" applyFill="1" applyBorder="1" applyAlignment="1" applyProtection="1"/>
    <xf numFmtId="0" fontId="21" fillId="2" borderId="34" xfId="0" applyFont="1" applyFill="1" applyBorder="1" applyAlignment="1" applyProtection="1"/>
    <xf numFmtId="0" fontId="26" fillId="2" borderId="13" xfId="0" applyFont="1" applyFill="1" applyBorder="1" applyProtection="1"/>
    <xf numFmtId="0" fontId="26" fillId="2" borderId="30" xfId="0" applyFont="1" applyFill="1" applyBorder="1" applyProtection="1"/>
    <xf numFmtId="0" fontId="21" fillId="2" borderId="30" xfId="0" applyFont="1" applyFill="1" applyBorder="1" applyProtection="1"/>
    <xf numFmtId="0" fontId="21" fillId="2" borderId="45" xfId="0" applyFont="1" applyFill="1" applyBorder="1" applyProtection="1"/>
    <xf numFmtId="0" fontId="23" fillId="2" borderId="11" xfId="0" applyFont="1" applyFill="1" applyBorder="1" applyProtection="1"/>
    <xf numFmtId="3" fontId="23" fillId="32" borderId="11" xfId="39" applyNumberFormat="1" applyFont="1" applyFill="1" applyBorder="1" applyAlignment="1" applyProtection="1">
      <alignment horizontal="right"/>
    </xf>
    <xf numFmtId="3" fontId="23" fillId="32" borderId="28" xfId="39" applyNumberFormat="1" applyFont="1" applyFill="1" applyBorder="1" applyAlignment="1" applyProtection="1">
      <alignment horizontal="right"/>
    </xf>
    <xf numFmtId="0" fontId="21" fillId="2" borderId="29" xfId="0" applyFont="1" applyFill="1" applyBorder="1" applyProtection="1"/>
    <xf numFmtId="165" fontId="23" fillId="32" borderId="11" xfId="39" applyNumberFormat="1" applyFont="1" applyFill="1" applyBorder="1" applyAlignment="1" applyProtection="1">
      <alignment horizontal="right"/>
    </xf>
    <xf numFmtId="0" fontId="23" fillId="2" borderId="16" xfId="0" applyFont="1" applyFill="1" applyBorder="1" applyProtection="1"/>
    <xf numFmtId="0" fontId="0" fillId="2" borderId="0" xfId="0" applyFill="1" applyProtection="1"/>
    <xf numFmtId="0" fontId="10" fillId="0" borderId="38" xfId="0" applyFont="1" applyFill="1" applyBorder="1" applyProtection="1"/>
    <xf numFmtId="0" fontId="6" fillId="31" borderId="8" xfId="0" applyFont="1" applyFill="1" applyBorder="1" applyProtection="1"/>
    <xf numFmtId="0" fontId="26" fillId="31" borderId="9" xfId="0" applyFont="1" applyFill="1" applyBorder="1" applyProtection="1"/>
    <xf numFmtId="0" fontId="6" fillId="30" borderId="8" xfId="0" applyFont="1" applyFill="1" applyBorder="1" applyProtection="1"/>
    <xf numFmtId="0" fontId="26" fillId="30" borderId="9" xfId="0" applyFont="1" applyFill="1" applyBorder="1" applyProtection="1"/>
    <xf numFmtId="0" fontId="26" fillId="30" borderId="12" xfId="0" applyFont="1" applyFill="1" applyBorder="1" applyProtection="1"/>
    <xf numFmtId="0" fontId="21" fillId="30" borderId="9" xfId="0" applyFont="1" applyFill="1" applyBorder="1" applyProtection="1"/>
    <xf numFmtId="0" fontId="21" fillId="30" borderId="13" xfId="0" applyFont="1" applyFill="1" applyBorder="1" applyProtection="1"/>
    <xf numFmtId="0" fontId="21" fillId="30" borderId="12" xfId="0" applyFont="1" applyFill="1" applyBorder="1" applyProtection="1"/>
    <xf numFmtId="0" fontId="21" fillId="30" borderId="29" xfId="0" applyFont="1" applyFill="1" applyBorder="1" applyAlignment="1" applyProtection="1">
      <alignment horizontal="left"/>
    </xf>
    <xf numFmtId="0" fontId="21" fillId="30" borderId="8" xfId="0" applyFont="1" applyFill="1" applyBorder="1" applyAlignment="1" applyProtection="1"/>
    <xf numFmtId="0" fontId="21" fillId="30" borderId="8" xfId="0" applyFont="1" applyFill="1" applyBorder="1" applyProtection="1"/>
    <xf numFmtId="0" fontId="21" fillId="30" borderId="31" xfId="0" applyFont="1" applyFill="1" applyBorder="1" applyProtection="1"/>
    <xf numFmtId="0" fontId="21" fillId="30" borderId="8" xfId="0" applyFont="1" applyFill="1" applyBorder="1" applyAlignment="1" applyProtection="1">
      <alignment wrapText="1"/>
    </xf>
    <xf numFmtId="0" fontId="21" fillId="30" borderId="37" xfId="0" applyFont="1" applyFill="1" applyBorder="1" applyProtection="1"/>
    <xf numFmtId="0" fontId="21" fillId="30" borderId="37" xfId="0" applyFont="1" applyFill="1" applyBorder="1" applyAlignment="1" applyProtection="1">
      <alignment wrapText="1"/>
    </xf>
    <xf numFmtId="0" fontId="21" fillId="30" borderId="36" xfId="0" applyFont="1" applyFill="1" applyBorder="1" applyProtection="1"/>
    <xf numFmtId="0" fontId="21" fillId="30" borderId="35" xfId="0" applyFont="1" applyFill="1" applyBorder="1" applyProtection="1"/>
    <xf numFmtId="0" fontId="21" fillId="30" borderId="34" xfId="0" applyFont="1" applyFill="1" applyBorder="1" applyProtection="1"/>
    <xf numFmtId="0" fontId="6" fillId="31" borderId="28" xfId="0" applyFont="1" applyFill="1" applyBorder="1" applyProtection="1"/>
    <xf numFmtId="0" fontId="21" fillId="31" borderId="28" xfId="0" applyFont="1" applyFill="1" applyBorder="1" applyAlignment="1" applyProtection="1">
      <alignment horizontal="left"/>
    </xf>
    <xf numFmtId="0" fontId="6" fillId="30" borderId="11" xfId="0" applyFont="1" applyFill="1" applyBorder="1" applyProtection="1"/>
    <xf numFmtId="0" fontId="21" fillId="30" borderId="11" xfId="0" applyFont="1" applyFill="1" applyBorder="1" applyAlignment="1" applyProtection="1">
      <alignment horizontal="left"/>
    </xf>
    <xf numFmtId="0" fontId="23" fillId="30" borderId="28" xfId="0" applyFont="1" applyFill="1" applyBorder="1" applyProtection="1"/>
    <xf numFmtId="0" fontId="21" fillId="30" borderId="28" xfId="0" applyFont="1" applyFill="1" applyBorder="1" applyAlignment="1" applyProtection="1">
      <alignment horizontal="left"/>
    </xf>
    <xf numFmtId="0" fontId="23" fillId="31" borderId="28" xfId="0" applyFont="1" applyFill="1" applyBorder="1" applyProtection="1"/>
    <xf numFmtId="0" fontId="6" fillId="30" borderId="28" xfId="0" applyFont="1" applyFill="1" applyBorder="1" applyProtection="1"/>
    <xf numFmtId="0" fontId="56" fillId="31" borderId="28" xfId="0" applyFont="1" applyFill="1" applyBorder="1" applyProtection="1"/>
    <xf numFmtId="0" fontId="10" fillId="4" borderId="39" xfId="0" applyFont="1" applyFill="1" applyBorder="1" applyProtection="1"/>
    <xf numFmtId="0" fontId="6" fillId="30" borderId="40" xfId="0" applyFont="1" applyFill="1" applyBorder="1" applyProtection="1"/>
    <xf numFmtId="0" fontId="21" fillId="30" borderId="0" xfId="0" applyFont="1" applyFill="1" applyBorder="1" applyProtection="1"/>
    <xf numFmtId="0" fontId="21" fillId="30" borderId="8" xfId="0" applyFont="1" applyFill="1" applyBorder="1" applyAlignment="1" applyProtection="1">
      <alignment vertical="top" wrapText="1"/>
    </xf>
    <xf numFmtId="0" fontId="21" fillId="30" borderId="36" xfId="0" applyFont="1" applyFill="1" applyBorder="1" applyAlignment="1" applyProtection="1">
      <alignment wrapText="1"/>
    </xf>
    <xf numFmtId="0" fontId="21" fillId="30" borderId="35" xfId="0" applyFont="1" applyFill="1" applyBorder="1" applyAlignment="1" applyProtection="1">
      <alignment wrapText="1"/>
    </xf>
    <xf numFmtId="0" fontId="21" fillId="30" borderId="34" xfId="0" applyFont="1" applyFill="1" applyBorder="1" applyAlignment="1" applyProtection="1">
      <alignment wrapText="1"/>
    </xf>
    <xf numFmtId="0" fontId="6" fillId="30" borderId="43" xfId="0" applyFont="1" applyFill="1" applyBorder="1" applyProtection="1"/>
    <xf numFmtId="0" fontId="23" fillId="30" borderId="44" xfId="0" applyFont="1" applyFill="1" applyBorder="1" applyProtection="1"/>
    <xf numFmtId="0" fontId="6" fillId="30" borderId="44" xfId="0" applyFont="1" applyFill="1" applyBorder="1" applyProtection="1"/>
    <xf numFmtId="0" fontId="6" fillId="30" borderId="9" xfId="0" applyFont="1" applyFill="1" applyBorder="1" applyProtection="1"/>
    <xf numFmtId="0" fontId="26" fillId="30" borderId="15" xfId="0" applyFont="1" applyFill="1" applyBorder="1" applyProtection="1"/>
    <xf numFmtId="0" fontId="26" fillId="30" borderId="30" xfId="0" applyFont="1" applyFill="1" applyBorder="1" applyProtection="1"/>
    <xf numFmtId="0" fontId="21" fillId="30" borderId="30" xfId="0" applyFont="1" applyFill="1" applyBorder="1" applyProtection="1"/>
    <xf numFmtId="0" fontId="21" fillId="30" borderId="45" xfId="0" applyFont="1" applyFill="1" applyBorder="1" applyProtection="1"/>
    <xf numFmtId="0" fontId="23" fillId="30" borderId="11" xfId="0" applyFont="1" applyFill="1" applyBorder="1" applyProtection="1"/>
    <xf numFmtId="0" fontId="26" fillId="30" borderId="13" xfId="0" applyFont="1" applyFill="1" applyBorder="1" applyProtection="1"/>
    <xf numFmtId="0" fontId="21" fillId="30" borderId="29" xfId="0" applyFont="1" applyFill="1" applyBorder="1" applyProtection="1"/>
    <xf numFmtId="0" fontId="10" fillId="0" borderId="39" xfId="0" applyFont="1" applyFill="1" applyBorder="1" applyProtection="1"/>
    <xf numFmtId="0" fontId="23" fillId="30" borderId="29" xfId="0" applyFont="1" applyFill="1" applyBorder="1" applyProtection="1"/>
    <xf numFmtId="3" fontId="56" fillId="28" borderId="29" xfId="0" applyNumberFormat="1" applyFont="1" applyFill="1" applyBorder="1" applyAlignment="1" applyProtection="1">
      <alignment horizontal="left"/>
    </xf>
    <xf numFmtId="3" fontId="58" fillId="28" borderId="32" xfId="0" applyNumberFormat="1" applyFont="1" applyFill="1" applyBorder="1" applyAlignment="1" applyProtection="1">
      <alignment horizontal="center"/>
    </xf>
    <xf numFmtId="3" fontId="56" fillId="29" borderId="10" xfId="0" applyNumberFormat="1" applyFont="1" applyFill="1" applyBorder="1" applyAlignment="1" applyProtection="1">
      <alignment horizontal="left"/>
    </xf>
    <xf numFmtId="3" fontId="58" fillId="29" borderId="17" xfId="0" applyNumberFormat="1" applyFont="1" applyFill="1" applyBorder="1" applyAlignment="1" applyProtection="1">
      <alignment horizontal="center"/>
    </xf>
    <xf numFmtId="0" fontId="26" fillId="2" borderId="8" xfId="0" applyFont="1" applyFill="1" applyBorder="1" applyProtection="1"/>
    <xf numFmtId="0" fontId="21" fillId="2" borderId="9" xfId="0" applyFont="1" applyFill="1" applyBorder="1" applyAlignment="1" applyProtection="1">
      <alignment horizontal="left"/>
    </xf>
    <xf numFmtId="0" fontId="65" fillId="2" borderId="29" xfId="0" applyFont="1" applyFill="1" applyBorder="1" applyProtection="1"/>
    <xf numFmtId="0" fontId="21" fillId="2" borderId="10" xfId="0" applyFont="1" applyFill="1" applyBorder="1" applyAlignment="1" applyProtection="1">
      <alignment horizontal="left"/>
    </xf>
    <xf numFmtId="0" fontId="32" fillId="2" borderId="9" xfId="0" applyFont="1" applyFill="1" applyBorder="1" applyAlignment="1" applyProtection="1">
      <alignment horizontal="left" wrapText="1"/>
    </xf>
    <xf numFmtId="0" fontId="32" fillId="2" borderId="9" xfId="0" applyFont="1" applyFill="1" applyBorder="1" applyAlignment="1" applyProtection="1">
      <alignment horizontal="left"/>
    </xf>
    <xf numFmtId="0" fontId="21" fillId="2" borderId="35" xfId="0" applyFont="1" applyFill="1" applyBorder="1" applyAlignment="1" applyProtection="1">
      <alignment horizontal="left"/>
    </xf>
    <xf numFmtId="0" fontId="21" fillId="2" borderId="37" xfId="0" applyFont="1" applyFill="1" applyBorder="1" applyAlignment="1" applyProtection="1"/>
    <xf numFmtId="0" fontId="32" fillId="2" borderId="35" xfId="0" applyFont="1" applyFill="1" applyBorder="1" applyAlignment="1" applyProtection="1">
      <alignment horizontal="left" vertical="top"/>
    </xf>
    <xf numFmtId="0" fontId="23" fillId="4" borderId="28" xfId="0" applyFont="1" applyFill="1" applyBorder="1" applyProtection="1"/>
    <xf numFmtId="0" fontId="32" fillId="2" borderId="35" xfId="0" applyFont="1" applyFill="1" applyBorder="1" applyAlignment="1" applyProtection="1">
      <alignment horizontal="left"/>
    </xf>
    <xf numFmtId="0" fontId="69" fillId="2" borderId="28" xfId="0" applyFont="1" applyFill="1" applyBorder="1" applyProtection="1"/>
    <xf numFmtId="0" fontId="70" fillId="2" borderId="28" xfId="0" applyFont="1" applyFill="1" applyBorder="1" applyAlignment="1" applyProtection="1">
      <alignment horizontal="left"/>
    </xf>
    <xf numFmtId="0" fontId="67" fillId="2" borderId="0" xfId="0" applyFont="1" applyFill="1" applyProtection="1"/>
    <xf numFmtId="0" fontId="0" fillId="2" borderId="0" xfId="0" applyFill="1" applyBorder="1" applyProtection="1"/>
    <xf numFmtId="0" fontId="10" fillId="4" borderId="39" xfId="39" applyFont="1" applyFill="1" applyBorder="1" applyProtection="1"/>
    <xf numFmtId="0" fontId="6" fillId="30" borderId="9" xfId="39" applyFont="1" applyFill="1" applyBorder="1" applyProtection="1"/>
    <xf numFmtId="0" fontId="26" fillId="30" borderId="9" xfId="39" applyFont="1" applyFill="1" applyBorder="1" applyProtection="1"/>
    <xf numFmtId="0" fontId="21" fillId="30" borderId="9" xfId="0" applyFont="1" applyFill="1" applyBorder="1" applyAlignment="1" applyProtection="1">
      <alignment horizontal="left"/>
    </xf>
    <xf numFmtId="0" fontId="65" fillId="30" borderId="29" xfId="0" applyFont="1" applyFill="1" applyBorder="1" applyProtection="1"/>
    <xf numFmtId="0" fontId="21" fillId="30" borderId="31" xfId="0" applyFont="1" applyFill="1" applyBorder="1" applyAlignment="1" applyProtection="1">
      <alignment horizontal="left" vertical="center"/>
    </xf>
    <xf numFmtId="0" fontId="21" fillId="30" borderId="15" xfId="0" applyFont="1" applyFill="1" applyBorder="1" applyProtection="1"/>
    <xf numFmtId="0" fontId="21" fillId="30" borderId="29" xfId="39" applyFont="1" applyFill="1" applyBorder="1" applyAlignment="1" applyProtection="1">
      <alignment horizontal="left"/>
    </xf>
    <xf numFmtId="0" fontId="32" fillId="30" borderId="8" xfId="0" applyFont="1" applyFill="1" applyBorder="1" applyAlignment="1" applyProtection="1">
      <alignment horizontal="left"/>
    </xf>
    <xf numFmtId="0" fontId="32" fillId="30" borderId="31" xfId="0" applyFont="1" applyFill="1" applyBorder="1" applyProtection="1"/>
    <xf numFmtId="0" fontId="21" fillId="30" borderId="35" xfId="0" applyFont="1" applyFill="1" applyBorder="1" applyAlignment="1" applyProtection="1">
      <alignment horizontal="left" vertical="top"/>
    </xf>
    <xf numFmtId="0" fontId="21" fillId="30" borderId="37" xfId="39" applyFont="1" applyFill="1" applyBorder="1" applyAlignment="1" applyProtection="1"/>
    <xf numFmtId="0" fontId="21" fillId="30" borderId="35" xfId="0" applyFont="1" applyFill="1" applyBorder="1" applyAlignment="1" applyProtection="1"/>
    <xf numFmtId="0" fontId="21" fillId="30" borderId="34" xfId="0" applyFont="1" applyFill="1" applyBorder="1" applyAlignment="1" applyProtection="1"/>
    <xf numFmtId="0" fontId="32" fillId="30" borderId="35" xfId="0" applyFont="1" applyFill="1" applyBorder="1" applyProtection="1"/>
    <xf numFmtId="0" fontId="6" fillId="30" borderId="11" xfId="39" applyFont="1" applyFill="1" applyBorder="1" applyProtection="1"/>
    <xf numFmtId="3" fontId="70" fillId="30" borderId="11" xfId="39" applyNumberFormat="1" applyFont="1" applyFill="1" applyBorder="1" applyAlignment="1" applyProtection="1">
      <alignment horizontal="left"/>
    </xf>
    <xf numFmtId="3" fontId="23" fillId="30" borderId="28" xfId="39" applyNumberFormat="1" applyFont="1" applyFill="1" applyBorder="1" applyAlignment="1" applyProtection="1">
      <alignment horizontal="left"/>
    </xf>
    <xf numFmtId="3" fontId="70" fillId="30" borderId="28" xfId="39" applyNumberFormat="1" applyFont="1" applyFill="1" applyBorder="1" applyAlignment="1" applyProtection="1">
      <alignment horizontal="left"/>
    </xf>
    <xf numFmtId="3" fontId="6" fillId="30" borderId="28" xfId="39" applyNumberFormat="1" applyFont="1" applyFill="1" applyBorder="1" applyAlignment="1" applyProtection="1">
      <alignment horizontal="left"/>
    </xf>
    <xf numFmtId="0" fontId="6" fillId="30" borderId="28" xfId="39" applyFont="1" applyFill="1" applyBorder="1" applyProtection="1"/>
    <xf numFmtId="0" fontId="32" fillId="30" borderId="31" xfId="0" applyFont="1" applyFill="1" applyBorder="1" applyAlignment="1" applyProtection="1">
      <alignment horizontal="left"/>
    </xf>
    <xf numFmtId="0" fontId="21" fillId="30" borderId="37" xfId="39" applyFont="1" applyFill="1" applyBorder="1" applyAlignment="1" applyProtection="1">
      <alignment horizontal="left"/>
    </xf>
    <xf numFmtId="0" fontId="21" fillId="30" borderId="37" xfId="39" applyFont="1" applyFill="1" applyBorder="1" applyAlignment="1" applyProtection="1">
      <alignment horizontal="right"/>
    </xf>
    <xf numFmtId="0" fontId="21" fillId="30" borderId="37" xfId="0" applyFont="1" applyFill="1" applyBorder="1" applyAlignment="1" applyProtection="1">
      <alignment horizontal="right"/>
    </xf>
    <xf numFmtId="0" fontId="21" fillId="30" borderId="34" xfId="0" applyFont="1" applyFill="1" applyBorder="1" applyAlignment="1" applyProtection="1">
      <alignment horizontal="right"/>
    </xf>
    <xf numFmtId="0" fontId="32" fillId="30" borderId="35" xfId="0" applyFont="1" applyFill="1" applyBorder="1" applyAlignment="1" applyProtection="1">
      <alignment horizontal="left"/>
    </xf>
    <xf numFmtId="3" fontId="56" fillId="30" borderId="28" xfId="39" applyNumberFormat="1" applyFont="1" applyFill="1" applyBorder="1" applyAlignment="1" applyProtection="1">
      <alignment horizontal="left"/>
    </xf>
    <xf numFmtId="0" fontId="10" fillId="4" borderId="38" xfId="39" applyFont="1" applyFill="1" applyBorder="1" applyProtection="1"/>
    <xf numFmtId="0" fontId="23" fillId="30" borderId="29" xfId="39" applyFont="1" applyFill="1" applyBorder="1" applyProtection="1"/>
    <xf numFmtId="3" fontId="58" fillId="28" borderId="32" xfId="0" applyNumberFormat="1" applyFont="1" applyFill="1" applyBorder="1" applyAlignment="1" applyProtection="1">
      <alignment horizontal="right"/>
    </xf>
    <xf numFmtId="3" fontId="58" fillId="29" borderId="17" xfId="0" applyNumberFormat="1" applyFont="1" applyFill="1" applyBorder="1" applyAlignment="1" applyProtection="1">
      <alignment horizontal="right"/>
    </xf>
    <xf numFmtId="0" fontId="26" fillId="2" borderId="12" xfId="0" applyFont="1" applyFill="1" applyBorder="1" applyProtection="1"/>
    <xf numFmtId="0" fontId="21" fillId="2" borderId="12" xfId="0" applyFont="1" applyFill="1" applyBorder="1" applyProtection="1"/>
    <xf numFmtId="0" fontId="21" fillId="2" borderId="28" xfId="0" applyFont="1" applyFill="1" applyBorder="1" applyProtection="1"/>
    <xf numFmtId="0" fontId="69" fillId="2" borderId="11" xfId="0" applyFont="1" applyFill="1" applyBorder="1" applyProtection="1"/>
    <xf numFmtId="0" fontId="10" fillId="4" borderId="38" xfId="0" applyFont="1" applyFill="1" applyBorder="1" applyProtection="1"/>
    <xf numFmtId="0" fontId="21" fillId="30" borderId="28" xfId="0" applyFont="1" applyFill="1" applyBorder="1" applyProtection="1"/>
    <xf numFmtId="0" fontId="21" fillId="30" borderId="37" xfId="0" applyFont="1" applyFill="1" applyBorder="1" applyAlignment="1" applyProtection="1"/>
    <xf numFmtId="0" fontId="69" fillId="30" borderId="11" xfId="0" applyFont="1" applyFill="1" applyBorder="1" applyProtection="1"/>
    <xf numFmtId="0" fontId="69" fillId="30" borderId="28" xfId="0" applyFont="1" applyFill="1" applyBorder="1" applyProtection="1"/>
    <xf numFmtId="0" fontId="23" fillId="30" borderId="9" xfId="0" applyFont="1" applyFill="1" applyBorder="1" applyProtection="1"/>
    <xf numFmtId="0" fontId="23" fillId="30" borderId="0" xfId="39" applyFont="1" applyFill="1" applyBorder="1" applyProtection="1"/>
    <xf numFmtId="0" fontId="23" fillId="30" borderId="48" xfId="39" applyFont="1" applyFill="1" applyBorder="1" applyProtection="1"/>
    <xf numFmtId="0" fontId="23" fillId="30" borderId="30" xfId="39" applyFont="1" applyFill="1" applyBorder="1" applyProtection="1"/>
    <xf numFmtId="0" fontId="69" fillId="28" borderId="29" xfId="0" applyFont="1" applyFill="1" applyBorder="1" applyAlignment="1" applyProtection="1">
      <alignment horizontal="left"/>
    </xf>
    <xf numFmtId="3" fontId="81" fillId="28" borderId="32" xfId="0" applyNumberFormat="1" applyFont="1" applyFill="1" applyBorder="1" applyAlignment="1" applyProtection="1">
      <alignment wrapText="1"/>
    </xf>
    <xf numFmtId="0" fontId="69" fillId="29" borderId="10" xfId="0" applyFont="1" applyFill="1" applyBorder="1" applyAlignment="1" applyProtection="1">
      <alignment horizontal="left"/>
    </xf>
    <xf numFmtId="3" fontId="81" fillId="29" borderId="17" xfId="0" applyNumberFormat="1" applyFont="1" applyFill="1" applyBorder="1" applyAlignment="1" applyProtection="1">
      <alignment wrapText="1"/>
    </xf>
    <xf numFmtId="0" fontId="21" fillId="2" borderId="46" xfId="0" applyFont="1" applyFill="1" applyBorder="1" applyProtection="1"/>
    <xf numFmtId="0" fontId="6" fillId="30" borderId="8" xfId="39" applyFont="1" applyFill="1" applyBorder="1" applyProtection="1"/>
    <xf numFmtId="0" fontId="26" fillId="30" borderId="8" xfId="39" applyFont="1" applyFill="1" applyBorder="1" applyProtection="1"/>
    <xf numFmtId="0" fontId="21" fillId="30" borderId="9" xfId="39" applyFont="1" applyFill="1" applyBorder="1" applyProtection="1"/>
    <xf numFmtId="0" fontId="21" fillId="30" borderId="28" xfId="39" applyFont="1" applyFill="1" applyBorder="1" applyProtection="1"/>
    <xf numFmtId="0" fontId="21" fillId="30" borderId="46" xfId="39" applyFont="1" applyFill="1" applyBorder="1" applyProtection="1"/>
    <xf numFmtId="0" fontId="23" fillId="30" borderId="11" xfId="39" applyFont="1" applyFill="1" applyBorder="1" applyProtection="1"/>
    <xf numFmtId="0" fontId="21" fillId="30" borderId="11" xfId="39" applyFont="1" applyFill="1" applyBorder="1" applyAlignment="1" applyProtection="1">
      <alignment horizontal="left"/>
    </xf>
    <xf numFmtId="0" fontId="23" fillId="30" borderId="28" xfId="39" applyFont="1" applyFill="1" applyBorder="1" applyProtection="1"/>
    <xf numFmtId="0" fontId="21" fillId="30" borderId="28" xfId="39" applyFont="1" applyFill="1" applyBorder="1" applyAlignment="1" applyProtection="1">
      <alignment horizontal="left"/>
    </xf>
    <xf numFmtId="1" fontId="81" fillId="28" borderId="32" xfId="0" applyNumberFormat="1" applyFont="1" applyFill="1" applyBorder="1" applyAlignment="1" applyProtection="1">
      <alignment wrapText="1"/>
    </xf>
    <xf numFmtId="1" fontId="81" fillId="29" borderId="17" xfId="0" applyNumberFormat="1" applyFont="1" applyFill="1" applyBorder="1" applyAlignment="1" applyProtection="1">
      <alignment wrapText="1"/>
    </xf>
    <xf numFmtId="0" fontId="14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14" fillId="4" borderId="0" xfId="0" applyFont="1" applyFill="1" applyAlignment="1" applyProtection="1">
      <protection locked="0"/>
    </xf>
    <xf numFmtId="0" fontId="21" fillId="30" borderId="30" xfId="39" applyFont="1" applyFill="1" applyBorder="1" applyAlignment="1" applyProtection="1"/>
    <xf numFmtId="0" fontId="21" fillId="2" borderId="31" xfId="0" applyFont="1" applyFill="1" applyBorder="1" applyAlignment="1" applyProtection="1">
      <alignment horizontal="left" vertical="center"/>
    </xf>
    <xf numFmtId="0" fontId="14" fillId="4" borderId="0" xfId="0" applyFont="1" applyFill="1" applyAlignment="1" applyProtection="1">
      <alignment vertical="center"/>
      <protection locked="0"/>
    </xf>
    <xf numFmtId="0" fontId="13" fillId="4" borderId="0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3" fillId="4" borderId="0" xfId="0" applyFont="1" applyFill="1" applyBorder="1" applyAlignment="1" applyProtection="1">
      <alignment wrapText="1"/>
    </xf>
    <xf numFmtId="0" fontId="0" fillId="0" borderId="0" xfId="0" applyAlignment="1" applyProtection="1"/>
    <xf numFmtId="0" fontId="2" fillId="4" borderId="0" xfId="0" applyFont="1" applyFill="1" applyBorder="1" applyAlignment="1" applyProtection="1"/>
    <xf numFmtId="0" fontId="14" fillId="4" borderId="0" xfId="0" applyFont="1" applyFill="1" applyAlignment="1" applyProtection="1">
      <protection locked="0"/>
    </xf>
    <xf numFmtId="0" fontId="33" fillId="2" borderId="16" xfId="0" applyFont="1" applyFill="1" applyBorder="1" applyAlignment="1" applyProtection="1">
      <alignment horizontal="center" vertical="center" wrapText="1"/>
      <protection locked="0"/>
    </xf>
    <xf numFmtId="0" fontId="21" fillId="2" borderId="14" xfId="0" applyFont="1" applyFill="1" applyBorder="1" applyAlignment="1" applyProtection="1">
      <protection locked="0"/>
    </xf>
    <xf numFmtId="0" fontId="23" fillId="0" borderId="0" xfId="0" applyFont="1" applyAlignment="1" applyProtection="1">
      <protection locked="0"/>
    </xf>
    <xf numFmtId="0" fontId="23" fillId="0" borderId="15" xfId="0" applyFont="1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21" fillId="2" borderId="10" xfId="0" applyFont="1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16" fontId="21" fillId="2" borderId="18" xfId="0" applyNumberFormat="1" applyFont="1" applyFill="1" applyBorder="1" applyAlignment="1" applyProtection="1">
      <protection locked="0"/>
    </xf>
    <xf numFmtId="0" fontId="23" fillId="0" borderId="18" xfId="0" applyFont="1" applyBorder="1" applyAlignment="1" applyProtection="1">
      <protection locked="0"/>
    </xf>
    <xf numFmtId="0" fontId="21" fillId="2" borderId="10" xfId="0" quotePrefix="1" applyFont="1" applyFill="1" applyBorder="1" applyAlignment="1" applyProtection="1">
      <protection locked="0"/>
    </xf>
    <xf numFmtId="0" fontId="60" fillId="2" borderId="0" xfId="0" applyFont="1" applyFill="1" applyBorder="1" applyAlignment="1" applyProtection="1">
      <protection locked="0"/>
    </xf>
    <xf numFmtId="0" fontId="21" fillId="2" borderId="30" xfId="0" applyFont="1" applyFill="1" applyBorder="1" applyAlignment="1" applyProtection="1"/>
    <xf numFmtId="0" fontId="0" fillId="2" borderId="30" xfId="0" applyFill="1" applyBorder="1" applyAlignment="1" applyProtection="1"/>
    <xf numFmtId="0" fontId="0" fillId="2" borderId="32" xfId="0" applyFill="1" applyBorder="1" applyAlignment="1" applyProtection="1"/>
    <xf numFmtId="0" fontId="21" fillId="30" borderId="30" xfId="39" applyFont="1" applyFill="1" applyBorder="1" applyAlignment="1" applyProtection="1"/>
    <xf numFmtId="0" fontId="23" fillId="30" borderId="30" xfId="39" applyFill="1" applyBorder="1" applyAlignment="1" applyProtection="1"/>
    <xf numFmtId="0" fontId="23" fillId="30" borderId="32" xfId="39" applyFill="1" applyBorder="1" applyAlignment="1" applyProtection="1"/>
  </cellXfs>
  <cellStyles count="54">
    <cellStyle name="20% - Dekorfärg1 2" xfId="2"/>
    <cellStyle name="20% - Dekorfärg2 2" xfId="3"/>
    <cellStyle name="20% - Dekorfärg3 2" xfId="4"/>
    <cellStyle name="20% - Dekorfärg4 2" xfId="5"/>
    <cellStyle name="20% - Dekorfärg5 2" xfId="6"/>
    <cellStyle name="20% - Dekorfärg6 2" xfId="7"/>
    <cellStyle name="40% - Dekorfärg1 2" xfId="8"/>
    <cellStyle name="40% - Dekorfärg2 2" xfId="9"/>
    <cellStyle name="40% - Dekorfärg3 2" xfId="10"/>
    <cellStyle name="40% - Dekorfärg4 2" xfId="11"/>
    <cellStyle name="40% - Dekorfärg5 2" xfId="12"/>
    <cellStyle name="40% - Dekorfärg6 2" xfId="13"/>
    <cellStyle name="60% - Dekorfärg1 2" xfId="14"/>
    <cellStyle name="60% - Dekorfärg2 2" xfId="15"/>
    <cellStyle name="60% - Dekorfärg3 2" xfId="16"/>
    <cellStyle name="60% - Dekorfärg4 2" xfId="17"/>
    <cellStyle name="60% - Dekorfärg5 2" xfId="18"/>
    <cellStyle name="60% - Dekorfärg6 2" xfId="19"/>
    <cellStyle name="Anteckning 2" xfId="20"/>
    <cellStyle name="Anteckning 3" xfId="53"/>
    <cellStyle name="Beräkning 2" xfId="21"/>
    <cellStyle name="Bra 2" xfId="22"/>
    <cellStyle name="Dålig 2" xfId="23"/>
    <cellStyle name="Färg1 2" xfId="24"/>
    <cellStyle name="Färg2 2" xfId="25"/>
    <cellStyle name="Färg3 2" xfId="26"/>
    <cellStyle name="Färg4 2" xfId="27"/>
    <cellStyle name="Färg5 2" xfId="28"/>
    <cellStyle name="Färg6 2" xfId="29"/>
    <cellStyle name="Förklarande text 2" xfId="30"/>
    <cellStyle name="Hyperlänk" xfId="1" builtinId="8"/>
    <cellStyle name="Indata 2" xfId="31"/>
    <cellStyle name="Kontrollcell 2" xfId="32"/>
    <cellStyle name="Länkad cell 2" xfId="33"/>
    <cellStyle name="Neutral 2" xfId="34"/>
    <cellStyle name="Normal" xfId="0" builtinId="0"/>
    <cellStyle name="Normal 2" xfId="35"/>
    <cellStyle name="Normal 3" xfId="36"/>
    <cellStyle name="Normal 4" xfId="37"/>
    <cellStyle name="Normal 5" xfId="38"/>
    <cellStyle name="Normal 6" xfId="39"/>
    <cellStyle name="Normal 7" xfId="40"/>
    <cellStyle name="Normal_Blad1" xfId="41"/>
    <cellStyle name="Normal_db_kontroller" xfId="42"/>
    <cellStyle name="Rubrik 1 2" xfId="43"/>
    <cellStyle name="Rubrik 2 2" xfId="44"/>
    <cellStyle name="Rubrik 3 2" xfId="45"/>
    <cellStyle name="Rubrik 4 2" xfId="46"/>
    <cellStyle name="Rubrik 5" xfId="47"/>
    <cellStyle name="Summa 2" xfId="48"/>
    <cellStyle name="Tusental (0)_BIA" xfId="49"/>
    <cellStyle name="Utdata 2" xfId="50"/>
    <cellStyle name="Valuta (0)_BIA" xfId="51"/>
    <cellStyle name="Varningstext 2" xfId="5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3</xdr:col>
          <xdr:colOff>9525</xdr:colOff>
          <xdr:row>5</xdr:row>
          <xdr:rowOff>361950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Läsa in textfil till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6</xdr:row>
          <xdr:rowOff>161925</xdr:rowOff>
        </xdr:from>
        <xdr:to>
          <xdr:col>2</xdr:col>
          <xdr:colOff>2419350</xdr:colOff>
          <xdr:row>8</xdr:row>
          <xdr:rowOff>104775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Skapa textfil från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9</xdr:row>
          <xdr:rowOff>104775</xdr:rowOff>
        </xdr:from>
        <xdr:to>
          <xdr:col>3</xdr:col>
          <xdr:colOff>0</xdr:colOff>
          <xdr:row>11</xdr:row>
          <xdr:rowOff>57150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Summera flera blanketter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12</xdr:row>
          <xdr:rowOff>38100</xdr:rowOff>
        </xdr:from>
        <xdr:to>
          <xdr:col>3</xdr:col>
          <xdr:colOff>9525</xdr:colOff>
          <xdr:row>13</xdr:row>
          <xdr:rowOff>180975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Läsa in XML-fil till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14</xdr:row>
          <xdr:rowOff>142875</xdr:rowOff>
        </xdr:from>
        <xdr:to>
          <xdr:col>2</xdr:col>
          <xdr:colOff>2419350</xdr:colOff>
          <xdr:row>16</xdr:row>
          <xdr:rowOff>114300</xdr:rowOff>
        </xdr:to>
        <xdr:sp macro="" textlink="">
          <xdr:nvSpPr>
            <xdr:cNvPr id="1031" name="Butto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Skapa XML-fil från blanketten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85725</xdr:rowOff>
        </xdr:from>
        <xdr:to>
          <xdr:col>3</xdr:col>
          <xdr:colOff>9525</xdr:colOff>
          <xdr:row>19</xdr:row>
          <xdr:rowOff>66675</xdr:rowOff>
        </xdr:to>
        <xdr:sp macro="" textlink="">
          <xdr:nvSpPr>
            <xdr:cNvPr id="1032" name="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sv-SE" sz="1100" b="0" i="0" u="none" strike="noStrike" baseline="0">
                  <a:solidFill>
                    <a:srgbClr val="000000"/>
                  </a:solidFill>
                  <a:latin typeface="Calibri"/>
                </a:rPr>
                <a:t>Reparera summeringskontroller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3"/>
  <sheetViews>
    <sheetView workbookViewId="0"/>
  </sheetViews>
  <sheetFormatPr defaultRowHeight="15" x14ac:dyDescent="0.25"/>
  <cols>
    <col min="1" max="1" width="30.7109375" customWidth="1"/>
  </cols>
  <sheetData>
    <row r="1" spans="1:3" x14ac:dyDescent="0.25">
      <c r="A1" t="s">
        <v>2583</v>
      </c>
      <c r="B1" t="s">
        <v>1543</v>
      </c>
      <c r="C1" s="95">
        <f>IF(P12+P19+P26=0,0,(P35*P12+P42*P19+P49*P26)/(P12+P19+P26))</f>
        <v>0</v>
      </c>
    </row>
    <row r="2" spans="1:3" x14ac:dyDescent="0.25">
      <c r="A2" t="s">
        <v>2583</v>
      </c>
      <c r="B2" t="s">
        <v>1685</v>
      </c>
      <c r="C2" s="95" t="str">
        <f>IF(ABS(E9-(E10+E11))&lt;=25,"","Summafel")</f>
        <v/>
      </c>
    </row>
    <row r="3" spans="1:3" x14ac:dyDescent="0.25">
      <c r="A3" t="s">
        <v>2583</v>
      </c>
      <c r="B3" t="s">
        <v>1686</v>
      </c>
      <c r="C3" s="95" t="str">
        <f>IF(ABS(F9-(F10+F11))&lt;=25,"","Summafel")</f>
        <v/>
      </c>
    </row>
    <row r="4" spans="1:3" x14ac:dyDescent="0.25">
      <c r="A4" t="s">
        <v>2583</v>
      </c>
      <c r="B4" t="s">
        <v>1687</v>
      </c>
      <c r="C4" s="95" t="str">
        <f>IF(ABS(G9-(G10+G11))&lt;=25,"","Summafel")</f>
        <v/>
      </c>
    </row>
    <row r="5" spans="1:3" x14ac:dyDescent="0.25">
      <c r="A5" t="s">
        <v>2583</v>
      </c>
      <c r="B5" t="s">
        <v>1688</v>
      </c>
      <c r="C5" s="95" t="str">
        <f>IF(ABS(H9-(H10+H11))&lt;=25,"","Summafel")</f>
        <v/>
      </c>
    </row>
    <row r="6" spans="1:3" x14ac:dyDescent="0.25">
      <c r="A6" t="s">
        <v>2583</v>
      </c>
      <c r="B6" t="s">
        <v>1689</v>
      </c>
      <c r="C6" s="95" t="str">
        <f>IF(ABS(I9-(I10+I11))&lt;=25,"","Summafel")</f>
        <v/>
      </c>
    </row>
    <row r="7" spans="1:3" x14ac:dyDescent="0.25">
      <c r="A7" t="s">
        <v>2583</v>
      </c>
      <c r="B7" t="s">
        <v>1690</v>
      </c>
      <c r="C7" s="95" t="str">
        <f>IF(ABS(J9-(J10+J11))&lt;=25,"","Summafel")</f>
        <v/>
      </c>
    </row>
    <row r="8" spans="1:3" x14ac:dyDescent="0.25">
      <c r="A8" t="s">
        <v>2583</v>
      </c>
      <c r="B8" t="s">
        <v>1691</v>
      </c>
      <c r="C8" s="95" t="str">
        <f>IF(ABS(K9-(K10+K11))&lt;=25,"","Summafel")</f>
        <v/>
      </c>
    </row>
    <row r="9" spans="1:3" x14ac:dyDescent="0.25">
      <c r="A9" t="s">
        <v>2583</v>
      </c>
      <c r="B9" t="s">
        <v>1692</v>
      </c>
      <c r="C9" s="95" t="str">
        <f>IF(ABS(L9-(L10+L11))&lt;=25,"","Summafel")</f>
        <v/>
      </c>
    </row>
    <row r="10" spans="1:3" x14ac:dyDescent="0.25">
      <c r="A10" t="s">
        <v>2583</v>
      </c>
      <c r="B10" t="s">
        <v>1693</v>
      </c>
      <c r="C10" s="95" t="str">
        <f>IF(ABS(M9-(M10+M11))&lt;=25,"","Summafel")</f>
        <v/>
      </c>
    </row>
    <row r="11" spans="1:3" x14ac:dyDescent="0.25">
      <c r="A11" t="s">
        <v>2583</v>
      </c>
      <c r="B11" t="s">
        <v>1694</v>
      </c>
      <c r="C11" s="95" t="str">
        <f>IF(ABS(N9-(N10+N11))&lt;=25,"","Summafel")</f>
        <v/>
      </c>
    </row>
    <row r="12" spans="1:3" x14ac:dyDescent="0.25">
      <c r="A12" t="s">
        <v>2583</v>
      </c>
      <c r="B12" t="s">
        <v>1695</v>
      </c>
      <c r="C12" s="95" t="str">
        <f>IF(ABS(O9-(O10+O11))&lt;=25,"","Summafel")</f>
        <v/>
      </c>
    </row>
    <row r="13" spans="1:3" x14ac:dyDescent="0.25">
      <c r="A13" t="s">
        <v>2583</v>
      </c>
      <c r="B13" t="s">
        <v>2381</v>
      </c>
      <c r="C13" s="95" t="str">
        <f>IF(ABS(P9-(P10+P11))&lt;=25,"","Summafel")</f>
        <v/>
      </c>
    </row>
    <row r="14" spans="1:3" x14ac:dyDescent="0.25">
      <c r="A14" t="s">
        <v>2583</v>
      </c>
      <c r="B14" t="s">
        <v>2382</v>
      </c>
      <c r="C14" s="95" t="str">
        <f>IF(ABS(Q9-(Q10+Q11))&lt;=25,"","Summafel")</f>
        <v/>
      </c>
    </row>
    <row r="15" spans="1:3" x14ac:dyDescent="0.25">
      <c r="A15" t="s">
        <v>2583</v>
      </c>
      <c r="B15" t="s">
        <v>2383</v>
      </c>
      <c r="C15" s="95" t="str">
        <f>IF(ABS(R9-(P9+Q9))&lt;=25,"","Summafel")</f>
        <v/>
      </c>
    </row>
    <row r="16" spans="1:3" x14ac:dyDescent="0.25">
      <c r="A16" t="s">
        <v>2583</v>
      </c>
      <c r="B16" t="s">
        <v>2384</v>
      </c>
      <c r="C16" s="95" t="str">
        <f>IF(ABS(P9-(E9+F9+H9+I9+J9+K9+L9+M9+N9+O9))&lt;=50,"","Summafel")</f>
        <v/>
      </c>
    </row>
    <row r="17" spans="1:3" x14ac:dyDescent="0.25">
      <c r="A17" t="s">
        <v>2583</v>
      </c>
      <c r="B17" t="s">
        <v>2385</v>
      </c>
      <c r="C17" s="95" t="str">
        <f>IF(ABS(P10-(E10+F10+H10+I10+J10+K10+L10+M10+N10+O10))&lt;=50,"","Summafel")</f>
        <v/>
      </c>
    </row>
    <row r="18" spans="1:3" x14ac:dyDescent="0.25">
      <c r="A18" t="s">
        <v>2583</v>
      </c>
      <c r="B18" t="s">
        <v>2386</v>
      </c>
      <c r="C18" s="95" t="str">
        <f>IF(ABS(R10-(P10+Q10))&lt;=25,"","Summafel")</f>
        <v/>
      </c>
    </row>
    <row r="19" spans="1:3" x14ac:dyDescent="0.25">
      <c r="A19" t="s">
        <v>2583</v>
      </c>
      <c r="B19" t="s">
        <v>2387</v>
      </c>
      <c r="C19" s="95" t="str">
        <f>IF(ABS(P11-(E11+F11+H11+I11+J11+K11+L11+M11+N11+O11))&lt;=50,"","Summafel")</f>
        <v/>
      </c>
    </row>
    <row r="20" spans="1:3" x14ac:dyDescent="0.25">
      <c r="A20" t="s">
        <v>2583</v>
      </c>
      <c r="B20" t="s">
        <v>2388</v>
      </c>
      <c r="C20" s="95" t="str">
        <f>IF(ABS(R11-(P11+Q11))&lt;=25,"","Summafel")</f>
        <v/>
      </c>
    </row>
    <row r="21" spans="1:3" x14ac:dyDescent="0.25">
      <c r="A21" t="s">
        <v>2583</v>
      </c>
      <c r="B21" t="s">
        <v>1707</v>
      </c>
      <c r="C21" s="95" t="str">
        <f>IF(ABS(E12-(E13+E16+E17+E18))&lt;=25,"","Summafel")</f>
        <v/>
      </c>
    </row>
    <row r="22" spans="1:3" x14ac:dyDescent="0.25">
      <c r="A22" t="s">
        <v>2583</v>
      </c>
      <c r="B22" t="s">
        <v>1708</v>
      </c>
      <c r="C22" s="95" t="str">
        <f>IF(ABS(F12-(F13+F16+F17+F18))&lt;=25,"","Summafel")</f>
        <v/>
      </c>
    </row>
    <row r="23" spans="1:3" x14ac:dyDescent="0.25">
      <c r="A23" t="s">
        <v>2583</v>
      </c>
      <c r="B23" t="s">
        <v>1709</v>
      </c>
      <c r="C23" s="95" t="str">
        <f>IF(ABS(G12-(G13+G16+G17+G18))&lt;=25,"","Summafel")</f>
        <v/>
      </c>
    </row>
    <row r="24" spans="1:3" x14ac:dyDescent="0.25">
      <c r="A24" t="s">
        <v>2583</v>
      </c>
      <c r="B24" t="s">
        <v>1710</v>
      </c>
      <c r="C24" s="95" t="str">
        <f>IF(ABS(H12-(H13+H16+H17+H18))&lt;=25,"","Summafel")</f>
        <v/>
      </c>
    </row>
    <row r="25" spans="1:3" x14ac:dyDescent="0.25">
      <c r="A25" t="s">
        <v>2583</v>
      </c>
      <c r="B25" t="s">
        <v>1711</v>
      </c>
      <c r="C25" s="95" t="str">
        <f>IF(ABS(I12-(I13+I16+I17+I18))&lt;=25,"","Summafel")</f>
        <v/>
      </c>
    </row>
    <row r="26" spans="1:3" x14ac:dyDescent="0.25">
      <c r="A26" t="s">
        <v>2583</v>
      </c>
      <c r="B26" t="s">
        <v>1712</v>
      </c>
      <c r="C26" s="95" t="str">
        <f>IF(ABS(J12-(J13+J16+J17+J18))&lt;=25,"","Summafel")</f>
        <v/>
      </c>
    </row>
    <row r="27" spans="1:3" x14ac:dyDescent="0.25">
      <c r="A27" t="s">
        <v>2583</v>
      </c>
      <c r="B27" t="s">
        <v>1713</v>
      </c>
      <c r="C27" s="95" t="str">
        <f>IF(ABS(K12-(K13+K16+K17+K18))&lt;=25,"","Summafel")</f>
        <v/>
      </c>
    </row>
    <row r="28" spans="1:3" x14ac:dyDescent="0.25">
      <c r="A28" t="s">
        <v>2583</v>
      </c>
      <c r="B28" t="s">
        <v>1714</v>
      </c>
      <c r="C28" s="95" t="str">
        <f>IF(ABS(L12-(L13+L16+L17+L18))&lt;=25,"","Summafel")</f>
        <v/>
      </c>
    </row>
    <row r="29" spans="1:3" x14ac:dyDescent="0.25">
      <c r="A29" t="s">
        <v>2583</v>
      </c>
      <c r="B29" t="s">
        <v>1715</v>
      </c>
      <c r="C29" s="95" t="str">
        <f>IF(ABS(M12-(M13+M16+M17+M18))&lt;=25,"","Summafel")</f>
        <v/>
      </c>
    </row>
    <row r="30" spans="1:3" x14ac:dyDescent="0.25">
      <c r="A30" t="s">
        <v>2583</v>
      </c>
      <c r="B30" t="s">
        <v>1716</v>
      </c>
      <c r="C30" s="95" t="str">
        <f>IF(ABS(N12-(N13+N16+N17+N18))&lt;=25,"","Summafel")</f>
        <v/>
      </c>
    </row>
    <row r="31" spans="1:3" x14ac:dyDescent="0.25">
      <c r="A31" t="s">
        <v>2583</v>
      </c>
      <c r="B31" t="s">
        <v>1717</v>
      </c>
      <c r="C31" s="95" t="str">
        <f>IF(ABS(O12-(O13+O16+O17+O18))&lt;=25,"","Summafel")</f>
        <v/>
      </c>
    </row>
    <row r="32" spans="1:3" x14ac:dyDescent="0.25">
      <c r="A32" t="s">
        <v>2583</v>
      </c>
      <c r="B32" t="s">
        <v>2389</v>
      </c>
      <c r="C32" s="95" t="str">
        <f>IF(ABS(P12-(P13+P16+P17+P18))&lt;=25,"","Summafel")</f>
        <v/>
      </c>
    </row>
    <row r="33" spans="1:3" x14ac:dyDescent="0.25">
      <c r="A33" t="s">
        <v>2583</v>
      </c>
      <c r="B33" t="s">
        <v>2390</v>
      </c>
      <c r="C33" s="95" t="str">
        <f>IF(ABS(Q12-(Q13+Q16+Q17+Q18))&lt;=25,"","Summafel")</f>
        <v/>
      </c>
    </row>
    <row r="34" spans="1:3" x14ac:dyDescent="0.25">
      <c r="A34" t="s">
        <v>2583</v>
      </c>
      <c r="B34" t="s">
        <v>2391</v>
      </c>
      <c r="C34" s="95" t="str">
        <f>IF(ABS(R12-(P12+Q12))&lt;=25,"","Summafel")</f>
        <v/>
      </c>
    </row>
    <row r="35" spans="1:3" x14ac:dyDescent="0.25">
      <c r="A35" t="s">
        <v>2583</v>
      </c>
      <c r="B35" t="s">
        <v>1718</v>
      </c>
      <c r="C35" s="95" t="str">
        <f>IF(E12=0,"","?")</f>
        <v/>
      </c>
    </row>
    <row r="36" spans="1:3" x14ac:dyDescent="0.25">
      <c r="A36" t="s">
        <v>2583</v>
      </c>
      <c r="B36" t="s">
        <v>1719</v>
      </c>
      <c r="C36" s="95" t="str">
        <f>IF(F12=0,"","?")</f>
        <v/>
      </c>
    </row>
    <row r="37" spans="1:3" x14ac:dyDescent="0.25">
      <c r="A37" t="s">
        <v>2583</v>
      </c>
      <c r="B37" t="s">
        <v>1870</v>
      </c>
      <c r="C37" s="95" t="str">
        <f>IF(ABS(P12-(E12+F12+H12+I12+J12+K12+L12+M12+N12+O12))&lt;=50,"","Summafel")</f>
        <v/>
      </c>
    </row>
    <row r="38" spans="1:3" x14ac:dyDescent="0.25">
      <c r="A38" t="s">
        <v>2583</v>
      </c>
      <c r="B38" t="s">
        <v>1720</v>
      </c>
      <c r="C38" s="95" t="str">
        <f>IF(ABS(E13-(E14+E15))&lt;=25,"","Summafel")</f>
        <v/>
      </c>
    </row>
    <row r="39" spans="1:3" x14ac:dyDescent="0.25">
      <c r="A39" t="s">
        <v>2583</v>
      </c>
      <c r="B39" t="s">
        <v>1721</v>
      </c>
      <c r="C39" s="95" t="str">
        <f>IF(ABS(F13-(F14+F15))&lt;=25,"","Summafel")</f>
        <v/>
      </c>
    </row>
    <row r="40" spans="1:3" x14ac:dyDescent="0.25">
      <c r="A40" t="s">
        <v>2583</v>
      </c>
      <c r="B40" t="s">
        <v>1722</v>
      </c>
      <c r="C40" s="95" t="str">
        <f>IF(ABS(G13-(G14+G15))&lt;=25,"","Summafel")</f>
        <v/>
      </c>
    </row>
    <row r="41" spans="1:3" x14ac:dyDescent="0.25">
      <c r="A41" t="s">
        <v>2583</v>
      </c>
      <c r="B41" t="s">
        <v>1723</v>
      </c>
      <c r="C41" s="95" t="str">
        <f>IF(ABS(H13-(H14+H15))&lt;=25,"","Summafel")</f>
        <v/>
      </c>
    </row>
    <row r="42" spans="1:3" x14ac:dyDescent="0.25">
      <c r="A42" t="s">
        <v>2583</v>
      </c>
      <c r="B42" t="s">
        <v>1724</v>
      </c>
      <c r="C42" s="95" t="str">
        <f>IF(ABS(I13-(I14+I15))&lt;=25,"","Summafel")</f>
        <v/>
      </c>
    </row>
    <row r="43" spans="1:3" x14ac:dyDescent="0.25">
      <c r="A43" t="s">
        <v>2583</v>
      </c>
      <c r="B43" t="s">
        <v>1725</v>
      </c>
      <c r="C43" s="95" t="str">
        <f>IF(ABS(J13-(J14+J15))&lt;=25,"","Summafel")</f>
        <v/>
      </c>
    </row>
    <row r="44" spans="1:3" x14ac:dyDescent="0.25">
      <c r="A44" t="s">
        <v>2583</v>
      </c>
      <c r="B44" t="s">
        <v>1726</v>
      </c>
      <c r="C44" s="95" t="str">
        <f>IF(ABS(K13-(K14+K15))&lt;=25,"","Summafel")</f>
        <v/>
      </c>
    </row>
    <row r="45" spans="1:3" x14ac:dyDescent="0.25">
      <c r="A45" t="s">
        <v>2583</v>
      </c>
      <c r="B45" t="s">
        <v>1727</v>
      </c>
      <c r="C45" s="95" t="str">
        <f>IF(ABS(L13-(L14+L15))&lt;=25,"","Summafel")</f>
        <v/>
      </c>
    </row>
    <row r="46" spans="1:3" x14ac:dyDescent="0.25">
      <c r="A46" t="s">
        <v>2583</v>
      </c>
      <c r="B46" t="s">
        <v>1728</v>
      </c>
      <c r="C46" s="95" t="str">
        <f>IF(ABS(M13-(M14+M15))&lt;=25,"","Summafel")</f>
        <v/>
      </c>
    </row>
    <row r="47" spans="1:3" x14ac:dyDescent="0.25">
      <c r="A47" t="s">
        <v>2583</v>
      </c>
      <c r="B47" t="s">
        <v>1729</v>
      </c>
      <c r="C47" s="95" t="str">
        <f>IF(ABS(N13-(N14+N15))&lt;=25,"","Summafel")</f>
        <v/>
      </c>
    </row>
    <row r="48" spans="1:3" x14ac:dyDescent="0.25">
      <c r="A48" t="s">
        <v>2583</v>
      </c>
      <c r="B48" t="s">
        <v>1730</v>
      </c>
      <c r="C48" s="95" t="str">
        <f>IF(ABS(O13-(O14+O15))&lt;=25,"","Summafel")</f>
        <v/>
      </c>
    </row>
    <row r="49" spans="1:3" x14ac:dyDescent="0.25">
      <c r="A49" t="s">
        <v>2583</v>
      </c>
      <c r="B49" t="s">
        <v>2392</v>
      </c>
      <c r="C49" s="95" t="str">
        <f>IF(ABS(P13-(E13+F13+H13+I13+J13+K13+L13+M13+N13+O13))&lt;=50,"","Summafel")</f>
        <v/>
      </c>
    </row>
    <row r="50" spans="1:3" x14ac:dyDescent="0.25">
      <c r="A50" t="s">
        <v>2583</v>
      </c>
      <c r="B50" t="s">
        <v>2393</v>
      </c>
      <c r="C50" s="95" t="str">
        <f>IF(ABS(R13-(P13+Q13))&lt;=25,"","Summafel")</f>
        <v/>
      </c>
    </row>
    <row r="51" spans="1:3" x14ac:dyDescent="0.25">
      <c r="A51" t="s">
        <v>2583</v>
      </c>
      <c r="B51" t="s">
        <v>2394</v>
      </c>
      <c r="C51" s="95" t="str">
        <f>IF(ABS(P14-(E14+F14+H14+I14+J14+K14+L14+M14+N14+O14))&lt;=50,"","Summafel")</f>
        <v/>
      </c>
    </row>
    <row r="52" spans="1:3" x14ac:dyDescent="0.25">
      <c r="A52" t="s">
        <v>2583</v>
      </c>
      <c r="B52" t="s">
        <v>2395</v>
      </c>
      <c r="C52" s="95" t="str">
        <f>IF(ABS(R14-(P14+Q14))&lt;=25,"","Summafel")</f>
        <v/>
      </c>
    </row>
    <row r="53" spans="1:3" x14ac:dyDescent="0.25">
      <c r="A53" t="s">
        <v>2583</v>
      </c>
      <c r="B53" t="s">
        <v>2396</v>
      </c>
      <c r="C53" s="95" t="str">
        <f>IF(ABS(P15-(E15+F15+H15+I15+J15+K15+L15+M15+N15+O15))&lt;=50,"","Summafel")</f>
        <v/>
      </c>
    </row>
    <row r="54" spans="1:3" x14ac:dyDescent="0.25">
      <c r="A54" t="s">
        <v>2583</v>
      </c>
      <c r="B54" t="s">
        <v>2397</v>
      </c>
      <c r="C54" s="95" t="str">
        <f>IF(ABS(R15-(P15+Q15))&lt;=25,"","Summafel")</f>
        <v/>
      </c>
    </row>
    <row r="55" spans="1:3" x14ac:dyDescent="0.25">
      <c r="A55" t="s">
        <v>2583</v>
      </c>
      <c r="B55" t="s">
        <v>1871</v>
      </c>
      <c r="C55" s="95" t="str">
        <f>IF(ABS(P16-(E16+F16+H16+I16+J16+K16+L16+M16+N16+O16))&lt;=50,"","Summafel")</f>
        <v/>
      </c>
    </row>
    <row r="56" spans="1:3" x14ac:dyDescent="0.25">
      <c r="A56" t="s">
        <v>2583</v>
      </c>
      <c r="B56" t="s">
        <v>2398</v>
      </c>
      <c r="C56" s="95" t="str">
        <f>IF(ABS(R16-(P16+Q16))&lt;=25,"","Summafel")</f>
        <v/>
      </c>
    </row>
    <row r="57" spans="1:3" x14ac:dyDescent="0.25">
      <c r="A57" t="s">
        <v>2583</v>
      </c>
      <c r="B57" t="s">
        <v>2399</v>
      </c>
      <c r="C57" s="95" t="str">
        <f>IF(ABS(P16-(E16+F16+H16+I16+J16+K16+L16+M16+N16+O16))&lt;=50,"","Summafel")</f>
        <v/>
      </c>
    </row>
    <row r="58" spans="1:3" x14ac:dyDescent="0.25">
      <c r="A58" t="s">
        <v>2583</v>
      </c>
      <c r="B58" t="s">
        <v>2400</v>
      </c>
      <c r="C58" s="95" t="str">
        <f>IF(ABS(R17-(P17+Q17))&lt;=25,"","Summafel")</f>
        <v/>
      </c>
    </row>
    <row r="59" spans="1:3" x14ac:dyDescent="0.25">
      <c r="A59" t="s">
        <v>2583</v>
      </c>
      <c r="B59" t="s">
        <v>1873</v>
      </c>
      <c r="C59" s="95" t="str">
        <f>IF(ABS(P17-(E17+F17+H17+I17+J17+K17+L17+M17+N17+O17))&lt;=50,"","Summafel")</f>
        <v/>
      </c>
    </row>
    <row r="60" spans="1:3" x14ac:dyDescent="0.25">
      <c r="A60" t="s">
        <v>2583</v>
      </c>
      <c r="B60" t="s">
        <v>2401</v>
      </c>
      <c r="C60" s="95" t="str">
        <f>IF(ABS(R18-(P18+Q18))&lt;=25,"","Summafel")</f>
        <v/>
      </c>
    </row>
    <row r="61" spans="1:3" x14ac:dyDescent="0.25">
      <c r="A61" t="s">
        <v>2583</v>
      </c>
      <c r="B61" t="s">
        <v>2402</v>
      </c>
      <c r="C61" s="95" t="str">
        <f>IF(ABS(E19-(E20+E23+E24+E25))&lt;=25,"","Summafel")</f>
        <v/>
      </c>
    </row>
    <row r="62" spans="1:3" x14ac:dyDescent="0.25">
      <c r="A62" t="s">
        <v>2583</v>
      </c>
      <c r="B62" t="s">
        <v>2403</v>
      </c>
      <c r="C62" s="95" t="str">
        <f>IF(ABS(F19-(F20+F23+F24+F25))&lt;=25,"","Summafel")</f>
        <v/>
      </c>
    </row>
    <row r="63" spans="1:3" x14ac:dyDescent="0.25">
      <c r="A63" t="s">
        <v>2583</v>
      </c>
      <c r="B63" t="s">
        <v>1741</v>
      </c>
      <c r="C63" s="95" t="str">
        <f>IF(ABS(G19-(G20+G23+G24+G25))&lt;=25,"","Summafel")</f>
        <v/>
      </c>
    </row>
    <row r="64" spans="1:3" x14ac:dyDescent="0.25">
      <c r="A64" t="s">
        <v>2583</v>
      </c>
      <c r="B64" t="s">
        <v>1742</v>
      </c>
      <c r="C64" s="95" t="str">
        <f>IF(ABS(H19-(H20+H23+H24+H25))&lt;=25,"","Summafel")</f>
        <v/>
      </c>
    </row>
    <row r="65" spans="1:3" x14ac:dyDescent="0.25">
      <c r="A65" t="s">
        <v>2583</v>
      </c>
      <c r="B65" t="s">
        <v>1743</v>
      </c>
      <c r="C65" s="95" t="str">
        <f>IF(ABS(I19-(I20+I23+I24+I25))&lt;=25,"","Summafel")</f>
        <v/>
      </c>
    </row>
    <row r="66" spans="1:3" x14ac:dyDescent="0.25">
      <c r="A66" t="s">
        <v>2583</v>
      </c>
      <c r="B66" t="s">
        <v>1744</v>
      </c>
      <c r="C66" s="95" t="str">
        <f>IF(ABS(J19-(J20+J23+J24+J25))&lt;=25,"","Summafel")</f>
        <v/>
      </c>
    </row>
    <row r="67" spans="1:3" x14ac:dyDescent="0.25">
      <c r="A67" t="s">
        <v>2583</v>
      </c>
      <c r="B67" t="s">
        <v>1745</v>
      </c>
      <c r="C67" s="95" t="str">
        <f>IF(ABS(K19-(K20+K23+K24+K25))&lt;=25,"","Summafel")</f>
        <v/>
      </c>
    </row>
    <row r="68" spans="1:3" x14ac:dyDescent="0.25">
      <c r="A68" t="s">
        <v>2583</v>
      </c>
      <c r="B68" t="s">
        <v>1746</v>
      </c>
      <c r="C68" s="95" t="str">
        <f>IF(ABS(L19-(L20+L23+L24+L25))&lt;=25,"","Summafel")</f>
        <v/>
      </c>
    </row>
    <row r="69" spans="1:3" x14ac:dyDescent="0.25">
      <c r="A69" t="s">
        <v>2583</v>
      </c>
      <c r="B69" t="s">
        <v>1747</v>
      </c>
      <c r="C69" s="95" t="str">
        <f>IF(ABS(M19-(M20+M23+M24+M25))&lt;=25,"","Summafel")</f>
        <v/>
      </c>
    </row>
    <row r="70" spans="1:3" x14ac:dyDescent="0.25">
      <c r="A70" t="s">
        <v>2583</v>
      </c>
      <c r="B70" t="s">
        <v>1748</v>
      </c>
      <c r="C70" s="95" t="str">
        <f>IF(ABS(N19-(N20+N23+N24+N25))&lt;=25,"","Summafel")</f>
        <v/>
      </c>
    </row>
    <row r="71" spans="1:3" x14ac:dyDescent="0.25">
      <c r="A71" t="s">
        <v>2583</v>
      </c>
      <c r="B71" t="s">
        <v>1749</v>
      </c>
      <c r="C71" s="95" t="str">
        <f>IF(ABS(O19-(O20+O23+O24+O25))&lt;=25,"","Summafel")</f>
        <v/>
      </c>
    </row>
    <row r="72" spans="1:3" x14ac:dyDescent="0.25">
      <c r="A72" t="s">
        <v>2583</v>
      </c>
      <c r="B72" t="s">
        <v>2404</v>
      </c>
      <c r="C72" s="95" t="str">
        <f>IF(ABS(P19-(P20+P23+P24+P25))&lt;=25,"","Summafel")</f>
        <v/>
      </c>
    </row>
    <row r="73" spans="1:3" x14ac:dyDescent="0.25">
      <c r="A73" t="s">
        <v>2583</v>
      </c>
      <c r="B73" t="s">
        <v>1874</v>
      </c>
      <c r="C73" s="95" t="str">
        <f>IF(ABS(Q19-(Q20+Q23+Q24+Q25))&lt;=25,"","Summafel")</f>
        <v/>
      </c>
    </row>
    <row r="74" spans="1:3" x14ac:dyDescent="0.25">
      <c r="A74" t="s">
        <v>2583</v>
      </c>
      <c r="B74" t="s">
        <v>2405</v>
      </c>
      <c r="C74" s="95" t="str">
        <f>IF(ABS(R19-(P19+Q19))&lt;=25,"","Summafel")</f>
        <v/>
      </c>
    </row>
    <row r="75" spans="1:3" x14ac:dyDescent="0.25">
      <c r="A75" t="s">
        <v>2583</v>
      </c>
      <c r="B75" t="s">
        <v>1875</v>
      </c>
      <c r="C75" s="95" t="str">
        <f>IF(E19=0,"","?")</f>
        <v/>
      </c>
    </row>
    <row r="76" spans="1:3" x14ac:dyDescent="0.25">
      <c r="A76" t="s">
        <v>2583</v>
      </c>
      <c r="B76" t="s">
        <v>1876</v>
      </c>
      <c r="C76" s="95" t="str">
        <f>IF(F19=0,"","?")</f>
        <v/>
      </c>
    </row>
    <row r="77" spans="1:3" x14ac:dyDescent="0.25">
      <c r="A77" t="s">
        <v>2583</v>
      </c>
      <c r="B77" t="s">
        <v>1877</v>
      </c>
      <c r="C77" s="95" t="str">
        <f>IF(ABS(P18-(E18+F18+H18+I18+J18+K18+L18+M18+N18+O18))&lt;=50,"","Summafel")</f>
        <v/>
      </c>
    </row>
    <row r="78" spans="1:3" x14ac:dyDescent="0.25">
      <c r="A78" t="s">
        <v>2583</v>
      </c>
      <c r="B78" t="s">
        <v>2406</v>
      </c>
      <c r="C78" s="95" t="str">
        <f>IF(ABS(E20-(E21+E22))&lt;=25,"","Summafel")</f>
        <v/>
      </c>
    </row>
    <row r="79" spans="1:3" x14ac:dyDescent="0.25">
      <c r="A79" t="s">
        <v>2583</v>
      </c>
      <c r="B79" t="s">
        <v>2407</v>
      </c>
      <c r="C79" s="95" t="str">
        <f>IF(ABS(F20-(F21+F22))&lt;=25,"","Summafel")</f>
        <v/>
      </c>
    </row>
    <row r="80" spans="1:3" x14ac:dyDescent="0.25">
      <c r="A80" t="s">
        <v>2583</v>
      </c>
      <c r="B80" t="s">
        <v>1750</v>
      </c>
      <c r="C80" s="95" t="str">
        <f>IF(ABS(G20-(G21+G22))&lt;=25,"","Summafel")</f>
        <v/>
      </c>
    </row>
    <row r="81" spans="1:3" x14ac:dyDescent="0.25">
      <c r="A81" t="s">
        <v>2583</v>
      </c>
      <c r="B81" t="s">
        <v>1751</v>
      </c>
      <c r="C81" s="95" t="str">
        <f>IF(ABS(H20-(H21+H22))&lt;=25,"","Summafel")</f>
        <v/>
      </c>
    </row>
    <row r="82" spans="1:3" x14ac:dyDescent="0.25">
      <c r="A82" t="s">
        <v>2583</v>
      </c>
      <c r="B82" t="s">
        <v>1752</v>
      </c>
      <c r="C82" s="95" t="str">
        <f>IF(ABS(I20-(I21+I22))&lt;=25,"","Summafel")</f>
        <v/>
      </c>
    </row>
    <row r="83" spans="1:3" x14ac:dyDescent="0.25">
      <c r="A83" t="s">
        <v>2583</v>
      </c>
      <c r="B83" t="s">
        <v>1753</v>
      </c>
      <c r="C83" s="95" t="str">
        <f>IF(ABS(J20-(J21+J22))&lt;=25,"","Summafel")</f>
        <v/>
      </c>
    </row>
    <row r="84" spans="1:3" x14ac:dyDescent="0.25">
      <c r="A84" t="s">
        <v>2583</v>
      </c>
      <c r="B84" t="s">
        <v>1754</v>
      </c>
      <c r="C84" s="95" t="str">
        <f>IF(ABS(K20-(K21+K22))&lt;=25,"","Summafel")</f>
        <v/>
      </c>
    </row>
    <row r="85" spans="1:3" x14ac:dyDescent="0.25">
      <c r="A85" t="s">
        <v>2583</v>
      </c>
      <c r="B85" t="s">
        <v>1755</v>
      </c>
      <c r="C85" s="95" t="str">
        <f>IF(ABS(L20-(L21+L22))&lt;=25,"","Summafel")</f>
        <v/>
      </c>
    </row>
    <row r="86" spans="1:3" x14ac:dyDescent="0.25">
      <c r="A86" t="s">
        <v>2583</v>
      </c>
      <c r="B86" t="s">
        <v>1756</v>
      </c>
      <c r="C86" s="95" t="str">
        <f>IF(ABS(M20-(M21+M22))&lt;=25,"","Summafel")</f>
        <v/>
      </c>
    </row>
    <row r="87" spans="1:3" x14ac:dyDescent="0.25">
      <c r="A87" t="s">
        <v>2583</v>
      </c>
      <c r="B87" t="s">
        <v>1757</v>
      </c>
      <c r="C87" s="95" t="str">
        <f>IF(ABS(N20-(N21+N22))&lt;=25,"","Summafel")</f>
        <v/>
      </c>
    </row>
    <row r="88" spans="1:3" x14ac:dyDescent="0.25">
      <c r="A88" t="s">
        <v>2583</v>
      </c>
      <c r="B88" t="s">
        <v>1758</v>
      </c>
      <c r="C88" s="95" t="str">
        <f>IF(ABS(O20-(O21+O22))&lt;=25,"","Summafel")</f>
        <v/>
      </c>
    </row>
    <row r="89" spans="1:3" x14ac:dyDescent="0.25">
      <c r="A89" t="s">
        <v>2583</v>
      </c>
      <c r="B89" t="s">
        <v>2408</v>
      </c>
      <c r="C89" s="95" t="str">
        <f>IF(ABS(P20-(E20+F20+H20+I20+J20+K20+L20+M20+N20+O20))&lt;=50,"","Summafel")</f>
        <v/>
      </c>
    </row>
    <row r="90" spans="1:3" x14ac:dyDescent="0.25">
      <c r="A90" t="s">
        <v>2583</v>
      </c>
      <c r="B90" t="s">
        <v>2409</v>
      </c>
      <c r="C90" s="95" t="str">
        <f>IF(ABS(R20-(P20+Q20))&lt;=25,"","Summafel")</f>
        <v/>
      </c>
    </row>
    <row r="91" spans="1:3" x14ac:dyDescent="0.25">
      <c r="A91" t="s">
        <v>2583</v>
      </c>
      <c r="B91" t="s">
        <v>2410</v>
      </c>
      <c r="C91" s="95" t="str">
        <f>IF(ABS(R21-(P21+Q21))&lt;=25,"","Summafel")</f>
        <v/>
      </c>
    </row>
    <row r="92" spans="1:3" x14ac:dyDescent="0.25">
      <c r="A92" t="s">
        <v>2583</v>
      </c>
      <c r="B92" t="s">
        <v>2411</v>
      </c>
      <c r="C92" s="95" t="str">
        <f>IF(ABS(R22-(P22+Q22))&lt;=25,"","Summafel")</f>
        <v/>
      </c>
    </row>
    <row r="93" spans="1:3" x14ac:dyDescent="0.25">
      <c r="A93" t="s">
        <v>2583</v>
      </c>
      <c r="B93" t="s">
        <v>1881</v>
      </c>
      <c r="C93" s="95" t="str">
        <f>IF(ABS(P21-(E21+F21+H21+I21+J21+K21+L21+M21+N21+O21))&lt;=50,"","Summafel")</f>
        <v/>
      </c>
    </row>
    <row r="94" spans="1:3" x14ac:dyDescent="0.25">
      <c r="A94" t="s">
        <v>2583</v>
      </c>
      <c r="B94" t="s">
        <v>2412</v>
      </c>
      <c r="C94" s="95" t="str">
        <f>IF(ABS(R23-(P23+Q23))&lt;=25,"","Summafel")</f>
        <v/>
      </c>
    </row>
    <row r="95" spans="1:3" x14ac:dyDescent="0.25">
      <c r="A95" t="s">
        <v>2583</v>
      </c>
      <c r="B95" t="s">
        <v>2413</v>
      </c>
      <c r="C95" s="95" t="str">
        <f>IF(ABS(P22-(E22+F22+H22+I22+J22+K22+L22+M22+N22+O22))&lt;=50,"","Summafel")</f>
        <v/>
      </c>
    </row>
    <row r="96" spans="1:3" x14ac:dyDescent="0.25">
      <c r="A96" t="s">
        <v>2583</v>
      </c>
      <c r="B96" t="s">
        <v>2414</v>
      </c>
      <c r="C96" s="95" t="str">
        <f>IF(ABS(R24-(P24+Q24))&lt;=25,"","Summafel")</f>
        <v/>
      </c>
    </row>
    <row r="97" spans="1:3" x14ac:dyDescent="0.25">
      <c r="A97" t="s">
        <v>2583</v>
      </c>
      <c r="B97" t="s">
        <v>1883</v>
      </c>
      <c r="C97" s="95" t="str">
        <f>IF(ABS(P23-(E23+F23+H23+I23+J23+K23+L23+M23+N23+O23))&lt;=50,"","Summafel")</f>
        <v/>
      </c>
    </row>
    <row r="98" spans="1:3" x14ac:dyDescent="0.25">
      <c r="A98" t="s">
        <v>2583</v>
      </c>
      <c r="B98" t="s">
        <v>2415</v>
      </c>
      <c r="C98" s="95" t="str">
        <f>IF(ABS(R25-(P25+Q25))&lt;=25,"","Summafel")</f>
        <v/>
      </c>
    </row>
    <row r="99" spans="1:3" x14ac:dyDescent="0.25">
      <c r="A99" t="s">
        <v>2583</v>
      </c>
      <c r="B99" t="s">
        <v>2416</v>
      </c>
      <c r="C99" s="95" t="str">
        <f>IF(E26=0,"","?")</f>
        <v/>
      </c>
    </row>
    <row r="100" spans="1:3" x14ac:dyDescent="0.25">
      <c r="A100" t="s">
        <v>2583</v>
      </c>
      <c r="B100" t="s">
        <v>2417</v>
      </c>
      <c r="C100" s="95" t="str">
        <f>IF(F26=0,"","?")</f>
        <v/>
      </c>
    </row>
    <row r="101" spans="1:3" x14ac:dyDescent="0.25">
      <c r="A101" t="s">
        <v>2583</v>
      </c>
      <c r="B101" t="s">
        <v>2418</v>
      </c>
      <c r="C101" s="95" t="str">
        <f>IF(ABS(P26-(E26+F26+H26+I26+J26+K26+L26+M26+N26+O26))&lt;=50,"","Summafel")</f>
        <v/>
      </c>
    </row>
    <row r="102" spans="1:3" x14ac:dyDescent="0.25">
      <c r="A102" t="s">
        <v>2583</v>
      </c>
      <c r="B102" t="s">
        <v>2419</v>
      </c>
      <c r="C102" s="95" t="str">
        <f>IF(ABS(R26-(P26+Q26))&lt;=25,"","Summafel")</f>
        <v/>
      </c>
    </row>
    <row r="103" spans="1:3" x14ac:dyDescent="0.25">
      <c r="A103" t="s">
        <v>2583</v>
      </c>
      <c r="B103" t="s">
        <v>2420</v>
      </c>
      <c r="C103" s="95" t="str">
        <f>IF(ABS(E32-((E33*E10+E34*E11)/(E9+0.001)))&lt;=0.002,"","Summafel")</f>
        <v/>
      </c>
    </row>
    <row r="104" spans="1:3" x14ac:dyDescent="0.25">
      <c r="A104" t="s">
        <v>2583</v>
      </c>
      <c r="B104" t="s">
        <v>2421</v>
      </c>
      <c r="C104" s="95" t="str">
        <f>IF(ABS(F32-((F33*F10+F34*F11)/(F9+0.001)))&lt;=0.002,"","Summafel")</f>
        <v/>
      </c>
    </row>
    <row r="105" spans="1:3" x14ac:dyDescent="0.25">
      <c r="A105" t="s">
        <v>2583</v>
      </c>
      <c r="B105" t="s">
        <v>1891</v>
      </c>
      <c r="C105" s="95" t="str">
        <f>IF(ABS(G32-((G33*G10+G34*G11)/(G9+0.001)))&lt;=0.002,"","Summafel")</f>
        <v/>
      </c>
    </row>
    <row r="106" spans="1:3" x14ac:dyDescent="0.25">
      <c r="A106" t="s">
        <v>2583</v>
      </c>
      <c r="B106" t="s">
        <v>2422</v>
      </c>
      <c r="C106" s="95" t="str">
        <f>IF(ABS(H32-((H33*H10+H34*H11)/(H9+0.001)))&lt;=0.002,"","Summafel")</f>
        <v/>
      </c>
    </row>
    <row r="107" spans="1:3" x14ac:dyDescent="0.25">
      <c r="A107" t="s">
        <v>2583</v>
      </c>
      <c r="B107" t="s">
        <v>2423</v>
      </c>
      <c r="C107" s="95" t="str">
        <f>IF(ABS(I32-((I33*I10+I34*I11)/(I9+0.001)))&lt;=0.002,"","Summafel")</f>
        <v/>
      </c>
    </row>
    <row r="108" spans="1:3" x14ac:dyDescent="0.25">
      <c r="A108" t="s">
        <v>2583</v>
      </c>
      <c r="B108" t="s">
        <v>2424</v>
      </c>
      <c r="C108" s="95" t="str">
        <f>IF(ABS(J32-((J33*J10+J34*J11)/(J9+0.001)))&lt;=0.002,"","Summafel")</f>
        <v/>
      </c>
    </row>
    <row r="109" spans="1:3" x14ac:dyDescent="0.25">
      <c r="A109" t="s">
        <v>2583</v>
      </c>
      <c r="B109" t="s">
        <v>2425</v>
      </c>
      <c r="C109" s="95" t="str">
        <f>IF(ABS(K32-((K33*K10+K34*K11)/(K9+0.001)))&lt;=0.002,"","Summafel")</f>
        <v/>
      </c>
    </row>
    <row r="110" spans="1:3" x14ac:dyDescent="0.25">
      <c r="A110" t="s">
        <v>2583</v>
      </c>
      <c r="B110" t="s">
        <v>2426</v>
      </c>
      <c r="C110" s="95" t="str">
        <f>IF(ABS(L32-((L33*L10+L34*L11)/(L9+0.001)))&lt;=0.002,"","Summafel")</f>
        <v/>
      </c>
    </row>
    <row r="111" spans="1:3" x14ac:dyDescent="0.25">
      <c r="A111" t="s">
        <v>2583</v>
      </c>
      <c r="B111" t="s">
        <v>2427</v>
      </c>
      <c r="C111" s="95" t="str">
        <f>IF(ABS(M32-((M33*M10+M34*M11)/(M9+0.001)))&lt;=0.002,"","Summafel")</f>
        <v/>
      </c>
    </row>
    <row r="112" spans="1:3" x14ac:dyDescent="0.25">
      <c r="A112" t="s">
        <v>2583</v>
      </c>
      <c r="B112" t="s">
        <v>2428</v>
      </c>
      <c r="C112" s="95" t="str">
        <f>IF(ABS(N32-((N33*N10+N34*N11)/(N9+0.001)))&lt;=0.002,"","Summafel")</f>
        <v/>
      </c>
    </row>
    <row r="113" spans="1:3" x14ac:dyDescent="0.25">
      <c r="A113" t="s">
        <v>2583</v>
      </c>
      <c r="B113" t="s">
        <v>2429</v>
      </c>
      <c r="C113" s="95" t="str">
        <f>IF(ABS(O32-((O33*O10+O34*O11)/(O9+0.001)))&lt;=0.002,"","Summafel")</f>
        <v/>
      </c>
    </row>
    <row r="114" spans="1:3" x14ac:dyDescent="0.25">
      <c r="A114" t="s">
        <v>2583</v>
      </c>
      <c r="B114" t="s">
        <v>2430</v>
      </c>
      <c r="C114" s="95" t="str">
        <f>IF(ABS(P32-((P33*P10+P34*P11)/(P9+0.001)))&lt;=0.002,"","Summafel")</f>
        <v/>
      </c>
    </row>
    <row r="115" spans="1:3" x14ac:dyDescent="0.25">
      <c r="A115" t="s">
        <v>2583</v>
      </c>
      <c r="B115" t="s">
        <v>1892</v>
      </c>
      <c r="C115" s="95" t="str">
        <f>IF(ABS(P32-((E32*E9+F32*F9+G32*G9+J32*J9+K32*K9+L32*L9+M32*M9+N32*N9+O32*O9)/(P9+0.001)))&lt;=0.002,"","Summafel")</f>
        <v/>
      </c>
    </row>
    <row r="116" spans="1:3" x14ac:dyDescent="0.25">
      <c r="A116" t="s">
        <v>2583</v>
      </c>
      <c r="B116" t="s">
        <v>1893</v>
      </c>
      <c r="C116" s="95" t="str">
        <f>IF(ABS(G32-((H9*H32+I32*I9)/(G9+0.001)))&lt;=0.002,"","Summafel")</f>
        <v/>
      </c>
    </row>
    <row r="117" spans="1:3" x14ac:dyDescent="0.25">
      <c r="A117" t="s">
        <v>2583</v>
      </c>
      <c r="B117" t="s">
        <v>1894</v>
      </c>
      <c r="C117" s="95" t="str">
        <f>IF(ABS(G33-((H10*H33+I33*I10)/(G10+0.001)))&lt;=0.002,"","Summafel")</f>
        <v/>
      </c>
    </row>
    <row r="118" spans="1:3" x14ac:dyDescent="0.25">
      <c r="A118" t="s">
        <v>2583</v>
      </c>
      <c r="B118" t="s">
        <v>1895</v>
      </c>
      <c r="C118" s="95" t="str">
        <f>IF(ABS(P33-((E33*E10+F33*F10+G33*G10+J33*J10+K33*K10+L33*L10+M33*M10+N33*N10+O33*O10)/(P10+0.001)))&lt;=0.002,"","Summafel")</f>
        <v/>
      </c>
    </row>
    <row r="119" spans="1:3" x14ac:dyDescent="0.25">
      <c r="A119" t="s">
        <v>2583</v>
      </c>
      <c r="B119" t="s">
        <v>1896</v>
      </c>
      <c r="C119" s="95" t="str">
        <f>IF(ABS(G34-((H11*H34+I34*I11)/(G11+0.001)))&lt;=0.002,"","Summafel")</f>
        <v/>
      </c>
    </row>
    <row r="120" spans="1:3" x14ac:dyDescent="0.25">
      <c r="A120" t="s">
        <v>2583</v>
      </c>
      <c r="B120" t="s">
        <v>1897</v>
      </c>
      <c r="C120" s="95" t="str">
        <f>IF(ABS(P34-((E34*E11+F34*F11+G34*G11+J34*J11+K34*K11+L34*L11+M34*M11+N34*N11+O34*O11)/(P11+0.001)))&lt;=0.002,"","Summafel")</f>
        <v/>
      </c>
    </row>
    <row r="121" spans="1:3" x14ac:dyDescent="0.25">
      <c r="A121" t="s">
        <v>2583</v>
      </c>
      <c r="B121" t="s">
        <v>2431</v>
      </c>
      <c r="C121" s="95" t="str">
        <f>IF(ABS(E35-((E36*E13+E39*E16+E40*E17+E41*E18)/(E12+0.001)))&lt;=0.002,""," Summafel")</f>
        <v/>
      </c>
    </row>
    <row r="122" spans="1:3" x14ac:dyDescent="0.25">
      <c r="A122" t="s">
        <v>2583</v>
      </c>
      <c r="B122" t="s">
        <v>2432</v>
      </c>
      <c r="C122" s="95" t="str">
        <f>IF(ABS(F35-((F36*F13+F39*F16+F40*F17+F41*F18)/(F12+0.001)))&lt;=0.002,""," Summafel")</f>
        <v/>
      </c>
    </row>
    <row r="123" spans="1:3" x14ac:dyDescent="0.25">
      <c r="A123" t="s">
        <v>2583</v>
      </c>
      <c r="B123" t="s">
        <v>1898</v>
      </c>
      <c r="C123" s="95" t="str">
        <f>IF(ABS(G35-((G36*G13+G39*G16+G40*G17+G41*G18)/(G12+0.001)))&lt;=0.002,""," Summafel")</f>
        <v/>
      </c>
    </row>
    <row r="124" spans="1:3" x14ac:dyDescent="0.25">
      <c r="A124" t="s">
        <v>2583</v>
      </c>
      <c r="B124" t="s">
        <v>2433</v>
      </c>
      <c r="C124" s="95" t="str">
        <f>IF(ABS(H35-((H36*H13+H39*H16+H40*H17+H41*H18)/(H12+0.001)))&lt;=0.002,""," Summafel")</f>
        <v/>
      </c>
    </row>
    <row r="125" spans="1:3" x14ac:dyDescent="0.25">
      <c r="A125" t="s">
        <v>2583</v>
      </c>
      <c r="B125" t="s">
        <v>2434</v>
      </c>
      <c r="C125" s="95" t="str">
        <f>IF(ABS(I35-((I36*I13+I39*I16+I40*I17+I41*I18)/(I12+0.001)))&lt;=0.002,""," Summafel")</f>
        <v/>
      </c>
    </row>
    <row r="126" spans="1:3" x14ac:dyDescent="0.25">
      <c r="A126" t="s">
        <v>2583</v>
      </c>
      <c r="B126" t="s">
        <v>2435</v>
      </c>
      <c r="C126" s="95" t="str">
        <f>IF(ABS(J35-((J36*J13+J39*J16+J40*J17+J41*J18)/(J12+0.001)))&lt;=0.002,""," Summafel")</f>
        <v/>
      </c>
    </row>
    <row r="127" spans="1:3" x14ac:dyDescent="0.25">
      <c r="A127" t="s">
        <v>2583</v>
      </c>
      <c r="B127" t="s">
        <v>2436</v>
      </c>
      <c r="C127" s="95" t="str">
        <f>IF(ABS(K35-((K36*K13+K39*K16+K40*K17+K41*K18)/(K12+0.001)))&lt;=0.002,""," Summafel")</f>
        <v/>
      </c>
    </row>
    <row r="128" spans="1:3" x14ac:dyDescent="0.25">
      <c r="A128" t="s">
        <v>2583</v>
      </c>
      <c r="B128" t="s">
        <v>2437</v>
      </c>
      <c r="C128" s="95" t="str">
        <f>IF(ABS(L35-((L36*L13+L39*L16+L40*L17+L41*L18)/(L12+0.001)))&lt;=0.002,""," Summafel")</f>
        <v/>
      </c>
    </row>
    <row r="129" spans="1:3" x14ac:dyDescent="0.25">
      <c r="A129" t="s">
        <v>2583</v>
      </c>
      <c r="B129" t="s">
        <v>2438</v>
      </c>
      <c r="C129" s="95" t="str">
        <f>IF(ABS(M35-((M36*M13+M39*M16+M40*M17+M41*M18)/(M12+0.001)))&lt;=0.002,""," Summafel")</f>
        <v/>
      </c>
    </row>
    <row r="130" spans="1:3" x14ac:dyDescent="0.25">
      <c r="A130" t="s">
        <v>2583</v>
      </c>
      <c r="B130" t="s">
        <v>2439</v>
      </c>
      <c r="C130" s="95" t="str">
        <f>IF(ABS(N35-((N36*N13+N39*N16+N40*N17+N41*N18)/(N12+0.001)))&lt;=0.002,""," Summafel")</f>
        <v/>
      </c>
    </row>
    <row r="131" spans="1:3" x14ac:dyDescent="0.25">
      <c r="A131" t="s">
        <v>2583</v>
      </c>
      <c r="B131" t="s">
        <v>2440</v>
      </c>
      <c r="C131" s="95" t="str">
        <f>IF(ABS(O35-((O36*O13+O39*O16+O40*O17+O41*O18)/(O12+0.001)))&lt;=0.002,""," Summafel")</f>
        <v/>
      </c>
    </row>
    <row r="132" spans="1:3" x14ac:dyDescent="0.25">
      <c r="A132" t="s">
        <v>2583</v>
      </c>
      <c r="B132" t="s">
        <v>2441</v>
      </c>
      <c r="C132" s="95" t="str">
        <f>IF(ABS(P35-((P36*P13+P39*P16+P40*P17+P41*P18)/(P12+0.001)))&lt;=0.002,""," Summafel")</f>
        <v/>
      </c>
    </row>
    <row r="133" spans="1:3" x14ac:dyDescent="0.25">
      <c r="A133" t="s">
        <v>2583</v>
      </c>
      <c r="B133" t="s">
        <v>1899</v>
      </c>
      <c r="C133" s="95" t="str">
        <f>IF(ABS(P35-((E35*E12+F35*F12+G35*G12+J35*J12+K35*K12+L35*L12+M35*M12+N35*N12+O35*O12)/(P12+0.001)))&lt;=0.002,"","Summafel")</f>
        <v/>
      </c>
    </row>
    <row r="134" spans="1:3" x14ac:dyDescent="0.25">
      <c r="A134" t="s">
        <v>2583</v>
      </c>
      <c r="B134" t="s">
        <v>1902</v>
      </c>
      <c r="C134" s="95" t="str">
        <f>IF(ABS(G35-((H12*H35+I35*I12)/(G12+0.001)))&lt;=0.002,"","Summafel")</f>
        <v/>
      </c>
    </row>
    <row r="135" spans="1:3" x14ac:dyDescent="0.25">
      <c r="A135" t="s">
        <v>2583</v>
      </c>
      <c r="B135" t="s">
        <v>1912</v>
      </c>
      <c r="C135" s="95" t="str">
        <f>IF(AND(E16&gt;10000,E13&gt;10000),IF(E39&gt;E36-0.01,"","?"),"")</f>
        <v/>
      </c>
    </row>
    <row r="136" spans="1:3" x14ac:dyDescent="0.25">
      <c r="A136" t="s">
        <v>2583</v>
      </c>
      <c r="B136" t="s">
        <v>1913</v>
      </c>
      <c r="C136" s="95" t="str">
        <f>IF(AND(F16&gt;10000,F13&gt;10000),IF(F39&gt;F36-0.01,"","?"),"")</f>
        <v/>
      </c>
    </row>
    <row r="137" spans="1:3" x14ac:dyDescent="0.25">
      <c r="A137" t="s">
        <v>2583</v>
      </c>
      <c r="B137" t="s">
        <v>1914</v>
      </c>
      <c r="C137" s="95" t="str">
        <f>IF(AND(G16&gt;10000,G13&gt;10000),IF(G39&gt;G36-0.01,"","?"),"")</f>
        <v/>
      </c>
    </row>
    <row r="138" spans="1:3" x14ac:dyDescent="0.25">
      <c r="A138" t="s">
        <v>2583</v>
      </c>
      <c r="B138" t="s">
        <v>1915</v>
      </c>
      <c r="C138" s="95" t="str">
        <f>IF(AND(H16&gt;10000,H13&gt;10000),IF(H39&gt;H36-0.01,"","?"),"")</f>
        <v/>
      </c>
    </row>
    <row r="139" spans="1:3" x14ac:dyDescent="0.25">
      <c r="A139" t="s">
        <v>2583</v>
      </c>
      <c r="B139" t="s">
        <v>1916</v>
      </c>
      <c r="C139" s="95" t="str">
        <f>IF(AND(I16&gt;10000,I13&gt;10000),IF(I39&gt;I36-0.01,"","?"),"")</f>
        <v/>
      </c>
    </row>
    <row r="140" spans="1:3" x14ac:dyDescent="0.25">
      <c r="A140" t="s">
        <v>2583</v>
      </c>
      <c r="B140" t="s">
        <v>1917</v>
      </c>
      <c r="C140" s="95" t="str">
        <f>IF(AND(J16&gt;10000,J13&gt;10000),IF(J39&gt;J36-0.01,"","?"),"")</f>
        <v/>
      </c>
    </row>
    <row r="141" spans="1:3" x14ac:dyDescent="0.25">
      <c r="A141" t="s">
        <v>2583</v>
      </c>
      <c r="B141" t="s">
        <v>1918</v>
      </c>
      <c r="C141" s="95" t="str">
        <f>IF(AND(K16&gt;10000,K13&gt;10000),IF(K39&gt;K36-0.01,"","?"),"")</f>
        <v/>
      </c>
    </row>
    <row r="142" spans="1:3" x14ac:dyDescent="0.25">
      <c r="A142" t="s">
        <v>2583</v>
      </c>
      <c r="B142" t="s">
        <v>1919</v>
      </c>
      <c r="C142" s="95" t="str">
        <f>IF(AND(L16&gt;10000,L13&gt;10000),IF(L39&gt;L36-0.01,"","?"),"")</f>
        <v/>
      </c>
    </row>
    <row r="143" spans="1:3" x14ac:dyDescent="0.25">
      <c r="A143" t="s">
        <v>2583</v>
      </c>
      <c r="B143" t="s">
        <v>1920</v>
      </c>
      <c r="C143" s="95" t="str">
        <f>IF(AND(M16&gt;10000,M13&gt;10000),IF(M39&gt;M36-0.01,"","?"),"")</f>
        <v/>
      </c>
    </row>
    <row r="144" spans="1:3" x14ac:dyDescent="0.25">
      <c r="A144" t="s">
        <v>2583</v>
      </c>
      <c r="B144" t="s">
        <v>1921</v>
      </c>
      <c r="C144" s="95" t="str">
        <f>IF(AND(N16&gt;10000,N13&gt;10000),IF(N39&gt;N36-0.01,"","?"),"")</f>
        <v/>
      </c>
    </row>
    <row r="145" spans="1:3" x14ac:dyDescent="0.25">
      <c r="A145" t="s">
        <v>2583</v>
      </c>
      <c r="B145" t="s">
        <v>1922</v>
      </c>
      <c r="C145" s="95" t="str">
        <f>IF(AND(O16&gt;10000,O13&gt;10000),IF(O39&gt;O36-0.01,"","?"),"")</f>
        <v/>
      </c>
    </row>
    <row r="146" spans="1:3" x14ac:dyDescent="0.25">
      <c r="A146" t="s">
        <v>2583</v>
      </c>
      <c r="B146" t="s">
        <v>1923</v>
      </c>
      <c r="C146" s="95" t="str">
        <f>IF(AND(P16&gt;10000,P13&gt;10000),IF(P39&gt;P36-0.01,"","?"),"")</f>
        <v/>
      </c>
    </row>
    <row r="147" spans="1:3" x14ac:dyDescent="0.25">
      <c r="A147" t="s">
        <v>2583</v>
      </c>
      <c r="B147" t="s">
        <v>1924</v>
      </c>
      <c r="C147" s="95" t="str">
        <f>IF(AND(Q16&gt;10000,Q13&gt;10000),IF(Q39&gt;Q36-0.01,"","?"),"")</f>
        <v/>
      </c>
    </row>
    <row r="148" spans="1:3" x14ac:dyDescent="0.25">
      <c r="A148" t="s">
        <v>2583</v>
      </c>
      <c r="B148" t="s">
        <v>1925</v>
      </c>
      <c r="C148" s="95" t="str">
        <f>IF(ABS(G36-((H13*H36+I36*I13)/(G13+0.001)))&lt;=0.002,"","Summafel")</f>
        <v/>
      </c>
    </row>
    <row r="149" spans="1:3" x14ac:dyDescent="0.25">
      <c r="A149" t="s">
        <v>2583</v>
      </c>
      <c r="B149" t="s">
        <v>1926</v>
      </c>
      <c r="C149" s="95" t="str">
        <f>IF(ABS(P36-((E36*E13+F36*F13+G36*G13+J36*J13+K36*K13+L36*L13+M36*M13+N36*N13+O36*O13)/(P13+0.001)))&lt;=0.002,"","Summafel")</f>
        <v/>
      </c>
    </row>
    <row r="150" spans="1:3" x14ac:dyDescent="0.25">
      <c r="A150" t="s">
        <v>2583</v>
      </c>
      <c r="B150" t="s">
        <v>2442</v>
      </c>
      <c r="C150" s="95" t="str">
        <f>IF(ABS(E36-((E37*E14+E38*E15)/(E13+0.001)))&lt;=0.002,""," Summafel")</f>
        <v/>
      </c>
    </row>
    <row r="151" spans="1:3" x14ac:dyDescent="0.25">
      <c r="A151" t="s">
        <v>2583</v>
      </c>
      <c r="B151" t="s">
        <v>2443</v>
      </c>
      <c r="C151" s="95" t="str">
        <f>IF(ABS(F36-((F37*F14+F38*F15)/(F13+0.001)))&lt;=0.002,""," Summafel")</f>
        <v/>
      </c>
    </row>
    <row r="152" spans="1:3" x14ac:dyDescent="0.25">
      <c r="A152" t="s">
        <v>2583</v>
      </c>
      <c r="B152" t="s">
        <v>1927</v>
      </c>
      <c r="C152" s="95" t="str">
        <f>IF(ABS(G36-((G37*G14+G38*G15)/(G13+0.001)))&lt;=0.002,""," Summafel")</f>
        <v/>
      </c>
    </row>
    <row r="153" spans="1:3" x14ac:dyDescent="0.25">
      <c r="A153" t="s">
        <v>2583</v>
      </c>
      <c r="B153" t="s">
        <v>2444</v>
      </c>
      <c r="C153" s="95" t="str">
        <f>IF(ABS(H36-((H37*H14+H38*H15)/(H13+0.001)))&lt;=0.002,""," Summafel")</f>
        <v/>
      </c>
    </row>
    <row r="154" spans="1:3" x14ac:dyDescent="0.25">
      <c r="A154" t="s">
        <v>2583</v>
      </c>
      <c r="B154" t="s">
        <v>2445</v>
      </c>
      <c r="C154" s="95" t="str">
        <f>IF(ABS(I36-((I37*I14+I38*I15)/(I13+0.001)))&lt;=0.002,""," Summafel")</f>
        <v/>
      </c>
    </row>
    <row r="155" spans="1:3" x14ac:dyDescent="0.25">
      <c r="A155" t="s">
        <v>2583</v>
      </c>
      <c r="B155" t="s">
        <v>2446</v>
      </c>
      <c r="C155" s="95" t="str">
        <f>IF(ABS(J36-((J37*J14+J38*J15)/(J13+0.001)))&lt;=0.002,""," Summafel")</f>
        <v/>
      </c>
    </row>
    <row r="156" spans="1:3" x14ac:dyDescent="0.25">
      <c r="A156" t="s">
        <v>2583</v>
      </c>
      <c r="B156" t="s">
        <v>2447</v>
      </c>
      <c r="C156" s="95" t="str">
        <f>IF(ABS(K36-((K37*K14+K38*K15)/(K13+0.001)))&lt;=0.002,""," Summafel")</f>
        <v/>
      </c>
    </row>
    <row r="157" spans="1:3" x14ac:dyDescent="0.25">
      <c r="A157" t="s">
        <v>2583</v>
      </c>
      <c r="B157" t="s">
        <v>2448</v>
      </c>
      <c r="C157" s="95" t="str">
        <f>IF(ABS(L36-((L37*L14+L38*L15)/(L13+0.001)))&lt;=0.002,""," Summafel")</f>
        <v/>
      </c>
    </row>
    <row r="158" spans="1:3" x14ac:dyDescent="0.25">
      <c r="A158" t="s">
        <v>2583</v>
      </c>
      <c r="B158" t="s">
        <v>2449</v>
      </c>
      <c r="C158" s="95" t="str">
        <f>IF(ABS(M36-((M37*M14+M38*M15)/(M13+0.001)))&lt;=0.002,""," Summafel")</f>
        <v/>
      </c>
    </row>
    <row r="159" spans="1:3" x14ac:dyDescent="0.25">
      <c r="A159" t="s">
        <v>2583</v>
      </c>
      <c r="B159" t="s">
        <v>2450</v>
      </c>
      <c r="C159" s="95" t="str">
        <f>IF(ABS(N36-((N37*N14+N38*N15)/(N13+0.001)))&lt;=0.002,""," Summafel")</f>
        <v/>
      </c>
    </row>
    <row r="160" spans="1:3" x14ac:dyDescent="0.25">
      <c r="A160" t="s">
        <v>2583</v>
      </c>
      <c r="B160" t="s">
        <v>2451</v>
      </c>
      <c r="C160" s="95" t="str">
        <f>IF(ABS(O36-((O37*O14+O38*O15)/(O13+0.001)))&lt;=0.002,""," Summafel")</f>
        <v/>
      </c>
    </row>
    <row r="161" spans="1:3" x14ac:dyDescent="0.25">
      <c r="A161" t="s">
        <v>2583</v>
      </c>
      <c r="B161" t="s">
        <v>2452</v>
      </c>
      <c r="C161" s="95" t="str">
        <f>IF(ABS(P36-((P37*P14+P38*P15)/(P13+0.001)))&lt;=0.002,""," Summafel")</f>
        <v/>
      </c>
    </row>
    <row r="162" spans="1:3" x14ac:dyDescent="0.25">
      <c r="A162" t="s">
        <v>2583</v>
      </c>
      <c r="B162" t="s">
        <v>2453</v>
      </c>
      <c r="C162" s="95" t="str">
        <f>IF(ABS(G37-((H14*H37+I37*I14)/(G14+0.001)))&lt;=0.002,"","Summafel")</f>
        <v/>
      </c>
    </row>
    <row r="163" spans="1:3" x14ac:dyDescent="0.25">
      <c r="A163" t="s">
        <v>2583</v>
      </c>
      <c r="B163" t="s">
        <v>2454</v>
      </c>
      <c r="C163" s="95" t="str">
        <f>IF(ABS(P37-((E37*E14+F37*F14+G37*G14+J37*J14+K37*K14+L37*L14+M37*M14+N37*N14+O37*O14)/(P14+0.001)))&lt;=0.002,"","Summafel")</f>
        <v/>
      </c>
    </row>
    <row r="164" spans="1:3" x14ac:dyDescent="0.25">
      <c r="A164" t="s">
        <v>2583</v>
      </c>
      <c r="B164" t="s">
        <v>1978</v>
      </c>
      <c r="C164" s="95" t="str">
        <f>IF(ABS(G38-((H15*H38+I38*I15)/(G15+0.001)))&lt;=0.002,"","Summafel")</f>
        <v/>
      </c>
    </row>
    <row r="165" spans="1:3" x14ac:dyDescent="0.25">
      <c r="A165" t="s">
        <v>2583</v>
      </c>
      <c r="B165" t="s">
        <v>2455</v>
      </c>
      <c r="C165" s="95" t="str">
        <f>IF(ABS(P38-((E38*E15+F38*F15+G38*G15+J38*J15+K38*K15+L38*L15+M38*M15+N38*N15+O38*O15)/(P15+0.001)))&lt;=0.002,"","Summafel")</f>
        <v/>
      </c>
    </row>
    <row r="166" spans="1:3" x14ac:dyDescent="0.25">
      <c r="A166" t="s">
        <v>2583</v>
      </c>
      <c r="B166" t="s">
        <v>1982</v>
      </c>
      <c r="C166" s="95" t="str">
        <f>IF(ABS(G39-((H16*H39+I39*I16)/(G16+0.001)))&lt;=0.002,"","Summafel")</f>
        <v/>
      </c>
    </row>
    <row r="167" spans="1:3" x14ac:dyDescent="0.25">
      <c r="A167" t="s">
        <v>2583</v>
      </c>
      <c r="B167" t="s">
        <v>2456</v>
      </c>
      <c r="C167" s="95" t="str">
        <f>IF(ABS(P39-((E39*E16+F39*F16+G39*G16+J39*J16+K39*K16+L39*L16+M39*M16+N39*N16+O39*O16)/(P16+0.001)))&lt;=0.002,"","Summafel")</f>
        <v/>
      </c>
    </row>
    <row r="168" spans="1:3" x14ac:dyDescent="0.25">
      <c r="A168" t="s">
        <v>2583</v>
      </c>
      <c r="B168" t="s">
        <v>1992</v>
      </c>
      <c r="C168" s="95" t="str">
        <f>IF(AND(E17&gt;10000,E18&gt;10000),IF(E41&gt;E40-0.01,"","?"),"")</f>
        <v/>
      </c>
    </row>
    <row r="169" spans="1:3" x14ac:dyDescent="0.25">
      <c r="A169" t="s">
        <v>2583</v>
      </c>
      <c r="B169" t="s">
        <v>1993</v>
      </c>
      <c r="C169" s="95" t="str">
        <f>IF(AND(F17&gt;10000,F18&gt;10000),IF(F41&gt;F40-0.01,"","?"),"")</f>
        <v/>
      </c>
    </row>
    <row r="170" spans="1:3" x14ac:dyDescent="0.25">
      <c r="A170" t="s">
        <v>2583</v>
      </c>
      <c r="B170" t="s">
        <v>1994</v>
      </c>
      <c r="C170" s="95" t="str">
        <f>IF(AND(G17&gt;10000,G18&gt;10000),IF(G41&gt;G40-0.01,"","?"),"")</f>
        <v/>
      </c>
    </row>
    <row r="171" spans="1:3" x14ac:dyDescent="0.25">
      <c r="A171" t="s">
        <v>2583</v>
      </c>
      <c r="B171" t="s">
        <v>1995</v>
      </c>
      <c r="C171" s="95" t="str">
        <f>IF(AND(H17&gt;10000,H18&gt;10000),IF(H41&gt;H40-0.01,"","?"),"")</f>
        <v/>
      </c>
    </row>
    <row r="172" spans="1:3" x14ac:dyDescent="0.25">
      <c r="A172" t="s">
        <v>2583</v>
      </c>
      <c r="B172" t="s">
        <v>1996</v>
      </c>
      <c r="C172" s="95" t="str">
        <f>IF(AND(I17&gt;10000,I18&gt;10000),IF(I41&gt;I40-0.01,"","?"),"")</f>
        <v/>
      </c>
    </row>
    <row r="173" spans="1:3" x14ac:dyDescent="0.25">
      <c r="A173" t="s">
        <v>2583</v>
      </c>
      <c r="B173" t="s">
        <v>1997</v>
      </c>
      <c r="C173" s="95" t="str">
        <f>IF(AND(J17&gt;10000,J18&gt;10000),IF(J41&gt;J40-0.01,"","?"),"")</f>
        <v/>
      </c>
    </row>
    <row r="174" spans="1:3" x14ac:dyDescent="0.25">
      <c r="A174" t="s">
        <v>2583</v>
      </c>
      <c r="B174" t="s">
        <v>1998</v>
      </c>
      <c r="C174" s="95" t="str">
        <f>IF(AND(K17&gt;10000,K18&gt;10000),IF(K41&gt;K40-0.01,"","?"),"")</f>
        <v/>
      </c>
    </row>
    <row r="175" spans="1:3" x14ac:dyDescent="0.25">
      <c r="A175" t="s">
        <v>2583</v>
      </c>
      <c r="B175" t="s">
        <v>1999</v>
      </c>
      <c r="C175" s="95" t="str">
        <f>IF(AND(L17&gt;10000,L18&gt;10000),IF(L41&gt;L40-0.01,"","?"),"")</f>
        <v/>
      </c>
    </row>
    <row r="176" spans="1:3" x14ac:dyDescent="0.25">
      <c r="A176" t="s">
        <v>2583</v>
      </c>
      <c r="B176" t="s">
        <v>2000</v>
      </c>
      <c r="C176" s="95" t="str">
        <f>IF(AND(M17&gt;10000,M18&gt;10000),IF(M41&gt;M40-0.01,"","?"),"")</f>
        <v/>
      </c>
    </row>
    <row r="177" spans="1:3" x14ac:dyDescent="0.25">
      <c r="A177" t="s">
        <v>2583</v>
      </c>
      <c r="B177" t="s">
        <v>2001</v>
      </c>
      <c r="C177" s="95" t="str">
        <f>IF(AND(N17&gt;10000,N18&gt;10000),IF(N41&gt;N40-0.01,"","?"),"")</f>
        <v/>
      </c>
    </row>
    <row r="178" spans="1:3" x14ac:dyDescent="0.25">
      <c r="A178" t="s">
        <v>2583</v>
      </c>
      <c r="B178" t="s">
        <v>2002</v>
      </c>
      <c r="C178" s="95" t="str">
        <f>IF(AND(O17&gt;10000,O18&gt;10000),IF(O41&gt;O40-0.01,"","?"),"")</f>
        <v/>
      </c>
    </row>
    <row r="179" spans="1:3" x14ac:dyDescent="0.25">
      <c r="A179" t="s">
        <v>2583</v>
      </c>
      <c r="B179" t="s">
        <v>2003</v>
      </c>
      <c r="C179" s="95" t="str">
        <f>IF(AND(P17&gt;10000,P18&gt;10000),IF(P41&gt;P40-0.01,"","?"),"")</f>
        <v/>
      </c>
    </row>
    <row r="180" spans="1:3" x14ac:dyDescent="0.25">
      <c r="A180" t="s">
        <v>2583</v>
      </c>
      <c r="B180" t="s">
        <v>2457</v>
      </c>
      <c r="C180" s="95" t="str">
        <f>IF(AND(P17&gt;10000,P18&gt;10000),IF(P41&gt;P40-0.01,"","?"),"")</f>
        <v/>
      </c>
    </row>
    <row r="181" spans="1:3" x14ac:dyDescent="0.25">
      <c r="A181" t="s">
        <v>2583</v>
      </c>
      <c r="B181" t="s">
        <v>2006</v>
      </c>
      <c r="C181" s="95" t="str">
        <f>IF(ABS(G40-((H17*H40+I40*I17)/(G17+0.001)))&lt;=0.002,"","Summafel")</f>
        <v/>
      </c>
    </row>
    <row r="182" spans="1:3" x14ac:dyDescent="0.25">
      <c r="A182" t="s">
        <v>2583</v>
      </c>
      <c r="B182" t="s">
        <v>2458</v>
      </c>
      <c r="C182" s="95" t="str">
        <f>IF(ABS(P40-((E40*E17+F40*F17+G40*G17+J40*J17+K40*K17+L40*L17+M40*M17+N40*N17+O40*O17)/(P17+0.001)))&lt;=0.002,"","Summafel")</f>
        <v/>
      </c>
    </row>
    <row r="183" spans="1:3" x14ac:dyDescent="0.25">
      <c r="A183" t="s">
        <v>2583</v>
      </c>
      <c r="B183" t="s">
        <v>2016</v>
      </c>
      <c r="C183" s="95" t="str">
        <f>IF(AND(E18&gt;10000,E13&gt;10000),IF(E41&gt;E36-0.01,"","?"),"")</f>
        <v/>
      </c>
    </row>
    <row r="184" spans="1:3" x14ac:dyDescent="0.25">
      <c r="A184" t="s">
        <v>2583</v>
      </c>
      <c r="B184" t="s">
        <v>2017</v>
      </c>
      <c r="C184" s="95" t="str">
        <f>IF(AND(F18&gt;10000,F13&gt;10000),IF(F41&gt;F36-0.01,"","?"),"")</f>
        <v/>
      </c>
    </row>
    <row r="185" spans="1:3" x14ac:dyDescent="0.25">
      <c r="A185" t="s">
        <v>2583</v>
      </c>
      <c r="B185" t="s">
        <v>2018</v>
      </c>
      <c r="C185" s="95" t="str">
        <f>IF(AND(G18&gt;10000,G13&gt;10000),IF(G41&gt;G36-0.01,"","?"),"")</f>
        <v/>
      </c>
    </row>
    <row r="186" spans="1:3" x14ac:dyDescent="0.25">
      <c r="A186" t="s">
        <v>2583</v>
      </c>
      <c r="B186" t="s">
        <v>2019</v>
      </c>
      <c r="C186" s="95" t="str">
        <f>IF(AND(H18&gt;10000,H13&gt;10000),IF(H41&gt;H36-0.01,"","?"),"")</f>
        <v/>
      </c>
    </row>
    <row r="187" spans="1:3" x14ac:dyDescent="0.25">
      <c r="A187" t="s">
        <v>2583</v>
      </c>
      <c r="B187" t="s">
        <v>2020</v>
      </c>
      <c r="C187" s="95" t="str">
        <f>IF(AND(I18&gt;10000,I13&gt;10000),IF(I41&gt;I36-0.01,"","?"),"")</f>
        <v/>
      </c>
    </row>
    <row r="188" spans="1:3" x14ac:dyDescent="0.25">
      <c r="A188" t="s">
        <v>2583</v>
      </c>
      <c r="B188" t="s">
        <v>2021</v>
      </c>
      <c r="C188" s="95" t="str">
        <f>IF(AND(J18&gt;10000,J13&gt;10000),IF(J41&gt;J36-0.01,"","?"),"")</f>
        <v/>
      </c>
    </row>
    <row r="189" spans="1:3" x14ac:dyDescent="0.25">
      <c r="A189" t="s">
        <v>2583</v>
      </c>
      <c r="B189" t="s">
        <v>2022</v>
      </c>
      <c r="C189" s="95" t="str">
        <f>IF(AND(K18&gt;10000,K13&gt;10000),IF(K41&gt;K36-0.01,"","?"),"")</f>
        <v/>
      </c>
    </row>
    <row r="190" spans="1:3" x14ac:dyDescent="0.25">
      <c r="A190" t="s">
        <v>2583</v>
      </c>
      <c r="B190" t="s">
        <v>2023</v>
      </c>
      <c r="C190" s="95" t="str">
        <f>IF(AND(L18&gt;10000,L13&gt;10000),IF(L41&gt;L36-0.01,"","?"),"")</f>
        <v/>
      </c>
    </row>
    <row r="191" spans="1:3" x14ac:dyDescent="0.25">
      <c r="A191" t="s">
        <v>2583</v>
      </c>
      <c r="B191" t="s">
        <v>2024</v>
      </c>
      <c r="C191" s="95" t="str">
        <f>IF(AND(M18&gt;10000,M13&gt;10000),IF(M41&gt;M36-0.01,"","?"),"")</f>
        <v/>
      </c>
    </row>
    <row r="192" spans="1:3" x14ac:dyDescent="0.25">
      <c r="A192" t="s">
        <v>2583</v>
      </c>
      <c r="B192" t="s">
        <v>2025</v>
      </c>
      <c r="C192" s="95" t="str">
        <f>IF(AND(N18&gt;10000,N13&gt;10000),IF(N41&gt;N36-0.01,"","?"),"")</f>
        <v/>
      </c>
    </row>
    <row r="193" spans="1:3" x14ac:dyDescent="0.25">
      <c r="A193" t="s">
        <v>2583</v>
      </c>
      <c r="B193" t="s">
        <v>2026</v>
      </c>
      <c r="C193" s="95" t="str">
        <f>IF(AND(O18&gt;10000,O13&gt;10000),IF(O41&gt;O36-0.01,"","?"),"")</f>
        <v/>
      </c>
    </row>
    <row r="194" spans="1:3" x14ac:dyDescent="0.25">
      <c r="A194" t="s">
        <v>2583</v>
      </c>
      <c r="B194" t="s">
        <v>2027</v>
      </c>
      <c r="C194" s="95" t="str">
        <f>IF(AND(P18&gt;10000,P13&gt;10000),IF(P41&gt;P36-0.01,"","?"),"")</f>
        <v/>
      </c>
    </row>
    <row r="195" spans="1:3" x14ac:dyDescent="0.25">
      <c r="A195" t="s">
        <v>2583</v>
      </c>
      <c r="B195" t="s">
        <v>2459</v>
      </c>
      <c r="C195" s="95" t="str">
        <f>IF(AND(P18&gt;10000,P13&gt;10000),IF(P41&gt;P36-0.01,"","?"),"")</f>
        <v/>
      </c>
    </row>
    <row r="196" spans="1:3" x14ac:dyDescent="0.25">
      <c r="A196" t="s">
        <v>2583</v>
      </c>
      <c r="B196" t="s">
        <v>1601</v>
      </c>
      <c r="C196" s="95" t="str">
        <f>IF(ABS(G41-((H18*H41+I41*I18)/(G18+0.001)))&lt;=0.002,"","Summafel")</f>
        <v/>
      </c>
    </row>
    <row r="197" spans="1:3" x14ac:dyDescent="0.25">
      <c r="A197" t="s">
        <v>2583</v>
      </c>
      <c r="B197" t="s">
        <v>2460</v>
      </c>
      <c r="C197" s="95" t="str">
        <f>IF(ABS(P41-((E41*E18+F41*F18+G41*G18+J41*J18+K41*K18+L41*L18+M41*M18+N41*N18+O41*O18)/(P18+0.001)))&lt;=0.002,"","Summafel")</f>
        <v/>
      </c>
    </row>
    <row r="198" spans="1:3" x14ac:dyDescent="0.25">
      <c r="A198" t="s">
        <v>2583</v>
      </c>
      <c r="B198" t="s">
        <v>1602</v>
      </c>
      <c r="C198" s="95" t="str">
        <f>IF(ABS(E42-((E43*E20+E46*E23+E47*E24+E48*E25)/(E19+0.001)))&lt;=0.002,"","Summafel")</f>
        <v/>
      </c>
    </row>
    <row r="199" spans="1:3" x14ac:dyDescent="0.25">
      <c r="A199" t="s">
        <v>2583</v>
      </c>
      <c r="B199" t="s">
        <v>1603</v>
      </c>
      <c r="C199" s="95" t="str">
        <f>IF(ABS(F42-((F43*F20+F46*F23+F47*F24+F48*F25)/(F19+0.001)))&lt;=0.002,"","Summafel")</f>
        <v/>
      </c>
    </row>
    <row r="200" spans="1:3" x14ac:dyDescent="0.25">
      <c r="A200" t="s">
        <v>2583</v>
      </c>
      <c r="B200" t="s">
        <v>1604</v>
      </c>
      <c r="C200" s="95" t="str">
        <f>IF(ABS(G42-((G43*G20+G46*G23+G47*G24+G48*G25)/(G19+0.001)))&lt;=0.002,"","Summafel")</f>
        <v/>
      </c>
    </row>
    <row r="201" spans="1:3" x14ac:dyDescent="0.25">
      <c r="A201" t="s">
        <v>2583</v>
      </c>
      <c r="B201" t="s">
        <v>1605</v>
      </c>
      <c r="C201" s="95" t="str">
        <f>IF(ABS(H42-((H43*H20+H46*H23+H47*H24+H48*H25)/(H19+0.001)))&lt;=0.002,"","Summafel")</f>
        <v/>
      </c>
    </row>
    <row r="202" spans="1:3" x14ac:dyDescent="0.25">
      <c r="A202" t="s">
        <v>2583</v>
      </c>
      <c r="B202" t="s">
        <v>1606</v>
      </c>
      <c r="C202" s="95" t="str">
        <f>IF(ABS(I42-((I43*I20+I46*I23+I47*I24+I48*I25)/(I19+0.001)))&lt;=0.002,"","Summafel")</f>
        <v/>
      </c>
    </row>
    <row r="203" spans="1:3" x14ac:dyDescent="0.25">
      <c r="A203" t="s">
        <v>2583</v>
      </c>
      <c r="B203" t="s">
        <v>2029</v>
      </c>
      <c r="C203" s="95" t="str">
        <f>IF(ABS(J42-((J43*J20+J46*J23+J47*J24+J48*J25)/(J19+0.001)))&lt;=0.002,"","Summafel")</f>
        <v/>
      </c>
    </row>
    <row r="204" spans="1:3" x14ac:dyDescent="0.25">
      <c r="A204" t="s">
        <v>2583</v>
      </c>
      <c r="B204" t="s">
        <v>2030</v>
      </c>
      <c r="C204" s="95" t="str">
        <f>IF(ABS(K42-((K43*K20+K46*K23+K47*K24+K48*K25)/(K19+0.001)))&lt;=0.002,"","Summafel")</f>
        <v/>
      </c>
    </row>
    <row r="205" spans="1:3" x14ac:dyDescent="0.25">
      <c r="A205" t="s">
        <v>2583</v>
      </c>
      <c r="B205" t="s">
        <v>2031</v>
      </c>
      <c r="C205" s="95" t="str">
        <f>IF(ABS(L42-((L43*L20+L46*L23+L47*L24+L48*L25)/(L19+0.001)))&lt;=0.002,"","Summafel")</f>
        <v/>
      </c>
    </row>
    <row r="206" spans="1:3" x14ac:dyDescent="0.25">
      <c r="A206" t="s">
        <v>2583</v>
      </c>
      <c r="B206" t="s">
        <v>2032</v>
      </c>
      <c r="C206" s="95" t="str">
        <f>IF(ABS(M42-((M43*M20+M46*M23+M47*M24+M48*M25)/(M19+0.001)))&lt;=0.002,"","Summafel")</f>
        <v/>
      </c>
    </row>
    <row r="207" spans="1:3" x14ac:dyDescent="0.25">
      <c r="A207" t="s">
        <v>2583</v>
      </c>
      <c r="B207" t="s">
        <v>2033</v>
      </c>
      <c r="C207" s="95" t="str">
        <f>IF(ABS(N42-((N43*N20+N46*N23+N47*N24+N48*N25)/(N19+0.001)))&lt;=0.002,"","Summafel")</f>
        <v/>
      </c>
    </row>
    <row r="208" spans="1:3" x14ac:dyDescent="0.25">
      <c r="A208" t="s">
        <v>2583</v>
      </c>
      <c r="B208" t="s">
        <v>2034</v>
      </c>
      <c r="C208" s="95" t="str">
        <f>IF(ABS(O42-((O43*O20+O46*O23+O47*O24+O48*O25)/(O19+0.001)))&lt;=0.002,"","Summafel")</f>
        <v/>
      </c>
    </row>
    <row r="209" spans="1:3" x14ac:dyDescent="0.25">
      <c r="A209" t="s">
        <v>2583</v>
      </c>
      <c r="B209" t="s">
        <v>2035</v>
      </c>
      <c r="C209" s="95" t="str">
        <f>IF(ABS(P42-((P43*P20+P46*P23+P47*P24+P48*P25)/(P19+0.001)))&lt;=0.002,"","Summafel")</f>
        <v/>
      </c>
    </row>
    <row r="210" spans="1:3" x14ac:dyDescent="0.25">
      <c r="A210" t="s">
        <v>2583</v>
      </c>
      <c r="B210" t="s">
        <v>2461</v>
      </c>
      <c r="C210" s="95" t="str">
        <f>IF(ABS(P42-((E42*E19+F42*F19+G42*G19+J42*J19+K42*K19+L42*L19+M42*M19+N42*N19+O42*O19)/(P19+0.001)))&lt;=0.002,"","Summafel")</f>
        <v/>
      </c>
    </row>
    <row r="211" spans="1:3" x14ac:dyDescent="0.25">
      <c r="A211" t="s">
        <v>2583</v>
      </c>
      <c r="B211" t="s">
        <v>2036</v>
      </c>
      <c r="C211" s="95" t="str">
        <f>IF(ABS(G42-((H19*H42+I42*I19)/(G19+0.001)))&lt;=0.002,"","Summafel")</f>
        <v/>
      </c>
    </row>
    <row r="212" spans="1:3" x14ac:dyDescent="0.25">
      <c r="A212" t="s">
        <v>2583</v>
      </c>
      <c r="B212" t="s">
        <v>2038</v>
      </c>
      <c r="C212" s="95" t="str">
        <f>IF(AND(E23&gt;10000,E20&gt;10000),IF(E46&gt;E43-0.01,"","?"),"")</f>
        <v/>
      </c>
    </row>
    <row r="213" spans="1:3" x14ac:dyDescent="0.25">
      <c r="A213" t="s">
        <v>2583</v>
      </c>
      <c r="B213" t="s">
        <v>2039</v>
      </c>
      <c r="C213" s="95" t="str">
        <f>IF(AND(F23&gt;10000,F20&gt;10000),IF(F46&gt;F43-0.01,"","?"),"")</f>
        <v/>
      </c>
    </row>
    <row r="214" spans="1:3" x14ac:dyDescent="0.25">
      <c r="A214" t="s">
        <v>2583</v>
      </c>
      <c r="B214" t="s">
        <v>2040</v>
      </c>
      <c r="C214" s="95" t="str">
        <f>IF(AND(G23&gt;10000,G20&gt;10000),IF(G46&gt;G43-0.01,"","?"),"")</f>
        <v/>
      </c>
    </row>
    <row r="215" spans="1:3" x14ac:dyDescent="0.25">
      <c r="A215" t="s">
        <v>2583</v>
      </c>
      <c r="B215" t="s">
        <v>2041</v>
      </c>
      <c r="C215" s="95" t="str">
        <f>IF(AND(H23&gt;10000,H20&gt;10000),IF(H46&gt;H43-0.01,"","?"),"")</f>
        <v/>
      </c>
    </row>
    <row r="216" spans="1:3" x14ac:dyDescent="0.25">
      <c r="A216" t="s">
        <v>2583</v>
      </c>
      <c r="B216" t="s">
        <v>2042</v>
      </c>
      <c r="C216" s="95" t="str">
        <f>IF(AND(I23&gt;10000,I20&gt;10000),IF(I46&gt;I43-0.01,"","?"),"")</f>
        <v/>
      </c>
    </row>
    <row r="217" spans="1:3" x14ac:dyDescent="0.25">
      <c r="A217" t="s">
        <v>2583</v>
      </c>
      <c r="B217" t="s">
        <v>2043</v>
      </c>
      <c r="C217" s="95" t="str">
        <f>IF(AND(J23&gt;10000,J20&gt;10000),IF(J46&gt;J43-0.01,"","?"),"")</f>
        <v/>
      </c>
    </row>
    <row r="218" spans="1:3" x14ac:dyDescent="0.25">
      <c r="A218" t="s">
        <v>2583</v>
      </c>
      <c r="B218" t="s">
        <v>2044</v>
      </c>
      <c r="C218" s="95" t="str">
        <f>IF(AND(K23&gt;10000,K20&gt;10000),IF(K46&gt;K43-0.01,"","?"),"")</f>
        <v/>
      </c>
    </row>
    <row r="219" spans="1:3" x14ac:dyDescent="0.25">
      <c r="A219" t="s">
        <v>2583</v>
      </c>
      <c r="B219" t="s">
        <v>2045</v>
      </c>
      <c r="C219" s="95" t="str">
        <f>IF(AND(L23&gt;10000,L20&gt;10000),IF(L46&gt;L43-0.01,"","?"),"")</f>
        <v/>
      </c>
    </row>
    <row r="220" spans="1:3" x14ac:dyDescent="0.25">
      <c r="A220" t="s">
        <v>2583</v>
      </c>
      <c r="B220" t="s">
        <v>2046</v>
      </c>
      <c r="C220" s="95" t="str">
        <f>IF(AND(M23&gt;10000,M20&gt;10000),IF(M46&gt;M43-0.01,"","?"),"")</f>
        <v/>
      </c>
    </row>
    <row r="221" spans="1:3" x14ac:dyDescent="0.25">
      <c r="A221" t="s">
        <v>2583</v>
      </c>
      <c r="B221" t="s">
        <v>2047</v>
      </c>
      <c r="C221" s="95" t="str">
        <f>IF(AND(N23&gt;10000,N20&gt;10000),IF(N46&gt;N43-0.01,"","?"),"")</f>
        <v/>
      </c>
    </row>
    <row r="222" spans="1:3" x14ac:dyDescent="0.25">
      <c r="A222" t="s">
        <v>2583</v>
      </c>
      <c r="B222" t="s">
        <v>2048</v>
      </c>
      <c r="C222" s="95" t="str">
        <f>IF(AND(O23&gt;10000,O20&gt;10000),IF(O46&gt;O43-0.01,"","?"),"")</f>
        <v/>
      </c>
    </row>
    <row r="223" spans="1:3" x14ac:dyDescent="0.25">
      <c r="A223" t="s">
        <v>2583</v>
      </c>
      <c r="B223" t="s">
        <v>2049</v>
      </c>
      <c r="C223" s="95" t="str">
        <f>IF(AND(P23&gt;10000,P20&gt;10000),IF(P46&gt;P43-0.01,"","?"),"")</f>
        <v/>
      </c>
    </row>
    <row r="224" spans="1:3" x14ac:dyDescent="0.25">
      <c r="A224" t="s">
        <v>2583</v>
      </c>
      <c r="B224" t="s">
        <v>2462</v>
      </c>
      <c r="C224" s="95" t="str">
        <f>IF(AND(Q23&gt;10000,Q20&gt;10000),IF(Q46&gt;Q43-0.01,"","?"),"")</f>
        <v/>
      </c>
    </row>
    <row r="225" spans="1:3" x14ac:dyDescent="0.25">
      <c r="A225" t="s">
        <v>2583</v>
      </c>
      <c r="B225" t="s">
        <v>2050</v>
      </c>
      <c r="C225" s="95" t="str">
        <f>IF(ABS(G43-((H20*H43+I43*I20)/(G20+0.001)))&lt;=0.002,"","Summafel")</f>
        <v/>
      </c>
    </row>
    <row r="226" spans="1:3" x14ac:dyDescent="0.25">
      <c r="A226" t="s">
        <v>2583</v>
      </c>
      <c r="B226" t="s">
        <v>2463</v>
      </c>
      <c r="C226" s="95" t="str">
        <f>IF(ABS(P43-((E43*E20+F43*F20+G43*G20+J43*J20+K43*K20+L43*L20+M43*M20+N43*N20+O43*O20)/(P20+0.001)))&lt;=0.002,"","Summafel")</f>
        <v/>
      </c>
    </row>
    <row r="227" spans="1:3" x14ac:dyDescent="0.25">
      <c r="A227" t="s">
        <v>2583</v>
      </c>
      <c r="B227" t="s">
        <v>2464</v>
      </c>
      <c r="C227" s="95" t="str">
        <f>IF(ABS(E43-((E44*E21+E45*E22)/(E20+0.001)))&lt;=0.002,""," Summafel")</f>
        <v/>
      </c>
    </row>
    <row r="228" spans="1:3" x14ac:dyDescent="0.25">
      <c r="A228" t="s">
        <v>2583</v>
      </c>
      <c r="B228" t="s">
        <v>2465</v>
      </c>
      <c r="C228" s="95" t="str">
        <f>IF(ABS(F43-((F44*F21+F45*F22)/(F20+0.001)))&lt;=0.002,""," Summafel")</f>
        <v/>
      </c>
    </row>
    <row r="229" spans="1:3" x14ac:dyDescent="0.25">
      <c r="A229" t="s">
        <v>2583</v>
      </c>
      <c r="B229" t="s">
        <v>2466</v>
      </c>
      <c r="C229" s="95" t="str">
        <f>IF(ABS(G43-((G44*G21+G45*G22)/(G20+0.001)))&lt;=0.002,""," Summafel")</f>
        <v/>
      </c>
    </row>
    <row r="230" spans="1:3" x14ac:dyDescent="0.25">
      <c r="A230" t="s">
        <v>2583</v>
      </c>
      <c r="B230" t="s">
        <v>2467</v>
      </c>
      <c r="C230" s="95" t="str">
        <f>IF(ABS(H43-((H44*H21+H45*H22)/(H20+0.001)))&lt;=0.002,""," Summafel")</f>
        <v/>
      </c>
    </row>
    <row r="231" spans="1:3" x14ac:dyDescent="0.25">
      <c r="A231" t="s">
        <v>2583</v>
      </c>
      <c r="B231" t="s">
        <v>2468</v>
      </c>
      <c r="C231" s="95" t="str">
        <f>IF(ABS(I43-((I44*I21+I45*I22)/(I20+0.001)))&lt;=0.002,""," Summafel")</f>
        <v/>
      </c>
    </row>
    <row r="232" spans="1:3" x14ac:dyDescent="0.25">
      <c r="A232" t="s">
        <v>2583</v>
      </c>
      <c r="B232" t="s">
        <v>2469</v>
      </c>
      <c r="C232" s="95" t="str">
        <f>IF(ABS(J43-((J44*J21+J45*J22)/(J20+0.001)))&lt;=0.002,""," Summafel")</f>
        <v/>
      </c>
    </row>
    <row r="233" spans="1:3" x14ac:dyDescent="0.25">
      <c r="A233" t="s">
        <v>2583</v>
      </c>
      <c r="B233" t="s">
        <v>2470</v>
      </c>
      <c r="C233" s="95" t="str">
        <f>IF(ABS(K43-((K44*K21+K45*K22)/(K20+0.001)))&lt;=0.002,""," Summafel")</f>
        <v/>
      </c>
    </row>
    <row r="234" spans="1:3" x14ac:dyDescent="0.25">
      <c r="A234" t="s">
        <v>2583</v>
      </c>
      <c r="B234" t="s">
        <v>2471</v>
      </c>
      <c r="C234" s="95" t="str">
        <f>IF(ABS(L43-((L44*L21+L45*L22)/(L20+0.001)))&lt;=0.002,""," Summafel")</f>
        <v/>
      </c>
    </row>
    <row r="235" spans="1:3" x14ac:dyDescent="0.25">
      <c r="A235" t="s">
        <v>2583</v>
      </c>
      <c r="B235" t="s">
        <v>2472</v>
      </c>
      <c r="C235" s="95" t="str">
        <f>IF(ABS(M43-((M44*M21+M45*M22)/(M20+0.001)))&lt;=0.002,""," Summafel")</f>
        <v/>
      </c>
    </row>
    <row r="236" spans="1:3" x14ac:dyDescent="0.25">
      <c r="A236" t="s">
        <v>2583</v>
      </c>
      <c r="B236" t="s">
        <v>2473</v>
      </c>
      <c r="C236" s="95" t="str">
        <f>IF(ABS(N43-((N44*N21+N45*N22)/(N20+0.001)))&lt;=0.002,""," Summafel")</f>
        <v/>
      </c>
    </row>
    <row r="237" spans="1:3" x14ac:dyDescent="0.25">
      <c r="A237" t="s">
        <v>2583</v>
      </c>
      <c r="B237" t="s">
        <v>2474</v>
      </c>
      <c r="C237" s="95" t="str">
        <f>IF(ABS(O43-((O44*O21+O45*O22)/(O20+0.001)))&lt;=0.002,""," Summafel")</f>
        <v/>
      </c>
    </row>
    <row r="238" spans="1:3" x14ac:dyDescent="0.25">
      <c r="A238" t="s">
        <v>2583</v>
      </c>
      <c r="B238" t="s">
        <v>2052</v>
      </c>
      <c r="C238" s="95" t="str">
        <f>IF(ABS(P43-((P44*P21+P45*P22)/(P20+0.001)))&lt;=0.002,""," Summafel")</f>
        <v/>
      </c>
    </row>
    <row r="239" spans="1:3" x14ac:dyDescent="0.25">
      <c r="A239" t="s">
        <v>2583</v>
      </c>
      <c r="B239" t="s">
        <v>1607</v>
      </c>
      <c r="C239" s="95" t="str">
        <f>IF(ABS(G44-((H21*H44+I44*I21)/(G21+0.001)))&lt;=0.002,"","Summafel")</f>
        <v/>
      </c>
    </row>
    <row r="240" spans="1:3" x14ac:dyDescent="0.25">
      <c r="A240" t="s">
        <v>2583</v>
      </c>
      <c r="B240" t="s">
        <v>2060</v>
      </c>
      <c r="C240" s="95" t="str">
        <f>IF(ABS(P44-((E44*E21+F44*F21+G44*G21+J44*J21+K44*K21+L44*L21+M44*M21+N44*N21+O44*O21)/(P21+0.001)))&lt;=0.002,"","Summafel")</f>
        <v/>
      </c>
    </row>
    <row r="241" spans="1:3" x14ac:dyDescent="0.25">
      <c r="A241" t="s">
        <v>2583</v>
      </c>
      <c r="B241" t="s">
        <v>1610</v>
      </c>
      <c r="C241" s="95" t="str">
        <f>IF(ABS(G45-((H22*H45+I45*I22)/(G22+0.001)))&lt;=0.002,"","Summafel")</f>
        <v/>
      </c>
    </row>
    <row r="242" spans="1:3" x14ac:dyDescent="0.25">
      <c r="A242" t="s">
        <v>2583</v>
      </c>
      <c r="B242" t="s">
        <v>2475</v>
      </c>
      <c r="C242" s="95" t="str">
        <f>IF(ABS(P45-((E45*E22+F45*F22+G45*G22+J45*J22+K45*K22+L45*L22+M45*M22+N45*N22+O45*O22)/(P22+0.001)))&lt;=0.002,"","Summafel")</f>
        <v/>
      </c>
    </row>
    <row r="243" spans="1:3" x14ac:dyDescent="0.25">
      <c r="A243" t="s">
        <v>2583</v>
      </c>
      <c r="B243" t="s">
        <v>2476</v>
      </c>
      <c r="C243" s="95" t="str">
        <f>IF(ABS(G46-((H23*H46+I46*I23)/(G23+0.001)))&lt;=0.002,"","Summafel")</f>
        <v/>
      </c>
    </row>
    <row r="244" spans="1:3" x14ac:dyDescent="0.25">
      <c r="A244" t="s">
        <v>2583</v>
      </c>
      <c r="B244" t="s">
        <v>2477</v>
      </c>
      <c r="C244" s="95" t="str">
        <f>IF(ABS(P46-((E46*E23+F46*F23+G46*G23+J46*J23+K46*K23+L46*L23+M46*M23+N46*N23+O46*O23)/(P23+0.001)))&lt;=0.002,"","Summafel")</f>
        <v/>
      </c>
    </row>
    <row r="245" spans="1:3" x14ac:dyDescent="0.25">
      <c r="A245" t="s">
        <v>2583</v>
      </c>
      <c r="B245" t="s">
        <v>2478</v>
      </c>
      <c r="C245" s="95" t="str">
        <f>IF(AND(E23&gt;10000,E25&gt;10000),IF(E48&gt;E46-0.01,"","?"),"")</f>
        <v/>
      </c>
    </row>
    <row r="246" spans="1:3" x14ac:dyDescent="0.25">
      <c r="A246" t="s">
        <v>2583</v>
      </c>
      <c r="B246" t="s">
        <v>2479</v>
      </c>
      <c r="C246" s="95" t="str">
        <f>IF(AND(F23&gt;10000,F25&gt;10000),IF(F48&gt;F46-0.01,"","?"),"")</f>
        <v/>
      </c>
    </row>
    <row r="247" spans="1:3" x14ac:dyDescent="0.25">
      <c r="A247" t="s">
        <v>2583</v>
      </c>
      <c r="B247" t="s">
        <v>2480</v>
      </c>
      <c r="C247" s="95" t="str">
        <f>IF(AND(G23&gt;10000,G25&gt;10000),IF(G48&gt;G46-0.01,"","?"),"")</f>
        <v/>
      </c>
    </row>
    <row r="248" spans="1:3" x14ac:dyDescent="0.25">
      <c r="A248" t="s">
        <v>2583</v>
      </c>
      <c r="B248" t="s">
        <v>2481</v>
      </c>
      <c r="C248" s="95" t="str">
        <f>IF(AND(H23&gt;10000,H25&gt;10000),IF(H48&gt;H46-0.01,"","?"),"")</f>
        <v/>
      </c>
    </row>
    <row r="249" spans="1:3" x14ac:dyDescent="0.25">
      <c r="A249" t="s">
        <v>2583</v>
      </c>
      <c r="B249" t="s">
        <v>2482</v>
      </c>
      <c r="C249" s="95" t="str">
        <f>IF(AND(I23&gt;10000,I25&gt;10000),IF(I48&gt;I46-0.01,"","?"),"")</f>
        <v/>
      </c>
    </row>
    <row r="250" spans="1:3" x14ac:dyDescent="0.25">
      <c r="A250" t="s">
        <v>2583</v>
      </c>
      <c r="B250" t="s">
        <v>2483</v>
      </c>
      <c r="C250" s="95" t="str">
        <f>IF(AND(J23&gt;10000,J25&gt;10000),IF(J48&gt;J46-0.01,"","?"),"")</f>
        <v/>
      </c>
    </row>
    <row r="251" spans="1:3" x14ac:dyDescent="0.25">
      <c r="A251" t="s">
        <v>2583</v>
      </c>
      <c r="B251" t="s">
        <v>2484</v>
      </c>
      <c r="C251" s="95" t="str">
        <f>IF(AND(K23&gt;10000,K25&gt;10000),IF(K48&gt;K46-0.01,"","?"),"")</f>
        <v/>
      </c>
    </row>
    <row r="252" spans="1:3" x14ac:dyDescent="0.25">
      <c r="A252" t="s">
        <v>2583</v>
      </c>
      <c r="B252" t="s">
        <v>2485</v>
      </c>
      <c r="C252" s="95" t="str">
        <f>IF(AND(L23&gt;10000,L25&gt;10000),IF(L48&gt;L46-0.01,"","?"),"")</f>
        <v/>
      </c>
    </row>
    <row r="253" spans="1:3" x14ac:dyDescent="0.25">
      <c r="A253" t="s">
        <v>2583</v>
      </c>
      <c r="B253" t="s">
        <v>2486</v>
      </c>
      <c r="C253" s="95" t="str">
        <f>IF(AND(M23&gt;10000,M25&gt;10000),IF(M48&gt;M46-0.01,"","?"),"")</f>
        <v/>
      </c>
    </row>
    <row r="254" spans="1:3" x14ac:dyDescent="0.25">
      <c r="A254" t="s">
        <v>2583</v>
      </c>
      <c r="B254" t="s">
        <v>2487</v>
      </c>
      <c r="C254" s="95" t="str">
        <f>IF(AND(N23&gt;10000,N25&gt;10000),IF(N48&gt;N46-0.01,"","?"),"")</f>
        <v/>
      </c>
    </row>
    <row r="255" spans="1:3" x14ac:dyDescent="0.25">
      <c r="A255" t="s">
        <v>2583</v>
      </c>
      <c r="B255" t="s">
        <v>2488</v>
      </c>
      <c r="C255" s="95" t="str">
        <f>IF(AND(O23&gt;10000,O25&gt;10000),IF(O48&gt;O46-0.01,"","?"),"")</f>
        <v/>
      </c>
    </row>
    <row r="256" spans="1:3" x14ac:dyDescent="0.25">
      <c r="A256" t="s">
        <v>2583</v>
      </c>
      <c r="B256" t="s">
        <v>2063</v>
      </c>
      <c r="C256" s="95" t="str">
        <f>IF(AND(P23&gt;10000,P25&gt;10000),IF(P48&gt;P46-0.01,"","?"),"")</f>
        <v/>
      </c>
    </row>
    <row r="257" spans="1:3" x14ac:dyDescent="0.25">
      <c r="A257" t="s">
        <v>2583</v>
      </c>
      <c r="B257" t="s">
        <v>2489</v>
      </c>
      <c r="C257" s="95" t="str">
        <f>IF(AND(Q23&gt;10000,Q25&gt;10000),IF(Q48&gt;Q46-0.01,"","?"),"")</f>
        <v/>
      </c>
    </row>
    <row r="258" spans="1:3" x14ac:dyDescent="0.25">
      <c r="A258" t="s">
        <v>2583</v>
      </c>
      <c r="B258" t="s">
        <v>2064</v>
      </c>
      <c r="C258" s="95" t="str">
        <f>IF(ABS(G47-((H24*H47+I47*I24)/(G24+0.001)))&lt;=0.002,"","Summafel")</f>
        <v/>
      </c>
    </row>
    <row r="259" spans="1:3" x14ac:dyDescent="0.25">
      <c r="A259" t="s">
        <v>2583</v>
      </c>
      <c r="B259" t="s">
        <v>2490</v>
      </c>
      <c r="C259" s="95" t="str">
        <f>IF(ABS(P47-((E47*E24+F47*F24+G47*G24+J47*J24+K47*K24+L47*L24+M47*M24+N47*N24+O47*O24)/(P24+0.001)))&lt;=0.002,"","Summafel")</f>
        <v/>
      </c>
    </row>
    <row r="260" spans="1:3" x14ac:dyDescent="0.25">
      <c r="A260" t="s">
        <v>2583</v>
      </c>
      <c r="B260" t="s">
        <v>2491</v>
      </c>
      <c r="C260" s="95" t="str">
        <f>IF(AND(E24&gt;10000,E20&gt;10000),IF(E47&gt;E43-0.01,"","?"),"")</f>
        <v/>
      </c>
    </row>
    <row r="261" spans="1:3" x14ac:dyDescent="0.25">
      <c r="A261" t="s">
        <v>2583</v>
      </c>
      <c r="B261" t="s">
        <v>2492</v>
      </c>
      <c r="C261" s="95" t="str">
        <f>IF(AND(F24&gt;10000,F20&gt;10000),IF(F47&gt;F43-0.01,"","?"),"")</f>
        <v/>
      </c>
    </row>
    <row r="262" spans="1:3" x14ac:dyDescent="0.25">
      <c r="A262" t="s">
        <v>2583</v>
      </c>
      <c r="B262" t="s">
        <v>2066</v>
      </c>
      <c r="C262" s="95" t="str">
        <f>IF(AND(G24&gt;10000,G20&gt;10000),IF(G47&gt;G43-0.01,"","?"),"")</f>
        <v/>
      </c>
    </row>
    <row r="263" spans="1:3" x14ac:dyDescent="0.25">
      <c r="A263" t="s">
        <v>2583</v>
      </c>
      <c r="B263" t="s">
        <v>2067</v>
      </c>
      <c r="C263" s="95" t="str">
        <f>IF(AND(H24&gt;10000,H20&gt;10000),IF(H47&gt;H43-0.01,"","?"),"")</f>
        <v/>
      </c>
    </row>
    <row r="264" spans="1:3" x14ac:dyDescent="0.25">
      <c r="A264" t="s">
        <v>2583</v>
      </c>
      <c r="B264" t="s">
        <v>2068</v>
      </c>
      <c r="C264" s="95" t="str">
        <f>IF(AND(I24&gt;10000,I20&gt;10000),IF(I47&gt;I43-0.01,"","?"),"")</f>
        <v/>
      </c>
    </row>
    <row r="265" spans="1:3" x14ac:dyDescent="0.25">
      <c r="A265" t="s">
        <v>2583</v>
      </c>
      <c r="B265" t="s">
        <v>2069</v>
      </c>
      <c r="C265" s="95" t="str">
        <f>IF(AND(J24&gt;10000,J20&gt;10000),IF(J47&gt;J43-0.01,"","?"),"")</f>
        <v/>
      </c>
    </row>
    <row r="266" spans="1:3" x14ac:dyDescent="0.25">
      <c r="A266" t="s">
        <v>2583</v>
      </c>
      <c r="B266" t="s">
        <v>2070</v>
      </c>
      <c r="C266" s="95" t="str">
        <f>IF(AND(K24&gt;10000,K20&gt;10000),IF(K47&gt;K43-0.01,"","?"),"")</f>
        <v/>
      </c>
    </row>
    <row r="267" spans="1:3" x14ac:dyDescent="0.25">
      <c r="A267" t="s">
        <v>2583</v>
      </c>
      <c r="B267" t="s">
        <v>2071</v>
      </c>
      <c r="C267" s="95" t="str">
        <f>IF(AND(L24&gt;10000,L20&gt;10000),IF(L47&gt;L43-0.01,"","?"),"")</f>
        <v/>
      </c>
    </row>
    <row r="268" spans="1:3" x14ac:dyDescent="0.25">
      <c r="A268" t="s">
        <v>2583</v>
      </c>
      <c r="B268" t="s">
        <v>2072</v>
      </c>
      <c r="C268" s="95" t="str">
        <f>IF(AND(M24&gt;10000,M20&gt;10000),IF(M47&gt;M43-0.01,"","?"),"")</f>
        <v/>
      </c>
    </row>
    <row r="269" spans="1:3" x14ac:dyDescent="0.25">
      <c r="A269" t="s">
        <v>2583</v>
      </c>
      <c r="B269" t="s">
        <v>2073</v>
      </c>
      <c r="C269" s="95" t="str">
        <f>IF(AND(N24&gt;10000,N20&gt;10000),IF(N47&gt;N43-0.01,"","?"),"")</f>
        <v/>
      </c>
    </row>
    <row r="270" spans="1:3" x14ac:dyDescent="0.25">
      <c r="A270" t="s">
        <v>2583</v>
      </c>
      <c r="B270" t="s">
        <v>2074</v>
      </c>
      <c r="C270" s="95" t="str">
        <f>IF(AND(O24&gt;10000,O20&gt;10000),IF(O47&gt;O43-0.01,"","?"),"")</f>
        <v/>
      </c>
    </row>
    <row r="271" spans="1:3" x14ac:dyDescent="0.25">
      <c r="A271" t="s">
        <v>2583</v>
      </c>
      <c r="B271" t="s">
        <v>2075</v>
      </c>
      <c r="C271" s="95" t="str">
        <f>IF(AND(P24&gt;10000,P20&gt;10000),IF(P47&gt;P43-0.01,"","?"),"")</f>
        <v/>
      </c>
    </row>
    <row r="272" spans="1:3" x14ac:dyDescent="0.25">
      <c r="A272" t="s">
        <v>2583</v>
      </c>
      <c r="B272" t="s">
        <v>2493</v>
      </c>
      <c r="C272" s="95" t="str">
        <f>IF(AND(P24&gt;10000,P20&gt;10000),IF(P47&gt;P43-0.01,"","?"),"")</f>
        <v/>
      </c>
    </row>
    <row r="273" spans="1:3" x14ac:dyDescent="0.25">
      <c r="A273" t="s">
        <v>2583</v>
      </c>
      <c r="B273" t="s">
        <v>2494</v>
      </c>
      <c r="C273" s="95" t="str">
        <f>IF(AND(E25&gt;10000,E20&gt;10000),IF(E48&gt;E43-0.01,"","?"),"")</f>
        <v/>
      </c>
    </row>
    <row r="274" spans="1:3" x14ac:dyDescent="0.25">
      <c r="A274" t="s">
        <v>2583</v>
      </c>
      <c r="B274" t="s">
        <v>2495</v>
      </c>
      <c r="C274" s="95" t="str">
        <f>IF(AND(F25&gt;10000,F20&gt;10000),IF(F48&gt;F43-0.01,"","?"),"")</f>
        <v/>
      </c>
    </row>
    <row r="275" spans="1:3" x14ac:dyDescent="0.25">
      <c r="A275" t="s">
        <v>2583</v>
      </c>
      <c r="B275" t="s">
        <v>2076</v>
      </c>
      <c r="C275" s="95" t="str">
        <f>IF(AND(G25&gt;10000,G20&gt;10000),IF(G48&gt;G43-0.01,"","?"),"")</f>
        <v/>
      </c>
    </row>
    <row r="276" spans="1:3" x14ac:dyDescent="0.25">
      <c r="A276" t="s">
        <v>2583</v>
      </c>
      <c r="B276" t="s">
        <v>2077</v>
      </c>
      <c r="C276" s="95" t="str">
        <f>IF(AND(H25&gt;10000,H20&gt;10000),IF(H48&gt;H43-0.01,"","?"),"")</f>
        <v/>
      </c>
    </row>
    <row r="277" spans="1:3" x14ac:dyDescent="0.25">
      <c r="A277" t="s">
        <v>2583</v>
      </c>
      <c r="B277" t="s">
        <v>2078</v>
      </c>
      <c r="C277" s="95" t="str">
        <f>IF(AND(I25&gt;10000,I20&gt;10000),IF(I48&gt;I43-0.01,"","?"),"")</f>
        <v/>
      </c>
    </row>
    <row r="278" spans="1:3" x14ac:dyDescent="0.25">
      <c r="A278" t="s">
        <v>2583</v>
      </c>
      <c r="B278" t="s">
        <v>2079</v>
      </c>
      <c r="C278" s="95" t="str">
        <f>IF(AND(J25&gt;10000,J20&gt;10000),IF(J48&gt;J43-0.01,"","?"),"")</f>
        <v/>
      </c>
    </row>
    <row r="279" spans="1:3" x14ac:dyDescent="0.25">
      <c r="A279" t="s">
        <v>2583</v>
      </c>
      <c r="B279" t="s">
        <v>2080</v>
      </c>
      <c r="C279" s="95" t="str">
        <f>IF(AND(K25&gt;10000,K20&gt;10000),IF(K48&gt;K43-0.01,"","?"),"")</f>
        <v/>
      </c>
    </row>
    <row r="280" spans="1:3" x14ac:dyDescent="0.25">
      <c r="A280" t="s">
        <v>2583</v>
      </c>
      <c r="B280" t="s">
        <v>2081</v>
      </c>
      <c r="C280" s="95" t="str">
        <f>IF(AND(L25&gt;10000,L20&gt;10000),IF(L48&gt;L43-0.01,"","?"),"")</f>
        <v/>
      </c>
    </row>
    <row r="281" spans="1:3" x14ac:dyDescent="0.25">
      <c r="A281" t="s">
        <v>2583</v>
      </c>
      <c r="B281" t="s">
        <v>2082</v>
      </c>
      <c r="C281" s="95" t="str">
        <f>IF(AND(M25&gt;10000,M20&gt;10000),IF(M48&gt;M43-0.01,"","?"),"")</f>
        <v/>
      </c>
    </row>
    <row r="282" spans="1:3" x14ac:dyDescent="0.25">
      <c r="A282" t="s">
        <v>2583</v>
      </c>
      <c r="B282" t="s">
        <v>2083</v>
      </c>
      <c r="C282" s="95" t="str">
        <f>IF(AND(N25&gt;10000,N20&gt;10000),IF(N48&gt;N43-0.01,"","?"),"")</f>
        <v/>
      </c>
    </row>
    <row r="283" spans="1:3" x14ac:dyDescent="0.25">
      <c r="A283" t="s">
        <v>2583</v>
      </c>
      <c r="B283" t="s">
        <v>2084</v>
      </c>
      <c r="C283" s="95" t="str">
        <f>IF(AND(O25&gt;10000,O20&gt;10000),IF(O48&gt;O43-0.01,"","?"),"")</f>
        <v/>
      </c>
    </row>
    <row r="284" spans="1:3" x14ac:dyDescent="0.25">
      <c r="A284" t="s">
        <v>2583</v>
      </c>
      <c r="B284" t="s">
        <v>2085</v>
      </c>
      <c r="C284" s="95" t="str">
        <f>IF(AND(P25&gt;10000,P20&gt;10000),IF(P48&gt;P43-0.01,"","?"),"")</f>
        <v/>
      </c>
    </row>
    <row r="285" spans="1:3" x14ac:dyDescent="0.25">
      <c r="A285" t="s">
        <v>2583</v>
      </c>
      <c r="B285" t="s">
        <v>2496</v>
      </c>
      <c r="C285" s="95" t="str">
        <f>IF(AND(P25&gt;10000,P20&gt;10000),IF(P48&gt;P43-0.01,"","?"),"")</f>
        <v/>
      </c>
    </row>
    <row r="286" spans="1:3" x14ac:dyDescent="0.25">
      <c r="A286" t="s">
        <v>2583</v>
      </c>
      <c r="B286" t="s">
        <v>2086</v>
      </c>
      <c r="C286" s="95" t="str">
        <f>IF(ABS(G48-((H25*H48+I48*I25)/(G25+0.001)))&lt;=0.002,"","Summafel")</f>
        <v/>
      </c>
    </row>
    <row r="287" spans="1:3" x14ac:dyDescent="0.25">
      <c r="A287" t="s">
        <v>2583</v>
      </c>
      <c r="B287" t="s">
        <v>2096</v>
      </c>
      <c r="C287" s="95" t="str">
        <f>IF(ABS(P48-((E48*E25+F48*F25+G48*G25+J48*J25+K48*K25+L48*L25+M48*M25+N48*N25+O48*O25)/(P25+0.001)))&lt;=0.002,"","Summafel")</f>
        <v/>
      </c>
    </row>
    <row r="288" spans="1:3" x14ac:dyDescent="0.25">
      <c r="A288" t="s">
        <v>2583</v>
      </c>
      <c r="B288" t="s">
        <v>2097</v>
      </c>
      <c r="C288" s="95" t="str">
        <f>IF(ABS(G49-((H26*H49+I49*I26)/(G26+0.001)))&lt;=0.002,"","Summafel")</f>
        <v/>
      </c>
    </row>
    <row r="289" spans="1:3" x14ac:dyDescent="0.25">
      <c r="A289" t="s">
        <v>2583</v>
      </c>
      <c r="B289" t="s">
        <v>2497</v>
      </c>
      <c r="C289" s="95" t="str">
        <f>IF(ABS(P49-((E49*E26+F49*F26+G49*G26+J49*J26+K49*K26+L49*L26+M49*M26+N49*N26+O49*O26)/(P26+0.001)))&lt;=0.002,"","Summafel")</f>
        <v/>
      </c>
    </row>
    <row r="290" spans="1:3" x14ac:dyDescent="0.25">
      <c r="A290" t="s">
        <v>2583</v>
      </c>
      <c r="B290" t="s">
        <v>2498</v>
      </c>
      <c r="C290" s="95" t="str">
        <f>IF(E55&gt;=E9+F9+G9+J9-10,"","Summafel")</f>
        <v/>
      </c>
    </row>
    <row r="291" spans="1:3" x14ac:dyDescent="0.25">
      <c r="A291" t="s">
        <v>2583</v>
      </c>
      <c r="B291" t="s">
        <v>2108</v>
      </c>
      <c r="C291" s="95" t="str">
        <f>IF(E55+F55+G55&gt;=E9+F9+G9+J9+K9-10,"","Summafel")</f>
        <v/>
      </c>
    </row>
    <row r="292" spans="1:3" x14ac:dyDescent="0.25">
      <c r="A292" t="s">
        <v>2583</v>
      </c>
      <c r="B292" t="s">
        <v>2109</v>
      </c>
      <c r="C292" s="95" t="str">
        <f>IF(ABS(P9-(E55+F55+G55+H55+I55))&lt;=25,"","Summafel")</f>
        <v/>
      </c>
    </row>
    <row r="293" spans="1:3" x14ac:dyDescent="0.25">
      <c r="A293" t="s">
        <v>2583</v>
      </c>
      <c r="B293" t="s">
        <v>2499</v>
      </c>
      <c r="C293" s="95" t="str">
        <f>IF(E56&gt;=E12+F12+G12+J12+E19+F19+G19+J19+E26+F26+G26+J26-10,"","Summafel")</f>
        <v/>
      </c>
    </row>
    <row r="294" spans="1:3" x14ac:dyDescent="0.25">
      <c r="A294" t="s">
        <v>2583</v>
      </c>
      <c r="B294" t="s">
        <v>2500</v>
      </c>
      <c r="C294" s="95" t="str">
        <f>IF(E56+F56+G56&gt;=E12+F12+G12+J12+K12+E19+F19+G19+J19+K19+E26+F26+G26+J26+K26-10,"","Summafel")</f>
        <v/>
      </c>
    </row>
    <row r="295" spans="1:3" x14ac:dyDescent="0.25">
      <c r="A295" t="s">
        <v>2583</v>
      </c>
      <c r="B295" t="s">
        <v>2501</v>
      </c>
      <c r="C295" s="95" t="str">
        <f>IF(ABS(P12+P19+P26-(E56+F56+G56+H56+I56))&lt;=25,"","Summafel")</f>
        <v/>
      </c>
    </row>
    <row r="296" spans="1:3" x14ac:dyDescent="0.25">
      <c r="A296" t="s">
        <v>2583</v>
      </c>
      <c r="B296" t="s">
        <v>2502</v>
      </c>
      <c r="C296" s="95" t="str">
        <f>IF(ABS(P32-((E61*E55+F61*F55+G61*G55+H61*H55+I61*I55)/(P9+0.001)))&lt;=0.002,"","Summafel")</f>
        <v/>
      </c>
    </row>
    <row r="297" spans="1:3" x14ac:dyDescent="0.25">
      <c r="A297" t="s">
        <v>2583</v>
      </c>
      <c r="B297" t="s">
        <v>2503</v>
      </c>
      <c r="C297" s="95" t="str">
        <f>IF(ABS((P35*P12+P42*P19+P49*P26)/(P12+P19+P26+0.001)-(E62*E56+F62*F56+G62*G56+H62*H56+I62*I56)/(J56+0.001))&lt;=0.002,"","Summafel")</f>
        <v/>
      </c>
    </row>
    <row r="298" spans="1:3" x14ac:dyDescent="0.25">
      <c r="A298" t="s">
        <v>2583</v>
      </c>
      <c r="B298" t="s">
        <v>2504</v>
      </c>
      <c r="C298" s="95" t="str">
        <f>IF(COUNT(E9:P26,E55:J56)=COUNT(E32:P49,E61:J62),"","?")</f>
        <v/>
      </c>
    </row>
    <row r="299" spans="1:3" x14ac:dyDescent="0.25">
      <c r="A299" t="s">
        <v>2584</v>
      </c>
      <c r="B299" t="s">
        <v>1567</v>
      </c>
      <c r="C299" s="95" t="str">
        <f>IF(ABS(E8-(E9+E14))&lt;=25,"","Summafel")</f>
        <v/>
      </c>
    </row>
    <row r="300" spans="1:3" x14ac:dyDescent="0.25">
      <c r="A300" t="s">
        <v>2584</v>
      </c>
      <c r="B300" t="s">
        <v>1568</v>
      </c>
      <c r="C300" s="95" t="str">
        <f>IF(ABS(F8-(F9+F14))&lt;=25,"","Summafel")</f>
        <v/>
      </c>
    </row>
    <row r="301" spans="1:3" x14ac:dyDescent="0.25">
      <c r="A301" t="s">
        <v>2584</v>
      </c>
      <c r="B301" t="s">
        <v>1569</v>
      </c>
      <c r="C301" s="95" t="str">
        <f>IF(ABS(G8-(G9+G14))&lt;=25,"","Summafel")</f>
        <v/>
      </c>
    </row>
    <row r="302" spans="1:3" x14ac:dyDescent="0.25">
      <c r="A302" t="s">
        <v>2584</v>
      </c>
      <c r="B302" t="s">
        <v>1570</v>
      </c>
      <c r="C302" s="95" t="str">
        <f>IF(ABS(H8-(H9+H14))&lt;=25,"","Summafel")</f>
        <v/>
      </c>
    </row>
    <row r="303" spans="1:3" x14ac:dyDescent="0.25">
      <c r="A303" t="s">
        <v>2584</v>
      </c>
      <c r="B303" t="s">
        <v>1571</v>
      </c>
      <c r="C303" s="95" t="str">
        <f>IF(ABS(I8-(I9+I14))&lt;=25,"","Summafel")</f>
        <v/>
      </c>
    </row>
    <row r="304" spans="1:3" x14ac:dyDescent="0.25">
      <c r="A304" t="s">
        <v>2584</v>
      </c>
      <c r="B304" t="s">
        <v>1572</v>
      </c>
      <c r="C304" s="95" t="str">
        <f>IF(ABS(J8-(J9+J14))&lt;=25,"","Summafel")</f>
        <v/>
      </c>
    </row>
    <row r="305" spans="1:3" x14ac:dyDescent="0.25">
      <c r="A305" t="s">
        <v>2584</v>
      </c>
      <c r="B305" t="s">
        <v>1573</v>
      </c>
      <c r="C305" s="95" t="str">
        <f>IF(ABS(K8-(K9+K14))&lt;=25,"","Summafel")</f>
        <v/>
      </c>
    </row>
    <row r="306" spans="1:3" x14ac:dyDescent="0.25">
      <c r="A306" t="s">
        <v>2584</v>
      </c>
      <c r="B306" t="s">
        <v>1574</v>
      </c>
      <c r="C306" s="95" t="str">
        <f>IF(ABS(L8-(L9+L14))&lt;=25,"","Summafel")</f>
        <v/>
      </c>
    </row>
    <row r="307" spans="1:3" x14ac:dyDescent="0.25">
      <c r="A307" t="s">
        <v>2584</v>
      </c>
      <c r="B307" t="s">
        <v>1575</v>
      </c>
      <c r="C307" s="95" t="str">
        <f>IF(ABS(M8-(M9+M14))&lt;=25,"","Summafel")</f>
        <v/>
      </c>
    </row>
    <row r="308" spans="1:3" x14ac:dyDescent="0.25">
      <c r="A308" t="s">
        <v>2584</v>
      </c>
      <c r="B308" t="s">
        <v>1576</v>
      </c>
      <c r="C308" s="95" t="str">
        <f>IF(ABS(N8-(N9+N14))&lt;=25,"","Summafel")</f>
        <v/>
      </c>
    </row>
    <row r="309" spans="1:3" x14ac:dyDescent="0.25">
      <c r="A309" t="s">
        <v>2584</v>
      </c>
      <c r="B309" t="s">
        <v>1577</v>
      </c>
      <c r="C309" s="95" t="str">
        <f>IF(ABS(O8-(O9+O14))&lt;=25,"","Summafel")</f>
        <v/>
      </c>
    </row>
    <row r="310" spans="1:3" x14ac:dyDescent="0.25">
      <c r="A310" t="s">
        <v>2584</v>
      </c>
      <c r="B310" t="s">
        <v>1578</v>
      </c>
      <c r="C310" s="95" t="str">
        <f>IF(ABS(O8-(F8+G8+H8+I8+J8+K8+L8+M8+N8))&lt;=25,"","Summafel")</f>
        <v/>
      </c>
    </row>
    <row r="311" spans="1:3" x14ac:dyDescent="0.25">
      <c r="A311" t="s">
        <v>2584</v>
      </c>
      <c r="B311" t="s">
        <v>2505</v>
      </c>
      <c r="C311" s="95" t="str">
        <f>IF(ABS(Q19-(Q20+Q23+Q24+Q25))&lt;=25,"","Summafel")</f>
        <v/>
      </c>
    </row>
    <row r="312" spans="1:3" x14ac:dyDescent="0.25">
      <c r="A312" t="s">
        <v>2584</v>
      </c>
      <c r="B312" t="s">
        <v>1579</v>
      </c>
      <c r="C312" s="95" t="str">
        <f>IF(F8&lt;Tillgångar_utestående_belopp!E9+0.01,"","?")</f>
        <v/>
      </c>
    </row>
    <row r="313" spans="1:3" x14ac:dyDescent="0.25">
      <c r="A313" t="s">
        <v>2584</v>
      </c>
      <c r="B313" t="s">
        <v>1580</v>
      </c>
      <c r="C313" s="95" t="str">
        <f>IF(H8&lt;Tillgångar_utestående_belopp!J9+0.01,"","?")</f>
        <v/>
      </c>
    </row>
    <row r="314" spans="1:3" x14ac:dyDescent="0.25">
      <c r="A314" t="s">
        <v>2584</v>
      </c>
      <c r="B314" t="s">
        <v>1581</v>
      </c>
      <c r="C314" s="95" t="str">
        <f>IF(I8&lt;Tillgångar_utestående_belopp!K9+0.01,"","?")</f>
        <v/>
      </c>
    </row>
    <row r="315" spans="1:3" x14ac:dyDescent="0.25">
      <c r="A315" t="s">
        <v>2584</v>
      </c>
      <c r="B315" t="s">
        <v>1582</v>
      </c>
      <c r="C315" s="95" t="str">
        <f>IF(J8&lt;Tillgångar_utestående_belopp!L9+0.01,"","?")</f>
        <v/>
      </c>
    </row>
    <row r="316" spans="1:3" x14ac:dyDescent="0.25">
      <c r="A316" t="s">
        <v>2584</v>
      </c>
      <c r="B316" t="s">
        <v>1583</v>
      </c>
      <c r="C316" s="95" t="str">
        <f>IF(K8&lt;Tillgångar_utestående_belopp!M9+0.01,"","?")</f>
        <v/>
      </c>
    </row>
    <row r="317" spans="1:3" x14ac:dyDescent="0.25">
      <c r="A317" t="s">
        <v>2584</v>
      </c>
      <c r="B317" t="s">
        <v>1584</v>
      </c>
      <c r="C317" s="95" t="str">
        <f>IF(L8&lt;Tillgångar_utestående_belopp!N9+0.01,"","?")</f>
        <v/>
      </c>
    </row>
    <row r="318" spans="1:3" x14ac:dyDescent="0.25">
      <c r="A318" t="s">
        <v>2584</v>
      </c>
      <c r="B318" t="s">
        <v>1585</v>
      </c>
      <c r="C318" s="95" t="str">
        <f>IF((M8+N8)&lt;Tillgångar_utestående_belopp!O9+0.01,"","?")</f>
        <v/>
      </c>
    </row>
    <row r="319" spans="1:3" x14ac:dyDescent="0.25">
      <c r="A319" t="s">
        <v>2584</v>
      </c>
      <c r="B319" t="s">
        <v>1586</v>
      </c>
      <c r="C319" s="95" t="str">
        <f>IF(O8&lt;Tillgångar_utestående_belopp!P9+0.01,"","?")</f>
        <v/>
      </c>
    </row>
    <row r="320" spans="1:3" x14ac:dyDescent="0.25">
      <c r="A320" t="s">
        <v>2584</v>
      </c>
      <c r="B320" t="s">
        <v>1587</v>
      </c>
      <c r="C320" s="95" t="str">
        <f>IF(ABS(E9-(E10+E11+E12+E13))&lt;=25,"","Summafel")</f>
        <v/>
      </c>
    </row>
    <row r="321" spans="1:3" x14ac:dyDescent="0.25">
      <c r="A321" t="s">
        <v>2584</v>
      </c>
      <c r="B321" t="s">
        <v>1588</v>
      </c>
      <c r="C321" s="95" t="str">
        <f>IF(ABS(F9-(F10+F11+F12+F13))&lt;=25,"","Summafel")</f>
        <v/>
      </c>
    </row>
    <row r="322" spans="1:3" x14ac:dyDescent="0.25">
      <c r="A322" t="s">
        <v>2584</v>
      </c>
      <c r="B322" t="s">
        <v>1589</v>
      </c>
      <c r="C322" s="95" t="str">
        <f>IF(ABS(G9-(G10+G11+G12+G13))&lt;=25,"","Summafel")</f>
        <v/>
      </c>
    </row>
    <row r="323" spans="1:3" x14ac:dyDescent="0.25">
      <c r="A323" t="s">
        <v>2584</v>
      </c>
      <c r="B323" t="s">
        <v>1590</v>
      </c>
      <c r="C323" s="95" t="str">
        <f>IF(ABS(H9-(H10+H11+H12+H13))&lt;=25,"","Summafel")</f>
        <v/>
      </c>
    </row>
    <row r="324" spans="1:3" x14ac:dyDescent="0.25">
      <c r="A324" t="s">
        <v>2584</v>
      </c>
      <c r="B324" t="s">
        <v>1591</v>
      </c>
      <c r="C324" s="95" t="str">
        <f>IF(ABS(I9-(I10+I11+I12+I13))&lt;=25,"","Summafel")</f>
        <v/>
      </c>
    </row>
    <row r="325" spans="1:3" x14ac:dyDescent="0.25">
      <c r="A325" t="s">
        <v>2584</v>
      </c>
      <c r="B325" t="s">
        <v>1592</v>
      </c>
      <c r="C325" s="95" t="str">
        <f>IF(ABS(J9-(J10+J11+J12+J13))&lt;=25,"","Summafel")</f>
        <v/>
      </c>
    </row>
    <row r="326" spans="1:3" x14ac:dyDescent="0.25">
      <c r="A326" t="s">
        <v>2584</v>
      </c>
      <c r="B326" t="s">
        <v>1593</v>
      </c>
      <c r="C326" s="95" t="str">
        <f>IF(ABS(K9-(K10+K11+K12+K13))&lt;=25,"","Summafel")</f>
        <v/>
      </c>
    </row>
    <row r="327" spans="1:3" x14ac:dyDescent="0.25">
      <c r="A327" t="s">
        <v>2584</v>
      </c>
      <c r="B327" t="s">
        <v>1594</v>
      </c>
      <c r="C327" s="95" t="str">
        <f>IF(ABS(L9-(L10+L11+L12+L13))&lt;=25,"","Summafel")</f>
        <v/>
      </c>
    </row>
    <row r="328" spans="1:3" x14ac:dyDescent="0.25">
      <c r="A328" t="s">
        <v>2584</v>
      </c>
      <c r="B328" t="s">
        <v>1595</v>
      </c>
      <c r="C328" s="95" t="str">
        <f>IF(ABS(M9-(M10+M11+M12+M13))&lt;=25,"","Summafel")</f>
        <v/>
      </c>
    </row>
    <row r="329" spans="1:3" x14ac:dyDescent="0.25">
      <c r="A329" t="s">
        <v>2584</v>
      </c>
      <c r="B329" t="s">
        <v>1596</v>
      </c>
      <c r="C329" s="95" t="str">
        <f>IF(ABS(N9-(N10+N11+N12+N13))&lt;=25,"","Summafel")</f>
        <v/>
      </c>
    </row>
    <row r="330" spans="1:3" x14ac:dyDescent="0.25">
      <c r="A330" t="s">
        <v>2584</v>
      </c>
      <c r="B330" t="s">
        <v>1597</v>
      </c>
      <c r="C330" s="95" t="str">
        <f>IF(ABS(O9-(O10+O11+O12+O13))&lt;=25,"","Summafel")</f>
        <v/>
      </c>
    </row>
    <row r="331" spans="1:3" x14ac:dyDescent="0.25">
      <c r="A331" t="s">
        <v>2584</v>
      </c>
      <c r="B331" t="s">
        <v>1598</v>
      </c>
      <c r="C331" s="95" t="str">
        <f>IF(ABS(O9-(F9+G9+H9+I9+J9+K9+L9+M9+N9))&lt;=25,"","Summafel")</f>
        <v/>
      </c>
    </row>
    <row r="332" spans="1:3" x14ac:dyDescent="0.25">
      <c r="A332" t="s">
        <v>2584</v>
      </c>
      <c r="B332" t="s">
        <v>1599</v>
      </c>
      <c r="C332" s="95" t="str">
        <f>IF(ABS(O10-(F10+G10+H10+I10+J10+K10+L10+M10+N10))&lt;=25,"","Summafel")</f>
        <v/>
      </c>
    </row>
    <row r="333" spans="1:3" x14ac:dyDescent="0.25">
      <c r="A333" t="s">
        <v>2584</v>
      </c>
      <c r="B333" t="s">
        <v>1600</v>
      </c>
      <c r="C333" s="95" t="str">
        <f>IF(ABS(O11-(F11+G11+H11+I11+J11+K11+L11+M11+N11))&lt;=25,"","Summafel")</f>
        <v/>
      </c>
    </row>
    <row r="334" spans="1:3" x14ac:dyDescent="0.25">
      <c r="A334" t="s">
        <v>2584</v>
      </c>
      <c r="B334" t="s">
        <v>2506</v>
      </c>
      <c r="C334" s="95" t="str">
        <f>IF(ABS(O12-(F12+G12+H12+I12+J12+K12+L12+M12+N12))&lt;=25,"","Summafel")</f>
        <v/>
      </c>
    </row>
    <row r="335" spans="1:3" x14ac:dyDescent="0.25">
      <c r="A335" t="s">
        <v>2584</v>
      </c>
      <c r="B335" t="s">
        <v>2381</v>
      </c>
      <c r="C335" s="95" t="str">
        <f>IF(ABS(O13-(F13+G13+H13+I13+J13+K13+L13+M13+N13))&lt;=25,"","Summafel")</f>
        <v/>
      </c>
    </row>
    <row r="336" spans="1:3" x14ac:dyDescent="0.25">
      <c r="A336" t="s">
        <v>2584</v>
      </c>
      <c r="B336" t="s">
        <v>1696</v>
      </c>
      <c r="C336" s="95" t="str">
        <f>IF(ABS(E14-(E15+E16+E17+E18))&lt;=25,"","Summafel")</f>
        <v/>
      </c>
    </row>
    <row r="337" spans="1:3" x14ac:dyDescent="0.25">
      <c r="A337" t="s">
        <v>2584</v>
      </c>
      <c r="B337" t="s">
        <v>1697</v>
      </c>
      <c r="C337" s="95" t="str">
        <f>IF(ABS(F14-(F15+F16+F17+F18))&lt;=25,"","Summafel")</f>
        <v/>
      </c>
    </row>
    <row r="338" spans="1:3" x14ac:dyDescent="0.25">
      <c r="A338" t="s">
        <v>2584</v>
      </c>
      <c r="B338" t="s">
        <v>1698</v>
      </c>
      <c r="C338" s="95" t="str">
        <f>IF(ABS(G14-(G15+G16+G17+G18))&lt;=25,"","Summafel")</f>
        <v/>
      </c>
    </row>
    <row r="339" spans="1:3" x14ac:dyDescent="0.25">
      <c r="A339" t="s">
        <v>2584</v>
      </c>
      <c r="B339" t="s">
        <v>1699</v>
      </c>
      <c r="C339" s="95" t="str">
        <f>IF(ABS(H14-(H15+H16+H17+H18))&lt;=25,"","Summafel")</f>
        <v/>
      </c>
    </row>
    <row r="340" spans="1:3" x14ac:dyDescent="0.25">
      <c r="A340" t="s">
        <v>2584</v>
      </c>
      <c r="B340" t="s">
        <v>1700</v>
      </c>
      <c r="C340" s="95" t="str">
        <f>IF(ABS(I14-(I15+I16+I17+I18))&lt;=25,"","Summafel")</f>
        <v/>
      </c>
    </row>
    <row r="341" spans="1:3" x14ac:dyDescent="0.25">
      <c r="A341" t="s">
        <v>2584</v>
      </c>
      <c r="B341" t="s">
        <v>1701</v>
      </c>
      <c r="C341" s="95" t="str">
        <f>IF(ABS(J14-(J15+J16+J17+J18))&lt;=25,"","Summafel")</f>
        <v/>
      </c>
    </row>
    <row r="342" spans="1:3" x14ac:dyDescent="0.25">
      <c r="A342" t="s">
        <v>2584</v>
      </c>
      <c r="B342" t="s">
        <v>1702</v>
      </c>
      <c r="C342" s="95" t="str">
        <f>IF(ABS(K14-(K15+K16+K17+K18))&lt;=25,"","Summafel")</f>
        <v/>
      </c>
    </row>
    <row r="343" spans="1:3" x14ac:dyDescent="0.25">
      <c r="A343" t="s">
        <v>2584</v>
      </c>
      <c r="B343" t="s">
        <v>1703</v>
      </c>
      <c r="C343" s="95" t="str">
        <f>IF(ABS(L14-(L15+L16+L17+L18))&lt;=25,"","Summafel")</f>
        <v/>
      </c>
    </row>
    <row r="344" spans="1:3" x14ac:dyDescent="0.25">
      <c r="A344" t="s">
        <v>2584</v>
      </c>
      <c r="B344" t="s">
        <v>1704</v>
      </c>
      <c r="C344" s="95" t="str">
        <f>IF(ABS(M14-(M15+M16+M17+M18))&lt;=25,"","Summafel")</f>
        <v/>
      </c>
    </row>
    <row r="345" spans="1:3" x14ac:dyDescent="0.25">
      <c r="A345" t="s">
        <v>2584</v>
      </c>
      <c r="B345" t="s">
        <v>1705</v>
      </c>
      <c r="C345" s="95" t="str">
        <f>IF(ABS(N14-(N15+N16+N17+N18))&lt;=25,"","Summafel")</f>
        <v/>
      </c>
    </row>
    <row r="346" spans="1:3" x14ac:dyDescent="0.25">
      <c r="A346" t="s">
        <v>2584</v>
      </c>
      <c r="B346" t="s">
        <v>1706</v>
      </c>
      <c r="C346" s="95" t="str">
        <f>IF(ABS(O14-(O15+O16+O17+O18))&lt;=25,"","Summafel")</f>
        <v/>
      </c>
    </row>
    <row r="347" spans="1:3" x14ac:dyDescent="0.25">
      <c r="A347" t="s">
        <v>2584</v>
      </c>
      <c r="B347" t="s">
        <v>2384</v>
      </c>
      <c r="C347" s="95" t="str">
        <f>IF(ABS(O14-(F14+G14+H14+I14+J14+K14+L14+M14+N14))&lt;=25,"","Summafel")</f>
        <v/>
      </c>
    </row>
    <row r="348" spans="1:3" x14ac:dyDescent="0.25">
      <c r="A348" t="s">
        <v>2584</v>
      </c>
      <c r="B348" t="s">
        <v>2385</v>
      </c>
      <c r="C348" s="95" t="str">
        <f>IF(ABS(O15-(F15+G15+H15+I15+J15+K15+L15+M15+N15))&lt;=25,"","Summafel")</f>
        <v/>
      </c>
    </row>
    <row r="349" spans="1:3" x14ac:dyDescent="0.25">
      <c r="A349" t="s">
        <v>2584</v>
      </c>
      <c r="B349" t="s">
        <v>2387</v>
      </c>
      <c r="C349" s="95" t="str">
        <f>IF(ABS(O16-(F16+G16+H16+I16+J16+K16+L16+M16+N16))&lt;=25,"","Summafel")</f>
        <v/>
      </c>
    </row>
    <row r="350" spans="1:3" x14ac:dyDescent="0.25">
      <c r="A350" t="s">
        <v>2584</v>
      </c>
      <c r="B350" t="s">
        <v>2389</v>
      </c>
      <c r="C350" s="95" t="str">
        <f>IF(ABS(O17-(F17+G17+H17+I17+J17+K17+L17+M17+N17))&lt;=25,"","Summafel")</f>
        <v/>
      </c>
    </row>
    <row r="351" spans="1:3" x14ac:dyDescent="0.25">
      <c r="A351" t="s">
        <v>2584</v>
      </c>
      <c r="B351" t="s">
        <v>1870</v>
      </c>
      <c r="C351" s="95" t="str">
        <f>IF(ABS(O18-(F18+G18+H18+I18+J18+K18+L18+M18+N18))&lt;=25,"","Summafel")</f>
        <v/>
      </c>
    </row>
    <row r="352" spans="1:3" x14ac:dyDescent="0.25">
      <c r="A352" t="s">
        <v>2584</v>
      </c>
      <c r="B352" t="s">
        <v>1720</v>
      </c>
      <c r="C352" s="95" t="str">
        <f>IF(ABS(E19-(E20+E23+E24+E25))&lt;=25,"","Summafel")</f>
        <v/>
      </c>
    </row>
    <row r="353" spans="1:3" x14ac:dyDescent="0.25">
      <c r="A353" t="s">
        <v>2584</v>
      </c>
      <c r="B353" t="s">
        <v>1721</v>
      </c>
      <c r="C353" s="95" t="str">
        <f>IF(ABS(F19-(F20+F23+F24+F25))&lt;=25,"","Summafel")</f>
        <v/>
      </c>
    </row>
    <row r="354" spans="1:3" x14ac:dyDescent="0.25">
      <c r="A354" t="s">
        <v>2584</v>
      </c>
      <c r="B354" t="s">
        <v>1722</v>
      </c>
      <c r="C354" s="95" t="str">
        <f>IF(ABS(G19-(G20+G23+G24+G25))&lt;=25,"","Summafel")</f>
        <v/>
      </c>
    </row>
    <row r="355" spans="1:3" x14ac:dyDescent="0.25">
      <c r="A355" t="s">
        <v>2584</v>
      </c>
      <c r="B355" t="s">
        <v>1723</v>
      </c>
      <c r="C355" s="95" t="str">
        <f>IF(ABS(H19-(H20+H23+H24+H25))&lt;=25,"","Summafel")</f>
        <v/>
      </c>
    </row>
    <row r="356" spans="1:3" x14ac:dyDescent="0.25">
      <c r="A356" t="s">
        <v>2584</v>
      </c>
      <c r="B356" t="s">
        <v>1724</v>
      </c>
      <c r="C356" s="95" t="str">
        <f>IF(ABS(I19-(I20+I23+I24+I25))&lt;=25,"","Summafel")</f>
        <v/>
      </c>
    </row>
    <row r="357" spans="1:3" x14ac:dyDescent="0.25">
      <c r="A357" t="s">
        <v>2584</v>
      </c>
      <c r="B357" t="s">
        <v>1725</v>
      </c>
      <c r="C357" s="95" t="str">
        <f>IF(ABS(J19-(J20+J23+J24+J25))&lt;=25,"","Summafel")</f>
        <v/>
      </c>
    </row>
    <row r="358" spans="1:3" x14ac:dyDescent="0.25">
      <c r="A358" t="s">
        <v>2584</v>
      </c>
      <c r="B358" t="s">
        <v>1726</v>
      </c>
      <c r="C358" s="95" t="str">
        <f>IF(ABS(K19-(K20+K23+K24+K25))&lt;=25,"","Summafel")</f>
        <v/>
      </c>
    </row>
    <row r="359" spans="1:3" x14ac:dyDescent="0.25">
      <c r="A359" t="s">
        <v>2584</v>
      </c>
      <c r="B359" t="s">
        <v>1727</v>
      </c>
      <c r="C359" s="95" t="str">
        <f>IF(ABS(L19-(L20+L23+L24+L25))&lt;=25,"","Summafel")</f>
        <v/>
      </c>
    </row>
    <row r="360" spans="1:3" x14ac:dyDescent="0.25">
      <c r="A360" t="s">
        <v>2584</v>
      </c>
      <c r="B360" t="s">
        <v>1728</v>
      </c>
      <c r="C360" s="95" t="str">
        <f>IF(ABS(M19-(M20+M23+M24+M25))&lt;=25,"","Summafel")</f>
        <v/>
      </c>
    </row>
    <row r="361" spans="1:3" x14ac:dyDescent="0.25">
      <c r="A361" t="s">
        <v>2584</v>
      </c>
      <c r="B361" t="s">
        <v>1729</v>
      </c>
      <c r="C361" s="95" t="str">
        <f>IF(ABS(N19-(N20+N23+N24+N25))&lt;=25,"","Summafel")</f>
        <v/>
      </c>
    </row>
    <row r="362" spans="1:3" x14ac:dyDescent="0.25">
      <c r="A362" t="s">
        <v>2584</v>
      </c>
      <c r="B362" t="s">
        <v>1730</v>
      </c>
      <c r="C362" s="95" t="str">
        <f>IF(ABS(O19-(O20+O23+O24+O25))&lt;=25,"","Summafel")</f>
        <v/>
      </c>
    </row>
    <row r="363" spans="1:3" x14ac:dyDescent="0.25">
      <c r="A363" t="s">
        <v>2584</v>
      </c>
      <c r="B363" t="s">
        <v>2392</v>
      </c>
      <c r="C363" s="95" t="str">
        <f>IF(ABS(O19-(F19+G19+H19+I19+J19+K19+L19+M19+N19))&lt;=25,"","Summafel")</f>
        <v/>
      </c>
    </row>
    <row r="364" spans="1:3" x14ac:dyDescent="0.25">
      <c r="A364" t="s">
        <v>2584</v>
      </c>
      <c r="B364" t="s">
        <v>2507</v>
      </c>
      <c r="C364" s="95" t="str">
        <f>IF(ABS(Q19-(Q20+Q23+Q24+Q25))&lt;=25,"","Summafel")</f>
        <v/>
      </c>
    </row>
    <row r="365" spans="1:3" x14ac:dyDescent="0.25">
      <c r="A365" t="s">
        <v>2584</v>
      </c>
      <c r="B365" t="s">
        <v>1731</v>
      </c>
      <c r="C365" s="95" t="str">
        <f>IF(F19=0,"","?")</f>
        <v/>
      </c>
    </row>
    <row r="366" spans="1:3" x14ac:dyDescent="0.25">
      <c r="A366" t="s">
        <v>2584</v>
      </c>
      <c r="B366" t="s">
        <v>1732</v>
      </c>
      <c r="C366" s="95" t="str">
        <f>IF(G19=0,"","?")</f>
        <v/>
      </c>
    </row>
    <row r="367" spans="1:3" x14ac:dyDescent="0.25">
      <c r="A367" t="s">
        <v>2584</v>
      </c>
      <c r="B367" t="s">
        <v>2508</v>
      </c>
      <c r="C367" s="95" t="str">
        <f>IF(F19&lt;Tillgångar_utestående_belopp!E12+0.01,"","?")</f>
        <v/>
      </c>
    </row>
    <row r="368" spans="1:3" x14ac:dyDescent="0.25">
      <c r="A368" t="s">
        <v>2584</v>
      </c>
      <c r="B368" t="s">
        <v>1733</v>
      </c>
      <c r="C368" s="95" t="str">
        <f>IF(G19&lt;Tillgångar_utestående_belopp!F12+0.01,"","?")</f>
        <v/>
      </c>
    </row>
    <row r="369" spans="1:3" x14ac:dyDescent="0.25">
      <c r="A369" t="s">
        <v>2584</v>
      </c>
      <c r="B369" t="s">
        <v>1734</v>
      </c>
      <c r="C369" s="95" t="str">
        <f>IF(H19&lt;Tillgångar_utestående_belopp!J12+0.01,"","?")</f>
        <v/>
      </c>
    </row>
    <row r="370" spans="1:3" x14ac:dyDescent="0.25">
      <c r="A370" t="s">
        <v>2584</v>
      </c>
      <c r="B370" t="s">
        <v>1735</v>
      </c>
      <c r="C370" s="95" t="str">
        <f>IF(I19&lt;Tillgångar_utestående_belopp!K12+0.01,"","?")</f>
        <v/>
      </c>
    </row>
    <row r="371" spans="1:3" x14ac:dyDescent="0.25">
      <c r="A371" t="s">
        <v>2584</v>
      </c>
      <c r="B371" t="s">
        <v>1736</v>
      </c>
      <c r="C371" s="95" t="str">
        <f>IF(J19&lt;Tillgångar_utestående_belopp!L12+0.01,"","?")</f>
        <v/>
      </c>
    </row>
    <row r="372" spans="1:3" x14ac:dyDescent="0.25">
      <c r="A372" t="s">
        <v>2584</v>
      </c>
      <c r="B372" t="s">
        <v>1737</v>
      </c>
      <c r="C372" s="95" t="str">
        <f>IF(K19&lt;Tillgångar_utestående_belopp!M12+0.01,"","?")</f>
        <v/>
      </c>
    </row>
    <row r="373" spans="1:3" x14ac:dyDescent="0.25">
      <c r="A373" t="s">
        <v>2584</v>
      </c>
      <c r="B373" t="s">
        <v>1738</v>
      </c>
      <c r="C373" s="95" t="str">
        <f>IF(L19&lt;Tillgångar_utestående_belopp!N12+0.01,"","?")</f>
        <v/>
      </c>
    </row>
    <row r="374" spans="1:3" x14ac:dyDescent="0.25">
      <c r="A374" t="s">
        <v>2584</v>
      </c>
      <c r="B374" t="s">
        <v>1739</v>
      </c>
      <c r="C374" s="95" t="str">
        <f>IF((M19+N19)&lt;Tillgångar_utestående_belopp!O12+0.01,"","?")</f>
        <v/>
      </c>
    </row>
    <row r="375" spans="1:3" x14ac:dyDescent="0.25">
      <c r="A375" t="s">
        <v>2584</v>
      </c>
      <c r="B375" t="s">
        <v>1740</v>
      </c>
      <c r="C375" s="95" t="str">
        <f>IF(O19&lt;Tillgångar_utestående_belopp!P12+0.01,"","?")</f>
        <v/>
      </c>
    </row>
    <row r="376" spans="1:3" x14ac:dyDescent="0.25">
      <c r="A376" t="s">
        <v>2584</v>
      </c>
      <c r="B376" t="s">
        <v>1871</v>
      </c>
      <c r="C376" s="95" t="str">
        <f>IF(ABS(O20-(F20+G20+H20+I20+J20+K20+L20+M20+N20))&lt;=25,"","Summafel")</f>
        <v/>
      </c>
    </row>
    <row r="377" spans="1:3" x14ac:dyDescent="0.25">
      <c r="A377" t="s">
        <v>2584</v>
      </c>
      <c r="B377" t="s">
        <v>1872</v>
      </c>
      <c r="C377" s="95" t="str">
        <f>IF(AND(O20&gt;0,Q51=0),"?","")</f>
        <v/>
      </c>
    </row>
    <row r="378" spans="1:3" x14ac:dyDescent="0.25">
      <c r="A378" t="s">
        <v>2584</v>
      </c>
      <c r="B378" t="s">
        <v>2404</v>
      </c>
      <c r="C378" s="95" t="str">
        <f>IF(ABS(O23-(F23+G23+H23+I23+J23+K23+L23+M23+N23))&lt;=25,"","Summafel")</f>
        <v/>
      </c>
    </row>
    <row r="379" spans="1:3" x14ac:dyDescent="0.25">
      <c r="A379" t="s">
        <v>2584</v>
      </c>
      <c r="B379" t="s">
        <v>1874</v>
      </c>
      <c r="C379" s="95" t="str">
        <f>IF(AND(O23&gt;0,Q54=0),"?","")</f>
        <v/>
      </c>
    </row>
    <row r="380" spans="1:3" x14ac:dyDescent="0.25">
      <c r="A380" t="s">
        <v>2584</v>
      </c>
      <c r="B380" t="s">
        <v>1877</v>
      </c>
      <c r="C380" s="95" t="str">
        <f>IF(ABS(O24-(F24+G24+H24+I24+J24+K24+L24+M24+N24))&lt;=25,"","Summafel")</f>
        <v/>
      </c>
    </row>
    <row r="381" spans="1:3" x14ac:dyDescent="0.25">
      <c r="A381" t="s">
        <v>2584</v>
      </c>
      <c r="B381" t="s">
        <v>2408</v>
      </c>
      <c r="C381" s="95" t="str">
        <f>IF(ABS(O25-(F25+G25+H25+I25+J25+K25+L25+M25+N25))&lt;=25,"","Summafel")</f>
        <v/>
      </c>
    </row>
    <row r="382" spans="1:3" x14ac:dyDescent="0.25">
      <c r="A382" t="s">
        <v>2584</v>
      </c>
      <c r="B382" t="s">
        <v>1878</v>
      </c>
      <c r="C382" s="95" t="str">
        <f>IF(AND(O25&gt;0,Q56=0),"?","")</f>
        <v/>
      </c>
    </row>
    <row r="383" spans="1:3" x14ac:dyDescent="0.25">
      <c r="A383" t="s">
        <v>2584</v>
      </c>
      <c r="B383" t="s">
        <v>2509</v>
      </c>
      <c r="C383" s="95" t="str">
        <f>IF(ABS(E26-(E27+E30+E31+E32))&lt;=25,"","Summafel")</f>
        <v/>
      </c>
    </row>
    <row r="384" spans="1:3" x14ac:dyDescent="0.25">
      <c r="A384" t="s">
        <v>2584</v>
      </c>
      <c r="B384" t="s">
        <v>2510</v>
      </c>
      <c r="C384" s="95" t="str">
        <f>IF(ABS(F26-(F27+F30+F31+F32))&lt;=25,"","Summafel")</f>
        <v/>
      </c>
    </row>
    <row r="385" spans="1:3" x14ac:dyDescent="0.25">
      <c r="A385" t="s">
        <v>2584</v>
      </c>
      <c r="B385" t="s">
        <v>1759</v>
      </c>
      <c r="C385" s="95" t="str">
        <f>IF(ABS(G26-(G27+G30+G31+G32))&lt;=25,"","Summafel")</f>
        <v/>
      </c>
    </row>
    <row r="386" spans="1:3" x14ac:dyDescent="0.25">
      <c r="A386" t="s">
        <v>2584</v>
      </c>
      <c r="B386" t="s">
        <v>1760</v>
      </c>
      <c r="C386" s="95" t="str">
        <f>IF(ABS(H26-(H27+H30+H31+H32))&lt;=25,"","Summafel")</f>
        <v/>
      </c>
    </row>
    <row r="387" spans="1:3" x14ac:dyDescent="0.25">
      <c r="A387" t="s">
        <v>2584</v>
      </c>
      <c r="B387" t="s">
        <v>1761</v>
      </c>
      <c r="C387" s="95" t="str">
        <f>IF(ABS(I26-(I27+I30+I31+I32))&lt;=25,"","Summafel")</f>
        <v/>
      </c>
    </row>
    <row r="388" spans="1:3" x14ac:dyDescent="0.25">
      <c r="A388" t="s">
        <v>2584</v>
      </c>
      <c r="B388" t="s">
        <v>1762</v>
      </c>
      <c r="C388" s="95" t="str">
        <f>IF(ABS(J26-(J27+J30+J31+J32))&lt;=25,"","Summafel")</f>
        <v/>
      </c>
    </row>
    <row r="389" spans="1:3" x14ac:dyDescent="0.25">
      <c r="A389" t="s">
        <v>2584</v>
      </c>
      <c r="B389" t="s">
        <v>1763</v>
      </c>
      <c r="C389" s="95" t="str">
        <f>IF(ABS(K26-(K27+K30+K31+K32))&lt;=25,"","Summafel")</f>
        <v/>
      </c>
    </row>
    <row r="390" spans="1:3" x14ac:dyDescent="0.25">
      <c r="A390" t="s">
        <v>2584</v>
      </c>
      <c r="B390" t="s">
        <v>1764</v>
      </c>
      <c r="C390" s="95" t="str">
        <f>IF(ABS(L26-(L27+L30+L31+L32))&lt;=25,"","Summafel")</f>
        <v/>
      </c>
    </row>
    <row r="391" spans="1:3" x14ac:dyDescent="0.25">
      <c r="A391" t="s">
        <v>2584</v>
      </c>
      <c r="B391" t="s">
        <v>1765</v>
      </c>
      <c r="C391" s="95" t="str">
        <f>IF(ABS(M26-(M27+M30+M31+M32))&lt;=25,"","Summafel")</f>
        <v/>
      </c>
    </row>
    <row r="392" spans="1:3" x14ac:dyDescent="0.25">
      <c r="A392" t="s">
        <v>2584</v>
      </c>
      <c r="B392" t="s">
        <v>1766</v>
      </c>
      <c r="C392" s="95" t="str">
        <f>IF(ABS(N26-(N27+N30+N31+N32))&lt;=25,"","Summafel")</f>
        <v/>
      </c>
    </row>
    <row r="393" spans="1:3" x14ac:dyDescent="0.25">
      <c r="A393" t="s">
        <v>2584</v>
      </c>
      <c r="B393" t="s">
        <v>1767</v>
      </c>
      <c r="C393" s="95" t="str">
        <f>IF(ABS(O26-(O27+O30+O31+O32))&lt;=25,"","Summafel")</f>
        <v/>
      </c>
    </row>
    <row r="394" spans="1:3" x14ac:dyDescent="0.25">
      <c r="A394" t="s">
        <v>2584</v>
      </c>
      <c r="B394" t="s">
        <v>2511</v>
      </c>
      <c r="C394" s="95" t="str">
        <f>IF(ABS(O26-(F26+G26+H26+I26+J26+K26+L26+M26+N26))&lt;=25,"","Summafel")</f>
        <v/>
      </c>
    </row>
    <row r="395" spans="1:3" x14ac:dyDescent="0.25">
      <c r="A395" t="s">
        <v>2584</v>
      </c>
      <c r="B395" t="s">
        <v>1879</v>
      </c>
      <c r="C395" s="95" t="str">
        <f>IF(ABS(Q26-(Q27+Q30+Q31+Q32))&lt;=25,"","Summafel")</f>
        <v/>
      </c>
    </row>
    <row r="396" spans="1:3" x14ac:dyDescent="0.25">
      <c r="A396" t="s">
        <v>2584</v>
      </c>
      <c r="B396" t="s">
        <v>2512</v>
      </c>
      <c r="C396" s="95" t="str">
        <f>IF(F26=0,"","?")</f>
        <v/>
      </c>
    </row>
    <row r="397" spans="1:3" x14ac:dyDescent="0.25">
      <c r="A397" t="s">
        <v>2584</v>
      </c>
      <c r="B397" t="s">
        <v>1768</v>
      </c>
      <c r="C397" s="95" t="str">
        <f>IF(G26=0,"","?")</f>
        <v/>
      </c>
    </row>
    <row r="398" spans="1:3" x14ac:dyDescent="0.25">
      <c r="A398" t="s">
        <v>2584</v>
      </c>
      <c r="B398" t="s">
        <v>1880</v>
      </c>
      <c r="C398" s="95" t="str">
        <f>IF(F26&lt;Tillgångar_utestående_belopp!E19+0.01,"","?")</f>
        <v/>
      </c>
    </row>
    <row r="399" spans="1:3" x14ac:dyDescent="0.25">
      <c r="A399" t="s">
        <v>2584</v>
      </c>
      <c r="B399" t="s">
        <v>1769</v>
      </c>
      <c r="C399" s="95" t="str">
        <f>IF(G26&lt;Tillgångar_utestående_belopp!F19+0.01,"","?")</f>
        <v/>
      </c>
    </row>
    <row r="400" spans="1:3" x14ac:dyDescent="0.25">
      <c r="A400" t="s">
        <v>2584</v>
      </c>
      <c r="B400" t="s">
        <v>1770</v>
      </c>
      <c r="C400" s="95" t="str">
        <f>IF(H26&lt;Tillgångar_utestående_belopp!J19+0.01,"","?")</f>
        <v/>
      </c>
    </row>
    <row r="401" spans="1:3" x14ac:dyDescent="0.25">
      <c r="A401" t="s">
        <v>2584</v>
      </c>
      <c r="B401" t="s">
        <v>1771</v>
      </c>
      <c r="C401" s="95" t="str">
        <f>IF(I26&lt;Tillgångar_utestående_belopp!K19+0.01,"","?")</f>
        <v/>
      </c>
    </row>
    <row r="402" spans="1:3" x14ac:dyDescent="0.25">
      <c r="A402" t="s">
        <v>2584</v>
      </c>
      <c r="B402" t="s">
        <v>1772</v>
      </c>
      <c r="C402" s="95" t="str">
        <f>IF(J26&lt;Tillgångar_utestående_belopp!L19+0.01,"","?")</f>
        <v/>
      </c>
    </row>
    <row r="403" spans="1:3" x14ac:dyDescent="0.25">
      <c r="A403" t="s">
        <v>2584</v>
      </c>
      <c r="B403" t="s">
        <v>1773</v>
      </c>
      <c r="C403" s="95" t="str">
        <f>IF(K26&lt;Tillgångar_utestående_belopp!M19+0.01,"","?")</f>
        <v/>
      </c>
    </row>
    <row r="404" spans="1:3" x14ac:dyDescent="0.25">
      <c r="A404" t="s">
        <v>2584</v>
      </c>
      <c r="B404" t="s">
        <v>1774</v>
      </c>
      <c r="C404" s="95" t="str">
        <f>IF(L26&lt;Tillgångar_utestående_belopp!N19+0.01,"","?")</f>
        <v/>
      </c>
    </row>
    <row r="405" spans="1:3" x14ac:dyDescent="0.25">
      <c r="A405" t="s">
        <v>2584</v>
      </c>
      <c r="B405" t="s">
        <v>1775</v>
      </c>
      <c r="C405" s="95" t="str">
        <f>IF((M26+N26)&lt;Tillgångar_utestående_belopp!O19+0.01,"","?")</f>
        <v/>
      </c>
    </row>
    <row r="406" spans="1:3" x14ac:dyDescent="0.25">
      <c r="A406" t="s">
        <v>2584</v>
      </c>
      <c r="B406" t="s">
        <v>1776</v>
      </c>
      <c r="C406" s="95" t="str">
        <f>IF(O26&lt;Tillgångar_utestående_belopp!P19+0.01,"","?")</f>
        <v/>
      </c>
    </row>
    <row r="407" spans="1:3" x14ac:dyDescent="0.25">
      <c r="A407" t="s">
        <v>2584</v>
      </c>
      <c r="B407" t="s">
        <v>2413</v>
      </c>
      <c r="C407" s="95" t="str">
        <f>IF(ABS(O27-(F27+G27+H27+I27+J27+K27+L27+M27+N27))&lt;=25,"","Summafel")</f>
        <v/>
      </c>
    </row>
    <row r="408" spans="1:3" x14ac:dyDescent="0.25">
      <c r="A408" t="s">
        <v>2584</v>
      </c>
      <c r="B408" t="s">
        <v>1882</v>
      </c>
      <c r="C408" s="95" t="str">
        <f>IF(AND(O27&gt;0,Q58=0),"?","")</f>
        <v/>
      </c>
    </row>
    <row r="409" spans="1:3" x14ac:dyDescent="0.25">
      <c r="A409" t="s">
        <v>2584</v>
      </c>
      <c r="B409" t="s">
        <v>1884</v>
      </c>
      <c r="C409" s="95" t="str">
        <f>IF(ABS(O30-(F30+G30+H30+I30+J30+K30+L30+M30+N30))&lt;=25,"","Summafel")</f>
        <v/>
      </c>
    </row>
    <row r="410" spans="1:3" x14ac:dyDescent="0.25">
      <c r="A410" t="s">
        <v>2584</v>
      </c>
      <c r="B410" t="s">
        <v>1885</v>
      </c>
      <c r="C410" s="95" t="str">
        <f>IF(AND(O30&gt;0,Q61=0),"?","")</f>
        <v/>
      </c>
    </row>
    <row r="411" spans="1:3" x14ac:dyDescent="0.25">
      <c r="A411" t="s">
        <v>2584</v>
      </c>
      <c r="B411" t="s">
        <v>2513</v>
      </c>
      <c r="C411" s="95" t="str">
        <f>IF(ABS(O31-(F31+G31+H31+I31+J31+K31+L31+M31+N31))&lt;=25,"","Summafel")</f>
        <v/>
      </c>
    </row>
    <row r="412" spans="1:3" x14ac:dyDescent="0.25">
      <c r="A412" t="s">
        <v>2584</v>
      </c>
      <c r="B412" t="s">
        <v>1886</v>
      </c>
      <c r="C412" s="95" t="str">
        <f>IF(ABS(O32-(F32+G32+H32+I32+J32+K32+L32+M32+N32))&lt;=25,"","Summafel")</f>
        <v/>
      </c>
    </row>
    <row r="413" spans="1:3" x14ac:dyDescent="0.25">
      <c r="A413" t="s">
        <v>2584</v>
      </c>
      <c r="B413" t="s">
        <v>1887</v>
      </c>
      <c r="C413" s="95" t="str">
        <f>IF(AND(O32&gt;0,Q63=0),"?","")</f>
        <v/>
      </c>
    </row>
    <row r="414" spans="1:3" x14ac:dyDescent="0.25">
      <c r="A414" t="s">
        <v>2584</v>
      </c>
      <c r="B414" t="s">
        <v>2514</v>
      </c>
      <c r="C414" s="95" t="str">
        <f>IF(F33&lt;Tillgångar_utestående_belopp!E26+0.01,"","?")</f>
        <v/>
      </c>
    </row>
    <row r="415" spans="1:3" x14ac:dyDescent="0.25">
      <c r="A415" t="s">
        <v>2584</v>
      </c>
      <c r="B415" t="s">
        <v>1888</v>
      </c>
      <c r="C415" s="95" t="str">
        <f>IF(G33&lt;Tillgångar_utestående_belopp!F26+0.01,"","?")</f>
        <v/>
      </c>
    </row>
    <row r="416" spans="1:3" x14ac:dyDescent="0.25">
      <c r="A416" t="s">
        <v>2584</v>
      </c>
      <c r="B416" t="s">
        <v>2515</v>
      </c>
      <c r="C416" s="95" t="str">
        <f>IF(H33&lt;Tillgångar_utestående_belopp!J26+0.01,"","?")</f>
        <v/>
      </c>
    </row>
    <row r="417" spans="1:3" x14ac:dyDescent="0.25">
      <c r="A417" t="s">
        <v>2584</v>
      </c>
      <c r="B417" t="s">
        <v>2516</v>
      </c>
      <c r="C417" s="95" t="str">
        <f>IF(I33&lt;Tillgångar_utestående_belopp!K26+0.01,"","?")</f>
        <v/>
      </c>
    </row>
    <row r="418" spans="1:3" x14ac:dyDescent="0.25">
      <c r="A418" t="s">
        <v>2584</v>
      </c>
      <c r="B418" t="s">
        <v>2517</v>
      </c>
      <c r="C418" s="95" t="str">
        <f>IF(J33&lt;Tillgångar_utestående_belopp!L26+0.01,"","?")</f>
        <v/>
      </c>
    </row>
    <row r="419" spans="1:3" x14ac:dyDescent="0.25">
      <c r="A419" t="s">
        <v>2584</v>
      </c>
      <c r="B419" t="s">
        <v>2518</v>
      </c>
      <c r="C419" s="95" t="str">
        <f>IF(K33&lt;Tillgångar_utestående_belopp!M26+0.01,"","?")</f>
        <v/>
      </c>
    </row>
    <row r="420" spans="1:3" x14ac:dyDescent="0.25">
      <c r="A420" t="s">
        <v>2584</v>
      </c>
      <c r="B420" t="s">
        <v>2519</v>
      </c>
      <c r="C420" s="95" t="str">
        <f>IF(L33&lt;Tillgångar_utestående_belopp!N26+0.01,"","?")</f>
        <v/>
      </c>
    </row>
    <row r="421" spans="1:3" x14ac:dyDescent="0.25">
      <c r="A421" t="s">
        <v>2584</v>
      </c>
      <c r="B421" t="s">
        <v>2520</v>
      </c>
      <c r="C421" s="95" t="str">
        <f>IF((M33+N33)&lt;Tillgångar_utestående_belopp!L26+0.01,"","?")</f>
        <v/>
      </c>
    </row>
    <row r="422" spans="1:3" x14ac:dyDescent="0.25">
      <c r="A422" t="s">
        <v>2584</v>
      </c>
      <c r="B422" t="s">
        <v>2521</v>
      </c>
      <c r="C422" s="95" t="str">
        <f>IF(O33&lt;Tillgångar_utestående_belopp!P26+0.01,"","?")</f>
        <v/>
      </c>
    </row>
    <row r="423" spans="1:3" x14ac:dyDescent="0.25">
      <c r="A423" t="s">
        <v>2584</v>
      </c>
      <c r="B423" t="s">
        <v>2522</v>
      </c>
      <c r="C423" s="95" t="str">
        <f>IF(ABS(O33-(F33+G33+H33+I33+J33+K33+L33+M33+N33))&lt;=25,"","Summafel")</f>
        <v/>
      </c>
    </row>
    <row r="424" spans="1:3" x14ac:dyDescent="0.25">
      <c r="A424" t="s">
        <v>2584</v>
      </c>
      <c r="B424" t="s">
        <v>1889</v>
      </c>
      <c r="C424" s="95" t="str">
        <f>IF(F33=0,"","?")</f>
        <v/>
      </c>
    </row>
    <row r="425" spans="1:3" x14ac:dyDescent="0.25">
      <c r="A425" t="s">
        <v>2584</v>
      </c>
      <c r="B425" t="s">
        <v>1890</v>
      </c>
      <c r="C425" s="95" t="str">
        <f>IF(G33=0,"","?")</f>
        <v/>
      </c>
    </row>
    <row r="426" spans="1:3" x14ac:dyDescent="0.25">
      <c r="A426" t="s">
        <v>2584</v>
      </c>
      <c r="B426" t="s">
        <v>1900</v>
      </c>
      <c r="C426" s="95" t="str">
        <f>IF(ABS(E39-((E40*E9+E45*E14)/(E8+0.001)))&lt;=0.002,"","Summafel")</f>
        <v/>
      </c>
    </row>
    <row r="427" spans="1:3" x14ac:dyDescent="0.25">
      <c r="A427" t="s">
        <v>2584</v>
      </c>
      <c r="B427" t="s">
        <v>1901</v>
      </c>
      <c r="C427" s="95" t="str">
        <f>IF(ABS(F39-((F40*F9+F45*F14)/(F8+0.001)))&lt;=0.002,"","Summafel")</f>
        <v/>
      </c>
    </row>
    <row r="428" spans="1:3" x14ac:dyDescent="0.25">
      <c r="A428" t="s">
        <v>2584</v>
      </c>
      <c r="B428" t="s">
        <v>1902</v>
      </c>
      <c r="C428" s="95" t="str">
        <f>IF(ABS(G39-((G40*G9+G45*G14)/(G8+0.001)))&lt;=0.002,"","Summafel")</f>
        <v/>
      </c>
    </row>
    <row r="429" spans="1:3" x14ac:dyDescent="0.25">
      <c r="A429" t="s">
        <v>2584</v>
      </c>
      <c r="B429" t="s">
        <v>1903</v>
      </c>
      <c r="C429" s="95" t="str">
        <f>IF(ABS(H39-((H40*H9+H45*H14)/(H8+0.001)))&lt;=0.002,"","Summafel")</f>
        <v/>
      </c>
    </row>
    <row r="430" spans="1:3" x14ac:dyDescent="0.25">
      <c r="A430" t="s">
        <v>2584</v>
      </c>
      <c r="B430" t="s">
        <v>1904</v>
      </c>
      <c r="C430" s="95" t="str">
        <f>IF(ABS(I39-((I40*I9+I45*I14)/(I8+0.001)))&lt;=0.002,"","Summafel")</f>
        <v/>
      </c>
    </row>
    <row r="431" spans="1:3" x14ac:dyDescent="0.25">
      <c r="A431" t="s">
        <v>2584</v>
      </c>
      <c r="B431" t="s">
        <v>1905</v>
      </c>
      <c r="C431" s="95" t="str">
        <f>IF(ABS(J39-((J40*J9+J45*J14)/(J8+0.001)))&lt;=0.002,"","Summafel")</f>
        <v/>
      </c>
    </row>
    <row r="432" spans="1:3" x14ac:dyDescent="0.25">
      <c r="A432" t="s">
        <v>2584</v>
      </c>
      <c r="B432" t="s">
        <v>1906</v>
      </c>
      <c r="C432" s="95" t="str">
        <f>IF(ABS(K39-((K40*K9+K45*K14)/(K8+0.001)))&lt;=0.002,"","Summafel")</f>
        <v/>
      </c>
    </row>
    <row r="433" spans="1:3" x14ac:dyDescent="0.25">
      <c r="A433" t="s">
        <v>2584</v>
      </c>
      <c r="B433" t="s">
        <v>1907</v>
      </c>
      <c r="C433" s="95" t="str">
        <f>IF(ABS(L39-((L40*L9+L45*L14)/(L8+0.001)))&lt;=0.002,"","Summafel")</f>
        <v/>
      </c>
    </row>
    <row r="434" spans="1:3" x14ac:dyDescent="0.25">
      <c r="A434" t="s">
        <v>2584</v>
      </c>
      <c r="B434" t="s">
        <v>1908</v>
      </c>
      <c r="C434" s="95" t="str">
        <f>IF(ABS(M39-((M40*M9+M45*M14)/(M8+0.001)))&lt;=0.002,"","Summafel")</f>
        <v/>
      </c>
    </row>
    <row r="435" spans="1:3" x14ac:dyDescent="0.25">
      <c r="A435" t="s">
        <v>2584</v>
      </c>
      <c r="B435" t="s">
        <v>1909</v>
      </c>
      <c r="C435" s="95" t="str">
        <f>IF(ABS(N39-((N40*N9+N45*N14)/(N8+0.001)))&lt;=0.002,"","Summafel")</f>
        <v/>
      </c>
    </row>
    <row r="436" spans="1:3" x14ac:dyDescent="0.25">
      <c r="A436" t="s">
        <v>2584</v>
      </c>
      <c r="B436" t="s">
        <v>1910</v>
      </c>
      <c r="C436" s="95" t="str">
        <f>IF(ABS(O39-((O40*O9+O45*O14)/(O8+0.001)))&lt;=0.002,"","Summafel")</f>
        <v/>
      </c>
    </row>
    <row r="437" spans="1:3" x14ac:dyDescent="0.25">
      <c r="A437" t="s">
        <v>2584</v>
      </c>
      <c r="B437" t="s">
        <v>1911</v>
      </c>
      <c r="C437" s="95" t="str">
        <f>IF(ABS(O39-((F39*F8+G39*G8+H39*H8+I39*I8+J39*J8+K39*K8+L39*L8+M39*M8+N39*N8)/(O8+0.001)))&lt;=0.002,"","Summafel")</f>
        <v/>
      </c>
    </row>
    <row r="438" spans="1:3" x14ac:dyDescent="0.25">
      <c r="A438" t="s">
        <v>2584</v>
      </c>
      <c r="B438" t="s">
        <v>1912</v>
      </c>
      <c r="C438" s="95" t="str">
        <f>IF(ABS(E40-((E41*E10+E42*E11+E43*E12+E44*E13)/(E9+0.001)))&lt;=0.002,"","Summafel")</f>
        <v/>
      </c>
    </row>
    <row r="439" spans="1:3" x14ac:dyDescent="0.25">
      <c r="A439" t="s">
        <v>2584</v>
      </c>
      <c r="B439" t="s">
        <v>1913</v>
      </c>
      <c r="C439" s="95" t="str">
        <f>IF(ABS(F40-((F41*F10+F42*F11+F43*F12+F44*F13)/(F9+0.001)))&lt;=0.002,"","Summafel")</f>
        <v/>
      </c>
    </row>
    <row r="440" spans="1:3" x14ac:dyDescent="0.25">
      <c r="A440" t="s">
        <v>2584</v>
      </c>
      <c r="B440" t="s">
        <v>1914</v>
      </c>
      <c r="C440" s="95" t="str">
        <f>IF(ABS(G40-((G41*G10+G42*G11+G43*G12+G44*G13)/(G9+0.001)))&lt;=0.002,"","Summafel")</f>
        <v/>
      </c>
    </row>
    <row r="441" spans="1:3" x14ac:dyDescent="0.25">
      <c r="A441" t="s">
        <v>2584</v>
      </c>
      <c r="B441" t="s">
        <v>1915</v>
      </c>
      <c r="C441" s="95" t="str">
        <f>IF(ABS(H40-((H41*H10+H42*H11+H43*H12+H44*H13)/(H9+0.001)))&lt;=0.002,"","Summafel")</f>
        <v/>
      </c>
    </row>
    <row r="442" spans="1:3" x14ac:dyDescent="0.25">
      <c r="A442" t="s">
        <v>2584</v>
      </c>
      <c r="B442" t="s">
        <v>1916</v>
      </c>
      <c r="C442" s="95" t="str">
        <f>IF(ABS(I40-((I41*I10+I42*I11+I43*I12+I44*I13)/(I9+0.001)))&lt;=0.002,"","Summafel")</f>
        <v/>
      </c>
    </row>
    <row r="443" spans="1:3" x14ac:dyDescent="0.25">
      <c r="A443" t="s">
        <v>2584</v>
      </c>
      <c r="B443" t="s">
        <v>1917</v>
      </c>
      <c r="C443" s="95" t="str">
        <f>IF(ABS(J40-((J41*J10+J42*J11+J43*J12+J44*J13)/(J9+0.001)))&lt;=0.002,"","Summafel")</f>
        <v/>
      </c>
    </row>
    <row r="444" spans="1:3" x14ac:dyDescent="0.25">
      <c r="A444" t="s">
        <v>2584</v>
      </c>
      <c r="B444" t="s">
        <v>1918</v>
      </c>
      <c r="C444" s="95" t="str">
        <f>IF(ABS(K40-((K41*K10+K42*K11+K43*K12+K44*K13)/(K9+0.001)))&lt;=0.002,"","Summafel")</f>
        <v/>
      </c>
    </row>
    <row r="445" spans="1:3" x14ac:dyDescent="0.25">
      <c r="A445" t="s">
        <v>2584</v>
      </c>
      <c r="B445" t="s">
        <v>1919</v>
      </c>
      <c r="C445" s="95" t="str">
        <f>IF(ABS(L40-((L41*L10+L42*L11+L43*L12+L44*L13)/(L9+0.001)))&lt;=0.002,"","Summafel")</f>
        <v/>
      </c>
    </row>
    <row r="446" spans="1:3" x14ac:dyDescent="0.25">
      <c r="A446" t="s">
        <v>2584</v>
      </c>
      <c r="B446" t="s">
        <v>1920</v>
      </c>
      <c r="C446" s="95" t="str">
        <f>IF(ABS(M40-((M41*M10+M42*M11+M43*M12+M44*M13)/(M9+0.001)))&lt;=0.002,"","Summafel")</f>
        <v/>
      </c>
    </row>
    <row r="447" spans="1:3" x14ac:dyDescent="0.25">
      <c r="A447" t="s">
        <v>2584</v>
      </c>
      <c r="B447" t="s">
        <v>1921</v>
      </c>
      <c r="C447" s="95" t="str">
        <f>IF(ABS(N40-((N41*N10+N42*N11+N43*N12+N44*N13)/(N9+0.001)))&lt;=0.002,"","Summafel")</f>
        <v/>
      </c>
    </row>
    <row r="448" spans="1:3" x14ac:dyDescent="0.25">
      <c r="A448" t="s">
        <v>2584</v>
      </c>
      <c r="B448" t="s">
        <v>1922</v>
      </c>
      <c r="C448" s="95" t="str">
        <f>IF(ABS(O40-((O41*O10+O42*O11+O43*O12+O44*O13)/(O9+0.001)))&lt;=0.002,"","Summafel")</f>
        <v/>
      </c>
    </row>
    <row r="449" spans="1:3" x14ac:dyDescent="0.25">
      <c r="A449" t="s">
        <v>2584</v>
      </c>
      <c r="B449" t="s">
        <v>1923</v>
      </c>
      <c r="C449" s="95" t="str">
        <f>IF(ABS(O40-((F40*F9+G40*G9+H40*H9+I40*I9+J40*J9+K40*K9+L40*L9+M40*M9+N40*N9)/(O9+0.001)))&lt;=0.002,"","Summafel")</f>
        <v/>
      </c>
    </row>
    <row r="450" spans="1:3" x14ac:dyDescent="0.25">
      <c r="A450" t="s">
        <v>2584</v>
      </c>
      <c r="B450" t="s">
        <v>2523</v>
      </c>
      <c r="C450" s="95" t="str">
        <f>IF(AND(E11&gt;100000,E10&gt;100000),IF(E41&gt;E42-0.01,"","?"),"")</f>
        <v/>
      </c>
    </row>
    <row r="451" spans="1:3" x14ac:dyDescent="0.25">
      <c r="A451" t="s">
        <v>2584</v>
      </c>
      <c r="B451" t="s">
        <v>2524</v>
      </c>
      <c r="C451" s="95" t="str">
        <f>IF(AND(F11&gt;100000,F10&gt;100000),IF(F41&gt;F42-0.01,"","?"),"")</f>
        <v/>
      </c>
    </row>
    <row r="452" spans="1:3" x14ac:dyDescent="0.25">
      <c r="A452" t="s">
        <v>2584</v>
      </c>
      <c r="B452" t="s">
        <v>1925</v>
      </c>
      <c r="C452" s="95" t="str">
        <f>IF(AND(G11&gt;100000,G10&gt;100000),IF(G41&gt;G42-0.01,"","?"),"")</f>
        <v/>
      </c>
    </row>
    <row r="453" spans="1:3" x14ac:dyDescent="0.25">
      <c r="A453" t="s">
        <v>2584</v>
      </c>
      <c r="B453" t="s">
        <v>2525</v>
      </c>
      <c r="C453" s="95" t="str">
        <f>IF(AND(H11&gt;100000,H10&gt;100000),IF(H41&gt;H42-0.01,"","?"),"")</f>
        <v/>
      </c>
    </row>
    <row r="454" spans="1:3" x14ac:dyDescent="0.25">
      <c r="A454" t="s">
        <v>2584</v>
      </c>
      <c r="B454" t="s">
        <v>2526</v>
      </c>
      <c r="C454" s="95" t="str">
        <f>IF(AND(I11&gt;100000,I10&gt;100000),IF(I41&gt;I42-0.01,"","?"),"")</f>
        <v/>
      </c>
    </row>
    <row r="455" spans="1:3" x14ac:dyDescent="0.25">
      <c r="A455" t="s">
        <v>2584</v>
      </c>
      <c r="B455" t="s">
        <v>2527</v>
      </c>
      <c r="C455" s="95" t="str">
        <f>IF(AND(J11&gt;100000,J10&gt;100000),IF(J41&gt;J42-0.01,"","?"),"")</f>
        <v/>
      </c>
    </row>
    <row r="456" spans="1:3" x14ac:dyDescent="0.25">
      <c r="A456" t="s">
        <v>2584</v>
      </c>
      <c r="B456" t="s">
        <v>2528</v>
      </c>
      <c r="C456" s="95" t="str">
        <f>IF(AND(K11&gt;100000,K10&gt;100000),IF(K41&gt;K42-0.01,"","?"),"")</f>
        <v/>
      </c>
    </row>
    <row r="457" spans="1:3" x14ac:dyDescent="0.25">
      <c r="A457" t="s">
        <v>2584</v>
      </c>
      <c r="B457" t="s">
        <v>2529</v>
      </c>
      <c r="C457" s="95" t="str">
        <f>IF(AND(L11&gt;100000,L10&gt;100000),IF(L41&gt;L42-0.01,"","?"),"")</f>
        <v/>
      </c>
    </row>
    <row r="458" spans="1:3" x14ac:dyDescent="0.25">
      <c r="A458" t="s">
        <v>2584</v>
      </c>
      <c r="B458" t="s">
        <v>2530</v>
      </c>
      <c r="C458" s="95" t="str">
        <f>IF(AND(M11&gt;100000,M10&gt;100000),IF(M41&gt;M42-0.01,"","?"),"")</f>
        <v/>
      </c>
    </row>
    <row r="459" spans="1:3" x14ac:dyDescent="0.25">
      <c r="A459" t="s">
        <v>2584</v>
      </c>
      <c r="B459" t="s">
        <v>2531</v>
      </c>
      <c r="C459" s="95" t="str">
        <f>IF(AND(N11&gt;100000,N10&gt;100000),IF(N41&gt;N42-0.01,"","?"),"")</f>
        <v/>
      </c>
    </row>
    <row r="460" spans="1:3" x14ac:dyDescent="0.25">
      <c r="A460" t="s">
        <v>2584</v>
      </c>
      <c r="B460" t="s">
        <v>2532</v>
      </c>
      <c r="C460" s="95" t="str">
        <f>IF(AND(O11&gt;100000,O10&gt;100000),IF(O41&gt;O42-0.01,"","?"),"")</f>
        <v/>
      </c>
    </row>
    <row r="461" spans="1:3" x14ac:dyDescent="0.25">
      <c r="A461" t="s">
        <v>2584</v>
      </c>
      <c r="B461" t="s">
        <v>2533</v>
      </c>
      <c r="C461" s="95" t="str">
        <f>IF(ABS(O41-((F41*F10+G41*G10+H41*H10+I41*I10+J41*J10+K41*K10+L41*L10+M41*M10+N41*N10)/(O10+0.001)))&lt;=0.002,"","Summafel")</f>
        <v/>
      </c>
    </row>
    <row r="462" spans="1:3" x14ac:dyDescent="0.25">
      <c r="A462" t="s">
        <v>2584</v>
      </c>
      <c r="B462" t="s">
        <v>2442</v>
      </c>
      <c r="C462" s="95" t="str">
        <f>IF(AND(E12&gt;100000,E11&gt;100000),IF(E42&gt;E43-0.01,"","?"),"")</f>
        <v/>
      </c>
    </row>
    <row r="463" spans="1:3" x14ac:dyDescent="0.25">
      <c r="A463" t="s">
        <v>2584</v>
      </c>
      <c r="B463" t="s">
        <v>2443</v>
      </c>
      <c r="C463" s="95" t="str">
        <f>IF(AND(F12&gt;100000,F11&gt;100000),IF(F42&gt;F43-0.01,"","?"),"")</f>
        <v/>
      </c>
    </row>
    <row r="464" spans="1:3" x14ac:dyDescent="0.25">
      <c r="A464" t="s">
        <v>2584</v>
      </c>
      <c r="B464" t="s">
        <v>1927</v>
      </c>
      <c r="C464" s="95" t="str">
        <f>IF(AND(G12&gt;100000,G11&gt;100000),IF(G42&gt;G43-0.01,"","?"),"")</f>
        <v/>
      </c>
    </row>
    <row r="465" spans="1:3" x14ac:dyDescent="0.25">
      <c r="A465" t="s">
        <v>2584</v>
      </c>
      <c r="B465" t="s">
        <v>2444</v>
      </c>
      <c r="C465" s="95" t="str">
        <f>IF(AND(H12&gt;100000,H11&gt;100000),IF(H42&gt;H43-0.01,"","?"),"")</f>
        <v/>
      </c>
    </row>
    <row r="466" spans="1:3" x14ac:dyDescent="0.25">
      <c r="A466" t="s">
        <v>2584</v>
      </c>
      <c r="B466" t="s">
        <v>2445</v>
      </c>
      <c r="C466" s="95" t="str">
        <f>IF(AND(I12&gt;100000,I11&gt;100000),IF(I42&gt;I43-0.01,"","?"),"")</f>
        <v/>
      </c>
    </row>
    <row r="467" spans="1:3" x14ac:dyDescent="0.25">
      <c r="A467" t="s">
        <v>2584</v>
      </c>
      <c r="B467" t="s">
        <v>2446</v>
      </c>
      <c r="C467" s="95" t="str">
        <f>IF(AND(J12&gt;100000,J11&gt;100000),IF(J42&gt;J43-0.01,"","?"),"")</f>
        <v/>
      </c>
    </row>
    <row r="468" spans="1:3" x14ac:dyDescent="0.25">
      <c r="A468" t="s">
        <v>2584</v>
      </c>
      <c r="B468" t="s">
        <v>2447</v>
      </c>
      <c r="C468" s="95" t="str">
        <f>IF(AND(K12&gt;100000,K11&gt;100000),IF(K42&gt;K43-0.01,"","?"),"")</f>
        <v/>
      </c>
    </row>
    <row r="469" spans="1:3" x14ac:dyDescent="0.25">
      <c r="A469" t="s">
        <v>2584</v>
      </c>
      <c r="B469" t="s">
        <v>2448</v>
      </c>
      <c r="C469" s="95" t="str">
        <f>IF(AND(L12&gt;100000,L11&gt;100000),IF(L42&gt;L43-0.01,"","?"),"")</f>
        <v/>
      </c>
    </row>
    <row r="470" spans="1:3" x14ac:dyDescent="0.25">
      <c r="A470" t="s">
        <v>2584</v>
      </c>
      <c r="B470" t="s">
        <v>2449</v>
      </c>
      <c r="C470" s="95" t="str">
        <f>IF(AND(M12&gt;100000,M11&gt;100000),IF(M42&gt;M43-0.01,"","?"),"")</f>
        <v/>
      </c>
    </row>
    <row r="471" spans="1:3" x14ac:dyDescent="0.25">
      <c r="A471" t="s">
        <v>2584</v>
      </c>
      <c r="B471" t="s">
        <v>2450</v>
      </c>
      <c r="C471" s="95" t="str">
        <f>IF(AND(N12&gt;100000,N11&gt;100000),IF(N42&gt;N43-0.01,"","?"),"")</f>
        <v/>
      </c>
    </row>
    <row r="472" spans="1:3" x14ac:dyDescent="0.25">
      <c r="A472" t="s">
        <v>2584</v>
      </c>
      <c r="B472" t="s">
        <v>2451</v>
      </c>
      <c r="C472" s="95" t="str">
        <f>IF(AND(O12&gt;100000,O11&gt;100000),IF(O42&gt;O43-0.01,"","?"),"")</f>
        <v/>
      </c>
    </row>
    <row r="473" spans="1:3" x14ac:dyDescent="0.25">
      <c r="A473" t="s">
        <v>2584</v>
      </c>
      <c r="B473" t="s">
        <v>2452</v>
      </c>
      <c r="C473" s="95" t="str">
        <f>IF(ABS(O42-((F42*F11+G42*G11+H42*H11+I42*I11+J42*J11+K42*K11+L42*L11+M42*M11+N42*N11)/(O11+0.001)))&lt;=0.002,"","Summafel")</f>
        <v/>
      </c>
    </row>
    <row r="474" spans="1:3" x14ac:dyDescent="0.25">
      <c r="A474" t="s">
        <v>2584</v>
      </c>
      <c r="B474" t="s">
        <v>2534</v>
      </c>
      <c r="C474" s="95" t="str">
        <f>IF(AND(E13&gt;100000,E12&gt;100000),IF(E43&gt;E44-0.01,"","?"),"")</f>
        <v/>
      </c>
    </row>
    <row r="475" spans="1:3" x14ac:dyDescent="0.25">
      <c r="A475" t="s">
        <v>2584</v>
      </c>
      <c r="B475" t="s">
        <v>2535</v>
      </c>
      <c r="C475" s="95" t="str">
        <f>IF(AND(F13&gt;100000,F12&gt;100000),IF(F43&gt;F44-0.01,"","?"),"")</f>
        <v/>
      </c>
    </row>
    <row r="476" spans="1:3" x14ac:dyDescent="0.25">
      <c r="A476" t="s">
        <v>2584</v>
      </c>
      <c r="B476" t="s">
        <v>2453</v>
      </c>
      <c r="C476" s="95" t="str">
        <f>IF(AND(G13&gt;100000,G12&gt;100000),IF(G43&gt;G44-0.01,"","?"),"")</f>
        <v/>
      </c>
    </row>
    <row r="477" spans="1:3" x14ac:dyDescent="0.25">
      <c r="A477" t="s">
        <v>2584</v>
      </c>
      <c r="B477" t="s">
        <v>2536</v>
      </c>
      <c r="C477" s="95" t="str">
        <f>IF(AND(H13&gt;100000,H12&gt;100000),IF(H43&gt;H44-0.01,"","?"),"")</f>
        <v/>
      </c>
    </row>
    <row r="478" spans="1:3" x14ac:dyDescent="0.25">
      <c r="A478" t="s">
        <v>2584</v>
      </c>
      <c r="B478" t="s">
        <v>2537</v>
      </c>
      <c r="C478" s="95" t="str">
        <f>IF(AND(I13&gt;100000,I12&gt;100000),IF(I43&gt;I44-0.01,"","?"),"")</f>
        <v/>
      </c>
    </row>
    <row r="479" spans="1:3" x14ac:dyDescent="0.25">
      <c r="A479" t="s">
        <v>2584</v>
      </c>
      <c r="B479" t="s">
        <v>2538</v>
      </c>
      <c r="C479" s="95" t="str">
        <f>IF(AND(J13&gt;100000,J12&gt;100000),IF(J43&gt;J44-0.01,"","?"),"")</f>
        <v/>
      </c>
    </row>
    <row r="480" spans="1:3" x14ac:dyDescent="0.25">
      <c r="A480" t="s">
        <v>2584</v>
      </c>
      <c r="B480" t="s">
        <v>2539</v>
      </c>
      <c r="C480" s="95" t="str">
        <f>IF(AND(K13&gt;100000,K12&gt;100000),IF(K43&gt;K44-0.01,"","?"),"")</f>
        <v/>
      </c>
    </row>
    <row r="481" spans="1:3" x14ac:dyDescent="0.25">
      <c r="A481" t="s">
        <v>2584</v>
      </c>
      <c r="B481" t="s">
        <v>2540</v>
      </c>
      <c r="C481" s="95" t="str">
        <f>IF(AND(L13&gt;100000,L12&gt;100000),IF(L43&gt;L44-0.01,"","?"),"")</f>
        <v/>
      </c>
    </row>
    <row r="482" spans="1:3" x14ac:dyDescent="0.25">
      <c r="A482" t="s">
        <v>2584</v>
      </c>
      <c r="B482" t="s">
        <v>2541</v>
      </c>
      <c r="C482" s="95" t="str">
        <f>IF(AND(M13&gt;100000,M12&gt;100000),IF(M43&gt;M44-0.01,"","?"),"")</f>
        <v/>
      </c>
    </row>
    <row r="483" spans="1:3" x14ac:dyDescent="0.25">
      <c r="A483" t="s">
        <v>2584</v>
      </c>
      <c r="B483" t="s">
        <v>2542</v>
      </c>
      <c r="C483" s="95" t="str">
        <f>IF(AND(N13&gt;100000,N12&gt;100000),IF(N43&gt;N44-0.01,"","?"),"")</f>
        <v/>
      </c>
    </row>
    <row r="484" spans="1:3" x14ac:dyDescent="0.25">
      <c r="A484" t="s">
        <v>2584</v>
      </c>
      <c r="B484" t="s">
        <v>2543</v>
      </c>
      <c r="C484" s="95" t="str">
        <f>IF(AND(O13&gt;100000,O12&gt;100000),IF(O43&gt;O44-0.01,"","?"),"")</f>
        <v/>
      </c>
    </row>
    <row r="485" spans="1:3" x14ac:dyDescent="0.25">
      <c r="A485" t="s">
        <v>2584</v>
      </c>
      <c r="B485" t="s">
        <v>2544</v>
      </c>
      <c r="C485" s="95" t="str">
        <f>IF(ABS(O43-((F43*F12+G43*G12+H43*H12+I43*I12+J43*J12+K43*K12+L43*L12+M43*M12+N43*N12)/(O12+0.001)))&lt;=0.002,"","Summafel")</f>
        <v/>
      </c>
    </row>
    <row r="486" spans="1:3" x14ac:dyDescent="0.25">
      <c r="A486" t="s">
        <v>2584</v>
      </c>
      <c r="B486" t="s">
        <v>1979</v>
      </c>
      <c r="C486" s="95" t="str">
        <f>IF(ABS(O44-((F44*F13+G44*G13+H44*H13+I44*I13+J44*J13+K44*K13+L44*L13+M44*M13+N44*N13)/(O13+0.001)))&lt;=0.002,"","Summafel")</f>
        <v/>
      </c>
    </row>
    <row r="487" spans="1:3" x14ac:dyDescent="0.25">
      <c r="A487" t="s">
        <v>2584</v>
      </c>
      <c r="B487" t="s">
        <v>1980</v>
      </c>
      <c r="C487" s="95" t="str">
        <f>IF(ABS(E45-((E46*E15+E47*E16+E48*E17+E49*E18)/(E14+0.001)))&lt;=0.002,"","Summafel")</f>
        <v/>
      </c>
    </row>
    <row r="488" spans="1:3" x14ac:dyDescent="0.25">
      <c r="A488" t="s">
        <v>2584</v>
      </c>
      <c r="B488" t="s">
        <v>1981</v>
      </c>
      <c r="C488" s="95" t="str">
        <f>IF(ABS(F45-((F46*F15+F47*F16+F48*F17+F49*F18)/(F14+0.001)))&lt;=0.002,"","Summafel")</f>
        <v/>
      </c>
    </row>
    <row r="489" spans="1:3" x14ac:dyDescent="0.25">
      <c r="A489" t="s">
        <v>2584</v>
      </c>
      <c r="B489" t="s">
        <v>1982</v>
      </c>
      <c r="C489" s="95" t="str">
        <f>IF(ABS(G45-((G46*G15+G47*G16+G48*G17+G49*G18)/(G14+0.001)))&lt;=0.002,"","Summafel")</f>
        <v/>
      </c>
    </row>
    <row r="490" spans="1:3" x14ac:dyDescent="0.25">
      <c r="A490" t="s">
        <v>2584</v>
      </c>
      <c r="B490" t="s">
        <v>1983</v>
      </c>
      <c r="C490" s="95" t="str">
        <f>IF(ABS(H45-((H46*H15+H47*H16+H48*H17+H49*H18)/(H14+0.001)))&lt;=0.002,"","Summafel")</f>
        <v/>
      </c>
    </row>
    <row r="491" spans="1:3" x14ac:dyDescent="0.25">
      <c r="A491" t="s">
        <v>2584</v>
      </c>
      <c r="B491" t="s">
        <v>1984</v>
      </c>
      <c r="C491" s="95" t="str">
        <f>IF(ABS(I45-((I46*I15+I47*I16+I48*I17+I49*I18)/(I14+0.001)))&lt;=0.002,"","Summafel")</f>
        <v/>
      </c>
    </row>
    <row r="492" spans="1:3" x14ac:dyDescent="0.25">
      <c r="A492" t="s">
        <v>2584</v>
      </c>
      <c r="B492" t="s">
        <v>1985</v>
      </c>
      <c r="C492" s="95" t="str">
        <f>IF(ABS(J45-((J46*J15+J47*J16+J48*J17+J49*J18)/(J14+0.001)))&lt;=0.002,"","Summafel")</f>
        <v/>
      </c>
    </row>
    <row r="493" spans="1:3" x14ac:dyDescent="0.25">
      <c r="A493" t="s">
        <v>2584</v>
      </c>
      <c r="B493" t="s">
        <v>1986</v>
      </c>
      <c r="C493" s="95" t="str">
        <f>IF(ABS(K45-((K46*K15+K47*K16+K48*K17+K49*K18)/(K14+0.001)))&lt;=0.002,"","Summafel")</f>
        <v/>
      </c>
    </row>
    <row r="494" spans="1:3" x14ac:dyDescent="0.25">
      <c r="A494" t="s">
        <v>2584</v>
      </c>
      <c r="B494" t="s">
        <v>1987</v>
      </c>
      <c r="C494" s="95" t="str">
        <f>IF(ABS(L45-((L46*L15+L47*L16+L48*L17+L49*L18)/(L14+0.001)))&lt;=0.002,"","Summafel")</f>
        <v/>
      </c>
    </row>
    <row r="495" spans="1:3" x14ac:dyDescent="0.25">
      <c r="A495" t="s">
        <v>2584</v>
      </c>
      <c r="B495" t="s">
        <v>1988</v>
      </c>
      <c r="C495" s="95" t="str">
        <f>IF(ABS(M45-((M46*M15+M47*M16+M48*M17+M49*M18)/(M14+0.001)))&lt;=0.002,"","Summafel")</f>
        <v/>
      </c>
    </row>
    <row r="496" spans="1:3" x14ac:dyDescent="0.25">
      <c r="A496" t="s">
        <v>2584</v>
      </c>
      <c r="B496" t="s">
        <v>1989</v>
      </c>
      <c r="C496" s="95" t="str">
        <f>IF(ABS(N45-((N46*N15+N47*N16+N48*N17+N49*N18)/(N14+0.001)))&lt;=0.002,"","Summafel")</f>
        <v/>
      </c>
    </row>
    <row r="497" spans="1:3" x14ac:dyDescent="0.25">
      <c r="A497" t="s">
        <v>2584</v>
      </c>
      <c r="B497" t="s">
        <v>1990</v>
      </c>
      <c r="C497" s="95" t="str">
        <f>IF(ABS(O45-((O46*O15+O47*O16+O48*O17+O49*O18)/(O14+0.001)))&lt;=0.002,"","Summafel")</f>
        <v/>
      </c>
    </row>
    <row r="498" spans="1:3" x14ac:dyDescent="0.25">
      <c r="A498" t="s">
        <v>2584</v>
      </c>
      <c r="B498" t="s">
        <v>1991</v>
      </c>
      <c r="C498" s="95" t="str">
        <f>IF(ABS(O45-((F45*F14+G45*G14+H45*H14+I45*I14+J45*J14+K45*K14+L45*L14+M45*M14+N45*N14)/(O14+0.001)))&lt;=0.002,"","Summafel")</f>
        <v/>
      </c>
    </row>
    <row r="499" spans="1:3" x14ac:dyDescent="0.25">
      <c r="A499" t="s">
        <v>2584</v>
      </c>
      <c r="B499" t="s">
        <v>1992</v>
      </c>
      <c r="C499" s="95" t="str">
        <f>IF(AND(E16&gt;100000,E15&gt;100000),IF(E46&gt;E47-0.01,"","?"),"")</f>
        <v/>
      </c>
    </row>
    <row r="500" spans="1:3" x14ac:dyDescent="0.25">
      <c r="A500" t="s">
        <v>2584</v>
      </c>
      <c r="B500" t="s">
        <v>1993</v>
      </c>
      <c r="C500" s="95" t="str">
        <f>IF(AND(F16&gt;100000,F15&gt;100000),IF(F46&gt;F47-0.01,"","?"),"")</f>
        <v/>
      </c>
    </row>
    <row r="501" spans="1:3" x14ac:dyDescent="0.25">
      <c r="A501" t="s">
        <v>2584</v>
      </c>
      <c r="B501" t="s">
        <v>1994</v>
      </c>
      <c r="C501" s="95" t="str">
        <f>IF(AND(G16&gt;100000,G15&gt;100000),IF(G46&gt;G47-0.01,"","?"),"")</f>
        <v/>
      </c>
    </row>
    <row r="502" spans="1:3" x14ac:dyDescent="0.25">
      <c r="A502" t="s">
        <v>2584</v>
      </c>
      <c r="B502" t="s">
        <v>1995</v>
      </c>
      <c r="C502" s="95" t="str">
        <f>IF(AND(H16&gt;100000,H15&gt;100000),IF(H46&gt;H47-0.01,"","?"),"")</f>
        <v/>
      </c>
    </row>
    <row r="503" spans="1:3" x14ac:dyDescent="0.25">
      <c r="A503" t="s">
        <v>2584</v>
      </c>
      <c r="B503" t="s">
        <v>1996</v>
      </c>
      <c r="C503" s="95" t="str">
        <f>IF(AND(I16&gt;100000,I15&gt;100000),IF(I46&gt;I47-0.01,"","?"),"")</f>
        <v/>
      </c>
    </row>
    <row r="504" spans="1:3" x14ac:dyDescent="0.25">
      <c r="A504" t="s">
        <v>2584</v>
      </c>
      <c r="B504" t="s">
        <v>1997</v>
      </c>
      <c r="C504" s="95" t="str">
        <f>IF(AND(J16&gt;100000,J15&gt;100000),IF(J46&gt;J47-0.01,"","?"),"")</f>
        <v/>
      </c>
    </row>
    <row r="505" spans="1:3" x14ac:dyDescent="0.25">
      <c r="A505" t="s">
        <v>2584</v>
      </c>
      <c r="B505" t="s">
        <v>1998</v>
      </c>
      <c r="C505" s="95" t="str">
        <f>IF(AND(K16&gt;100000,K15&gt;100000),IF(K46&gt;K47-0.01,"","?"),"")</f>
        <v/>
      </c>
    </row>
    <row r="506" spans="1:3" x14ac:dyDescent="0.25">
      <c r="A506" t="s">
        <v>2584</v>
      </c>
      <c r="B506" t="s">
        <v>1999</v>
      </c>
      <c r="C506" s="95" t="str">
        <f>IF(AND(L16&gt;100000,L15&gt;100000),IF(L46&gt;L47-0.01,"","?"),"")</f>
        <v/>
      </c>
    </row>
    <row r="507" spans="1:3" x14ac:dyDescent="0.25">
      <c r="A507" t="s">
        <v>2584</v>
      </c>
      <c r="B507" t="s">
        <v>2000</v>
      </c>
      <c r="C507" s="95" t="str">
        <f>IF(AND(M16&gt;100000,M15&gt;100000),IF(M46&gt;M47-0.01,"","?"),"")</f>
        <v/>
      </c>
    </row>
    <row r="508" spans="1:3" x14ac:dyDescent="0.25">
      <c r="A508" t="s">
        <v>2584</v>
      </c>
      <c r="B508" t="s">
        <v>2001</v>
      </c>
      <c r="C508" s="95" t="str">
        <f>IF(AND(N16&gt;100000,N15&gt;100000),IF(N46&gt;N47-0.01,"","?"),"")</f>
        <v/>
      </c>
    </row>
    <row r="509" spans="1:3" x14ac:dyDescent="0.25">
      <c r="A509" t="s">
        <v>2584</v>
      </c>
      <c r="B509" t="s">
        <v>2002</v>
      </c>
      <c r="C509" s="95" t="str">
        <f>IF(AND(O16&gt;100000,O15&gt;100000),IF(O46&gt;O47-0.01,"","?"),"")</f>
        <v/>
      </c>
    </row>
    <row r="510" spans="1:3" x14ac:dyDescent="0.25">
      <c r="A510" t="s">
        <v>2584</v>
      </c>
      <c r="B510" t="s">
        <v>2003</v>
      </c>
      <c r="C510" s="95" t="str">
        <f>IF(ABS(O46-((F46*F15+G46*G15+H46*H15+I46*I15+J46*J15+K46*K15+L46*L15+M46*M15+N46*N15)/(O15+0.001)))&lt;=0.002,"","Summafel")</f>
        <v/>
      </c>
    </row>
    <row r="511" spans="1:3" x14ac:dyDescent="0.25">
      <c r="A511" t="s">
        <v>2584</v>
      </c>
      <c r="B511" t="s">
        <v>2004</v>
      </c>
      <c r="C511" s="95" t="str">
        <f>IF(AND(E17&gt;100000,E16&gt;100000),IF(E47&gt;E48-0.01,"","?"),"")</f>
        <v/>
      </c>
    </row>
    <row r="512" spans="1:3" x14ac:dyDescent="0.25">
      <c r="A512" t="s">
        <v>2584</v>
      </c>
      <c r="B512" t="s">
        <v>2005</v>
      </c>
      <c r="C512" s="95" t="str">
        <f>IF(AND(F17&gt;100000,F16&gt;100000),IF(F47&gt;F48-0.01,"","?"),"")</f>
        <v/>
      </c>
    </row>
    <row r="513" spans="1:3" x14ac:dyDescent="0.25">
      <c r="A513" t="s">
        <v>2584</v>
      </c>
      <c r="B513" t="s">
        <v>2006</v>
      </c>
      <c r="C513" s="95" t="str">
        <f>IF(AND(G17&gt;100000,G16&gt;100000),IF(G47&gt;G48-0.01,"","?"),"")</f>
        <v/>
      </c>
    </row>
    <row r="514" spans="1:3" x14ac:dyDescent="0.25">
      <c r="A514" t="s">
        <v>2584</v>
      </c>
      <c r="B514" t="s">
        <v>2007</v>
      </c>
      <c r="C514" s="95" t="str">
        <f>IF(AND(H17&gt;100000,H16&gt;100000),IF(H47&gt;H48-0.01,"","?"),"")</f>
        <v/>
      </c>
    </row>
    <row r="515" spans="1:3" x14ac:dyDescent="0.25">
      <c r="A515" t="s">
        <v>2584</v>
      </c>
      <c r="B515" t="s">
        <v>2008</v>
      </c>
      <c r="C515" s="95" t="str">
        <f>IF(AND(I17&gt;100000,I16&gt;100000),IF(I47&gt;I48-0.01,"","?"),"")</f>
        <v/>
      </c>
    </row>
    <row r="516" spans="1:3" x14ac:dyDescent="0.25">
      <c r="A516" t="s">
        <v>2584</v>
      </c>
      <c r="B516" t="s">
        <v>2009</v>
      </c>
      <c r="C516" s="95" t="str">
        <f>IF(AND(J17&gt;100000,J16&gt;100000),IF(J47&gt;J48-0.01,"","?"),"")</f>
        <v/>
      </c>
    </row>
    <row r="517" spans="1:3" x14ac:dyDescent="0.25">
      <c r="A517" t="s">
        <v>2584</v>
      </c>
      <c r="B517" t="s">
        <v>2010</v>
      </c>
      <c r="C517" s="95" t="str">
        <f>IF(AND(K17&gt;100000,K16&gt;100000),IF(K47&gt;K48-0.01,"","?"),"")</f>
        <v/>
      </c>
    </row>
    <row r="518" spans="1:3" x14ac:dyDescent="0.25">
      <c r="A518" t="s">
        <v>2584</v>
      </c>
      <c r="B518" t="s">
        <v>2011</v>
      </c>
      <c r="C518" s="95" t="str">
        <f>IF(AND(L17&gt;100000,L16&gt;100000),IF(L47&gt;L48-0.01,"","?"),"")</f>
        <v/>
      </c>
    </row>
    <row r="519" spans="1:3" x14ac:dyDescent="0.25">
      <c r="A519" t="s">
        <v>2584</v>
      </c>
      <c r="B519" t="s">
        <v>2012</v>
      </c>
      <c r="C519" s="95" t="str">
        <f>IF(AND(M17&gt;100000,M16&gt;100000),IF(M47&gt;M48-0.01,"","?"),"")</f>
        <v/>
      </c>
    </row>
    <row r="520" spans="1:3" x14ac:dyDescent="0.25">
      <c r="A520" t="s">
        <v>2584</v>
      </c>
      <c r="B520" t="s">
        <v>2013</v>
      </c>
      <c r="C520" s="95" t="str">
        <f>IF(AND(N17&gt;100000,N16&gt;100000),IF(N47&gt;N48-0.01,"","?"),"")</f>
        <v/>
      </c>
    </row>
    <row r="521" spans="1:3" x14ac:dyDescent="0.25">
      <c r="A521" t="s">
        <v>2584</v>
      </c>
      <c r="B521" t="s">
        <v>2014</v>
      </c>
      <c r="C521" s="95" t="str">
        <f>IF(AND(O17&gt;100000,O16&gt;100000),IF(O47&gt;O48-0.01,"","?"),"")</f>
        <v/>
      </c>
    </row>
    <row r="522" spans="1:3" x14ac:dyDescent="0.25">
      <c r="A522" t="s">
        <v>2584</v>
      </c>
      <c r="B522" t="s">
        <v>2015</v>
      </c>
      <c r="C522" s="95" t="str">
        <f>IF(ABS(O47-((F47*F16+G47*G16+H47*H16+I47*I16+J47*J16+K47*K16+L47*L16+M47*M16+N47*N16)/(O16+0.001)))&lt;=0.002,"","Summafel")</f>
        <v/>
      </c>
    </row>
    <row r="523" spans="1:3" x14ac:dyDescent="0.25">
      <c r="A523" t="s">
        <v>2584</v>
      </c>
      <c r="B523" t="s">
        <v>2016</v>
      </c>
      <c r="C523" s="95" t="str">
        <f>IF(AND(E18&gt;100000,E17&gt;100000),IF(E48&gt;E49-0.01,"","?"),"")</f>
        <v/>
      </c>
    </row>
    <row r="524" spans="1:3" x14ac:dyDescent="0.25">
      <c r="A524" t="s">
        <v>2584</v>
      </c>
      <c r="B524" t="s">
        <v>2017</v>
      </c>
      <c r="C524" s="95" t="str">
        <f>IF(AND(F18&gt;100000,F17&gt;100000),IF(F48&gt;F49-0.01,"","?"),"")</f>
        <v/>
      </c>
    </row>
    <row r="525" spans="1:3" x14ac:dyDescent="0.25">
      <c r="A525" t="s">
        <v>2584</v>
      </c>
      <c r="B525" t="s">
        <v>2018</v>
      </c>
      <c r="C525" s="95" t="str">
        <f>IF(AND(G18&gt;100000,G17&gt;100000),IF(G48&gt;G49-0.01,"","?"),"")</f>
        <v/>
      </c>
    </row>
    <row r="526" spans="1:3" x14ac:dyDescent="0.25">
      <c r="A526" t="s">
        <v>2584</v>
      </c>
      <c r="B526" t="s">
        <v>2019</v>
      </c>
      <c r="C526" s="95" t="str">
        <f>IF(AND(H18&gt;100000,H17&gt;100000),IF(H48&gt;H49-0.01,"","?"),"")</f>
        <v/>
      </c>
    </row>
    <row r="527" spans="1:3" x14ac:dyDescent="0.25">
      <c r="A527" t="s">
        <v>2584</v>
      </c>
      <c r="B527" t="s">
        <v>2020</v>
      </c>
      <c r="C527" s="95" t="str">
        <f>IF(AND(I18&gt;100000,I17&gt;100000),IF(I48&gt;I49-0.01,"","?"),"")</f>
        <v/>
      </c>
    </row>
    <row r="528" spans="1:3" x14ac:dyDescent="0.25">
      <c r="A528" t="s">
        <v>2584</v>
      </c>
      <c r="B528" t="s">
        <v>2021</v>
      </c>
      <c r="C528" s="95" t="str">
        <f>IF(AND(J18&gt;100000,J17&gt;100000),IF(J48&gt;J49-0.01,"","?"),"")</f>
        <v/>
      </c>
    </row>
    <row r="529" spans="1:3" x14ac:dyDescent="0.25">
      <c r="A529" t="s">
        <v>2584</v>
      </c>
      <c r="B529" t="s">
        <v>2022</v>
      </c>
      <c r="C529" s="95" t="str">
        <f>IF(AND(K18&gt;100000,K17&gt;100000),IF(K48&gt;K49-0.01,"","?"),"")</f>
        <v/>
      </c>
    </row>
    <row r="530" spans="1:3" x14ac:dyDescent="0.25">
      <c r="A530" t="s">
        <v>2584</v>
      </c>
      <c r="B530" t="s">
        <v>2023</v>
      </c>
      <c r="C530" s="95" t="str">
        <f>IF(AND(L18&gt;100000,L17&gt;100000),IF(L48&gt;L49-0.01,"","?"),"")</f>
        <v/>
      </c>
    </row>
    <row r="531" spans="1:3" x14ac:dyDescent="0.25">
      <c r="A531" t="s">
        <v>2584</v>
      </c>
      <c r="B531" t="s">
        <v>2024</v>
      </c>
      <c r="C531" s="95" t="str">
        <f>IF(AND(M18&gt;100000,M17&gt;100000),IF(M48&gt;M49-0.01,"","?"),"")</f>
        <v/>
      </c>
    </row>
    <row r="532" spans="1:3" x14ac:dyDescent="0.25">
      <c r="A532" t="s">
        <v>2584</v>
      </c>
      <c r="B532" t="s">
        <v>2025</v>
      </c>
      <c r="C532" s="95" t="str">
        <f>IF(AND(N18&gt;100000,N17&gt;100000),IF(N48&gt;N49-0.01,"","?"),"")</f>
        <v/>
      </c>
    </row>
    <row r="533" spans="1:3" x14ac:dyDescent="0.25">
      <c r="A533" t="s">
        <v>2584</v>
      </c>
      <c r="B533" t="s">
        <v>2026</v>
      </c>
      <c r="C533" s="95" t="str">
        <f>IF(AND(O18&gt;100000,O17&gt;100000),IF(O48&gt;O49-0.01,"","?"),"")</f>
        <v/>
      </c>
    </row>
    <row r="534" spans="1:3" x14ac:dyDescent="0.25">
      <c r="A534" t="s">
        <v>2584</v>
      </c>
      <c r="B534" t="s">
        <v>2027</v>
      </c>
      <c r="C534" s="95" t="str">
        <f>IF(ABS(O48-((F48*F17+G48*G17+H48*H17+I48*I17+J48*J17+K48*K17+L48*L17+M48*M17+N48*N17)/(O17+0.001)))&lt;=0.002,"","Summafel")</f>
        <v/>
      </c>
    </row>
    <row r="535" spans="1:3" x14ac:dyDescent="0.25">
      <c r="A535" t="s">
        <v>2584</v>
      </c>
      <c r="B535" t="s">
        <v>2028</v>
      </c>
      <c r="C535" s="95" t="str">
        <f>IF(ABS(O49-((F49*F18+G49*G18+H49*H18+I49*I18+J49*J18+K49*K18+L49*L18+M49*M18+N49*N18)/(O18+0.001)))&lt;=0.002,"","Summafel")</f>
        <v/>
      </c>
    </row>
    <row r="536" spans="1:3" x14ac:dyDescent="0.25">
      <c r="A536" t="s">
        <v>2584</v>
      </c>
      <c r="B536" t="s">
        <v>1602</v>
      </c>
      <c r="C536" s="95" t="str">
        <f>IF(ABS(E50-((E51*E20+E54*E23+E55*E24+E56*E25)/(E19+0.001)))&lt;=0.002,"","Summafel")</f>
        <v/>
      </c>
    </row>
    <row r="537" spans="1:3" x14ac:dyDescent="0.25">
      <c r="A537" t="s">
        <v>2584</v>
      </c>
      <c r="B537" t="s">
        <v>1603</v>
      </c>
      <c r="C537" s="95" t="str">
        <f>IF(ABS(F50-((F51*F20+F54*F23+F55*F24+F56*F25)/(F19+0.001)))&lt;=0.002,"","Summafel")</f>
        <v/>
      </c>
    </row>
    <row r="538" spans="1:3" x14ac:dyDescent="0.25">
      <c r="A538" t="s">
        <v>2584</v>
      </c>
      <c r="B538" t="s">
        <v>1604</v>
      </c>
      <c r="C538" s="95" t="str">
        <f>IF(ABS(G50-((G51*G20+G54*G23+G55*G24+G56*G25)/(G19+0.001)))&lt;=0.002,"","Summafel")</f>
        <v/>
      </c>
    </row>
    <row r="539" spans="1:3" x14ac:dyDescent="0.25">
      <c r="A539" t="s">
        <v>2584</v>
      </c>
      <c r="B539" t="s">
        <v>1605</v>
      </c>
      <c r="C539" s="95" t="str">
        <f>IF(ABS(H50-((H51*H20+H54*H23+H55*H24+H56*H25)/(H19+0.001)))&lt;=0.002,"","Summafel")</f>
        <v/>
      </c>
    </row>
    <row r="540" spans="1:3" x14ac:dyDescent="0.25">
      <c r="A540" t="s">
        <v>2584</v>
      </c>
      <c r="B540" t="s">
        <v>1606</v>
      </c>
      <c r="C540" s="95" t="str">
        <f>IF(ABS(I50-((I51*I20+I54*I23+I55*I24+I56*I25)/(I19+0.001)))&lt;=0.002,"","Summafel")</f>
        <v/>
      </c>
    </row>
    <row r="541" spans="1:3" x14ac:dyDescent="0.25">
      <c r="A541" t="s">
        <v>2584</v>
      </c>
      <c r="B541" t="s">
        <v>2029</v>
      </c>
      <c r="C541" s="95" t="str">
        <f>IF(ABS(J50-((J51*J20+J54*J23+J55*J24+J56*J25)/(J19+0.001)))&lt;=0.002,"","Summafel")</f>
        <v/>
      </c>
    </row>
    <row r="542" spans="1:3" x14ac:dyDescent="0.25">
      <c r="A542" t="s">
        <v>2584</v>
      </c>
      <c r="B542" t="s">
        <v>2030</v>
      </c>
      <c r="C542" s="95" t="str">
        <f>IF(ABS(K50-((K51*K20+K54*K23+K55*K24+K56*K25)/(K19+0.001)))&lt;=0.002,"","Summafel")</f>
        <v/>
      </c>
    </row>
    <row r="543" spans="1:3" x14ac:dyDescent="0.25">
      <c r="A543" t="s">
        <v>2584</v>
      </c>
      <c r="B543" t="s">
        <v>2031</v>
      </c>
      <c r="C543" s="95" t="str">
        <f>IF(ABS(L50-((L51*L20+L54*L23+L55*L24+L56*L25)/(L19+0.001)))&lt;=0.002,"","Summafel")</f>
        <v/>
      </c>
    </row>
    <row r="544" spans="1:3" x14ac:dyDescent="0.25">
      <c r="A544" t="s">
        <v>2584</v>
      </c>
      <c r="B544" t="s">
        <v>2032</v>
      </c>
      <c r="C544" s="95" t="str">
        <f>IF(ABS(M50-((M51*M20+M54*M23+M55*M24+M56*M25)/(M19+0.001)))&lt;=0.002,"","Summafel")</f>
        <v/>
      </c>
    </row>
    <row r="545" spans="1:3" x14ac:dyDescent="0.25">
      <c r="A545" t="s">
        <v>2584</v>
      </c>
      <c r="B545" t="s">
        <v>2033</v>
      </c>
      <c r="C545" s="95" t="str">
        <f>IF(ABS(N50-((N51*N20+N54*N23+N55*N24+N56*N25)/(N19+0.001)))&lt;=0.002,"","Summafel")</f>
        <v/>
      </c>
    </row>
    <row r="546" spans="1:3" x14ac:dyDescent="0.25">
      <c r="A546" t="s">
        <v>2584</v>
      </c>
      <c r="B546" t="s">
        <v>2034</v>
      </c>
      <c r="C546" s="95" t="str">
        <f>IF(ABS(O50-((O51*O20+O54*O23+O55*O24+O56*O25)/(O19+0.001)))&lt;=0.002,"","Summafel")</f>
        <v/>
      </c>
    </row>
    <row r="547" spans="1:3" x14ac:dyDescent="0.25">
      <c r="A547" t="s">
        <v>2584</v>
      </c>
      <c r="B547" t="s">
        <v>2035</v>
      </c>
      <c r="C547" s="95" t="str">
        <f>IF(ABS(O50-((F50*F19+G50*G19+H50*H19+I50*I19+J50*J19+K50*K19+L50*L19+M50*M19+N50*N19)/(O19+0.001)))&lt;=0.002,"","Summafel")</f>
        <v/>
      </c>
    </row>
    <row r="548" spans="1:3" x14ac:dyDescent="0.25">
      <c r="A548" t="s">
        <v>2584</v>
      </c>
      <c r="B548" t="s">
        <v>2461</v>
      </c>
      <c r="C548" s="95" t="str">
        <f>IF(ABS(Q50-((Q51*Q20+Q54*Q23+Q55*Q24+Q56*Q25)/(Q19+0.001)))&lt;=0.002,"","Summafel")</f>
        <v/>
      </c>
    </row>
    <row r="549" spans="1:3" x14ac:dyDescent="0.25">
      <c r="A549" t="s">
        <v>2584</v>
      </c>
      <c r="B549" t="s">
        <v>2037</v>
      </c>
      <c r="C549" s="95" t="str">
        <f>IF(ABS(O51-((F51*F20+G51*G20+H51*H20+I51*I20+J51*J20+K51*K20+L51*L20+M51*M20+N51*N20)/(O20+0.001)))&lt;=0.002,"","Summafel")</f>
        <v/>
      </c>
    </row>
    <row r="550" spans="1:3" x14ac:dyDescent="0.25">
      <c r="A550" t="s">
        <v>2584</v>
      </c>
      <c r="B550" t="s">
        <v>2049</v>
      </c>
      <c r="C550" s="95" t="str">
        <f>IF(ABS(O52-((F52*F21+G52*G21+H52*H21+I52*I21+J52*J21+K52*K21+L52*L21+M52*M21+N52*N21)/(O21+0.001)))&lt;=0.002,"","Summafel")</f>
        <v/>
      </c>
    </row>
    <row r="551" spans="1:3" x14ac:dyDescent="0.25">
      <c r="A551" t="s">
        <v>2584</v>
      </c>
      <c r="B551" t="s">
        <v>2051</v>
      </c>
      <c r="C551" s="95" t="str">
        <f>IF(ABS(O53-((F53*F22+G53*G22+H53*H22+I53*I22+J53*J22+K53*K22+L53*L22+M53*M22+N53*N22)/(O22+0.001)))&lt;=0.002,"","Summafel")</f>
        <v/>
      </c>
    </row>
    <row r="552" spans="1:3" x14ac:dyDescent="0.25">
      <c r="A552" t="s">
        <v>2584</v>
      </c>
      <c r="B552" t="s">
        <v>2466</v>
      </c>
      <c r="C552" s="95" t="str">
        <f>IF(AND(G20&gt;10000,G23&gt;10000),IF(G54&gt;G51-0.01,"","?"),"")</f>
        <v/>
      </c>
    </row>
    <row r="553" spans="1:3" x14ac:dyDescent="0.25">
      <c r="A553" t="s">
        <v>2584</v>
      </c>
      <c r="B553" t="s">
        <v>2467</v>
      </c>
      <c r="C553" s="95" t="str">
        <f>IF(AND(H20&gt;10000,H23&gt;10000),IF(H54&gt;H51-0.01,"","?"),"")</f>
        <v/>
      </c>
    </row>
    <row r="554" spans="1:3" x14ac:dyDescent="0.25">
      <c r="A554" t="s">
        <v>2584</v>
      </c>
      <c r="B554" t="s">
        <v>2468</v>
      </c>
      <c r="C554" s="95" t="str">
        <f>IF(AND(I20&gt;10000,I23&gt;10000),IF(I54&gt;I51-0.01,"","?"),"")</f>
        <v/>
      </c>
    </row>
    <row r="555" spans="1:3" x14ac:dyDescent="0.25">
      <c r="A555" t="s">
        <v>2584</v>
      </c>
      <c r="B555" t="s">
        <v>2469</v>
      </c>
      <c r="C555" s="95" t="str">
        <f>IF(AND(J20&gt;10000,J23&gt;10000),IF(J54&gt;J51-0.01,"","?"),"")</f>
        <v/>
      </c>
    </row>
    <row r="556" spans="1:3" x14ac:dyDescent="0.25">
      <c r="A556" t="s">
        <v>2584</v>
      </c>
      <c r="B556" t="s">
        <v>2470</v>
      </c>
      <c r="C556" s="95" t="str">
        <f>IF(AND(K20&gt;10000,K23&gt;10000),IF(K54&gt;K51-0.01,"","?"),"")</f>
        <v/>
      </c>
    </row>
    <row r="557" spans="1:3" x14ac:dyDescent="0.25">
      <c r="A557" t="s">
        <v>2584</v>
      </c>
      <c r="B557" t="s">
        <v>2471</v>
      </c>
      <c r="C557" s="95" t="str">
        <f>IF(AND(L20&gt;10000,L23&gt;10000),IF(L54&gt;L51-0.01,"","?"),"")</f>
        <v/>
      </c>
    </row>
    <row r="558" spans="1:3" x14ac:dyDescent="0.25">
      <c r="A558" t="s">
        <v>2584</v>
      </c>
      <c r="B558" t="s">
        <v>2472</v>
      </c>
      <c r="C558" s="95" t="str">
        <f>IF(AND(M20&gt;10000,M23&gt;10000),IF(M54&gt;M51-0.01,"","?"),"")</f>
        <v/>
      </c>
    </row>
    <row r="559" spans="1:3" x14ac:dyDescent="0.25">
      <c r="A559" t="s">
        <v>2584</v>
      </c>
      <c r="B559" t="s">
        <v>2473</v>
      </c>
      <c r="C559" s="95" t="str">
        <f>IF(AND(N20&gt;10000,N23&gt;10000),IF(N54&gt;N51-0.01,"","?"),"")</f>
        <v/>
      </c>
    </row>
    <row r="560" spans="1:3" x14ac:dyDescent="0.25">
      <c r="A560" t="s">
        <v>2584</v>
      </c>
      <c r="B560" t="s">
        <v>2474</v>
      </c>
      <c r="C560" s="95" t="str">
        <f>IF(AND(O20&gt;10000,O23&gt;10000),IF(O54&gt;O51-0.01,"","?"),"")</f>
        <v/>
      </c>
    </row>
    <row r="561" spans="1:3" x14ac:dyDescent="0.25">
      <c r="A561" t="s">
        <v>2584</v>
      </c>
      <c r="B561" t="s">
        <v>2052</v>
      </c>
      <c r="C561" s="95" t="str">
        <f>IF(ABS(O54-((F54*F23+G54*G23+H54*H23+I54*I23+J54*J23+K54*K23+L54*L23+M54*M23+N54*N23)/(O23+0.001)))&lt;=0.002,"","Summafel")</f>
        <v/>
      </c>
    </row>
    <row r="562" spans="1:3" x14ac:dyDescent="0.25">
      <c r="A562" t="s">
        <v>2584</v>
      </c>
      <c r="B562" t="s">
        <v>1607</v>
      </c>
      <c r="C562" s="95" t="str">
        <f>IF(AND(G31&gt;10000,G32&gt;10000),IF(G56&gt;G55-0.01,"","?"),"")</f>
        <v/>
      </c>
    </row>
    <row r="563" spans="1:3" x14ac:dyDescent="0.25">
      <c r="A563" t="s">
        <v>2584</v>
      </c>
      <c r="B563" t="s">
        <v>1608</v>
      </c>
      <c r="C563" s="95" t="str">
        <f>IF(AND(H31&gt;10000,H32&gt;10000),IF(H56&gt;H55-0.01,"","?"),"")</f>
        <v/>
      </c>
    </row>
    <row r="564" spans="1:3" x14ac:dyDescent="0.25">
      <c r="A564" t="s">
        <v>2584</v>
      </c>
      <c r="B564" t="s">
        <v>1609</v>
      </c>
      <c r="C564" s="95" t="str">
        <f>IF(AND(I31&gt;10000,I32&gt;10000),IF(I56&gt;I55-0.01,"","?"),"")</f>
        <v/>
      </c>
    </row>
    <row r="565" spans="1:3" x14ac:dyDescent="0.25">
      <c r="A565" t="s">
        <v>2584</v>
      </c>
      <c r="B565" t="s">
        <v>2053</v>
      </c>
      <c r="C565" s="95" t="str">
        <f>IF(AND(J31&gt;10000,J32&gt;10000),IF(J56&gt;J55-0.01,"","?"),"")</f>
        <v/>
      </c>
    </row>
    <row r="566" spans="1:3" x14ac:dyDescent="0.25">
      <c r="A566" t="s">
        <v>2584</v>
      </c>
      <c r="B566" t="s">
        <v>2054</v>
      </c>
      <c r="C566" s="95" t="str">
        <f>IF(AND(K31&gt;10000,K32&gt;10000),IF(K56&gt;K55-0.01,"","?"),"")</f>
        <v/>
      </c>
    </row>
    <row r="567" spans="1:3" x14ac:dyDescent="0.25">
      <c r="A567" t="s">
        <v>2584</v>
      </c>
      <c r="B567" t="s">
        <v>2055</v>
      </c>
      <c r="C567" s="95" t="str">
        <f>IF(AND(L31&gt;10000,L32&gt;10000),IF(L56&gt;L55-0.01,"","?"),"")</f>
        <v/>
      </c>
    </row>
    <row r="568" spans="1:3" x14ac:dyDescent="0.25">
      <c r="A568" t="s">
        <v>2584</v>
      </c>
      <c r="B568" t="s">
        <v>2056</v>
      </c>
      <c r="C568" s="95" t="str">
        <f>IF(AND(M31&gt;10000,M32&gt;10000),IF(M56&gt;M55-0.01,"","?"),"")</f>
        <v/>
      </c>
    </row>
    <row r="569" spans="1:3" x14ac:dyDescent="0.25">
      <c r="A569" t="s">
        <v>2584</v>
      </c>
      <c r="B569" t="s">
        <v>2057</v>
      </c>
      <c r="C569" s="95" t="str">
        <f>IF(AND(N31&gt;10000,N32&gt;10000),IF(N56&gt;N55-0.01,"","?"),"")</f>
        <v/>
      </c>
    </row>
    <row r="570" spans="1:3" x14ac:dyDescent="0.25">
      <c r="A570" t="s">
        <v>2584</v>
      </c>
      <c r="B570" t="s">
        <v>2058</v>
      </c>
      <c r="C570" s="95" t="str">
        <f>IF(AND(O31&gt;10000,O32&gt;10000),IF(O56&gt;O55-0.01,"","?"),"")</f>
        <v/>
      </c>
    </row>
    <row r="571" spans="1:3" x14ac:dyDescent="0.25">
      <c r="A571" t="s">
        <v>2584</v>
      </c>
      <c r="B571" t="s">
        <v>2059</v>
      </c>
      <c r="C571" s="95" t="str">
        <f>IF(ABS(O55-((F55*F24+G55*G24+H55*H24+I55*I24+J55*J24+K55*K24+L55*L24+M55*M24+N55*N24)/(O24+0.001)))&lt;=0.002,"","Summafel")</f>
        <v/>
      </c>
    </row>
    <row r="572" spans="1:3" x14ac:dyDescent="0.25">
      <c r="A572" t="s">
        <v>2584</v>
      </c>
      <c r="B572" t="s">
        <v>1610</v>
      </c>
      <c r="C572" s="95" t="str">
        <f>IF(AND(G20&gt;10000,G23&gt;10000),IF(G54&gt;G51-0.01,"","?"),"")</f>
        <v/>
      </c>
    </row>
    <row r="573" spans="1:3" x14ac:dyDescent="0.25">
      <c r="A573" t="s">
        <v>2584</v>
      </c>
      <c r="B573" t="s">
        <v>1611</v>
      </c>
      <c r="C573" s="95" t="str">
        <f>IF(AND(H20&gt;10000,H23&gt;10000),IF(H54&gt;H51-0.01,"","?"),"")</f>
        <v/>
      </c>
    </row>
    <row r="574" spans="1:3" x14ac:dyDescent="0.25">
      <c r="A574" t="s">
        <v>2584</v>
      </c>
      <c r="B574" t="s">
        <v>1612</v>
      </c>
      <c r="C574" s="95" t="str">
        <f>IF(AND(I20&gt;10000,I23&gt;10000),IF(I54&gt;I51-0.01,"","?"),"")</f>
        <v/>
      </c>
    </row>
    <row r="575" spans="1:3" x14ac:dyDescent="0.25">
      <c r="A575" t="s">
        <v>2584</v>
      </c>
      <c r="B575" t="s">
        <v>1928</v>
      </c>
      <c r="C575" s="95" t="str">
        <f>IF(AND(J20&gt;10000,J23&gt;10000),IF(J54&gt;J51-0.01,"","?"),"")</f>
        <v/>
      </c>
    </row>
    <row r="576" spans="1:3" x14ac:dyDescent="0.25">
      <c r="A576" t="s">
        <v>2584</v>
      </c>
      <c r="B576" t="s">
        <v>2545</v>
      </c>
      <c r="C576" s="95" t="str">
        <f>IF(AND(K20&gt;10000,K23&gt;10000),IF(K54&gt;K51-0.01,"","?"),"")</f>
        <v/>
      </c>
    </row>
    <row r="577" spans="1:3" x14ac:dyDescent="0.25">
      <c r="A577" t="s">
        <v>2584</v>
      </c>
      <c r="B577" t="s">
        <v>2546</v>
      </c>
      <c r="C577" s="95" t="str">
        <f>IF(AND(L20&gt;10000,L23&gt;10000),IF(L54&gt;L51-0.01,"","?"),"")</f>
        <v/>
      </c>
    </row>
    <row r="578" spans="1:3" x14ac:dyDescent="0.25">
      <c r="A578" t="s">
        <v>2584</v>
      </c>
      <c r="B578" t="s">
        <v>2547</v>
      </c>
      <c r="C578" s="95" t="str">
        <f>IF(AND(M20&gt;10000,M23&gt;10000),IF(M54&gt;M51-0.01,"","?"),"")</f>
        <v/>
      </c>
    </row>
    <row r="579" spans="1:3" x14ac:dyDescent="0.25">
      <c r="A579" t="s">
        <v>2584</v>
      </c>
      <c r="B579" t="s">
        <v>2548</v>
      </c>
      <c r="C579" s="95" t="str">
        <f>IF(AND(N20&gt;10000,N23&gt;10000),IF(N54&gt;N51-0.01,"","?"),"")</f>
        <v/>
      </c>
    </row>
    <row r="580" spans="1:3" x14ac:dyDescent="0.25">
      <c r="A580" t="s">
        <v>2584</v>
      </c>
      <c r="B580" t="s">
        <v>2549</v>
      </c>
      <c r="C580" s="95" t="str">
        <f>IF(AND(O20&gt;10000,O23&gt;10000),IF(O54&gt;O51-0.01,"","?"),"")</f>
        <v/>
      </c>
    </row>
    <row r="581" spans="1:3" x14ac:dyDescent="0.25">
      <c r="A581" t="s">
        <v>2584</v>
      </c>
      <c r="B581" t="s">
        <v>2061</v>
      </c>
      <c r="C581" s="95" t="str">
        <f>IF(ABS(O56-((F56*F25+G56*G25+H56*H25+I56*I25+J56*J25+K56*K25+L56*L25+M56*M25+N56*N25)/(O25+0.001)))&lt;=0.002,"","Summafel")</f>
        <v/>
      </c>
    </row>
    <row r="582" spans="1:3" x14ac:dyDescent="0.25">
      <c r="A582" t="s">
        <v>2584</v>
      </c>
      <c r="B582" t="s">
        <v>2550</v>
      </c>
      <c r="C582" s="95" t="str">
        <f>IF(ABS(E57-((E58*E27+E61*E30+E62*E31+E63*E32)/(E26+0.001)))&lt;=0.002,"","Summafel")</f>
        <v/>
      </c>
    </row>
    <row r="583" spans="1:3" x14ac:dyDescent="0.25">
      <c r="A583" t="s">
        <v>2584</v>
      </c>
      <c r="B583" t="s">
        <v>2551</v>
      </c>
      <c r="C583" s="95" t="str">
        <f>IF(ABS(F57-((F58*F27+F61*F30+F62*F31+F63*F32)/(F26+0.001)))&lt;=0.002,"","Summafel")</f>
        <v/>
      </c>
    </row>
    <row r="584" spans="1:3" x14ac:dyDescent="0.25">
      <c r="A584" t="s">
        <v>2584</v>
      </c>
      <c r="B584" t="s">
        <v>2476</v>
      </c>
      <c r="C584" s="95" t="str">
        <f>IF(ABS(G57-((G58*G27+G61*G30+G62*G31+G63*G32)/(G26+0.001)))&lt;=0.002,"","Summafel")</f>
        <v/>
      </c>
    </row>
    <row r="585" spans="1:3" x14ac:dyDescent="0.25">
      <c r="A585" t="s">
        <v>2584</v>
      </c>
      <c r="B585" t="s">
        <v>2552</v>
      </c>
      <c r="C585" s="95" t="str">
        <f>IF(ABS(H57-((H58*H27+H61*H30+H62*H31+H63*H32)/(H26+0.001)))&lt;=0.002,"","Summafel")</f>
        <v/>
      </c>
    </row>
    <row r="586" spans="1:3" x14ac:dyDescent="0.25">
      <c r="A586" t="s">
        <v>2584</v>
      </c>
      <c r="B586" t="s">
        <v>2553</v>
      </c>
      <c r="C586" s="95" t="str">
        <f>IF(ABS(I57-((I58*I27+I61*I30+I62*I31+I63*I32)/(I26+0.001)))&lt;=0.002,"","Summafel")</f>
        <v/>
      </c>
    </row>
    <row r="587" spans="1:3" x14ac:dyDescent="0.25">
      <c r="A587" t="s">
        <v>2584</v>
      </c>
      <c r="B587" t="s">
        <v>2554</v>
      </c>
      <c r="C587" s="95" t="str">
        <f>IF(ABS(J57-((J58*J27+J61*J30+J62*J31+J63*J32)/(J26+0.001)))&lt;=0.002,"","Summafel")</f>
        <v/>
      </c>
    </row>
    <row r="588" spans="1:3" x14ac:dyDescent="0.25">
      <c r="A588" t="s">
        <v>2584</v>
      </c>
      <c r="B588" t="s">
        <v>2555</v>
      </c>
      <c r="C588" s="95" t="str">
        <f>IF(ABS(K57-((K58*K27+K61*K30+K62*K31+K63*K32)/(K26+0.001)))&lt;=0.002,"","Summafel")</f>
        <v/>
      </c>
    </row>
    <row r="589" spans="1:3" x14ac:dyDescent="0.25">
      <c r="A589" t="s">
        <v>2584</v>
      </c>
      <c r="B589" t="s">
        <v>2556</v>
      </c>
      <c r="C589" s="95" t="str">
        <f>IF(ABS(L57-((L58*L27+L61*L30+L62*L31+L63*L32)/(L26+0.001)))&lt;=0.002,"","Summafel")</f>
        <v/>
      </c>
    </row>
    <row r="590" spans="1:3" x14ac:dyDescent="0.25">
      <c r="A590" t="s">
        <v>2584</v>
      </c>
      <c r="B590" t="s">
        <v>2557</v>
      </c>
      <c r="C590" s="95" t="str">
        <f>IF(ABS(M57-((M58*M27+M61*M30+M62*M31+M63*M32)/(M26+0.001)))&lt;=0.002,"","Summafel")</f>
        <v/>
      </c>
    </row>
    <row r="591" spans="1:3" x14ac:dyDescent="0.25">
      <c r="A591" t="s">
        <v>2584</v>
      </c>
      <c r="B591" t="s">
        <v>2558</v>
      </c>
      <c r="C591" s="95" t="str">
        <f>IF(ABS(N57-((N58*N27+N61*N30+N62*N31+N63*N32)/(N26+0.001)))&lt;=0.002,"","Summafel")</f>
        <v/>
      </c>
    </row>
    <row r="592" spans="1:3" x14ac:dyDescent="0.25">
      <c r="A592" t="s">
        <v>2584</v>
      </c>
      <c r="B592" t="s">
        <v>2559</v>
      </c>
      <c r="C592" s="95" t="str">
        <f>IF(ABS(O57-((O58*O27+O61*O30+O62*O31+O63*O32)/(O26+0.001)))&lt;=0.002,"","Summafel")</f>
        <v/>
      </c>
    </row>
    <row r="593" spans="1:3" x14ac:dyDescent="0.25">
      <c r="A593" t="s">
        <v>2584</v>
      </c>
      <c r="B593" t="s">
        <v>2062</v>
      </c>
      <c r="C593" s="95" t="str">
        <f>IF(ABS(O57-((F57*F26+G57*G26+H57*H26+I57*I26+J57*J26+K57*K26+L57*L26+M57*M26+N57*N26)/(O26+0.001)))&lt;=0.002,"","Summafel")</f>
        <v/>
      </c>
    </row>
    <row r="594" spans="1:3" x14ac:dyDescent="0.25">
      <c r="A594" t="s">
        <v>2584</v>
      </c>
      <c r="B594" t="s">
        <v>2477</v>
      </c>
      <c r="C594" s="95" t="str">
        <f>IF(ABS(Q57-((Q58*Q27+Q61*Q30+Q62*Q31+Q63*Q32)/(Q26+0.001)))&lt;=0.002,"","Summafel")</f>
        <v/>
      </c>
    </row>
    <row r="595" spans="1:3" x14ac:dyDescent="0.25">
      <c r="A595" t="s">
        <v>2584</v>
      </c>
      <c r="B595" t="s">
        <v>2478</v>
      </c>
      <c r="C595" s="95" t="str">
        <f>IF(AND(E8&gt;100000,E26&gt;100000),IF(E57&gt;E39-0.01,"","?"),"")</f>
        <v/>
      </c>
    </row>
    <row r="596" spans="1:3" x14ac:dyDescent="0.25">
      <c r="A596" t="s">
        <v>2584</v>
      </c>
      <c r="B596" t="s">
        <v>2479</v>
      </c>
      <c r="C596" s="95" t="str">
        <f>IF(AND(F8&gt;100000,F26&gt;100000),IF(F57&gt;F39-0.01,"","?"),"")</f>
        <v/>
      </c>
    </row>
    <row r="597" spans="1:3" x14ac:dyDescent="0.25">
      <c r="A597" t="s">
        <v>2584</v>
      </c>
      <c r="B597" t="s">
        <v>2480</v>
      </c>
      <c r="C597" s="95" t="str">
        <f>IF(AND(G8&gt;100000,G26&gt;100000),IF(G57&gt;G39-0.01,"","?"),"")</f>
        <v/>
      </c>
    </row>
    <row r="598" spans="1:3" x14ac:dyDescent="0.25">
      <c r="A598" t="s">
        <v>2584</v>
      </c>
      <c r="B598" t="s">
        <v>2481</v>
      </c>
      <c r="C598" s="95" t="str">
        <f>IF(AND(H8&gt;100000,H26&gt;100000),IF(H57&gt;H39-0.01,"","?"),"")</f>
        <v/>
      </c>
    </row>
    <row r="599" spans="1:3" x14ac:dyDescent="0.25">
      <c r="A599" t="s">
        <v>2584</v>
      </c>
      <c r="B599" t="s">
        <v>2482</v>
      </c>
      <c r="C599" s="95" t="str">
        <f>IF(AND(I8&gt;100000,I26&gt;100000),IF(I57&gt;I39-0.01,"","?"),"")</f>
        <v/>
      </c>
    </row>
    <row r="600" spans="1:3" x14ac:dyDescent="0.25">
      <c r="A600" t="s">
        <v>2584</v>
      </c>
      <c r="B600" t="s">
        <v>2483</v>
      </c>
      <c r="C600" s="95" t="str">
        <f>IF(AND(J8&gt;100000,J26&gt;100000),IF(J57&gt;J39-0.01,"","?"),"")</f>
        <v/>
      </c>
    </row>
    <row r="601" spans="1:3" x14ac:dyDescent="0.25">
      <c r="A601" t="s">
        <v>2584</v>
      </c>
      <c r="B601" t="s">
        <v>2484</v>
      </c>
      <c r="C601" s="95" t="str">
        <f>IF(AND(K8&gt;100000,K26&gt;100000),IF(K57&gt;K39-0.01,"","?"),"")</f>
        <v/>
      </c>
    </row>
    <row r="602" spans="1:3" x14ac:dyDescent="0.25">
      <c r="A602" t="s">
        <v>2584</v>
      </c>
      <c r="B602" t="s">
        <v>2485</v>
      </c>
      <c r="C602" s="95" t="str">
        <f>IF(AND(L8&gt;100000,L26&gt;100000),IF(L57&gt;L39-0.01,"","?"),"")</f>
        <v/>
      </c>
    </row>
    <row r="603" spans="1:3" x14ac:dyDescent="0.25">
      <c r="A603" t="s">
        <v>2584</v>
      </c>
      <c r="B603" t="s">
        <v>2486</v>
      </c>
      <c r="C603" s="95" t="str">
        <f>IF(AND(M8&gt;100000,M26&gt;100000),IF(M57&gt;M39-0.01,"","?"),"")</f>
        <v/>
      </c>
    </row>
    <row r="604" spans="1:3" x14ac:dyDescent="0.25">
      <c r="A604" t="s">
        <v>2584</v>
      </c>
      <c r="B604" t="s">
        <v>2487</v>
      </c>
      <c r="C604" s="95" t="str">
        <f>IF(AND(N8&gt;100000,N26&gt;100000),IF(N57&gt;N39-0.01,"","?"),"")</f>
        <v/>
      </c>
    </row>
    <row r="605" spans="1:3" x14ac:dyDescent="0.25">
      <c r="A605" t="s">
        <v>2584</v>
      </c>
      <c r="B605" t="s">
        <v>2488</v>
      </c>
      <c r="C605" s="95" t="str">
        <f>IF(AND(O8&gt;100000,O26&gt;100000),IF(O57&gt;O39-0.01,"","?"),"")</f>
        <v/>
      </c>
    </row>
    <row r="606" spans="1:3" x14ac:dyDescent="0.25">
      <c r="A606" t="s">
        <v>2584</v>
      </c>
      <c r="B606" t="s">
        <v>2065</v>
      </c>
      <c r="C606" s="95" t="str">
        <f>IF(ABS(O58-((F58*F27+G58*G27+H58*H27+I58*I27+J58*J27+K58*K27+L58*L27+M58*M27+N58*N27)/(O27+0.001)))&lt;=0.002,"","Summafel")</f>
        <v/>
      </c>
    </row>
    <row r="607" spans="1:3" x14ac:dyDescent="0.25">
      <c r="A607" t="s">
        <v>2584</v>
      </c>
      <c r="B607" t="s">
        <v>2075</v>
      </c>
      <c r="C607" s="95" t="str">
        <f>IF(ABS(O59-((F59*F28+G59*G28+H59*H28+I59*I28+J59*J28+K59*K28+L59*L28+M59*M28+N59*N28)/(O28+0.001)))&lt;=0.002,"","Summafel")</f>
        <v/>
      </c>
    </row>
    <row r="608" spans="1:3" x14ac:dyDescent="0.25">
      <c r="A608" t="s">
        <v>2584</v>
      </c>
      <c r="B608" t="s">
        <v>2085</v>
      </c>
      <c r="C608" s="95" t="str">
        <f>IF(ABS(O60-((F60*F29+G60*G29+H60*H29+I60*I29+J60*J29+K60*K29+L60*L29+M60*M29+N60*N29)/(O29+0.001)))&lt;=0.002,"","Summafel")</f>
        <v/>
      </c>
    </row>
    <row r="609" spans="1:3" x14ac:dyDescent="0.25">
      <c r="A609" t="s">
        <v>2584</v>
      </c>
      <c r="B609" t="s">
        <v>2086</v>
      </c>
      <c r="C609" s="95" t="str">
        <f>IF(AND(G27&gt;10000,G30&gt;10000),IF(G61&gt;G58-0.01,"","?"),"")</f>
        <v/>
      </c>
    </row>
    <row r="610" spans="1:3" x14ac:dyDescent="0.25">
      <c r="A610" t="s">
        <v>2584</v>
      </c>
      <c r="B610" t="s">
        <v>2087</v>
      </c>
      <c r="C610" s="95" t="str">
        <f>IF(AND(H27&gt;10000,H30&gt;10000),IF(H61&gt;H58-0.01,"","?"),"")</f>
        <v/>
      </c>
    </row>
    <row r="611" spans="1:3" x14ac:dyDescent="0.25">
      <c r="A611" t="s">
        <v>2584</v>
      </c>
      <c r="B611" t="s">
        <v>2088</v>
      </c>
      <c r="C611" s="95" t="str">
        <f>IF(AND(I27&gt;10000,I30&gt;10000),IF(I61&gt;I58-0.01,"","?"),"")</f>
        <v/>
      </c>
    </row>
    <row r="612" spans="1:3" x14ac:dyDescent="0.25">
      <c r="A612" t="s">
        <v>2584</v>
      </c>
      <c r="B612" t="s">
        <v>2089</v>
      </c>
      <c r="C612" s="95" t="str">
        <f>IF(AND(J27&gt;10000,J30&gt;10000),IF(J61&gt;J58-0.01,"","?"),"")</f>
        <v/>
      </c>
    </row>
    <row r="613" spans="1:3" x14ac:dyDescent="0.25">
      <c r="A613" t="s">
        <v>2584</v>
      </c>
      <c r="B613" t="s">
        <v>2090</v>
      </c>
      <c r="C613" s="95" t="str">
        <f>IF(AND(K27&gt;10000,K30&gt;10000),IF(K61&gt;K58-0.01,"","?"),"")</f>
        <v/>
      </c>
    </row>
    <row r="614" spans="1:3" x14ac:dyDescent="0.25">
      <c r="A614" t="s">
        <v>2584</v>
      </c>
      <c r="B614" t="s">
        <v>2091</v>
      </c>
      <c r="C614" s="95" t="str">
        <f>IF(AND(L27&gt;10000,L30&gt;10000),IF(L61&gt;L58-0.01,"","?"),"")</f>
        <v/>
      </c>
    </row>
    <row r="615" spans="1:3" x14ac:dyDescent="0.25">
      <c r="A615" t="s">
        <v>2584</v>
      </c>
      <c r="B615" t="s">
        <v>2092</v>
      </c>
      <c r="C615" s="95" t="str">
        <f>IF(AND(M27&gt;10000,M30&gt;10000),IF(M61&gt;M58-0.01,"","?"),"")</f>
        <v/>
      </c>
    </row>
    <row r="616" spans="1:3" x14ac:dyDescent="0.25">
      <c r="A616" t="s">
        <v>2584</v>
      </c>
      <c r="B616" t="s">
        <v>2093</v>
      </c>
      <c r="C616" s="95" t="str">
        <f>IF(AND(N27&gt;10000,N30&gt;10000),IF(N61&gt;N58-0.01,"","?"),"")</f>
        <v/>
      </c>
    </row>
    <row r="617" spans="1:3" x14ac:dyDescent="0.25">
      <c r="A617" t="s">
        <v>2584</v>
      </c>
      <c r="B617" t="s">
        <v>2094</v>
      </c>
      <c r="C617" s="95" t="str">
        <f>IF(AND(O27&gt;10000,O30&gt;10000),IF(O61&gt;O58-0.01,"","?"),"")</f>
        <v/>
      </c>
    </row>
    <row r="618" spans="1:3" x14ac:dyDescent="0.25">
      <c r="A618" t="s">
        <v>2584</v>
      </c>
      <c r="B618" t="s">
        <v>2095</v>
      </c>
      <c r="C618" s="95" t="str">
        <f>IF(ABS(O61-((F61*F30+G61*G30+H61*H30+I61*I30+J61*J30+K61*K30+L61*L30+M61*M30+N61*N30)/(O30+0.001)))&lt;=0.002,"","Summafel")</f>
        <v/>
      </c>
    </row>
    <row r="619" spans="1:3" x14ac:dyDescent="0.25">
      <c r="A619" t="s">
        <v>2584</v>
      </c>
      <c r="B619" t="s">
        <v>2097</v>
      </c>
      <c r="C619" s="95" t="str">
        <f>IF(AND(G27&gt;10000,G31&gt;10000),IF(G62&gt;G58-0.01,"","?"),"")</f>
        <v/>
      </c>
    </row>
    <row r="620" spans="1:3" x14ac:dyDescent="0.25">
      <c r="A620" t="s">
        <v>2584</v>
      </c>
      <c r="B620" t="s">
        <v>2098</v>
      </c>
      <c r="C620" s="95" t="str">
        <f>IF(AND(H27&gt;10000,H31&gt;10000),IF(H62&gt;H58-0.01,"","?"),"")</f>
        <v/>
      </c>
    </row>
    <row r="621" spans="1:3" x14ac:dyDescent="0.25">
      <c r="A621" t="s">
        <v>2584</v>
      </c>
      <c r="B621" t="s">
        <v>2099</v>
      </c>
      <c r="C621" s="95" t="str">
        <f>IF(AND(I27&gt;10000,I31&gt;10000),IF(I62&gt;I58-0.01,"","?"),"")</f>
        <v/>
      </c>
    </row>
    <row r="622" spans="1:3" x14ac:dyDescent="0.25">
      <c r="A622" t="s">
        <v>2584</v>
      </c>
      <c r="B622" t="s">
        <v>2100</v>
      </c>
      <c r="C622" s="95" t="str">
        <f>IF(AND(J27&gt;10000,J31&gt;10000),IF(J62&gt;J58-0.01,"","?"),"")</f>
        <v/>
      </c>
    </row>
    <row r="623" spans="1:3" x14ac:dyDescent="0.25">
      <c r="A623" t="s">
        <v>2584</v>
      </c>
      <c r="B623" t="s">
        <v>2101</v>
      </c>
      <c r="C623" s="95" t="str">
        <f>IF(AND(K27&gt;10000,K31&gt;10000),IF(K62&gt;K58-0.01,"","?"),"")</f>
        <v/>
      </c>
    </row>
    <row r="624" spans="1:3" x14ac:dyDescent="0.25">
      <c r="A624" t="s">
        <v>2584</v>
      </c>
      <c r="B624" t="s">
        <v>2102</v>
      </c>
      <c r="C624" s="95" t="str">
        <f>IF(AND(L27&gt;10000,L31&gt;10000),IF(L62&gt;L58-0.01,"","?"),"")</f>
        <v/>
      </c>
    </row>
    <row r="625" spans="1:3" x14ac:dyDescent="0.25">
      <c r="A625" t="s">
        <v>2584</v>
      </c>
      <c r="B625" t="s">
        <v>2103</v>
      </c>
      <c r="C625" s="95" t="str">
        <f>IF(AND(M27&gt;10000,M31&gt;10000),IF(M62&gt;M58-0.01,"","?"),"")</f>
        <v/>
      </c>
    </row>
    <row r="626" spans="1:3" x14ac:dyDescent="0.25">
      <c r="A626" t="s">
        <v>2584</v>
      </c>
      <c r="B626" t="s">
        <v>2104</v>
      </c>
      <c r="C626" s="95" t="str">
        <f>IF(AND(N27&gt;10000,N31&gt;10000),IF(N62&gt;N58-0.01,"","?"),"")</f>
        <v/>
      </c>
    </row>
    <row r="627" spans="1:3" x14ac:dyDescent="0.25">
      <c r="A627" t="s">
        <v>2584</v>
      </c>
      <c r="B627" t="s">
        <v>2105</v>
      </c>
      <c r="C627" s="95" t="str">
        <f>IF(AND(O27&gt;10000,O31&gt;10000),IF(O62&gt;O58-0.01,"","?"),"")</f>
        <v/>
      </c>
    </row>
    <row r="628" spans="1:3" x14ac:dyDescent="0.25">
      <c r="A628" t="s">
        <v>2584</v>
      </c>
      <c r="B628" t="s">
        <v>2560</v>
      </c>
      <c r="C628" s="95" t="str">
        <f>IF(ABS(O62-((F62*F31+G62*G31+H62*H31+I62*I31+J62*J31+K62*K31+L62*L31+M62*M31+N62*N31)/(O31+0.001)))&lt;=0.002,"","Summafel")</f>
        <v/>
      </c>
    </row>
    <row r="629" spans="1:3" x14ac:dyDescent="0.25">
      <c r="A629" t="s">
        <v>2584</v>
      </c>
      <c r="B629" t="s">
        <v>2561</v>
      </c>
      <c r="C629" s="95" t="str">
        <f>IF(AND(G31&gt;10000,G32&gt;10000),IF(G63&gt;G62-0.01,"","?"),"")</f>
        <v/>
      </c>
    </row>
    <row r="630" spans="1:3" x14ac:dyDescent="0.25">
      <c r="A630" t="s">
        <v>2584</v>
      </c>
      <c r="B630" t="s">
        <v>2562</v>
      </c>
      <c r="C630" s="95" t="str">
        <f>IF(AND(H31&gt;10000,H32&gt;10000),IF(H63&gt;H62-0.01,"","?"),"")</f>
        <v/>
      </c>
    </row>
    <row r="631" spans="1:3" x14ac:dyDescent="0.25">
      <c r="A631" t="s">
        <v>2584</v>
      </c>
      <c r="B631" t="s">
        <v>2563</v>
      </c>
      <c r="C631" s="95" t="str">
        <f>IF(AND(I31&gt;10000,I32&gt;10000),IF(I63&gt;I62-0.01,"","?"),"")</f>
        <v/>
      </c>
    </row>
    <row r="632" spans="1:3" x14ac:dyDescent="0.25">
      <c r="A632" t="s">
        <v>2584</v>
      </c>
      <c r="B632" t="s">
        <v>2564</v>
      </c>
      <c r="C632" s="95" t="str">
        <f>IF(AND(J31&gt;10000,J32&gt;10000),IF(J63&gt;J62-0.01,"","?"),"")</f>
        <v/>
      </c>
    </row>
    <row r="633" spans="1:3" x14ac:dyDescent="0.25">
      <c r="A633" t="s">
        <v>2584</v>
      </c>
      <c r="B633" t="s">
        <v>2565</v>
      </c>
      <c r="C633" s="95" t="str">
        <f>IF(AND(K31&gt;10000,K32&gt;10000),IF(K63&gt;K62-0.01,"","?"),"")</f>
        <v/>
      </c>
    </row>
    <row r="634" spans="1:3" x14ac:dyDescent="0.25">
      <c r="A634" t="s">
        <v>2584</v>
      </c>
      <c r="B634" t="s">
        <v>2566</v>
      </c>
      <c r="C634" s="95" t="str">
        <f>IF(AND(L31&gt;10000,L32&gt;10000),IF(L63&gt;L62-0.01,"","?"),"")</f>
        <v/>
      </c>
    </row>
    <row r="635" spans="1:3" x14ac:dyDescent="0.25">
      <c r="A635" t="s">
        <v>2584</v>
      </c>
      <c r="B635" t="s">
        <v>2567</v>
      </c>
      <c r="C635" s="95" t="str">
        <f>IF(AND(M31&gt;10000,M32&gt;10000),IF(M63&gt;M62-0.01,"","?"),"")</f>
        <v/>
      </c>
    </row>
    <row r="636" spans="1:3" x14ac:dyDescent="0.25">
      <c r="A636" t="s">
        <v>2584</v>
      </c>
      <c r="B636" t="s">
        <v>2568</v>
      </c>
      <c r="C636" s="95" t="str">
        <f>IF(AND(N31&gt;10000,N32&gt;10000),IF(N63&gt;N62-0.01,"","?"),"")</f>
        <v/>
      </c>
    </row>
    <row r="637" spans="1:3" x14ac:dyDescent="0.25">
      <c r="A637" t="s">
        <v>2584</v>
      </c>
      <c r="B637" t="s">
        <v>2569</v>
      </c>
      <c r="C637" s="95" t="str">
        <f>IF(AND(O31&gt;10000,O32&gt;10000),IF(O63&gt;O62-0.01,"","?"),"")</f>
        <v/>
      </c>
    </row>
    <row r="638" spans="1:3" x14ac:dyDescent="0.25">
      <c r="A638" t="s">
        <v>2584</v>
      </c>
      <c r="B638" t="s">
        <v>2570</v>
      </c>
      <c r="C638" s="95" t="str">
        <f>IF(AND(G27&gt;10000,G32&gt;10000),IF(G63&gt;G58-0.01,"","?"),"")</f>
        <v/>
      </c>
    </row>
    <row r="639" spans="1:3" x14ac:dyDescent="0.25">
      <c r="A639" t="s">
        <v>2584</v>
      </c>
      <c r="B639" t="s">
        <v>2571</v>
      </c>
      <c r="C639" s="95" t="str">
        <f>IF(AND(H27&gt;10000,H32&gt;10000),IF(H63&gt;H58-0.01,"","?"),"")</f>
        <v/>
      </c>
    </row>
    <row r="640" spans="1:3" x14ac:dyDescent="0.25">
      <c r="A640" t="s">
        <v>2584</v>
      </c>
      <c r="B640" t="s">
        <v>2572</v>
      </c>
      <c r="C640" s="95" t="str">
        <f>IF(AND(I27&gt;10000,I32&gt;10000),IF(I63&gt;I58-0.01,"","?"),"")</f>
        <v/>
      </c>
    </row>
    <row r="641" spans="1:3" x14ac:dyDescent="0.25">
      <c r="A641" t="s">
        <v>2584</v>
      </c>
      <c r="B641" t="s">
        <v>2573</v>
      </c>
      <c r="C641" s="95" t="str">
        <f>IF(AND(J27&gt;10000,J32&gt;10000),IF(J63&gt;J58-0.01,"","?"),"")</f>
        <v/>
      </c>
    </row>
    <row r="642" spans="1:3" x14ac:dyDescent="0.25">
      <c r="A642" t="s">
        <v>2584</v>
      </c>
      <c r="B642" t="s">
        <v>2574</v>
      </c>
      <c r="C642" s="95" t="str">
        <f>IF(AND(K27&gt;10000,K32&gt;10000),IF(K63&gt;K58-0.01,"","?"),"")</f>
        <v/>
      </c>
    </row>
    <row r="643" spans="1:3" x14ac:dyDescent="0.25">
      <c r="A643" t="s">
        <v>2584</v>
      </c>
      <c r="B643" t="s">
        <v>2575</v>
      </c>
      <c r="C643" s="95" t="str">
        <f>IF(AND(L27&gt;10000,L32&gt;10000),IF(L63&gt;L58-0.01,"","?"),"")</f>
        <v/>
      </c>
    </row>
    <row r="644" spans="1:3" x14ac:dyDescent="0.25">
      <c r="A644" t="s">
        <v>2584</v>
      </c>
      <c r="B644" t="s">
        <v>2576</v>
      </c>
      <c r="C644" s="95" t="str">
        <f>IF(AND(M27&gt;10000,M32&gt;10000),IF(M63&gt;M58-0.01,"","?"),"")</f>
        <v/>
      </c>
    </row>
    <row r="645" spans="1:3" x14ac:dyDescent="0.25">
      <c r="A645" t="s">
        <v>2584</v>
      </c>
      <c r="B645" t="s">
        <v>2577</v>
      </c>
      <c r="C645" s="95" t="str">
        <f>IF(AND(N27&gt;10000,N32&gt;10000),IF(N63&gt;N58-0.01,"","?"),"")</f>
        <v/>
      </c>
    </row>
    <row r="646" spans="1:3" x14ac:dyDescent="0.25">
      <c r="A646" t="s">
        <v>2584</v>
      </c>
      <c r="B646" t="s">
        <v>2578</v>
      </c>
      <c r="C646" s="95" t="str">
        <f>IF(AND(O27&gt;10000,O32&gt;10000),IF(O63&gt;O58-0.01,"","?"),"")</f>
        <v/>
      </c>
    </row>
    <row r="647" spans="1:3" x14ac:dyDescent="0.25">
      <c r="A647" t="s">
        <v>2584</v>
      </c>
      <c r="B647" t="s">
        <v>2106</v>
      </c>
      <c r="C647" s="95" t="str">
        <f>IF(ABS(O63-((F63*F32+G63*G32+H63*H32+I63*I32+J63*J32+K63*K32+L63*L32+M63*M32+N63*N32)/(O32+0.001)))&lt;=0.002,"","Summafel")</f>
        <v/>
      </c>
    </row>
    <row r="648" spans="1:3" x14ac:dyDescent="0.25">
      <c r="A648" t="s">
        <v>2584</v>
      </c>
      <c r="B648" t="s">
        <v>2107</v>
      </c>
      <c r="C648" s="95" t="str">
        <f>IF(ABS(O64-((F64*F33+G64*G33+H64*H33+I64*I33+J64*J33+K64*K33+L64*L33+M64*M33+N64*N33)/(O33+0.001)))&lt;=0.002,"","Summafel")</f>
        <v/>
      </c>
    </row>
    <row r="649" spans="1:3" x14ac:dyDescent="0.25">
      <c r="A649" t="s">
        <v>2584</v>
      </c>
      <c r="B649" t="s">
        <v>2579</v>
      </c>
      <c r="C649" s="95" t="str">
        <f>IF(COUNT(E8:O33)=COUNT(E39:O64),"","?")</f>
        <v/>
      </c>
    </row>
    <row r="650" spans="1:3" x14ac:dyDescent="0.25">
      <c r="A650" t="s">
        <v>2585</v>
      </c>
      <c r="B650" t="s">
        <v>1493</v>
      </c>
      <c r="C650" s="95" t="str">
        <f>IF(ABS(M7-(E7+F7+G7+H7+I7+J7+K7))&lt;=25,"","Summafel")</f>
        <v/>
      </c>
    </row>
    <row r="651" spans="1:3" x14ac:dyDescent="0.25">
      <c r="A651" t="s">
        <v>2585</v>
      </c>
      <c r="B651" t="s">
        <v>1495</v>
      </c>
      <c r="C651" s="95" t="str">
        <f>IF(ABS(O7-(M7+N7))&lt;=25,"","Summafel")</f>
        <v/>
      </c>
    </row>
    <row r="652" spans="1:3" x14ac:dyDescent="0.25">
      <c r="A652" t="s">
        <v>2585</v>
      </c>
      <c r="B652" t="s">
        <v>1499</v>
      </c>
      <c r="C652" s="95" t="str">
        <f>IF(E8=0,"","?")</f>
        <v/>
      </c>
    </row>
    <row r="653" spans="1:3" x14ac:dyDescent="0.25">
      <c r="A653" t="s">
        <v>2585</v>
      </c>
      <c r="B653" t="s">
        <v>1500</v>
      </c>
      <c r="C653" s="95" t="str">
        <f>IF(F8=0,"","?")</f>
        <v/>
      </c>
    </row>
    <row r="654" spans="1:3" x14ac:dyDescent="0.25">
      <c r="A654" t="s">
        <v>2585</v>
      </c>
      <c r="B654" t="s">
        <v>1507</v>
      </c>
      <c r="C654" s="95" t="str">
        <f>IF(ABS(M8-(E8+F8+G8+H8+I8+J8+L8+K8))&lt;=25,"","Summafel")</f>
        <v/>
      </c>
    </row>
    <row r="655" spans="1:3" x14ac:dyDescent="0.25">
      <c r="A655" t="s">
        <v>2585</v>
      </c>
      <c r="B655" t="s">
        <v>1509</v>
      </c>
      <c r="C655" s="95" t="str">
        <f>IF(ABS(O8-(M8+N8))&lt;=25,"","Summafel")</f>
        <v/>
      </c>
    </row>
    <row r="656" spans="1:3" x14ac:dyDescent="0.25">
      <c r="A656" t="s">
        <v>2585</v>
      </c>
      <c r="B656" t="s">
        <v>2130</v>
      </c>
      <c r="C656" s="95" t="str">
        <f>IF(AND(F7&gt;100000,H7&gt;100000),IF(H13&gt;F13-0.01,"","?"),"")</f>
        <v/>
      </c>
    </row>
    <row r="657" spans="1:3" x14ac:dyDescent="0.25">
      <c r="A657" t="s">
        <v>2585</v>
      </c>
      <c r="B657" t="s">
        <v>1649</v>
      </c>
      <c r="C657" s="95" t="str">
        <f>IF(AND(G7&gt;100000,H7&gt;100000),IF(H13&gt;G13-0.01,"","?"),"")</f>
        <v/>
      </c>
    </row>
    <row r="658" spans="1:3" x14ac:dyDescent="0.25">
      <c r="A658" t="s">
        <v>2585</v>
      </c>
      <c r="B658" t="s">
        <v>1650</v>
      </c>
      <c r="C658" s="95" t="str">
        <f>IF(AND(H7&gt;100000,I7&gt;100000),IF(I13&gt;H13-0.01,"","?"),"")</f>
        <v/>
      </c>
    </row>
    <row r="659" spans="1:3" x14ac:dyDescent="0.25">
      <c r="A659" t="s">
        <v>2585</v>
      </c>
      <c r="B659" t="s">
        <v>1652</v>
      </c>
      <c r="C659" s="95" t="str">
        <f>IF(AND(G7&gt;100000,J7&gt;100000),IF(G13-0.01&lt;J13,"","?"),"")</f>
        <v/>
      </c>
    </row>
    <row r="660" spans="1:3" x14ac:dyDescent="0.25">
      <c r="A660" t="s">
        <v>2585</v>
      </c>
      <c r="B660" t="s">
        <v>1653</v>
      </c>
      <c r="C660" s="95" t="str">
        <f>IF(AND(G7&gt;100000,K7&gt;100000),IF(G13-0.01&lt;K13,"","?"),"")</f>
        <v/>
      </c>
    </row>
    <row r="661" spans="1:3" x14ac:dyDescent="0.25">
      <c r="A661" t="s">
        <v>2585</v>
      </c>
      <c r="B661" t="s">
        <v>1655</v>
      </c>
      <c r="C661" s="95" t="str">
        <f>IF(ABS(M13-((E13*E7+F13*F7+G13*G7+H13*H7+I13*I7+J13*J7+K13*K7)/(M7+0.001)))&lt;=0.002,"","Summafel")</f>
        <v/>
      </c>
    </row>
    <row r="662" spans="1:3" x14ac:dyDescent="0.25">
      <c r="A662" t="s">
        <v>2585</v>
      </c>
      <c r="B662" t="s">
        <v>2580</v>
      </c>
      <c r="C662" s="95" t="str">
        <f>IF(AND(E7&gt;10000,Tillgångar_utestående_belopp!E9&gt;10000),IF(E13&lt;Tillgångar_utestående_belopp!E32-0.01,"","?"),"")</f>
        <v/>
      </c>
    </row>
    <row r="663" spans="1:3" x14ac:dyDescent="0.25">
      <c r="A663" t="s">
        <v>2585</v>
      </c>
      <c r="B663" t="s">
        <v>2131</v>
      </c>
      <c r="C663" s="95" t="str">
        <f>IF(AND(F7&gt;10000,Tillgångar_utestående_belopp!F9&gt;10000),IF(F13&lt;Tillgångar_utestående_belopp!F32-0.01,"","?"),"")</f>
        <v/>
      </c>
    </row>
    <row r="664" spans="1:3" x14ac:dyDescent="0.25">
      <c r="A664" t="s">
        <v>2585</v>
      </c>
      <c r="B664" t="s">
        <v>1658</v>
      </c>
      <c r="C664" s="95" t="str">
        <f>IF(AND(G7&gt;10000,Tillgångar_utestående_belopp!G9&gt;10000),IF(G13&lt;Tillgångar_utestående_belopp!G32-0.01,"","?"),"")</f>
        <v/>
      </c>
    </row>
    <row r="665" spans="1:3" x14ac:dyDescent="0.25">
      <c r="A665" t="s">
        <v>2585</v>
      </c>
      <c r="B665" t="s">
        <v>1664</v>
      </c>
      <c r="C665" s="95" t="str">
        <f>IF(AND(M7&gt;10000,Tillgångar_utestående_belopp!P9&gt;10000),IF(M13&lt;Tillgångar_utestående_belopp!P32-0.01,"","?"),"")</f>
        <v/>
      </c>
    </row>
    <row r="666" spans="1:3" x14ac:dyDescent="0.25">
      <c r="A666" t="s">
        <v>2585</v>
      </c>
      <c r="B666" t="s">
        <v>1667</v>
      </c>
      <c r="C666" s="95" t="str">
        <f>IF(AND(G7&gt;100000,H7&gt;100000),IF(H13&gt;G13-0.01,"","?"),"")</f>
        <v/>
      </c>
    </row>
    <row r="667" spans="1:3" x14ac:dyDescent="0.25">
      <c r="A667" t="s">
        <v>2585</v>
      </c>
      <c r="B667" t="s">
        <v>1668</v>
      </c>
      <c r="C667" s="95" t="str">
        <f>IF(AND(H7&gt;100000,I7&gt;100000),IF(I13&gt;H13-0.01,"","?"),"")</f>
        <v/>
      </c>
    </row>
    <row r="668" spans="1:3" x14ac:dyDescent="0.25">
      <c r="A668" t="s">
        <v>2585</v>
      </c>
      <c r="B668" t="s">
        <v>1670</v>
      </c>
      <c r="C668" s="95" t="str">
        <f>IF(AND(G8&gt;100000,J8&gt;100000),IF(G14-0.01&lt;J14,"","?"),"")</f>
        <v/>
      </c>
    </row>
    <row r="669" spans="1:3" x14ac:dyDescent="0.25">
      <c r="A669" t="s">
        <v>2585</v>
      </c>
      <c r="B669" t="s">
        <v>1671</v>
      </c>
      <c r="C669" s="95" t="str">
        <f>IF(AND(G8&gt;100000,K8&gt;100000),IF(G14-0.01&lt;K14,"","?"),"")</f>
        <v/>
      </c>
    </row>
    <row r="670" spans="1:3" x14ac:dyDescent="0.25">
      <c r="A670" t="s">
        <v>2585</v>
      </c>
      <c r="B670" t="s">
        <v>1673</v>
      </c>
      <c r="C670" s="95" t="str">
        <f>IF(ABS(M14-((E14*E8+F14*F8+G14*G8+H14*H8+I14*I8+J14*J8+K14*K8+L14*L8)/(M8+0.001)))&lt;=0.002,"","Summafel")</f>
        <v/>
      </c>
    </row>
    <row r="671" spans="1:3" x14ac:dyDescent="0.25">
      <c r="A671" t="s">
        <v>2585</v>
      </c>
      <c r="B671" t="s">
        <v>1682</v>
      </c>
      <c r="C671" s="95" t="str">
        <f>IF(AND(M8&gt;10000,(Tillgångar_utestående_belopp!P12+Tillgångar_utestående_belopp!P19+Tillgångar_utestående_belopp!P26)&gt;10000),IF(M14&lt;((Tillgångar_utestående_belopp!P12*Tillgångar_utestående_belopp!P35+Tillgångar_utestående_belopp!P19*Tillgångar_utestående_belopp!P42+Tillgångar_utestående_belopp!P26*Tillgångar_utestående_belopp!P49)/(Tillgångar_utestående_belopp!P12+Tillgångar_utestående_belopp!P19+Tillgångar_utestående_belopp!P26-0.01)),"","?"),"")</f>
        <v/>
      </c>
    </row>
    <row r="672" spans="1:3" x14ac:dyDescent="0.25">
      <c r="A672" t="s">
        <v>2585</v>
      </c>
      <c r="B672" t="s">
        <v>2126</v>
      </c>
      <c r="C672" s="95" t="str">
        <f>IF(AND(E8&gt;10000,Tillgångar_utestående_belopp!E12&gt;10000),IF(E14&lt;Tillgångar_utestående_belopp!E35-0.01,"","?"),"")</f>
        <v/>
      </c>
    </row>
    <row r="673" spans="1:3" x14ac:dyDescent="0.25">
      <c r="A673" t="s">
        <v>2585</v>
      </c>
      <c r="B673" t="s">
        <v>2127</v>
      </c>
      <c r="C673" s="95" t="str">
        <f>IF(AND(F8&gt;10000,Tillgångar_utestående_belopp!F12&gt;10000),IF(F14&lt;Tillgångar_utestående_belopp!F35-0.01,"","?"),"")</f>
        <v/>
      </c>
    </row>
    <row r="674" spans="1:3" x14ac:dyDescent="0.25">
      <c r="A674" t="s">
        <v>2585</v>
      </c>
      <c r="B674" t="s">
        <v>2128</v>
      </c>
      <c r="C674" s="95" t="str">
        <f>IF(AND(G8&gt;10000,Tillgångar_utestående_belopp!G12&gt;10000),IF(G14&lt;Tillgångar_utestående_belopp!G35-0.01,"","?"),"")</f>
        <v/>
      </c>
    </row>
    <row r="675" spans="1:3" x14ac:dyDescent="0.25">
      <c r="A675" t="s">
        <v>2585</v>
      </c>
      <c r="B675" t="s">
        <v>2129</v>
      </c>
      <c r="C675" s="95" t="str">
        <f>IF(AND(M8&gt;10000,Tillgångar_utestående_belopp!P12&gt;10000),IF(M14&lt;Tillgångar_utestående_belopp!P35-0.01,"","?"),"")</f>
        <v/>
      </c>
    </row>
    <row r="676" spans="1:3" x14ac:dyDescent="0.25">
      <c r="A676" t="s">
        <v>2585</v>
      </c>
      <c r="B676" t="s">
        <v>1809</v>
      </c>
      <c r="C676" s="95" t="str">
        <f>IF(AND(E8&gt;10000,Tillgångar_utestående_belopp!E19&gt;10000),IF(E14&lt;Tillgångar_utestående_belopp!E42,"",""),"")</f>
        <v/>
      </c>
    </row>
    <row r="677" spans="1:3" x14ac:dyDescent="0.25">
      <c r="A677" t="s">
        <v>2585</v>
      </c>
      <c r="B677" t="s">
        <v>1810</v>
      </c>
      <c r="C677" s="95" t="str">
        <f>IF(AND(F8&gt;10000,Tillgångar_utestående_belopp!F19&gt;10000),IF(F14&lt;Tillgångar_utestående_belopp!F42,"",""),"")</f>
        <v/>
      </c>
    </row>
    <row r="678" spans="1:3" x14ac:dyDescent="0.25">
      <c r="A678" t="s">
        <v>2585</v>
      </c>
      <c r="B678" t="s">
        <v>1811</v>
      </c>
      <c r="C678" s="95" t="str">
        <f>IF(AND(G8&gt;10000,Tillgångar_utestående_belopp!G19&gt;10000),IF(G14&lt;Tillgångar_utestående_belopp!G42,"",""),"")</f>
        <v/>
      </c>
    </row>
    <row r="679" spans="1:3" x14ac:dyDescent="0.25">
      <c r="A679" t="s">
        <v>2585</v>
      </c>
      <c r="B679" t="s">
        <v>1817</v>
      </c>
      <c r="C679" s="95" t="str">
        <f>IF(AND(M8&gt;10000,Tillgångar_utestående_belopp!P19&gt;10000),IF(M14&lt;Tillgångar_utestående_belopp!P42-0.01,"","?"),"")</f>
        <v/>
      </c>
    </row>
    <row r="680" spans="1:3" x14ac:dyDescent="0.25">
      <c r="A680" t="s">
        <v>2585</v>
      </c>
      <c r="B680" t="s">
        <v>1821</v>
      </c>
      <c r="C680" s="95" t="str">
        <f>IF(AND(E8&gt;10000,Tillgångar_utestående_belopp!E26&gt;10000),IF(E14&lt;Tillgångar_utestående_belopp!E49-0.01,"",""),"")</f>
        <v/>
      </c>
    </row>
    <row r="681" spans="1:3" x14ac:dyDescent="0.25">
      <c r="A681" t="s">
        <v>2585</v>
      </c>
      <c r="B681" t="s">
        <v>1822</v>
      </c>
      <c r="C681" s="95" t="str">
        <f>IF(AND(F8&gt;10000,Tillgångar_utestående_belopp!F26&gt;10000),IF(F14&lt;Tillgångar_utestående_belopp!F49-0.01,"",""),"")</f>
        <v/>
      </c>
    </row>
    <row r="682" spans="1:3" x14ac:dyDescent="0.25">
      <c r="A682" t="s">
        <v>2585</v>
      </c>
      <c r="B682" t="s">
        <v>2245</v>
      </c>
      <c r="C682" s="95" t="str">
        <f>IF(AND(G8&gt;10000,Tillgångar_utestående_belopp!G26&gt;10000),IF(G14&lt;Tillgångar_utestående_belopp!G49-0.01,"",""),"")</f>
        <v/>
      </c>
    </row>
    <row r="683" spans="1:3" x14ac:dyDescent="0.25">
      <c r="A683" t="s">
        <v>2585</v>
      </c>
      <c r="B683" t="s">
        <v>2251</v>
      </c>
      <c r="C683" s="95" t="str">
        <f>IF(AND(M8&gt;10000,Tillgångar_utestående_belopp!P26&gt;10000),IF(M14&lt;Tillgångar_utestående_belopp!P49-0.01,"","?"),"")</f>
        <v/>
      </c>
    </row>
    <row r="684" spans="1:3" x14ac:dyDescent="0.25">
      <c r="A684" t="s">
        <v>2585</v>
      </c>
      <c r="B684" t="s">
        <v>2254</v>
      </c>
      <c r="C684" s="95" t="str">
        <f>IF(COUNT(E7:M8)=COUNT(E13:M14),"","?")</f>
        <v/>
      </c>
    </row>
    <row r="685" spans="1:3" x14ac:dyDescent="0.25">
      <c r="A685" t="s">
        <v>2586</v>
      </c>
      <c r="B685" t="s">
        <v>1445</v>
      </c>
      <c r="C685" s="95" t="str">
        <f>IF((F6+G6)&lt;Skulder_utestående_belopp!H7+0.01,"","?")</f>
        <v/>
      </c>
    </row>
    <row r="686" spans="1:3" x14ac:dyDescent="0.25">
      <c r="A686" t="s">
        <v>2586</v>
      </c>
      <c r="B686" t="s">
        <v>1446</v>
      </c>
      <c r="C686" s="95" t="str">
        <f>IF(H6&lt;Skulder_utestående_belopp!I7+0.01,"","?")</f>
        <v/>
      </c>
    </row>
    <row r="687" spans="1:3" x14ac:dyDescent="0.25">
      <c r="A687" t="s">
        <v>2586</v>
      </c>
      <c r="B687" t="s">
        <v>1448</v>
      </c>
      <c r="C687" s="95" t="str">
        <f>IF(ABS(J6-(E6+F6+G6+H6))&lt;=25,"","Summafel")</f>
        <v/>
      </c>
    </row>
    <row r="688" spans="1:3" x14ac:dyDescent="0.25">
      <c r="A688" t="s">
        <v>2586</v>
      </c>
      <c r="B688" t="s">
        <v>1462</v>
      </c>
      <c r="C688" s="95" t="str">
        <f>IF(J6&lt;Skulder_utestående_belopp!O7+0.01,"","?")</f>
        <v/>
      </c>
    </row>
    <row r="689" spans="1:3" x14ac:dyDescent="0.25">
      <c r="A689" t="s">
        <v>2586</v>
      </c>
      <c r="B689" t="s">
        <v>1471</v>
      </c>
      <c r="C689" s="95" t="str">
        <f>IF(E7=0,"","?")</f>
        <v/>
      </c>
    </row>
    <row r="690" spans="1:3" x14ac:dyDescent="0.25">
      <c r="A690" t="s">
        <v>2586</v>
      </c>
      <c r="B690" t="s">
        <v>1473</v>
      </c>
      <c r="C690" s="95" t="str">
        <f>IF((F7+G7)&lt;Skulder_utestående_belopp!H8+0.01,"","?")</f>
        <v/>
      </c>
    </row>
    <row r="691" spans="1:3" x14ac:dyDescent="0.25">
      <c r="A691" t="s">
        <v>2586</v>
      </c>
      <c r="B691" t="s">
        <v>1474</v>
      </c>
      <c r="C691" s="95" t="str">
        <f>IF(H7&lt;Skulder_utestående_belopp!I8+0.01,"","?")</f>
        <v/>
      </c>
    </row>
    <row r="692" spans="1:3" x14ac:dyDescent="0.25">
      <c r="A692" t="s">
        <v>2586</v>
      </c>
      <c r="B692" t="s">
        <v>1475</v>
      </c>
      <c r="C692" s="95" t="str">
        <f>IF(I7&lt;Skulder_utestående_belopp!L8+0.01,"","?")</f>
        <v/>
      </c>
    </row>
    <row r="693" spans="1:3" x14ac:dyDescent="0.25">
      <c r="A693" t="s">
        <v>2586</v>
      </c>
      <c r="B693" t="s">
        <v>1476</v>
      </c>
      <c r="C693" s="95" t="str">
        <f>IF(ABS(J7-(E7+F7+G7+H7+I7))&lt;=25,"","Summafel")</f>
        <v/>
      </c>
    </row>
    <row r="694" spans="1:3" x14ac:dyDescent="0.25">
      <c r="A694" t="s">
        <v>2586</v>
      </c>
      <c r="B694" t="s">
        <v>1485</v>
      </c>
      <c r="C694" s="95" t="str">
        <f>IF(E7&lt;Skulder_utestående_belopp!F8+0.01,"","?")</f>
        <v/>
      </c>
    </row>
    <row r="695" spans="1:3" x14ac:dyDescent="0.25">
      <c r="A695" t="s">
        <v>2586</v>
      </c>
      <c r="B695" t="s">
        <v>1490</v>
      </c>
      <c r="C695" s="95" t="str">
        <f>IF(J7&lt;=Skulder_utestående_belopp!O8,"","??")</f>
        <v/>
      </c>
    </row>
    <row r="696" spans="1:3" x14ac:dyDescent="0.25">
      <c r="A696" t="s">
        <v>2586</v>
      </c>
      <c r="B696" t="s">
        <v>2581</v>
      </c>
      <c r="C696" s="95" t="str">
        <f>IF(AND(E6&gt;100000,G6&gt;100000),IF(G12&gt;E12-0.01,"","?"),"")</f>
        <v/>
      </c>
    </row>
    <row r="697" spans="1:3" x14ac:dyDescent="0.25">
      <c r="A697" t="s">
        <v>2586</v>
      </c>
      <c r="B697" t="s">
        <v>2582</v>
      </c>
      <c r="C697" s="95" t="str">
        <f>IF(AND(F6&gt;G6&gt;10000),IF(G12&gt;F12-0.01,"","?"),"")</f>
        <v/>
      </c>
    </row>
    <row r="698" spans="1:3" x14ac:dyDescent="0.25">
      <c r="A698" t="s">
        <v>2586</v>
      </c>
      <c r="B698" t="s">
        <v>1640</v>
      </c>
      <c r="C698" s="95" t="str">
        <f>IF(AND(G6&gt;10000,H6&gt;10000),IF(H12&gt;G12-0.01,"","?"),"")</f>
        <v/>
      </c>
    </row>
    <row r="699" spans="1:3" x14ac:dyDescent="0.25">
      <c r="A699" t="s">
        <v>2586</v>
      </c>
      <c r="B699" t="s">
        <v>1643</v>
      </c>
      <c r="C699" s="95" t="str">
        <f>IF(ABS(J12-((E12*E6+F12*F6+G12*G6+H12*H6)/(J6+0.001)))&lt;=0.002,"","Summafel")</f>
        <v/>
      </c>
    </row>
    <row r="700" spans="1:3" x14ac:dyDescent="0.25">
      <c r="A700" t="s">
        <v>2586</v>
      </c>
      <c r="B700" t="s">
        <v>2130</v>
      </c>
      <c r="C700" s="95" t="str">
        <f>IF(AND(F7&gt;G7&gt;10000),IF(G13&gt;F13-0.01,"","?"),"")</f>
        <v/>
      </c>
    </row>
    <row r="701" spans="1:3" x14ac:dyDescent="0.25">
      <c r="A701" t="s">
        <v>2586</v>
      </c>
      <c r="B701" t="s">
        <v>1649</v>
      </c>
      <c r="C701" s="95" t="str">
        <f>IF(AND(G7&gt;10000,H7&gt;10000),IF(H13&gt;G13-0.01,"","?"),"")</f>
        <v/>
      </c>
    </row>
    <row r="702" spans="1:3" x14ac:dyDescent="0.25">
      <c r="A702" t="s">
        <v>2586</v>
      </c>
      <c r="B702" t="s">
        <v>1652</v>
      </c>
      <c r="C702" s="95" t="str">
        <f>IF(ABS(J13-((E13*E7+F13*F7+G13*G7+H13*H7+I13*I7)/(J7+0.001)))&lt;=0.002,"","Summafel")</f>
        <v/>
      </c>
    </row>
    <row r="703" spans="1:3" x14ac:dyDescent="0.25">
      <c r="A703" t="s">
        <v>2586</v>
      </c>
      <c r="B703" t="s">
        <v>2111</v>
      </c>
      <c r="C703" s="95" t="str">
        <f>IF(COUNT(E6:J7)=COUNT(E12:J13),"","?")</f>
        <v/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60"/>
  <sheetViews>
    <sheetView topLeftCell="C1" workbookViewId="0">
      <selection activeCell="C2" sqref="C2"/>
    </sheetView>
  </sheetViews>
  <sheetFormatPr defaultRowHeight="15" x14ac:dyDescent="0.25"/>
  <cols>
    <col min="1" max="1" width="29.85546875" style="95" hidden="1" customWidth="1"/>
    <col min="2" max="2" width="6.7109375" style="95" hidden="1" customWidth="1"/>
    <col min="3" max="4" width="44.85546875" style="95" bestFit="1" customWidth="1"/>
    <col min="5" max="5" width="29.85546875" style="95" bestFit="1" customWidth="1"/>
    <col min="6" max="6" width="7.85546875" style="95" bestFit="1" customWidth="1"/>
    <col min="7" max="7" width="4.28515625" style="95" bestFit="1" customWidth="1"/>
    <col min="8" max="8" width="9.7109375" style="95" bestFit="1" customWidth="1"/>
    <col min="9" max="9" width="39.140625" style="95" bestFit="1" customWidth="1"/>
    <col min="10" max="10" width="38.7109375" style="95" bestFit="1" customWidth="1"/>
    <col min="11" max="11" width="57.85546875" style="95" bestFit="1" customWidth="1"/>
    <col min="12" max="12" width="38.7109375" style="95" bestFit="1" customWidth="1"/>
    <col min="13" max="13" width="14.5703125" style="95" bestFit="1" customWidth="1"/>
    <col min="14" max="16384" width="9.140625" style="95"/>
  </cols>
  <sheetData>
    <row r="1" spans="1:13" s="94" customFormat="1" x14ac:dyDescent="0.25">
      <c r="C1" s="94" t="s">
        <v>2181</v>
      </c>
      <c r="D1" s="94" t="s">
        <v>2182</v>
      </c>
      <c r="E1" s="94" t="s">
        <v>2183</v>
      </c>
      <c r="F1" s="94" t="s">
        <v>2184</v>
      </c>
      <c r="G1" s="94" t="s">
        <v>2185</v>
      </c>
      <c r="H1" s="94" t="s">
        <v>2186</v>
      </c>
      <c r="I1" s="94" t="s">
        <v>2187</v>
      </c>
      <c r="J1" s="94" t="s">
        <v>2188</v>
      </c>
      <c r="K1" s="94" t="s">
        <v>2189</v>
      </c>
      <c r="L1" s="94" t="s">
        <v>2190</v>
      </c>
      <c r="M1" s="94" t="s">
        <v>2191</v>
      </c>
    </row>
    <row r="2" spans="1:13" x14ac:dyDescent="0.25">
      <c r="A2" s="95" t="s">
        <v>2583</v>
      </c>
      <c r="B2" s="95" t="s">
        <v>1275</v>
      </c>
      <c r="C2" s="95" t="str">
        <f t="shared" ref="C2:C65" ca="1" si="0">IF(ISBLANK(INDIRECT(CONCATENATE("'",A2,"'","!",B2))),"",(INDIRECT(CONCATENATE("'",A2,"'","!",B2))))</f>
        <v/>
      </c>
      <c r="D2" s="95" t="s">
        <v>68</v>
      </c>
      <c r="E2" s="95" t="s">
        <v>2583</v>
      </c>
      <c r="F2" s="95" t="s">
        <v>2133</v>
      </c>
      <c r="G2" s="95">
        <v>9</v>
      </c>
      <c r="H2" s="95" t="s">
        <v>2134</v>
      </c>
      <c r="I2" s="95" t="s">
        <v>2135</v>
      </c>
      <c r="J2" s="95" t="s">
        <v>2135</v>
      </c>
      <c r="K2" s="95" t="s">
        <v>2587</v>
      </c>
      <c r="L2" s="95" t="s">
        <v>2136</v>
      </c>
      <c r="M2" s="95" t="s">
        <v>2137</v>
      </c>
    </row>
    <row r="3" spans="1:13" x14ac:dyDescent="0.25">
      <c r="A3" s="95" t="s">
        <v>2583</v>
      </c>
      <c r="B3" s="95" t="s">
        <v>1276</v>
      </c>
      <c r="C3" s="95" t="str">
        <f t="shared" ca="1" si="0"/>
        <v/>
      </c>
      <c r="D3" s="95" t="s">
        <v>69</v>
      </c>
      <c r="E3" s="95" t="s">
        <v>2583</v>
      </c>
      <c r="F3" s="95" t="s">
        <v>2138</v>
      </c>
      <c r="G3" s="95">
        <v>9</v>
      </c>
      <c r="H3" s="95" t="s">
        <v>2134</v>
      </c>
      <c r="I3" s="95" t="s">
        <v>2135</v>
      </c>
      <c r="J3" s="95" t="s">
        <v>2135</v>
      </c>
      <c r="K3" s="95" t="s">
        <v>2587</v>
      </c>
      <c r="L3" s="95" t="s">
        <v>2136</v>
      </c>
      <c r="M3" s="95" t="s">
        <v>2137</v>
      </c>
    </row>
    <row r="4" spans="1:13" x14ac:dyDescent="0.25">
      <c r="A4" s="95" t="s">
        <v>2583</v>
      </c>
      <c r="B4" s="95" t="s">
        <v>1277</v>
      </c>
      <c r="C4" s="95" t="str">
        <f t="shared" ca="1" si="0"/>
        <v/>
      </c>
      <c r="D4" s="95" t="s">
        <v>70</v>
      </c>
      <c r="E4" s="95" t="s">
        <v>2583</v>
      </c>
      <c r="F4" s="95" t="s">
        <v>2139</v>
      </c>
      <c r="G4" s="95">
        <v>9</v>
      </c>
      <c r="H4" s="95" t="s">
        <v>2134</v>
      </c>
      <c r="I4" s="95" t="s">
        <v>2135</v>
      </c>
      <c r="J4" s="95" t="s">
        <v>2135</v>
      </c>
      <c r="K4" s="95" t="s">
        <v>2587</v>
      </c>
      <c r="L4" s="95" t="s">
        <v>2136</v>
      </c>
      <c r="M4" s="95" t="s">
        <v>2137</v>
      </c>
    </row>
    <row r="5" spans="1:13" x14ac:dyDescent="0.25">
      <c r="A5" s="95" t="s">
        <v>2583</v>
      </c>
      <c r="B5" s="95" t="s">
        <v>1278</v>
      </c>
      <c r="C5" s="95" t="str">
        <f t="shared" ca="1" si="0"/>
        <v/>
      </c>
      <c r="D5" s="95" t="s">
        <v>71</v>
      </c>
      <c r="E5" s="95" t="s">
        <v>2583</v>
      </c>
      <c r="F5" s="95" t="s">
        <v>2140</v>
      </c>
      <c r="G5" s="95">
        <v>9</v>
      </c>
      <c r="H5" s="95" t="s">
        <v>2134</v>
      </c>
      <c r="I5" s="95" t="s">
        <v>2135</v>
      </c>
      <c r="J5" s="95" t="s">
        <v>2135</v>
      </c>
      <c r="K5" s="95" t="s">
        <v>2587</v>
      </c>
      <c r="L5" s="95" t="s">
        <v>2136</v>
      </c>
      <c r="M5" s="95" t="s">
        <v>2137</v>
      </c>
    </row>
    <row r="6" spans="1:13" x14ac:dyDescent="0.25">
      <c r="A6" s="95" t="s">
        <v>2583</v>
      </c>
      <c r="B6" s="95" t="s">
        <v>1279</v>
      </c>
      <c r="C6" s="95" t="str">
        <f t="shared" ca="1" si="0"/>
        <v/>
      </c>
      <c r="D6" s="95" t="s">
        <v>72</v>
      </c>
      <c r="E6" s="95" t="s">
        <v>2583</v>
      </c>
      <c r="F6" s="95" t="s">
        <v>2141</v>
      </c>
      <c r="G6" s="95">
        <v>9</v>
      </c>
      <c r="H6" s="95" t="s">
        <v>2134</v>
      </c>
      <c r="I6" s="95" t="s">
        <v>2135</v>
      </c>
      <c r="J6" s="95" t="s">
        <v>2135</v>
      </c>
      <c r="K6" s="95" t="s">
        <v>2587</v>
      </c>
      <c r="L6" s="95" t="s">
        <v>2136</v>
      </c>
      <c r="M6" s="95" t="s">
        <v>2137</v>
      </c>
    </row>
    <row r="7" spans="1:13" x14ac:dyDescent="0.25">
      <c r="A7" s="95" t="s">
        <v>2583</v>
      </c>
      <c r="B7" s="95" t="s">
        <v>1280</v>
      </c>
      <c r="C7" s="95" t="str">
        <f t="shared" ca="1" si="0"/>
        <v/>
      </c>
      <c r="D7" s="95" t="s">
        <v>73</v>
      </c>
      <c r="E7" s="95" t="s">
        <v>2583</v>
      </c>
      <c r="F7" s="95" t="s">
        <v>2142</v>
      </c>
      <c r="G7" s="95">
        <v>9</v>
      </c>
      <c r="H7" s="95" t="s">
        <v>2134</v>
      </c>
      <c r="I7" s="95" t="s">
        <v>2135</v>
      </c>
      <c r="J7" s="95" t="s">
        <v>2143</v>
      </c>
      <c r="K7" s="95" t="s">
        <v>2587</v>
      </c>
      <c r="L7" s="95" t="s">
        <v>2136</v>
      </c>
      <c r="M7" s="95" t="s">
        <v>2137</v>
      </c>
    </row>
    <row r="8" spans="1:13" x14ac:dyDescent="0.25">
      <c r="A8" s="95" t="s">
        <v>2583</v>
      </c>
      <c r="B8" s="95" t="s">
        <v>1281</v>
      </c>
      <c r="C8" s="95" t="str">
        <f t="shared" ca="1" si="0"/>
        <v/>
      </c>
      <c r="D8" s="95" t="s">
        <v>74</v>
      </c>
      <c r="E8" s="95" t="s">
        <v>2583</v>
      </c>
      <c r="F8" s="95" t="s">
        <v>2144</v>
      </c>
      <c r="G8" s="95">
        <v>9</v>
      </c>
      <c r="H8" s="95" t="s">
        <v>2134</v>
      </c>
      <c r="I8" s="95" t="s">
        <v>2135</v>
      </c>
      <c r="J8" s="95" t="s">
        <v>2145</v>
      </c>
      <c r="K8" s="95" t="s">
        <v>2587</v>
      </c>
      <c r="L8" s="95" t="s">
        <v>2136</v>
      </c>
      <c r="M8" s="95" t="s">
        <v>2137</v>
      </c>
    </row>
    <row r="9" spans="1:13" x14ac:dyDescent="0.25">
      <c r="A9" s="95" t="s">
        <v>2583</v>
      </c>
      <c r="B9" s="95" t="s">
        <v>1282</v>
      </c>
      <c r="C9" s="95" t="str">
        <f t="shared" ca="1" si="0"/>
        <v/>
      </c>
      <c r="D9" s="95" t="s">
        <v>75</v>
      </c>
      <c r="E9" s="95" t="s">
        <v>2583</v>
      </c>
      <c r="F9" s="95" t="s">
        <v>2146</v>
      </c>
      <c r="G9" s="95">
        <v>9</v>
      </c>
      <c r="H9" s="95" t="s">
        <v>2134</v>
      </c>
      <c r="I9" s="95" t="s">
        <v>2135</v>
      </c>
      <c r="J9" s="95" t="s">
        <v>2147</v>
      </c>
      <c r="K9" s="95" t="s">
        <v>2587</v>
      </c>
      <c r="L9" s="95" t="s">
        <v>2136</v>
      </c>
      <c r="M9" s="95" t="s">
        <v>2137</v>
      </c>
    </row>
    <row r="10" spans="1:13" x14ac:dyDescent="0.25">
      <c r="A10" s="95" t="s">
        <v>2583</v>
      </c>
      <c r="B10" s="95" t="s">
        <v>1283</v>
      </c>
      <c r="C10" s="95" t="str">
        <f t="shared" ca="1" si="0"/>
        <v/>
      </c>
      <c r="D10" s="95" t="s">
        <v>76</v>
      </c>
      <c r="E10" s="95" t="s">
        <v>2583</v>
      </c>
      <c r="F10" s="95" t="s">
        <v>2148</v>
      </c>
      <c r="G10" s="95">
        <v>9</v>
      </c>
      <c r="H10" s="95" t="s">
        <v>2134</v>
      </c>
      <c r="I10" s="95" t="s">
        <v>2135</v>
      </c>
      <c r="J10" s="95" t="s">
        <v>2192</v>
      </c>
      <c r="K10" s="95" t="s">
        <v>2587</v>
      </c>
      <c r="L10" s="95" t="s">
        <v>2136</v>
      </c>
      <c r="M10" s="95" t="s">
        <v>2137</v>
      </c>
    </row>
    <row r="11" spans="1:13" x14ac:dyDescent="0.25">
      <c r="A11" s="95" t="s">
        <v>2583</v>
      </c>
      <c r="B11" s="95" t="s">
        <v>1284</v>
      </c>
      <c r="C11" s="95" t="str">
        <f t="shared" ca="1" si="0"/>
        <v/>
      </c>
      <c r="D11" s="95" t="s">
        <v>77</v>
      </c>
      <c r="E11" s="95" t="s">
        <v>2583</v>
      </c>
      <c r="F11" s="95" t="s">
        <v>2149</v>
      </c>
      <c r="G11" s="95">
        <v>9</v>
      </c>
      <c r="H11" s="95" t="s">
        <v>2134</v>
      </c>
      <c r="I11" s="95" t="s">
        <v>2135</v>
      </c>
      <c r="J11" s="95" t="s">
        <v>2150</v>
      </c>
      <c r="K11" s="95" t="s">
        <v>2587</v>
      </c>
      <c r="L11" s="95" t="s">
        <v>2136</v>
      </c>
      <c r="M11" s="95" t="s">
        <v>2137</v>
      </c>
    </row>
    <row r="12" spans="1:13" x14ac:dyDescent="0.25">
      <c r="A12" s="95" t="s">
        <v>2583</v>
      </c>
      <c r="B12" s="95" t="s">
        <v>1285</v>
      </c>
      <c r="C12" s="95" t="str">
        <f t="shared" ca="1" si="0"/>
        <v/>
      </c>
      <c r="D12" s="95" t="s">
        <v>78</v>
      </c>
      <c r="E12" s="95" t="s">
        <v>2583</v>
      </c>
      <c r="F12" s="95" t="s">
        <v>2151</v>
      </c>
      <c r="G12" s="95">
        <v>9</v>
      </c>
      <c r="H12" s="95" t="s">
        <v>2134</v>
      </c>
      <c r="I12" s="95" t="s">
        <v>2135</v>
      </c>
      <c r="J12" s="95" t="s">
        <v>2152</v>
      </c>
      <c r="K12" s="95" t="s">
        <v>2587</v>
      </c>
      <c r="L12" s="95" t="s">
        <v>2136</v>
      </c>
      <c r="M12" s="95" t="s">
        <v>2137</v>
      </c>
    </row>
    <row r="13" spans="1:13" x14ac:dyDescent="0.25">
      <c r="A13" s="95" t="s">
        <v>2583</v>
      </c>
      <c r="B13" s="95" t="s">
        <v>1286</v>
      </c>
      <c r="C13" s="95" t="str">
        <f t="shared" ca="1" si="0"/>
        <v/>
      </c>
      <c r="D13" s="95" t="s">
        <v>79</v>
      </c>
      <c r="E13" s="95" t="s">
        <v>2583</v>
      </c>
      <c r="F13" s="95" t="s">
        <v>2153</v>
      </c>
      <c r="G13" s="95">
        <v>9</v>
      </c>
      <c r="H13" s="95" t="s">
        <v>2134</v>
      </c>
      <c r="I13" s="95" t="s">
        <v>2135</v>
      </c>
      <c r="J13" s="95" t="s">
        <v>2135</v>
      </c>
      <c r="K13" s="95" t="s">
        <v>2587</v>
      </c>
      <c r="L13" s="95" t="s">
        <v>2136</v>
      </c>
      <c r="M13" s="95" t="s">
        <v>2137</v>
      </c>
    </row>
    <row r="14" spans="1:13" x14ac:dyDescent="0.25">
      <c r="A14" s="95" t="s">
        <v>2583</v>
      </c>
      <c r="B14" s="95" t="s">
        <v>1287</v>
      </c>
      <c r="C14" s="95" t="str">
        <f t="shared" ca="1" si="0"/>
        <v/>
      </c>
      <c r="D14" s="95" t="s">
        <v>80</v>
      </c>
      <c r="E14" s="95" t="s">
        <v>2583</v>
      </c>
      <c r="F14" s="95" t="s">
        <v>2154</v>
      </c>
      <c r="G14" s="95">
        <v>9</v>
      </c>
      <c r="H14" s="95" t="s">
        <v>2134</v>
      </c>
      <c r="I14" s="95" t="s">
        <v>2135</v>
      </c>
      <c r="J14" s="95" t="s">
        <v>2135</v>
      </c>
      <c r="K14" s="95" t="s">
        <v>2587</v>
      </c>
      <c r="L14" s="95" t="s">
        <v>2136</v>
      </c>
      <c r="M14" s="95" t="s">
        <v>2137</v>
      </c>
    </row>
    <row r="15" spans="1:13" x14ac:dyDescent="0.25">
      <c r="A15" s="95" t="s">
        <v>2583</v>
      </c>
      <c r="B15" s="95" t="s">
        <v>1288</v>
      </c>
      <c r="C15" s="95" t="str">
        <f t="shared" ca="1" si="0"/>
        <v/>
      </c>
      <c r="D15" s="95" t="s">
        <v>81</v>
      </c>
      <c r="E15" s="95" t="s">
        <v>2583</v>
      </c>
      <c r="F15" s="95" t="s">
        <v>2155</v>
      </c>
      <c r="G15" s="95">
        <v>9</v>
      </c>
      <c r="H15" s="95" t="s">
        <v>2134</v>
      </c>
      <c r="I15" s="95" t="s">
        <v>2135</v>
      </c>
      <c r="J15" s="95" t="s">
        <v>2135</v>
      </c>
      <c r="K15" s="95" t="s">
        <v>2587</v>
      </c>
      <c r="L15" s="95" t="s">
        <v>2136</v>
      </c>
      <c r="M15" s="95" t="s">
        <v>2137</v>
      </c>
    </row>
    <row r="16" spans="1:13" x14ac:dyDescent="0.25">
      <c r="A16" s="95" t="s">
        <v>2583</v>
      </c>
      <c r="B16" s="95" t="s">
        <v>1289</v>
      </c>
      <c r="C16" s="95" t="str">
        <f t="shared" ca="1" si="0"/>
        <v/>
      </c>
      <c r="D16" s="95" t="s">
        <v>84</v>
      </c>
      <c r="E16" s="95" t="s">
        <v>2583</v>
      </c>
      <c r="F16" s="95" t="s">
        <v>2133</v>
      </c>
      <c r="G16" s="95">
        <v>10</v>
      </c>
      <c r="H16" s="95" t="s">
        <v>2134</v>
      </c>
      <c r="I16" s="95" t="s">
        <v>2156</v>
      </c>
      <c r="J16" s="95" t="s">
        <v>2135</v>
      </c>
      <c r="K16" s="95" t="s">
        <v>2587</v>
      </c>
      <c r="L16" s="95" t="s">
        <v>2136</v>
      </c>
      <c r="M16" s="95" t="s">
        <v>2137</v>
      </c>
    </row>
    <row r="17" spans="1:13" x14ac:dyDescent="0.25">
      <c r="A17" s="95" t="s">
        <v>2583</v>
      </c>
      <c r="B17" s="95" t="s">
        <v>1290</v>
      </c>
      <c r="C17" s="95" t="str">
        <f t="shared" ca="1" si="0"/>
        <v/>
      </c>
      <c r="D17" s="95" t="s">
        <v>85</v>
      </c>
      <c r="E17" s="95" t="s">
        <v>2583</v>
      </c>
      <c r="F17" s="95" t="s">
        <v>2138</v>
      </c>
      <c r="G17" s="95">
        <v>10</v>
      </c>
      <c r="H17" s="95" t="s">
        <v>2134</v>
      </c>
      <c r="I17" s="95" t="s">
        <v>2156</v>
      </c>
      <c r="J17" s="95" t="s">
        <v>2135</v>
      </c>
      <c r="K17" s="95" t="s">
        <v>2587</v>
      </c>
      <c r="L17" s="95" t="s">
        <v>2136</v>
      </c>
      <c r="M17" s="95" t="s">
        <v>2137</v>
      </c>
    </row>
    <row r="18" spans="1:13" x14ac:dyDescent="0.25">
      <c r="A18" s="95" t="s">
        <v>2583</v>
      </c>
      <c r="B18" s="95" t="s">
        <v>1291</v>
      </c>
      <c r="C18" s="95" t="str">
        <f t="shared" ca="1" si="0"/>
        <v/>
      </c>
      <c r="D18" s="95" t="s">
        <v>86</v>
      </c>
      <c r="E18" s="95" t="s">
        <v>2583</v>
      </c>
      <c r="F18" s="95" t="s">
        <v>2139</v>
      </c>
      <c r="G18" s="95">
        <v>10</v>
      </c>
      <c r="H18" s="95" t="s">
        <v>2134</v>
      </c>
      <c r="I18" s="95" t="s">
        <v>2156</v>
      </c>
      <c r="J18" s="95" t="s">
        <v>2135</v>
      </c>
      <c r="K18" s="95" t="s">
        <v>2587</v>
      </c>
      <c r="L18" s="95" t="s">
        <v>2136</v>
      </c>
      <c r="M18" s="95" t="s">
        <v>2137</v>
      </c>
    </row>
    <row r="19" spans="1:13" x14ac:dyDescent="0.25">
      <c r="A19" s="95" t="s">
        <v>2583</v>
      </c>
      <c r="B19" s="95" t="s">
        <v>1292</v>
      </c>
      <c r="C19" s="95" t="str">
        <f t="shared" ca="1" si="0"/>
        <v/>
      </c>
      <c r="D19" s="95" t="s">
        <v>87</v>
      </c>
      <c r="E19" s="95" t="s">
        <v>2583</v>
      </c>
      <c r="F19" s="95" t="s">
        <v>2140</v>
      </c>
      <c r="G19" s="95">
        <v>10</v>
      </c>
      <c r="H19" s="95" t="s">
        <v>2134</v>
      </c>
      <c r="I19" s="95" t="s">
        <v>2156</v>
      </c>
      <c r="J19" s="95" t="s">
        <v>2135</v>
      </c>
      <c r="K19" s="95" t="s">
        <v>2587</v>
      </c>
      <c r="L19" s="95" t="s">
        <v>2136</v>
      </c>
      <c r="M19" s="95" t="s">
        <v>2137</v>
      </c>
    </row>
    <row r="20" spans="1:13" x14ac:dyDescent="0.25">
      <c r="A20" s="95" t="s">
        <v>2583</v>
      </c>
      <c r="B20" s="95" t="s">
        <v>1293</v>
      </c>
      <c r="C20" s="95" t="str">
        <f t="shared" ca="1" si="0"/>
        <v/>
      </c>
      <c r="D20" s="95" t="s">
        <v>88</v>
      </c>
      <c r="E20" s="95" t="s">
        <v>2583</v>
      </c>
      <c r="F20" s="95" t="s">
        <v>2141</v>
      </c>
      <c r="G20" s="95">
        <v>10</v>
      </c>
      <c r="H20" s="95" t="s">
        <v>2134</v>
      </c>
      <c r="I20" s="95" t="s">
        <v>2156</v>
      </c>
      <c r="J20" s="95" t="s">
        <v>2135</v>
      </c>
      <c r="K20" s="95" t="s">
        <v>2587</v>
      </c>
      <c r="L20" s="95" t="s">
        <v>2136</v>
      </c>
      <c r="M20" s="95" t="s">
        <v>2137</v>
      </c>
    </row>
    <row r="21" spans="1:13" x14ac:dyDescent="0.25">
      <c r="A21" s="95" t="s">
        <v>2583</v>
      </c>
      <c r="B21" s="95" t="s">
        <v>1294</v>
      </c>
      <c r="C21" s="95" t="str">
        <f t="shared" ca="1" si="0"/>
        <v/>
      </c>
      <c r="D21" s="95" t="s">
        <v>89</v>
      </c>
      <c r="E21" s="95" t="s">
        <v>2583</v>
      </c>
      <c r="F21" s="95" t="s">
        <v>2142</v>
      </c>
      <c r="G21" s="95">
        <v>10</v>
      </c>
      <c r="H21" s="95" t="s">
        <v>2134</v>
      </c>
      <c r="I21" s="95" t="s">
        <v>2156</v>
      </c>
      <c r="J21" s="95" t="s">
        <v>2143</v>
      </c>
      <c r="K21" s="95" t="s">
        <v>2587</v>
      </c>
      <c r="L21" s="95" t="s">
        <v>2136</v>
      </c>
      <c r="M21" s="95" t="s">
        <v>2137</v>
      </c>
    </row>
    <row r="22" spans="1:13" x14ac:dyDescent="0.25">
      <c r="A22" s="95" t="s">
        <v>2583</v>
      </c>
      <c r="B22" s="95" t="s">
        <v>1295</v>
      </c>
      <c r="C22" s="95" t="str">
        <f t="shared" ca="1" si="0"/>
        <v/>
      </c>
      <c r="D22" s="95" t="s">
        <v>90</v>
      </c>
      <c r="E22" s="95" t="s">
        <v>2583</v>
      </c>
      <c r="F22" s="95" t="s">
        <v>2144</v>
      </c>
      <c r="G22" s="95">
        <v>10</v>
      </c>
      <c r="H22" s="95" t="s">
        <v>2134</v>
      </c>
      <c r="I22" s="95" t="s">
        <v>2156</v>
      </c>
      <c r="J22" s="95" t="s">
        <v>2145</v>
      </c>
      <c r="K22" s="95" t="s">
        <v>2587</v>
      </c>
      <c r="L22" s="95" t="s">
        <v>2136</v>
      </c>
      <c r="M22" s="95" t="s">
        <v>2137</v>
      </c>
    </row>
    <row r="23" spans="1:13" x14ac:dyDescent="0.25">
      <c r="A23" s="95" t="s">
        <v>2583</v>
      </c>
      <c r="B23" s="95" t="s">
        <v>1296</v>
      </c>
      <c r="C23" s="95" t="str">
        <f t="shared" ca="1" si="0"/>
        <v/>
      </c>
      <c r="D23" s="95" t="s">
        <v>91</v>
      </c>
      <c r="E23" s="95" t="s">
        <v>2583</v>
      </c>
      <c r="F23" s="95" t="s">
        <v>2146</v>
      </c>
      <c r="G23" s="95">
        <v>10</v>
      </c>
      <c r="H23" s="95" t="s">
        <v>2134</v>
      </c>
      <c r="I23" s="95" t="s">
        <v>2156</v>
      </c>
      <c r="J23" s="95" t="s">
        <v>2147</v>
      </c>
      <c r="K23" s="95" t="s">
        <v>2587</v>
      </c>
      <c r="L23" s="95" t="s">
        <v>2136</v>
      </c>
      <c r="M23" s="95" t="s">
        <v>2137</v>
      </c>
    </row>
    <row r="24" spans="1:13" x14ac:dyDescent="0.25">
      <c r="A24" s="95" t="s">
        <v>2583</v>
      </c>
      <c r="B24" s="95" t="s">
        <v>1297</v>
      </c>
      <c r="C24" s="95" t="str">
        <f t="shared" ca="1" si="0"/>
        <v/>
      </c>
      <c r="D24" s="95" t="s">
        <v>92</v>
      </c>
      <c r="E24" s="95" t="s">
        <v>2583</v>
      </c>
      <c r="F24" s="95" t="s">
        <v>2148</v>
      </c>
      <c r="G24" s="95">
        <v>10</v>
      </c>
      <c r="H24" s="95" t="s">
        <v>2134</v>
      </c>
      <c r="I24" s="95" t="s">
        <v>2156</v>
      </c>
      <c r="J24" s="95" t="s">
        <v>2192</v>
      </c>
      <c r="K24" s="95" t="s">
        <v>2587</v>
      </c>
      <c r="L24" s="95" t="s">
        <v>2136</v>
      </c>
      <c r="M24" s="95" t="s">
        <v>2137</v>
      </c>
    </row>
    <row r="25" spans="1:13" x14ac:dyDescent="0.25">
      <c r="A25" s="95" t="s">
        <v>2583</v>
      </c>
      <c r="B25" s="95" t="s">
        <v>1298</v>
      </c>
      <c r="C25" s="95" t="str">
        <f t="shared" ca="1" si="0"/>
        <v/>
      </c>
      <c r="D25" s="95" t="s">
        <v>93</v>
      </c>
      <c r="E25" s="95" t="s">
        <v>2583</v>
      </c>
      <c r="F25" s="95" t="s">
        <v>2149</v>
      </c>
      <c r="G25" s="95">
        <v>10</v>
      </c>
      <c r="H25" s="95" t="s">
        <v>2134</v>
      </c>
      <c r="I25" s="95" t="s">
        <v>2156</v>
      </c>
      <c r="J25" s="95" t="s">
        <v>2150</v>
      </c>
      <c r="K25" s="95" t="s">
        <v>2587</v>
      </c>
      <c r="L25" s="95" t="s">
        <v>2136</v>
      </c>
      <c r="M25" s="95" t="s">
        <v>2137</v>
      </c>
    </row>
    <row r="26" spans="1:13" x14ac:dyDescent="0.25">
      <c r="A26" s="95" t="s">
        <v>2583</v>
      </c>
      <c r="B26" s="95" t="s">
        <v>1299</v>
      </c>
      <c r="C26" s="95" t="str">
        <f t="shared" ca="1" si="0"/>
        <v/>
      </c>
      <c r="D26" s="95" t="s">
        <v>94</v>
      </c>
      <c r="E26" s="95" t="s">
        <v>2583</v>
      </c>
      <c r="F26" s="95" t="s">
        <v>2151</v>
      </c>
      <c r="G26" s="95">
        <v>10</v>
      </c>
      <c r="H26" s="95" t="s">
        <v>2134</v>
      </c>
      <c r="I26" s="95" t="s">
        <v>2156</v>
      </c>
      <c r="J26" s="95" t="s">
        <v>2152</v>
      </c>
      <c r="K26" s="95" t="s">
        <v>2587</v>
      </c>
      <c r="L26" s="95" t="s">
        <v>2136</v>
      </c>
      <c r="M26" s="95" t="s">
        <v>2137</v>
      </c>
    </row>
    <row r="27" spans="1:13" x14ac:dyDescent="0.25">
      <c r="A27" s="95" t="s">
        <v>2583</v>
      </c>
      <c r="B27" s="95" t="s">
        <v>1300</v>
      </c>
      <c r="C27" s="95" t="str">
        <f t="shared" ca="1" si="0"/>
        <v/>
      </c>
      <c r="D27" s="95" t="s">
        <v>95</v>
      </c>
      <c r="E27" s="95" t="s">
        <v>2583</v>
      </c>
      <c r="F27" s="95" t="s">
        <v>2153</v>
      </c>
      <c r="G27" s="95">
        <v>10</v>
      </c>
      <c r="H27" s="95" t="s">
        <v>2134</v>
      </c>
      <c r="I27" s="95" t="s">
        <v>2156</v>
      </c>
      <c r="J27" s="95" t="s">
        <v>2135</v>
      </c>
      <c r="K27" s="95" t="s">
        <v>2587</v>
      </c>
      <c r="L27" s="95" t="s">
        <v>2136</v>
      </c>
      <c r="M27" s="95" t="s">
        <v>2137</v>
      </c>
    </row>
    <row r="28" spans="1:13" x14ac:dyDescent="0.25">
      <c r="A28" s="95" t="s">
        <v>2583</v>
      </c>
      <c r="B28" s="95" t="s">
        <v>1301</v>
      </c>
      <c r="C28" s="95" t="str">
        <f t="shared" ca="1" si="0"/>
        <v/>
      </c>
      <c r="D28" s="95" t="s">
        <v>96</v>
      </c>
      <c r="E28" s="95" t="s">
        <v>2583</v>
      </c>
      <c r="F28" s="95" t="s">
        <v>2154</v>
      </c>
      <c r="G28" s="95">
        <v>10</v>
      </c>
      <c r="H28" s="95" t="s">
        <v>2134</v>
      </c>
      <c r="I28" s="95" t="s">
        <v>2156</v>
      </c>
      <c r="J28" s="95" t="s">
        <v>2135</v>
      </c>
      <c r="K28" s="95" t="s">
        <v>2587</v>
      </c>
      <c r="L28" s="95" t="s">
        <v>2136</v>
      </c>
      <c r="M28" s="95" t="s">
        <v>2137</v>
      </c>
    </row>
    <row r="29" spans="1:13" x14ac:dyDescent="0.25">
      <c r="A29" s="95" t="s">
        <v>2583</v>
      </c>
      <c r="B29" s="95" t="s">
        <v>1302</v>
      </c>
      <c r="C29" s="95" t="str">
        <f t="shared" ca="1" si="0"/>
        <v/>
      </c>
      <c r="D29" s="95" t="s">
        <v>97</v>
      </c>
      <c r="E29" s="95" t="s">
        <v>2583</v>
      </c>
      <c r="F29" s="95" t="s">
        <v>2155</v>
      </c>
      <c r="G29" s="95">
        <v>10</v>
      </c>
      <c r="H29" s="95" t="s">
        <v>2134</v>
      </c>
      <c r="I29" s="95" t="s">
        <v>2156</v>
      </c>
      <c r="J29" s="95" t="s">
        <v>2135</v>
      </c>
      <c r="K29" s="95" t="s">
        <v>2587</v>
      </c>
      <c r="L29" s="95" t="s">
        <v>2136</v>
      </c>
      <c r="M29" s="95" t="s">
        <v>2137</v>
      </c>
    </row>
    <row r="30" spans="1:13" x14ac:dyDescent="0.25">
      <c r="A30" s="95" t="s">
        <v>2583</v>
      </c>
      <c r="B30" s="95" t="s">
        <v>1303</v>
      </c>
      <c r="C30" s="95" t="str">
        <f t="shared" ca="1" si="0"/>
        <v/>
      </c>
      <c r="D30" s="95" t="s">
        <v>100</v>
      </c>
      <c r="E30" s="95" t="s">
        <v>2583</v>
      </c>
      <c r="F30" s="95" t="s">
        <v>2133</v>
      </c>
      <c r="G30" s="95">
        <v>11</v>
      </c>
      <c r="H30" s="95" t="s">
        <v>2134</v>
      </c>
      <c r="I30" s="95" t="s">
        <v>2157</v>
      </c>
      <c r="J30" s="95" t="s">
        <v>2135</v>
      </c>
      <c r="K30" s="95" t="s">
        <v>2587</v>
      </c>
      <c r="L30" s="95" t="s">
        <v>2136</v>
      </c>
      <c r="M30" s="95" t="s">
        <v>2137</v>
      </c>
    </row>
    <row r="31" spans="1:13" x14ac:dyDescent="0.25">
      <c r="A31" s="95" t="s">
        <v>2583</v>
      </c>
      <c r="B31" s="95" t="s">
        <v>1304</v>
      </c>
      <c r="C31" s="95" t="str">
        <f t="shared" ca="1" si="0"/>
        <v/>
      </c>
      <c r="D31" s="95" t="s">
        <v>101</v>
      </c>
      <c r="E31" s="95" t="s">
        <v>2583</v>
      </c>
      <c r="F31" s="95" t="s">
        <v>2138</v>
      </c>
      <c r="G31" s="95">
        <v>11</v>
      </c>
      <c r="H31" s="95" t="s">
        <v>2134</v>
      </c>
      <c r="I31" s="95" t="s">
        <v>2157</v>
      </c>
      <c r="J31" s="95" t="s">
        <v>2135</v>
      </c>
      <c r="K31" s="95" t="s">
        <v>2587</v>
      </c>
      <c r="L31" s="95" t="s">
        <v>2136</v>
      </c>
      <c r="M31" s="95" t="s">
        <v>2137</v>
      </c>
    </row>
    <row r="32" spans="1:13" x14ac:dyDescent="0.25">
      <c r="A32" s="95" t="s">
        <v>2583</v>
      </c>
      <c r="B32" s="95" t="s">
        <v>1305</v>
      </c>
      <c r="C32" s="95" t="str">
        <f t="shared" ca="1" si="0"/>
        <v/>
      </c>
      <c r="D32" s="95" t="s">
        <v>102</v>
      </c>
      <c r="E32" s="95" t="s">
        <v>2583</v>
      </c>
      <c r="F32" s="95" t="s">
        <v>2139</v>
      </c>
      <c r="G32" s="95">
        <v>11</v>
      </c>
      <c r="H32" s="95" t="s">
        <v>2134</v>
      </c>
      <c r="I32" s="95" t="s">
        <v>2157</v>
      </c>
      <c r="J32" s="95" t="s">
        <v>2135</v>
      </c>
      <c r="K32" s="95" t="s">
        <v>2587</v>
      </c>
      <c r="L32" s="95" t="s">
        <v>2136</v>
      </c>
      <c r="M32" s="95" t="s">
        <v>2137</v>
      </c>
    </row>
    <row r="33" spans="1:13" x14ac:dyDescent="0.25">
      <c r="A33" s="95" t="s">
        <v>2583</v>
      </c>
      <c r="B33" s="95" t="s">
        <v>1306</v>
      </c>
      <c r="C33" s="95" t="str">
        <f t="shared" ca="1" si="0"/>
        <v/>
      </c>
      <c r="D33" s="95" t="s">
        <v>103</v>
      </c>
      <c r="E33" s="95" t="s">
        <v>2583</v>
      </c>
      <c r="F33" s="95" t="s">
        <v>2140</v>
      </c>
      <c r="G33" s="95">
        <v>11</v>
      </c>
      <c r="H33" s="95" t="s">
        <v>2134</v>
      </c>
      <c r="I33" s="95" t="s">
        <v>2157</v>
      </c>
      <c r="J33" s="95" t="s">
        <v>2135</v>
      </c>
      <c r="K33" s="95" t="s">
        <v>2587</v>
      </c>
      <c r="L33" s="95" t="s">
        <v>2136</v>
      </c>
      <c r="M33" s="95" t="s">
        <v>2137</v>
      </c>
    </row>
    <row r="34" spans="1:13" x14ac:dyDescent="0.25">
      <c r="A34" s="95" t="s">
        <v>2583</v>
      </c>
      <c r="B34" s="95" t="s">
        <v>1307</v>
      </c>
      <c r="C34" s="95" t="str">
        <f t="shared" ca="1" si="0"/>
        <v/>
      </c>
      <c r="D34" s="95" t="s">
        <v>104</v>
      </c>
      <c r="E34" s="95" t="s">
        <v>2583</v>
      </c>
      <c r="F34" s="95" t="s">
        <v>2141</v>
      </c>
      <c r="G34" s="95">
        <v>11</v>
      </c>
      <c r="H34" s="95" t="s">
        <v>2134</v>
      </c>
      <c r="I34" s="95" t="s">
        <v>2157</v>
      </c>
      <c r="J34" s="95" t="s">
        <v>2135</v>
      </c>
      <c r="K34" s="95" t="s">
        <v>2587</v>
      </c>
      <c r="L34" s="95" t="s">
        <v>2136</v>
      </c>
      <c r="M34" s="95" t="s">
        <v>2137</v>
      </c>
    </row>
    <row r="35" spans="1:13" x14ac:dyDescent="0.25">
      <c r="A35" s="95" t="s">
        <v>2583</v>
      </c>
      <c r="B35" s="95" t="s">
        <v>1308</v>
      </c>
      <c r="C35" s="95" t="str">
        <f t="shared" ca="1" si="0"/>
        <v/>
      </c>
      <c r="D35" s="95" t="s">
        <v>105</v>
      </c>
      <c r="E35" s="95" t="s">
        <v>2583</v>
      </c>
      <c r="F35" s="95" t="s">
        <v>2142</v>
      </c>
      <c r="G35" s="95">
        <v>11</v>
      </c>
      <c r="H35" s="95" t="s">
        <v>2134</v>
      </c>
      <c r="I35" s="95" t="s">
        <v>2157</v>
      </c>
      <c r="J35" s="95" t="s">
        <v>2143</v>
      </c>
      <c r="K35" s="95" t="s">
        <v>2587</v>
      </c>
      <c r="L35" s="95" t="s">
        <v>2136</v>
      </c>
      <c r="M35" s="95" t="s">
        <v>2137</v>
      </c>
    </row>
    <row r="36" spans="1:13" x14ac:dyDescent="0.25">
      <c r="A36" s="95" t="s">
        <v>2583</v>
      </c>
      <c r="B36" s="95" t="s">
        <v>1309</v>
      </c>
      <c r="C36" s="95" t="str">
        <f t="shared" ca="1" si="0"/>
        <v/>
      </c>
      <c r="D36" s="95" t="s">
        <v>106</v>
      </c>
      <c r="E36" s="95" t="s">
        <v>2583</v>
      </c>
      <c r="F36" s="95" t="s">
        <v>2144</v>
      </c>
      <c r="G36" s="95">
        <v>11</v>
      </c>
      <c r="H36" s="95" t="s">
        <v>2134</v>
      </c>
      <c r="I36" s="95" t="s">
        <v>2157</v>
      </c>
      <c r="J36" s="95" t="s">
        <v>2145</v>
      </c>
      <c r="K36" s="95" t="s">
        <v>2587</v>
      </c>
      <c r="L36" s="95" t="s">
        <v>2136</v>
      </c>
      <c r="M36" s="95" t="s">
        <v>2137</v>
      </c>
    </row>
    <row r="37" spans="1:13" x14ac:dyDescent="0.25">
      <c r="A37" s="95" t="s">
        <v>2583</v>
      </c>
      <c r="B37" s="95" t="s">
        <v>1310</v>
      </c>
      <c r="C37" s="95" t="str">
        <f t="shared" ca="1" si="0"/>
        <v/>
      </c>
      <c r="D37" s="95" t="s">
        <v>107</v>
      </c>
      <c r="E37" s="95" t="s">
        <v>2583</v>
      </c>
      <c r="F37" s="95" t="s">
        <v>2146</v>
      </c>
      <c r="G37" s="95">
        <v>11</v>
      </c>
      <c r="H37" s="95" t="s">
        <v>2134</v>
      </c>
      <c r="I37" s="95" t="s">
        <v>2157</v>
      </c>
      <c r="J37" s="95" t="s">
        <v>2147</v>
      </c>
      <c r="K37" s="95" t="s">
        <v>2587</v>
      </c>
      <c r="L37" s="95" t="s">
        <v>2136</v>
      </c>
      <c r="M37" s="95" t="s">
        <v>2137</v>
      </c>
    </row>
    <row r="38" spans="1:13" x14ac:dyDescent="0.25">
      <c r="A38" s="95" t="s">
        <v>2583</v>
      </c>
      <c r="B38" s="95" t="s">
        <v>1311</v>
      </c>
      <c r="C38" s="95" t="str">
        <f t="shared" ca="1" si="0"/>
        <v/>
      </c>
      <c r="D38" s="95" t="s">
        <v>108</v>
      </c>
      <c r="E38" s="95" t="s">
        <v>2583</v>
      </c>
      <c r="F38" s="95" t="s">
        <v>2148</v>
      </c>
      <c r="G38" s="95">
        <v>11</v>
      </c>
      <c r="H38" s="95" t="s">
        <v>2134</v>
      </c>
      <c r="I38" s="95" t="s">
        <v>2157</v>
      </c>
      <c r="J38" s="95" t="s">
        <v>2192</v>
      </c>
      <c r="K38" s="95" t="s">
        <v>2587</v>
      </c>
      <c r="L38" s="95" t="s">
        <v>2136</v>
      </c>
      <c r="M38" s="95" t="s">
        <v>2137</v>
      </c>
    </row>
    <row r="39" spans="1:13" x14ac:dyDescent="0.25">
      <c r="A39" s="95" t="s">
        <v>2583</v>
      </c>
      <c r="B39" s="95" t="s">
        <v>1312</v>
      </c>
      <c r="C39" s="95" t="str">
        <f t="shared" ca="1" si="0"/>
        <v/>
      </c>
      <c r="D39" s="95" t="s">
        <v>109</v>
      </c>
      <c r="E39" s="95" t="s">
        <v>2583</v>
      </c>
      <c r="F39" s="95" t="s">
        <v>2149</v>
      </c>
      <c r="G39" s="95">
        <v>11</v>
      </c>
      <c r="H39" s="95" t="s">
        <v>2134</v>
      </c>
      <c r="I39" s="95" t="s">
        <v>2157</v>
      </c>
      <c r="J39" s="95" t="s">
        <v>2150</v>
      </c>
      <c r="K39" s="95" t="s">
        <v>2587</v>
      </c>
      <c r="L39" s="95" t="s">
        <v>2136</v>
      </c>
      <c r="M39" s="95" t="s">
        <v>2137</v>
      </c>
    </row>
    <row r="40" spans="1:13" x14ac:dyDescent="0.25">
      <c r="A40" s="95" t="s">
        <v>2583</v>
      </c>
      <c r="B40" s="95" t="s">
        <v>1313</v>
      </c>
      <c r="C40" s="95" t="str">
        <f t="shared" ca="1" si="0"/>
        <v/>
      </c>
      <c r="D40" s="95" t="s">
        <v>110</v>
      </c>
      <c r="E40" s="95" t="s">
        <v>2583</v>
      </c>
      <c r="F40" s="95" t="s">
        <v>2151</v>
      </c>
      <c r="G40" s="95">
        <v>11</v>
      </c>
      <c r="H40" s="95" t="s">
        <v>2134</v>
      </c>
      <c r="I40" s="95" t="s">
        <v>2157</v>
      </c>
      <c r="J40" s="95" t="s">
        <v>2152</v>
      </c>
      <c r="K40" s="95" t="s">
        <v>2587</v>
      </c>
      <c r="L40" s="95" t="s">
        <v>2136</v>
      </c>
      <c r="M40" s="95" t="s">
        <v>2137</v>
      </c>
    </row>
    <row r="41" spans="1:13" x14ac:dyDescent="0.25">
      <c r="A41" s="95" t="s">
        <v>2583</v>
      </c>
      <c r="B41" s="95" t="s">
        <v>1314</v>
      </c>
      <c r="C41" s="95" t="str">
        <f t="shared" ca="1" si="0"/>
        <v/>
      </c>
      <c r="D41" s="95" t="s">
        <v>111</v>
      </c>
      <c r="E41" s="95" t="s">
        <v>2583</v>
      </c>
      <c r="F41" s="95" t="s">
        <v>2153</v>
      </c>
      <c r="G41" s="95">
        <v>11</v>
      </c>
      <c r="H41" s="95" t="s">
        <v>2134</v>
      </c>
      <c r="I41" s="95" t="s">
        <v>2157</v>
      </c>
      <c r="J41" s="95" t="s">
        <v>2135</v>
      </c>
      <c r="K41" s="95" t="s">
        <v>2587</v>
      </c>
      <c r="L41" s="95" t="s">
        <v>2136</v>
      </c>
      <c r="M41" s="95" t="s">
        <v>2137</v>
      </c>
    </row>
    <row r="42" spans="1:13" x14ac:dyDescent="0.25">
      <c r="A42" s="95" t="s">
        <v>2583</v>
      </c>
      <c r="B42" s="95" t="s">
        <v>1315</v>
      </c>
      <c r="C42" s="95" t="str">
        <f t="shared" ca="1" si="0"/>
        <v/>
      </c>
      <c r="D42" s="95" t="s">
        <v>112</v>
      </c>
      <c r="E42" s="95" t="s">
        <v>2583</v>
      </c>
      <c r="F42" s="95" t="s">
        <v>2154</v>
      </c>
      <c r="G42" s="95">
        <v>11</v>
      </c>
      <c r="H42" s="95" t="s">
        <v>2134</v>
      </c>
      <c r="I42" s="95" t="s">
        <v>2157</v>
      </c>
      <c r="J42" s="95" t="s">
        <v>2135</v>
      </c>
      <c r="K42" s="95" t="s">
        <v>2587</v>
      </c>
      <c r="L42" s="95" t="s">
        <v>2136</v>
      </c>
      <c r="M42" s="95" t="s">
        <v>2137</v>
      </c>
    </row>
    <row r="43" spans="1:13" x14ac:dyDescent="0.25">
      <c r="A43" s="95" t="s">
        <v>2583</v>
      </c>
      <c r="B43" s="95" t="s">
        <v>1316</v>
      </c>
      <c r="C43" s="95" t="str">
        <f t="shared" ca="1" si="0"/>
        <v/>
      </c>
      <c r="D43" s="95" t="s">
        <v>113</v>
      </c>
      <c r="E43" s="95" t="s">
        <v>2583</v>
      </c>
      <c r="F43" s="95" t="s">
        <v>2155</v>
      </c>
      <c r="G43" s="95">
        <v>11</v>
      </c>
      <c r="H43" s="95" t="s">
        <v>2134</v>
      </c>
      <c r="I43" s="95" t="s">
        <v>2157</v>
      </c>
      <c r="J43" s="95" t="s">
        <v>2135</v>
      </c>
      <c r="K43" s="95" t="s">
        <v>2587</v>
      </c>
      <c r="L43" s="95" t="s">
        <v>2136</v>
      </c>
      <c r="M43" s="95" t="s">
        <v>2137</v>
      </c>
    </row>
    <row r="44" spans="1:13" x14ac:dyDescent="0.25">
      <c r="A44" s="95" t="s">
        <v>2583</v>
      </c>
      <c r="B44" s="95" t="s">
        <v>1317</v>
      </c>
      <c r="C44" s="95" t="str">
        <f t="shared" ca="1" si="0"/>
        <v/>
      </c>
      <c r="D44" s="95" t="s">
        <v>116</v>
      </c>
      <c r="E44" s="95" t="s">
        <v>2583</v>
      </c>
      <c r="F44" s="95" t="s">
        <v>2133</v>
      </c>
      <c r="G44" s="95">
        <v>12</v>
      </c>
      <c r="H44" s="95" t="s">
        <v>2134</v>
      </c>
      <c r="I44" s="95" t="s">
        <v>2135</v>
      </c>
      <c r="J44" s="95" t="s">
        <v>2135</v>
      </c>
      <c r="K44" s="95" t="s">
        <v>2587</v>
      </c>
      <c r="L44" s="95" t="s">
        <v>2158</v>
      </c>
      <c r="M44" s="95" t="s">
        <v>2137</v>
      </c>
    </row>
    <row r="45" spans="1:13" x14ac:dyDescent="0.25">
      <c r="A45" s="95" t="s">
        <v>2583</v>
      </c>
      <c r="B45" s="95" t="s">
        <v>1318</v>
      </c>
      <c r="C45" s="95" t="str">
        <f t="shared" ca="1" si="0"/>
        <v/>
      </c>
      <c r="D45" s="95" t="s">
        <v>117</v>
      </c>
      <c r="E45" s="95" t="s">
        <v>2583</v>
      </c>
      <c r="F45" s="95" t="s">
        <v>2138</v>
      </c>
      <c r="G45" s="95">
        <v>12</v>
      </c>
      <c r="H45" s="95" t="s">
        <v>2134</v>
      </c>
      <c r="I45" s="95" t="s">
        <v>2135</v>
      </c>
      <c r="J45" s="95" t="s">
        <v>2135</v>
      </c>
      <c r="K45" s="95" t="s">
        <v>2587</v>
      </c>
      <c r="L45" s="95" t="s">
        <v>2158</v>
      </c>
      <c r="M45" s="95" t="s">
        <v>2137</v>
      </c>
    </row>
    <row r="46" spans="1:13" x14ac:dyDescent="0.25">
      <c r="A46" s="95" t="s">
        <v>2583</v>
      </c>
      <c r="B46" s="95" t="s">
        <v>1319</v>
      </c>
      <c r="C46" s="95" t="str">
        <f t="shared" ca="1" si="0"/>
        <v/>
      </c>
      <c r="D46" s="95" t="s">
        <v>118</v>
      </c>
      <c r="E46" s="95" t="s">
        <v>2583</v>
      </c>
      <c r="F46" s="95" t="s">
        <v>2139</v>
      </c>
      <c r="G46" s="95">
        <v>12</v>
      </c>
      <c r="H46" s="95" t="s">
        <v>2134</v>
      </c>
      <c r="I46" s="95" t="s">
        <v>2135</v>
      </c>
      <c r="J46" s="95" t="s">
        <v>2135</v>
      </c>
      <c r="K46" s="95" t="s">
        <v>2587</v>
      </c>
      <c r="L46" s="95" t="s">
        <v>2158</v>
      </c>
      <c r="M46" s="95" t="s">
        <v>2137</v>
      </c>
    </row>
    <row r="47" spans="1:13" x14ac:dyDescent="0.25">
      <c r="A47" s="95" t="s">
        <v>2583</v>
      </c>
      <c r="B47" s="95" t="s">
        <v>1320</v>
      </c>
      <c r="C47" s="95" t="str">
        <f t="shared" ca="1" si="0"/>
        <v/>
      </c>
      <c r="D47" s="95" t="s">
        <v>119</v>
      </c>
      <c r="E47" s="95" t="s">
        <v>2583</v>
      </c>
      <c r="F47" s="95" t="s">
        <v>2140</v>
      </c>
      <c r="G47" s="95">
        <v>12</v>
      </c>
      <c r="H47" s="95" t="s">
        <v>2134</v>
      </c>
      <c r="I47" s="95" t="s">
        <v>2135</v>
      </c>
      <c r="J47" s="95" t="s">
        <v>2135</v>
      </c>
      <c r="K47" s="95" t="s">
        <v>2587</v>
      </c>
      <c r="L47" s="95" t="s">
        <v>2158</v>
      </c>
      <c r="M47" s="95" t="s">
        <v>2137</v>
      </c>
    </row>
    <row r="48" spans="1:13" x14ac:dyDescent="0.25">
      <c r="A48" s="95" t="s">
        <v>2583</v>
      </c>
      <c r="B48" s="95" t="s">
        <v>1321</v>
      </c>
      <c r="C48" s="95" t="str">
        <f t="shared" ca="1" si="0"/>
        <v/>
      </c>
      <c r="D48" s="95" t="s">
        <v>120</v>
      </c>
      <c r="E48" s="95" t="s">
        <v>2583</v>
      </c>
      <c r="F48" s="95" t="s">
        <v>2141</v>
      </c>
      <c r="G48" s="95">
        <v>12</v>
      </c>
      <c r="H48" s="95" t="s">
        <v>2134</v>
      </c>
      <c r="I48" s="95" t="s">
        <v>2135</v>
      </c>
      <c r="J48" s="95" t="s">
        <v>2135</v>
      </c>
      <c r="K48" s="95" t="s">
        <v>2587</v>
      </c>
      <c r="L48" s="95" t="s">
        <v>2158</v>
      </c>
      <c r="M48" s="95" t="s">
        <v>2137</v>
      </c>
    </row>
    <row r="49" spans="1:13" x14ac:dyDescent="0.25">
      <c r="A49" s="95" t="s">
        <v>2583</v>
      </c>
      <c r="B49" s="95" t="s">
        <v>1322</v>
      </c>
      <c r="C49" s="95" t="str">
        <f t="shared" ca="1" si="0"/>
        <v/>
      </c>
      <c r="D49" s="95" t="s">
        <v>121</v>
      </c>
      <c r="E49" s="95" t="s">
        <v>2583</v>
      </c>
      <c r="F49" s="95" t="s">
        <v>2142</v>
      </c>
      <c r="G49" s="95">
        <v>12</v>
      </c>
      <c r="H49" s="95" t="s">
        <v>2134</v>
      </c>
      <c r="I49" s="95" t="s">
        <v>2135</v>
      </c>
      <c r="J49" s="95" t="s">
        <v>2143</v>
      </c>
      <c r="K49" s="95" t="s">
        <v>2587</v>
      </c>
      <c r="L49" s="95" t="s">
        <v>2158</v>
      </c>
      <c r="M49" s="95" t="s">
        <v>2137</v>
      </c>
    </row>
    <row r="50" spans="1:13" x14ac:dyDescent="0.25">
      <c r="A50" s="95" t="s">
        <v>2583</v>
      </c>
      <c r="B50" s="95" t="s">
        <v>1323</v>
      </c>
      <c r="C50" s="95" t="str">
        <f t="shared" ca="1" si="0"/>
        <v/>
      </c>
      <c r="D50" s="95" t="s">
        <v>122</v>
      </c>
      <c r="E50" s="95" t="s">
        <v>2583</v>
      </c>
      <c r="F50" s="95" t="s">
        <v>2144</v>
      </c>
      <c r="G50" s="95">
        <v>12</v>
      </c>
      <c r="H50" s="95" t="s">
        <v>2134</v>
      </c>
      <c r="I50" s="95" t="s">
        <v>2135</v>
      </c>
      <c r="J50" s="95" t="s">
        <v>2145</v>
      </c>
      <c r="K50" s="95" t="s">
        <v>2587</v>
      </c>
      <c r="L50" s="95" t="s">
        <v>2158</v>
      </c>
      <c r="M50" s="95" t="s">
        <v>2137</v>
      </c>
    </row>
    <row r="51" spans="1:13" x14ac:dyDescent="0.25">
      <c r="A51" s="95" t="s">
        <v>2583</v>
      </c>
      <c r="B51" s="95" t="s">
        <v>1324</v>
      </c>
      <c r="C51" s="95" t="str">
        <f t="shared" ca="1" si="0"/>
        <v/>
      </c>
      <c r="D51" s="95" t="s">
        <v>123</v>
      </c>
      <c r="E51" s="95" t="s">
        <v>2583</v>
      </c>
      <c r="F51" s="95" t="s">
        <v>2146</v>
      </c>
      <c r="G51" s="95">
        <v>12</v>
      </c>
      <c r="H51" s="95" t="s">
        <v>2134</v>
      </c>
      <c r="I51" s="95" t="s">
        <v>2135</v>
      </c>
      <c r="J51" s="95" t="s">
        <v>2147</v>
      </c>
      <c r="K51" s="95" t="s">
        <v>2587</v>
      </c>
      <c r="L51" s="95" t="s">
        <v>2158</v>
      </c>
      <c r="M51" s="95" t="s">
        <v>2137</v>
      </c>
    </row>
    <row r="52" spans="1:13" x14ac:dyDescent="0.25">
      <c r="A52" s="95" t="s">
        <v>2583</v>
      </c>
      <c r="B52" s="95" t="s">
        <v>1325</v>
      </c>
      <c r="C52" s="95" t="str">
        <f t="shared" ca="1" si="0"/>
        <v/>
      </c>
      <c r="D52" s="95" t="s">
        <v>124</v>
      </c>
      <c r="E52" s="95" t="s">
        <v>2583</v>
      </c>
      <c r="F52" s="95" t="s">
        <v>2148</v>
      </c>
      <c r="G52" s="95">
        <v>12</v>
      </c>
      <c r="H52" s="95" t="s">
        <v>2134</v>
      </c>
      <c r="I52" s="95" t="s">
        <v>2135</v>
      </c>
      <c r="J52" s="95" t="s">
        <v>2192</v>
      </c>
      <c r="K52" s="95" t="s">
        <v>2587</v>
      </c>
      <c r="L52" s="95" t="s">
        <v>2158</v>
      </c>
      <c r="M52" s="95" t="s">
        <v>2137</v>
      </c>
    </row>
    <row r="53" spans="1:13" x14ac:dyDescent="0.25">
      <c r="A53" s="95" t="s">
        <v>2583</v>
      </c>
      <c r="B53" s="95" t="s">
        <v>1326</v>
      </c>
      <c r="C53" s="95" t="str">
        <f t="shared" ca="1" si="0"/>
        <v/>
      </c>
      <c r="D53" s="95" t="s">
        <v>125</v>
      </c>
      <c r="E53" s="95" t="s">
        <v>2583</v>
      </c>
      <c r="F53" s="95" t="s">
        <v>2149</v>
      </c>
      <c r="G53" s="95">
        <v>12</v>
      </c>
      <c r="H53" s="95" t="s">
        <v>2134</v>
      </c>
      <c r="I53" s="95" t="s">
        <v>2135</v>
      </c>
      <c r="J53" s="95" t="s">
        <v>2150</v>
      </c>
      <c r="K53" s="95" t="s">
        <v>2587</v>
      </c>
      <c r="L53" s="95" t="s">
        <v>2158</v>
      </c>
      <c r="M53" s="95" t="s">
        <v>2137</v>
      </c>
    </row>
    <row r="54" spans="1:13" x14ac:dyDescent="0.25">
      <c r="A54" s="95" t="s">
        <v>2583</v>
      </c>
      <c r="B54" s="95" t="s">
        <v>1327</v>
      </c>
      <c r="C54" s="95" t="str">
        <f t="shared" ca="1" si="0"/>
        <v/>
      </c>
      <c r="D54" s="95" t="s">
        <v>126</v>
      </c>
      <c r="E54" s="95" t="s">
        <v>2583</v>
      </c>
      <c r="F54" s="95" t="s">
        <v>2151</v>
      </c>
      <c r="G54" s="95">
        <v>12</v>
      </c>
      <c r="H54" s="95" t="s">
        <v>2134</v>
      </c>
      <c r="I54" s="95" t="s">
        <v>2135</v>
      </c>
      <c r="J54" s="95" t="s">
        <v>2152</v>
      </c>
      <c r="K54" s="95" t="s">
        <v>2587</v>
      </c>
      <c r="L54" s="95" t="s">
        <v>2158</v>
      </c>
      <c r="M54" s="95" t="s">
        <v>2137</v>
      </c>
    </row>
    <row r="55" spans="1:13" x14ac:dyDescent="0.25">
      <c r="A55" s="95" t="s">
        <v>2583</v>
      </c>
      <c r="B55" s="95" t="s">
        <v>1328</v>
      </c>
      <c r="C55" s="95" t="str">
        <f t="shared" ca="1" si="0"/>
        <v/>
      </c>
      <c r="D55" s="95" t="s">
        <v>127</v>
      </c>
      <c r="E55" s="95" t="s">
        <v>2583</v>
      </c>
      <c r="F55" s="95" t="s">
        <v>2153</v>
      </c>
      <c r="G55" s="95">
        <v>12</v>
      </c>
      <c r="H55" s="95" t="s">
        <v>2134</v>
      </c>
      <c r="I55" s="95" t="s">
        <v>2135</v>
      </c>
      <c r="J55" s="95" t="s">
        <v>2135</v>
      </c>
      <c r="K55" s="95" t="s">
        <v>2587</v>
      </c>
      <c r="L55" s="95" t="s">
        <v>2158</v>
      </c>
      <c r="M55" s="95" t="s">
        <v>2137</v>
      </c>
    </row>
    <row r="56" spans="1:13" x14ac:dyDescent="0.25">
      <c r="A56" s="95" t="s">
        <v>2583</v>
      </c>
      <c r="B56" s="95" t="s">
        <v>1329</v>
      </c>
      <c r="C56" s="95" t="str">
        <f t="shared" ca="1" si="0"/>
        <v/>
      </c>
      <c r="D56" s="95" t="s">
        <v>128</v>
      </c>
      <c r="E56" s="95" t="s">
        <v>2583</v>
      </c>
      <c r="F56" s="95" t="s">
        <v>2154</v>
      </c>
      <c r="G56" s="95">
        <v>12</v>
      </c>
      <c r="H56" s="95" t="s">
        <v>2134</v>
      </c>
      <c r="I56" s="95" t="s">
        <v>2135</v>
      </c>
      <c r="J56" s="95" t="s">
        <v>2135</v>
      </c>
      <c r="K56" s="95" t="s">
        <v>2587</v>
      </c>
      <c r="L56" s="95" t="s">
        <v>2158</v>
      </c>
      <c r="M56" s="95" t="s">
        <v>2137</v>
      </c>
    </row>
    <row r="57" spans="1:13" x14ac:dyDescent="0.25">
      <c r="A57" s="95" t="s">
        <v>2583</v>
      </c>
      <c r="B57" s="95" t="s">
        <v>1330</v>
      </c>
      <c r="C57" s="95" t="str">
        <f t="shared" ca="1" si="0"/>
        <v/>
      </c>
      <c r="D57" s="95" t="s">
        <v>129</v>
      </c>
      <c r="E57" s="95" t="s">
        <v>2583</v>
      </c>
      <c r="F57" s="95" t="s">
        <v>2155</v>
      </c>
      <c r="G57" s="95">
        <v>12</v>
      </c>
      <c r="H57" s="95" t="s">
        <v>2134</v>
      </c>
      <c r="I57" s="95" t="s">
        <v>2135</v>
      </c>
      <c r="J57" s="95" t="s">
        <v>2135</v>
      </c>
      <c r="K57" s="95" t="s">
        <v>2587</v>
      </c>
      <c r="L57" s="95" t="s">
        <v>2158</v>
      </c>
      <c r="M57" s="95" t="s">
        <v>2137</v>
      </c>
    </row>
    <row r="58" spans="1:13" x14ac:dyDescent="0.25">
      <c r="A58" s="95" t="s">
        <v>2583</v>
      </c>
      <c r="B58" s="95" t="s">
        <v>1331</v>
      </c>
      <c r="C58" s="95" t="str">
        <f t="shared" ca="1" si="0"/>
        <v/>
      </c>
      <c r="D58" s="95" t="s">
        <v>132</v>
      </c>
      <c r="E58" s="95" t="s">
        <v>2583</v>
      </c>
      <c r="F58" s="95" t="s">
        <v>2133</v>
      </c>
      <c r="G58" s="95">
        <v>13</v>
      </c>
      <c r="H58" s="95" t="s">
        <v>2134</v>
      </c>
      <c r="I58" s="95" t="s">
        <v>2159</v>
      </c>
      <c r="J58" s="95" t="s">
        <v>2135</v>
      </c>
      <c r="K58" s="95" t="s">
        <v>2587</v>
      </c>
      <c r="L58" s="95" t="s">
        <v>2158</v>
      </c>
      <c r="M58" s="95" t="s">
        <v>2137</v>
      </c>
    </row>
    <row r="59" spans="1:13" x14ac:dyDescent="0.25">
      <c r="A59" s="95" t="s">
        <v>2583</v>
      </c>
      <c r="B59" s="95" t="s">
        <v>1332</v>
      </c>
      <c r="C59" s="95" t="str">
        <f t="shared" ca="1" si="0"/>
        <v/>
      </c>
      <c r="D59" s="95" t="s">
        <v>133</v>
      </c>
      <c r="E59" s="95" t="s">
        <v>2583</v>
      </c>
      <c r="F59" s="95" t="s">
        <v>2138</v>
      </c>
      <c r="G59" s="95">
        <v>13</v>
      </c>
      <c r="H59" s="95" t="s">
        <v>2134</v>
      </c>
      <c r="I59" s="95" t="s">
        <v>2159</v>
      </c>
      <c r="J59" s="95" t="s">
        <v>2135</v>
      </c>
      <c r="K59" s="95" t="s">
        <v>2587</v>
      </c>
      <c r="L59" s="95" t="s">
        <v>2158</v>
      </c>
      <c r="M59" s="95" t="s">
        <v>2137</v>
      </c>
    </row>
    <row r="60" spans="1:13" x14ac:dyDescent="0.25">
      <c r="A60" s="95" t="s">
        <v>2583</v>
      </c>
      <c r="B60" s="95" t="s">
        <v>1333</v>
      </c>
      <c r="C60" s="95" t="str">
        <f t="shared" ca="1" si="0"/>
        <v/>
      </c>
      <c r="D60" s="95" t="s">
        <v>134</v>
      </c>
      <c r="E60" s="95" t="s">
        <v>2583</v>
      </c>
      <c r="F60" s="95" t="s">
        <v>2139</v>
      </c>
      <c r="G60" s="95">
        <v>13</v>
      </c>
      <c r="H60" s="95" t="s">
        <v>2134</v>
      </c>
      <c r="I60" s="95" t="s">
        <v>2159</v>
      </c>
      <c r="J60" s="95" t="s">
        <v>2135</v>
      </c>
      <c r="K60" s="95" t="s">
        <v>2587</v>
      </c>
      <c r="L60" s="95" t="s">
        <v>2158</v>
      </c>
      <c r="M60" s="95" t="s">
        <v>2137</v>
      </c>
    </row>
    <row r="61" spans="1:13" x14ac:dyDescent="0.25">
      <c r="A61" s="95" t="s">
        <v>2583</v>
      </c>
      <c r="B61" s="95" t="s">
        <v>1334</v>
      </c>
      <c r="C61" s="95" t="str">
        <f t="shared" ca="1" si="0"/>
        <v/>
      </c>
      <c r="D61" s="95" t="s">
        <v>135</v>
      </c>
      <c r="E61" s="95" t="s">
        <v>2583</v>
      </c>
      <c r="F61" s="95" t="s">
        <v>2140</v>
      </c>
      <c r="G61" s="95">
        <v>13</v>
      </c>
      <c r="H61" s="95" t="s">
        <v>2134</v>
      </c>
      <c r="I61" s="95" t="s">
        <v>2159</v>
      </c>
      <c r="J61" s="95" t="s">
        <v>2135</v>
      </c>
      <c r="K61" s="95" t="s">
        <v>2587</v>
      </c>
      <c r="L61" s="95" t="s">
        <v>2158</v>
      </c>
      <c r="M61" s="95" t="s">
        <v>2137</v>
      </c>
    </row>
    <row r="62" spans="1:13" x14ac:dyDescent="0.25">
      <c r="A62" s="95" t="s">
        <v>2583</v>
      </c>
      <c r="B62" s="95" t="s">
        <v>1335</v>
      </c>
      <c r="C62" s="95" t="str">
        <f t="shared" ca="1" si="0"/>
        <v/>
      </c>
      <c r="D62" s="95" t="s">
        <v>136</v>
      </c>
      <c r="E62" s="95" t="s">
        <v>2583</v>
      </c>
      <c r="F62" s="95" t="s">
        <v>2141</v>
      </c>
      <c r="G62" s="95">
        <v>13</v>
      </c>
      <c r="H62" s="95" t="s">
        <v>2134</v>
      </c>
      <c r="I62" s="95" t="s">
        <v>2159</v>
      </c>
      <c r="J62" s="95" t="s">
        <v>2135</v>
      </c>
      <c r="K62" s="95" t="s">
        <v>2587</v>
      </c>
      <c r="L62" s="95" t="s">
        <v>2158</v>
      </c>
      <c r="M62" s="95" t="s">
        <v>2137</v>
      </c>
    </row>
    <row r="63" spans="1:13" x14ac:dyDescent="0.25">
      <c r="A63" s="95" t="s">
        <v>2583</v>
      </c>
      <c r="B63" s="95" t="s">
        <v>1336</v>
      </c>
      <c r="C63" s="95" t="str">
        <f t="shared" ca="1" si="0"/>
        <v/>
      </c>
      <c r="D63" s="95" t="s">
        <v>137</v>
      </c>
      <c r="E63" s="95" t="s">
        <v>2583</v>
      </c>
      <c r="F63" s="95" t="s">
        <v>2142</v>
      </c>
      <c r="G63" s="95">
        <v>13</v>
      </c>
      <c r="H63" s="95" t="s">
        <v>2134</v>
      </c>
      <c r="I63" s="95" t="s">
        <v>2159</v>
      </c>
      <c r="J63" s="95" t="s">
        <v>2143</v>
      </c>
      <c r="K63" s="95" t="s">
        <v>2587</v>
      </c>
      <c r="L63" s="95" t="s">
        <v>2158</v>
      </c>
      <c r="M63" s="95" t="s">
        <v>2137</v>
      </c>
    </row>
    <row r="64" spans="1:13" x14ac:dyDescent="0.25">
      <c r="A64" s="95" t="s">
        <v>2583</v>
      </c>
      <c r="B64" s="95" t="s">
        <v>1337</v>
      </c>
      <c r="C64" s="95" t="str">
        <f t="shared" ca="1" si="0"/>
        <v/>
      </c>
      <c r="D64" s="95" t="s">
        <v>138</v>
      </c>
      <c r="E64" s="95" t="s">
        <v>2583</v>
      </c>
      <c r="F64" s="95" t="s">
        <v>2144</v>
      </c>
      <c r="G64" s="95">
        <v>13</v>
      </c>
      <c r="H64" s="95" t="s">
        <v>2134</v>
      </c>
      <c r="I64" s="95" t="s">
        <v>2159</v>
      </c>
      <c r="J64" s="95" t="s">
        <v>2145</v>
      </c>
      <c r="K64" s="95" t="s">
        <v>2587</v>
      </c>
      <c r="L64" s="95" t="s">
        <v>2158</v>
      </c>
      <c r="M64" s="95" t="s">
        <v>2137</v>
      </c>
    </row>
    <row r="65" spans="1:13" x14ac:dyDescent="0.25">
      <c r="A65" s="95" t="s">
        <v>2583</v>
      </c>
      <c r="B65" s="95" t="s">
        <v>1338</v>
      </c>
      <c r="C65" s="95" t="str">
        <f t="shared" ca="1" si="0"/>
        <v/>
      </c>
      <c r="D65" s="95" t="s">
        <v>139</v>
      </c>
      <c r="E65" s="95" t="s">
        <v>2583</v>
      </c>
      <c r="F65" s="95" t="s">
        <v>2146</v>
      </c>
      <c r="G65" s="95">
        <v>13</v>
      </c>
      <c r="H65" s="95" t="s">
        <v>2134</v>
      </c>
      <c r="I65" s="95" t="s">
        <v>2159</v>
      </c>
      <c r="J65" s="95" t="s">
        <v>2147</v>
      </c>
      <c r="K65" s="95" t="s">
        <v>2587</v>
      </c>
      <c r="L65" s="95" t="s">
        <v>2158</v>
      </c>
      <c r="M65" s="95" t="s">
        <v>2137</v>
      </c>
    </row>
    <row r="66" spans="1:13" x14ac:dyDescent="0.25">
      <c r="A66" s="95" t="s">
        <v>2583</v>
      </c>
      <c r="B66" s="95" t="s">
        <v>1339</v>
      </c>
      <c r="C66" s="95" t="str">
        <f t="shared" ref="C66:C129" ca="1" si="1">IF(ISBLANK(INDIRECT(CONCATENATE("'",A66,"'","!",B66))),"",(INDIRECT(CONCATENATE("'",A66,"'","!",B66))))</f>
        <v/>
      </c>
      <c r="D66" s="95" t="s">
        <v>140</v>
      </c>
      <c r="E66" s="95" t="s">
        <v>2583</v>
      </c>
      <c r="F66" s="95" t="s">
        <v>2148</v>
      </c>
      <c r="G66" s="95">
        <v>13</v>
      </c>
      <c r="H66" s="95" t="s">
        <v>2134</v>
      </c>
      <c r="I66" s="95" t="s">
        <v>2159</v>
      </c>
      <c r="J66" s="95" t="s">
        <v>2192</v>
      </c>
      <c r="K66" s="95" t="s">
        <v>2587</v>
      </c>
      <c r="L66" s="95" t="s">
        <v>2158</v>
      </c>
      <c r="M66" s="95" t="s">
        <v>2137</v>
      </c>
    </row>
    <row r="67" spans="1:13" x14ac:dyDescent="0.25">
      <c r="A67" s="95" t="s">
        <v>2583</v>
      </c>
      <c r="B67" s="95" t="s">
        <v>1340</v>
      </c>
      <c r="C67" s="95" t="str">
        <f t="shared" ca="1" si="1"/>
        <v/>
      </c>
      <c r="D67" s="95" t="s">
        <v>141</v>
      </c>
      <c r="E67" s="95" t="s">
        <v>2583</v>
      </c>
      <c r="F67" s="95" t="s">
        <v>2149</v>
      </c>
      <c r="G67" s="95">
        <v>13</v>
      </c>
      <c r="H67" s="95" t="s">
        <v>2134</v>
      </c>
      <c r="I67" s="95" t="s">
        <v>2159</v>
      </c>
      <c r="J67" s="95" t="s">
        <v>2150</v>
      </c>
      <c r="K67" s="95" t="s">
        <v>2587</v>
      </c>
      <c r="L67" s="95" t="s">
        <v>2158</v>
      </c>
      <c r="M67" s="95" t="s">
        <v>2137</v>
      </c>
    </row>
    <row r="68" spans="1:13" x14ac:dyDescent="0.25">
      <c r="A68" s="95" t="s">
        <v>2583</v>
      </c>
      <c r="B68" s="95" t="s">
        <v>1341</v>
      </c>
      <c r="C68" s="95" t="str">
        <f t="shared" ca="1" si="1"/>
        <v/>
      </c>
      <c r="D68" s="95" t="s">
        <v>142</v>
      </c>
      <c r="E68" s="95" t="s">
        <v>2583</v>
      </c>
      <c r="F68" s="95" t="s">
        <v>2151</v>
      </c>
      <c r="G68" s="95">
        <v>13</v>
      </c>
      <c r="H68" s="95" t="s">
        <v>2134</v>
      </c>
      <c r="I68" s="95" t="s">
        <v>2159</v>
      </c>
      <c r="J68" s="95" t="s">
        <v>2152</v>
      </c>
      <c r="K68" s="95" t="s">
        <v>2587</v>
      </c>
      <c r="L68" s="95" t="s">
        <v>2158</v>
      </c>
      <c r="M68" s="95" t="s">
        <v>2137</v>
      </c>
    </row>
    <row r="69" spans="1:13" x14ac:dyDescent="0.25">
      <c r="A69" s="95" t="s">
        <v>2583</v>
      </c>
      <c r="B69" s="95" t="s">
        <v>1342</v>
      </c>
      <c r="C69" s="95" t="str">
        <f t="shared" ca="1" si="1"/>
        <v/>
      </c>
      <c r="D69" s="95" t="s">
        <v>143</v>
      </c>
      <c r="E69" s="95" t="s">
        <v>2583</v>
      </c>
      <c r="F69" s="95" t="s">
        <v>2153</v>
      </c>
      <c r="G69" s="95">
        <v>13</v>
      </c>
      <c r="H69" s="95" t="s">
        <v>2134</v>
      </c>
      <c r="I69" s="95" t="s">
        <v>2159</v>
      </c>
      <c r="J69" s="95" t="s">
        <v>2135</v>
      </c>
      <c r="K69" s="95" t="s">
        <v>2587</v>
      </c>
      <c r="L69" s="95" t="s">
        <v>2158</v>
      </c>
      <c r="M69" s="95" t="s">
        <v>2137</v>
      </c>
    </row>
    <row r="70" spans="1:13" x14ac:dyDescent="0.25">
      <c r="A70" s="95" t="s">
        <v>2583</v>
      </c>
      <c r="B70" s="95" t="s">
        <v>1343</v>
      </c>
      <c r="C70" s="95" t="str">
        <f t="shared" ca="1" si="1"/>
        <v/>
      </c>
      <c r="D70" s="95" t="s">
        <v>144</v>
      </c>
      <c r="E70" s="95" t="s">
        <v>2583</v>
      </c>
      <c r="F70" s="95" t="s">
        <v>2154</v>
      </c>
      <c r="G70" s="95">
        <v>13</v>
      </c>
      <c r="H70" s="95" t="s">
        <v>2134</v>
      </c>
      <c r="I70" s="95" t="s">
        <v>2159</v>
      </c>
      <c r="J70" s="95" t="s">
        <v>2135</v>
      </c>
      <c r="K70" s="95" t="s">
        <v>2587</v>
      </c>
      <c r="L70" s="95" t="s">
        <v>2158</v>
      </c>
      <c r="M70" s="95" t="s">
        <v>2137</v>
      </c>
    </row>
    <row r="71" spans="1:13" x14ac:dyDescent="0.25">
      <c r="A71" s="95" t="s">
        <v>2583</v>
      </c>
      <c r="B71" s="95" t="s">
        <v>1344</v>
      </c>
      <c r="C71" s="95" t="str">
        <f t="shared" ca="1" si="1"/>
        <v/>
      </c>
      <c r="D71" s="95" t="s">
        <v>145</v>
      </c>
      <c r="E71" s="95" t="s">
        <v>2583</v>
      </c>
      <c r="F71" s="95" t="s">
        <v>2155</v>
      </c>
      <c r="G71" s="95">
        <v>13</v>
      </c>
      <c r="H71" s="95" t="s">
        <v>2134</v>
      </c>
      <c r="I71" s="95" t="s">
        <v>2159</v>
      </c>
      <c r="J71" s="95" t="s">
        <v>2135</v>
      </c>
      <c r="K71" s="95" t="s">
        <v>2587</v>
      </c>
      <c r="L71" s="95" t="s">
        <v>2158</v>
      </c>
      <c r="M71" s="95" t="s">
        <v>2137</v>
      </c>
    </row>
    <row r="72" spans="1:13" x14ac:dyDescent="0.25">
      <c r="A72" s="95" t="s">
        <v>2583</v>
      </c>
      <c r="B72" s="95" t="s">
        <v>1345</v>
      </c>
      <c r="C72" s="95" t="str">
        <f t="shared" ca="1" si="1"/>
        <v/>
      </c>
      <c r="D72" s="95" t="s">
        <v>148</v>
      </c>
      <c r="E72" s="95" t="s">
        <v>2583</v>
      </c>
      <c r="F72" s="95" t="s">
        <v>2133</v>
      </c>
      <c r="G72" s="95">
        <v>14</v>
      </c>
      <c r="H72" s="95" t="s">
        <v>2134</v>
      </c>
      <c r="I72" s="95" t="s">
        <v>2160</v>
      </c>
      <c r="J72" s="95" t="s">
        <v>2135</v>
      </c>
      <c r="K72" s="95" t="s">
        <v>2587</v>
      </c>
      <c r="L72" s="95" t="s">
        <v>2158</v>
      </c>
      <c r="M72" s="95" t="s">
        <v>2137</v>
      </c>
    </row>
    <row r="73" spans="1:13" x14ac:dyDescent="0.25">
      <c r="A73" s="95" t="s">
        <v>2583</v>
      </c>
      <c r="B73" s="95" t="s">
        <v>1346</v>
      </c>
      <c r="C73" s="95" t="str">
        <f t="shared" ca="1" si="1"/>
        <v/>
      </c>
      <c r="D73" s="95" t="s">
        <v>149</v>
      </c>
      <c r="E73" s="95" t="s">
        <v>2583</v>
      </c>
      <c r="F73" s="95" t="s">
        <v>2138</v>
      </c>
      <c r="G73" s="95">
        <v>14</v>
      </c>
      <c r="H73" s="95" t="s">
        <v>2134</v>
      </c>
      <c r="I73" s="95" t="s">
        <v>2160</v>
      </c>
      <c r="J73" s="95" t="s">
        <v>2135</v>
      </c>
      <c r="K73" s="95" t="s">
        <v>2587</v>
      </c>
      <c r="L73" s="95" t="s">
        <v>2158</v>
      </c>
      <c r="M73" s="95" t="s">
        <v>2137</v>
      </c>
    </row>
    <row r="74" spans="1:13" x14ac:dyDescent="0.25">
      <c r="A74" s="95" t="s">
        <v>2583</v>
      </c>
      <c r="B74" s="95" t="s">
        <v>1347</v>
      </c>
      <c r="C74" s="95" t="str">
        <f t="shared" ca="1" si="1"/>
        <v/>
      </c>
      <c r="D74" s="95" t="s">
        <v>150</v>
      </c>
      <c r="E74" s="95" t="s">
        <v>2583</v>
      </c>
      <c r="F74" s="95" t="s">
        <v>2139</v>
      </c>
      <c r="G74" s="95">
        <v>14</v>
      </c>
      <c r="H74" s="95" t="s">
        <v>2134</v>
      </c>
      <c r="I74" s="95" t="s">
        <v>2160</v>
      </c>
      <c r="J74" s="95" t="s">
        <v>2135</v>
      </c>
      <c r="K74" s="95" t="s">
        <v>2587</v>
      </c>
      <c r="L74" s="95" t="s">
        <v>2158</v>
      </c>
      <c r="M74" s="95" t="s">
        <v>2137</v>
      </c>
    </row>
    <row r="75" spans="1:13" x14ac:dyDescent="0.25">
      <c r="A75" s="95" t="s">
        <v>2583</v>
      </c>
      <c r="B75" s="95" t="s">
        <v>1348</v>
      </c>
      <c r="C75" s="95" t="str">
        <f t="shared" ca="1" si="1"/>
        <v/>
      </c>
      <c r="D75" s="95" t="s">
        <v>151</v>
      </c>
      <c r="E75" s="95" t="s">
        <v>2583</v>
      </c>
      <c r="F75" s="95" t="s">
        <v>2140</v>
      </c>
      <c r="G75" s="95">
        <v>14</v>
      </c>
      <c r="H75" s="95" t="s">
        <v>2134</v>
      </c>
      <c r="I75" s="95" t="s">
        <v>2160</v>
      </c>
      <c r="J75" s="95" t="s">
        <v>2135</v>
      </c>
      <c r="K75" s="95" t="s">
        <v>2587</v>
      </c>
      <c r="L75" s="95" t="s">
        <v>2158</v>
      </c>
      <c r="M75" s="95" t="s">
        <v>2137</v>
      </c>
    </row>
    <row r="76" spans="1:13" x14ac:dyDescent="0.25">
      <c r="A76" s="95" t="s">
        <v>2583</v>
      </c>
      <c r="B76" s="95" t="s">
        <v>1349</v>
      </c>
      <c r="C76" s="95" t="str">
        <f t="shared" ca="1" si="1"/>
        <v/>
      </c>
      <c r="D76" s="95" t="s">
        <v>152</v>
      </c>
      <c r="E76" s="95" t="s">
        <v>2583</v>
      </c>
      <c r="F76" s="95" t="s">
        <v>2141</v>
      </c>
      <c r="G76" s="95">
        <v>14</v>
      </c>
      <c r="H76" s="95" t="s">
        <v>2134</v>
      </c>
      <c r="I76" s="95" t="s">
        <v>2160</v>
      </c>
      <c r="J76" s="95" t="s">
        <v>2135</v>
      </c>
      <c r="K76" s="95" t="s">
        <v>2587</v>
      </c>
      <c r="L76" s="95" t="s">
        <v>2158</v>
      </c>
      <c r="M76" s="95" t="s">
        <v>2137</v>
      </c>
    </row>
    <row r="77" spans="1:13" x14ac:dyDescent="0.25">
      <c r="A77" s="95" t="s">
        <v>2583</v>
      </c>
      <c r="B77" s="95" t="s">
        <v>1350</v>
      </c>
      <c r="C77" s="95" t="str">
        <f t="shared" ca="1" si="1"/>
        <v/>
      </c>
      <c r="D77" s="95" t="s">
        <v>153</v>
      </c>
      <c r="E77" s="95" t="s">
        <v>2583</v>
      </c>
      <c r="F77" s="95" t="s">
        <v>2142</v>
      </c>
      <c r="G77" s="95">
        <v>14</v>
      </c>
      <c r="H77" s="95" t="s">
        <v>2134</v>
      </c>
      <c r="I77" s="95" t="s">
        <v>2160</v>
      </c>
      <c r="J77" s="95" t="s">
        <v>2143</v>
      </c>
      <c r="K77" s="95" t="s">
        <v>2587</v>
      </c>
      <c r="L77" s="95" t="s">
        <v>2158</v>
      </c>
      <c r="M77" s="95" t="s">
        <v>2137</v>
      </c>
    </row>
    <row r="78" spans="1:13" x14ac:dyDescent="0.25">
      <c r="A78" s="95" t="s">
        <v>2583</v>
      </c>
      <c r="B78" s="95" t="s">
        <v>1351</v>
      </c>
      <c r="C78" s="95" t="str">
        <f t="shared" ca="1" si="1"/>
        <v/>
      </c>
      <c r="D78" s="95" t="s">
        <v>154</v>
      </c>
      <c r="E78" s="95" t="s">
        <v>2583</v>
      </c>
      <c r="F78" s="95" t="s">
        <v>2144</v>
      </c>
      <c r="G78" s="95">
        <v>14</v>
      </c>
      <c r="H78" s="95" t="s">
        <v>2134</v>
      </c>
      <c r="I78" s="95" t="s">
        <v>2160</v>
      </c>
      <c r="J78" s="95" t="s">
        <v>2145</v>
      </c>
      <c r="K78" s="95" t="s">
        <v>2587</v>
      </c>
      <c r="L78" s="95" t="s">
        <v>2158</v>
      </c>
      <c r="M78" s="95" t="s">
        <v>2137</v>
      </c>
    </row>
    <row r="79" spans="1:13" x14ac:dyDescent="0.25">
      <c r="A79" s="95" t="s">
        <v>2583</v>
      </c>
      <c r="B79" s="95" t="s">
        <v>1352</v>
      </c>
      <c r="C79" s="95" t="str">
        <f t="shared" ca="1" si="1"/>
        <v/>
      </c>
      <c r="D79" s="95" t="s">
        <v>155</v>
      </c>
      <c r="E79" s="95" t="s">
        <v>2583</v>
      </c>
      <c r="F79" s="95" t="s">
        <v>2146</v>
      </c>
      <c r="G79" s="95">
        <v>14</v>
      </c>
      <c r="H79" s="95" t="s">
        <v>2134</v>
      </c>
      <c r="I79" s="95" t="s">
        <v>2160</v>
      </c>
      <c r="J79" s="95" t="s">
        <v>2147</v>
      </c>
      <c r="K79" s="95" t="s">
        <v>2587</v>
      </c>
      <c r="L79" s="95" t="s">
        <v>2158</v>
      </c>
      <c r="M79" s="95" t="s">
        <v>2137</v>
      </c>
    </row>
    <row r="80" spans="1:13" x14ac:dyDescent="0.25">
      <c r="A80" s="95" t="s">
        <v>2583</v>
      </c>
      <c r="B80" s="95" t="s">
        <v>1353</v>
      </c>
      <c r="C80" s="95" t="str">
        <f t="shared" ca="1" si="1"/>
        <v/>
      </c>
      <c r="D80" s="95" t="s">
        <v>156</v>
      </c>
      <c r="E80" s="95" t="s">
        <v>2583</v>
      </c>
      <c r="F80" s="95" t="s">
        <v>2148</v>
      </c>
      <c r="G80" s="95">
        <v>14</v>
      </c>
      <c r="H80" s="95" t="s">
        <v>2134</v>
      </c>
      <c r="I80" s="95" t="s">
        <v>2160</v>
      </c>
      <c r="J80" s="95" t="s">
        <v>2192</v>
      </c>
      <c r="K80" s="95" t="s">
        <v>2587</v>
      </c>
      <c r="L80" s="95" t="s">
        <v>2158</v>
      </c>
      <c r="M80" s="95" t="s">
        <v>2137</v>
      </c>
    </row>
    <row r="81" spans="1:13" x14ac:dyDescent="0.25">
      <c r="A81" s="95" t="s">
        <v>2583</v>
      </c>
      <c r="B81" s="95" t="s">
        <v>1354</v>
      </c>
      <c r="C81" s="95" t="str">
        <f t="shared" ca="1" si="1"/>
        <v/>
      </c>
      <c r="D81" s="95" t="s">
        <v>157</v>
      </c>
      <c r="E81" s="95" t="s">
        <v>2583</v>
      </c>
      <c r="F81" s="95" t="s">
        <v>2149</v>
      </c>
      <c r="G81" s="95">
        <v>14</v>
      </c>
      <c r="H81" s="95" t="s">
        <v>2134</v>
      </c>
      <c r="I81" s="95" t="s">
        <v>2160</v>
      </c>
      <c r="J81" s="95" t="s">
        <v>2150</v>
      </c>
      <c r="K81" s="95" t="s">
        <v>2587</v>
      </c>
      <c r="L81" s="95" t="s">
        <v>2158</v>
      </c>
      <c r="M81" s="95" t="s">
        <v>2137</v>
      </c>
    </row>
    <row r="82" spans="1:13" x14ac:dyDescent="0.25">
      <c r="A82" s="95" t="s">
        <v>2583</v>
      </c>
      <c r="B82" s="95" t="s">
        <v>1355</v>
      </c>
      <c r="C82" s="95" t="str">
        <f t="shared" ca="1" si="1"/>
        <v/>
      </c>
      <c r="D82" s="95" t="s">
        <v>158</v>
      </c>
      <c r="E82" s="95" t="s">
        <v>2583</v>
      </c>
      <c r="F82" s="95" t="s">
        <v>2151</v>
      </c>
      <c r="G82" s="95">
        <v>14</v>
      </c>
      <c r="H82" s="95" t="s">
        <v>2134</v>
      </c>
      <c r="I82" s="95" t="s">
        <v>2160</v>
      </c>
      <c r="J82" s="95" t="s">
        <v>2152</v>
      </c>
      <c r="K82" s="95" t="s">
        <v>2587</v>
      </c>
      <c r="L82" s="95" t="s">
        <v>2158</v>
      </c>
      <c r="M82" s="95" t="s">
        <v>2137</v>
      </c>
    </row>
    <row r="83" spans="1:13" x14ac:dyDescent="0.25">
      <c r="A83" s="95" t="s">
        <v>2583</v>
      </c>
      <c r="B83" s="95" t="s">
        <v>1356</v>
      </c>
      <c r="C83" s="95" t="str">
        <f t="shared" ca="1" si="1"/>
        <v/>
      </c>
      <c r="D83" s="95" t="s">
        <v>159</v>
      </c>
      <c r="E83" s="95" t="s">
        <v>2583</v>
      </c>
      <c r="F83" s="95" t="s">
        <v>2153</v>
      </c>
      <c r="G83" s="95">
        <v>14</v>
      </c>
      <c r="H83" s="95" t="s">
        <v>2134</v>
      </c>
      <c r="I83" s="95" t="s">
        <v>2160</v>
      </c>
      <c r="J83" s="95" t="s">
        <v>2135</v>
      </c>
      <c r="K83" s="95" t="s">
        <v>2587</v>
      </c>
      <c r="L83" s="95" t="s">
        <v>2158</v>
      </c>
      <c r="M83" s="95" t="s">
        <v>2137</v>
      </c>
    </row>
    <row r="84" spans="1:13" x14ac:dyDescent="0.25">
      <c r="A84" s="95" t="s">
        <v>2583</v>
      </c>
      <c r="B84" s="95" t="s">
        <v>1357</v>
      </c>
      <c r="C84" s="95" t="str">
        <f t="shared" ca="1" si="1"/>
        <v/>
      </c>
      <c r="D84" s="95" t="s">
        <v>160</v>
      </c>
      <c r="E84" s="95" t="s">
        <v>2583</v>
      </c>
      <c r="F84" s="95" t="s">
        <v>2154</v>
      </c>
      <c r="G84" s="95">
        <v>14</v>
      </c>
      <c r="H84" s="95" t="s">
        <v>2134</v>
      </c>
      <c r="I84" s="95" t="s">
        <v>2160</v>
      </c>
      <c r="J84" s="95" t="s">
        <v>2135</v>
      </c>
      <c r="K84" s="95" t="s">
        <v>2587</v>
      </c>
      <c r="L84" s="95" t="s">
        <v>2158</v>
      </c>
      <c r="M84" s="95" t="s">
        <v>2137</v>
      </c>
    </row>
    <row r="85" spans="1:13" x14ac:dyDescent="0.25">
      <c r="A85" s="95" t="s">
        <v>2583</v>
      </c>
      <c r="B85" s="95" t="s">
        <v>1358</v>
      </c>
      <c r="C85" s="95" t="str">
        <f t="shared" ca="1" si="1"/>
        <v/>
      </c>
      <c r="D85" s="95" t="s">
        <v>161</v>
      </c>
      <c r="E85" s="95" t="s">
        <v>2583</v>
      </c>
      <c r="F85" s="95" t="s">
        <v>2155</v>
      </c>
      <c r="G85" s="95">
        <v>14</v>
      </c>
      <c r="H85" s="95" t="s">
        <v>2134</v>
      </c>
      <c r="I85" s="95" t="s">
        <v>2160</v>
      </c>
      <c r="J85" s="95" t="s">
        <v>2135</v>
      </c>
      <c r="K85" s="95" t="s">
        <v>2587</v>
      </c>
      <c r="L85" s="95" t="s">
        <v>2158</v>
      </c>
      <c r="M85" s="95" t="s">
        <v>2137</v>
      </c>
    </row>
    <row r="86" spans="1:13" x14ac:dyDescent="0.25">
      <c r="A86" s="95" t="s">
        <v>2583</v>
      </c>
      <c r="B86" s="95" t="s">
        <v>1359</v>
      </c>
      <c r="C86" s="95" t="str">
        <f t="shared" ca="1" si="1"/>
        <v/>
      </c>
      <c r="D86" s="95" t="s">
        <v>164</v>
      </c>
      <c r="E86" s="95" t="s">
        <v>2583</v>
      </c>
      <c r="F86" s="95" t="s">
        <v>2133</v>
      </c>
      <c r="G86" s="95">
        <v>15</v>
      </c>
      <c r="H86" s="95" t="s">
        <v>2134</v>
      </c>
      <c r="I86" s="95" t="s">
        <v>2161</v>
      </c>
      <c r="J86" s="95" t="s">
        <v>2135</v>
      </c>
      <c r="K86" s="95" t="s">
        <v>2587</v>
      </c>
      <c r="L86" s="95" t="s">
        <v>2158</v>
      </c>
      <c r="M86" s="95" t="s">
        <v>2137</v>
      </c>
    </row>
    <row r="87" spans="1:13" x14ac:dyDescent="0.25">
      <c r="A87" s="95" t="s">
        <v>2583</v>
      </c>
      <c r="B87" s="95" t="s">
        <v>1360</v>
      </c>
      <c r="C87" s="95" t="str">
        <f t="shared" ca="1" si="1"/>
        <v/>
      </c>
      <c r="D87" s="95" t="s">
        <v>165</v>
      </c>
      <c r="E87" s="95" t="s">
        <v>2583</v>
      </c>
      <c r="F87" s="95" t="s">
        <v>2138</v>
      </c>
      <c r="G87" s="95">
        <v>15</v>
      </c>
      <c r="H87" s="95" t="s">
        <v>2134</v>
      </c>
      <c r="I87" s="95" t="s">
        <v>2161</v>
      </c>
      <c r="J87" s="95" t="s">
        <v>2135</v>
      </c>
      <c r="K87" s="95" t="s">
        <v>2587</v>
      </c>
      <c r="L87" s="95" t="s">
        <v>2158</v>
      </c>
      <c r="M87" s="95" t="s">
        <v>2137</v>
      </c>
    </row>
    <row r="88" spans="1:13" x14ac:dyDescent="0.25">
      <c r="A88" s="95" t="s">
        <v>2583</v>
      </c>
      <c r="B88" s="95" t="s">
        <v>1361</v>
      </c>
      <c r="C88" s="95" t="str">
        <f t="shared" ca="1" si="1"/>
        <v/>
      </c>
      <c r="D88" s="95" t="s">
        <v>166</v>
      </c>
      <c r="E88" s="95" t="s">
        <v>2583</v>
      </c>
      <c r="F88" s="95" t="s">
        <v>2139</v>
      </c>
      <c r="G88" s="95">
        <v>15</v>
      </c>
      <c r="H88" s="95" t="s">
        <v>2134</v>
      </c>
      <c r="I88" s="95" t="s">
        <v>2161</v>
      </c>
      <c r="J88" s="95" t="s">
        <v>2135</v>
      </c>
      <c r="K88" s="95" t="s">
        <v>2587</v>
      </c>
      <c r="L88" s="95" t="s">
        <v>2158</v>
      </c>
      <c r="M88" s="95" t="s">
        <v>2137</v>
      </c>
    </row>
    <row r="89" spans="1:13" x14ac:dyDescent="0.25">
      <c r="A89" s="95" t="s">
        <v>2583</v>
      </c>
      <c r="B89" s="95" t="s">
        <v>1362</v>
      </c>
      <c r="C89" s="95" t="str">
        <f t="shared" ca="1" si="1"/>
        <v/>
      </c>
      <c r="D89" s="95" t="s">
        <v>167</v>
      </c>
      <c r="E89" s="95" t="s">
        <v>2583</v>
      </c>
      <c r="F89" s="95" t="s">
        <v>2140</v>
      </c>
      <c r="G89" s="95">
        <v>15</v>
      </c>
      <c r="H89" s="95" t="s">
        <v>2134</v>
      </c>
      <c r="I89" s="95" t="s">
        <v>2161</v>
      </c>
      <c r="J89" s="95" t="s">
        <v>2135</v>
      </c>
      <c r="K89" s="95" t="s">
        <v>2587</v>
      </c>
      <c r="L89" s="95" t="s">
        <v>2158</v>
      </c>
      <c r="M89" s="95" t="s">
        <v>2137</v>
      </c>
    </row>
    <row r="90" spans="1:13" x14ac:dyDescent="0.25">
      <c r="A90" s="95" t="s">
        <v>2583</v>
      </c>
      <c r="B90" s="95" t="s">
        <v>1363</v>
      </c>
      <c r="C90" s="95" t="str">
        <f t="shared" ca="1" si="1"/>
        <v/>
      </c>
      <c r="D90" s="95" t="s">
        <v>168</v>
      </c>
      <c r="E90" s="95" t="s">
        <v>2583</v>
      </c>
      <c r="F90" s="95" t="s">
        <v>2141</v>
      </c>
      <c r="G90" s="95">
        <v>15</v>
      </c>
      <c r="H90" s="95" t="s">
        <v>2134</v>
      </c>
      <c r="I90" s="95" t="s">
        <v>2161</v>
      </c>
      <c r="J90" s="95" t="s">
        <v>2135</v>
      </c>
      <c r="K90" s="95" t="s">
        <v>2587</v>
      </c>
      <c r="L90" s="95" t="s">
        <v>2158</v>
      </c>
      <c r="M90" s="95" t="s">
        <v>2137</v>
      </c>
    </row>
    <row r="91" spans="1:13" x14ac:dyDescent="0.25">
      <c r="A91" s="95" t="s">
        <v>2583</v>
      </c>
      <c r="B91" s="95" t="s">
        <v>1364</v>
      </c>
      <c r="C91" s="95" t="str">
        <f t="shared" ca="1" si="1"/>
        <v/>
      </c>
      <c r="D91" s="95" t="s">
        <v>169</v>
      </c>
      <c r="E91" s="95" t="s">
        <v>2583</v>
      </c>
      <c r="F91" s="95" t="s">
        <v>2142</v>
      </c>
      <c r="G91" s="95">
        <v>15</v>
      </c>
      <c r="H91" s="95" t="s">
        <v>2134</v>
      </c>
      <c r="I91" s="95" t="s">
        <v>2161</v>
      </c>
      <c r="J91" s="95" t="s">
        <v>2143</v>
      </c>
      <c r="K91" s="95" t="s">
        <v>2587</v>
      </c>
      <c r="L91" s="95" t="s">
        <v>2158</v>
      </c>
      <c r="M91" s="95" t="s">
        <v>2137</v>
      </c>
    </row>
    <row r="92" spans="1:13" x14ac:dyDescent="0.25">
      <c r="A92" s="95" t="s">
        <v>2583</v>
      </c>
      <c r="B92" s="95" t="s">
        <v>1365</v>
      </c>
      <c r="C92" s="95" t="str">
        <f t="shared" ca="1" si="1"/>
        <v/>
      </c>
      <c r="D92" s="95" t="s">
        <v>170</v>
      </c>
      <c r="E92" s="95" t="s">
        <v>2583</v>
      </c>
      <c r="F92" s="95" t="s">
        <v>2144</v>
      </c>
      <c r="G92" s="95">
        <v>15</v>
      </c>
      <c r="H92" s="95" t="s">
        <v>2134</v>
      </c>
      <c r="I92" s="95" t="s">
        <v>2161</v>
      </c>
      <c r="J92" s="95" t="s">
        <v>2145</v>
      </c>
      <c r="K92" s="95" t="s">
        <v>2587</v>
      </c>
      <c r="L92" s="95" t="s">
        <v>2158</v>
      </c>
      <c r="M92" s="95" t="s">
        <v>2137</v>
      </c>
    </row>
    <row r="93" spans="1:13" x14ac:dyDescent="0.25">
      <c r="A93" s="95" t="s">
        <v>2583</v>
      </c>
      <c r="B93" s="95" t="s">
        <v>1366</v>
      </c>
      <c r="C93" s="95" t="str">
        <f t="shared" ca="1" si="1"/>
        <v/>
      </c>
      <c r="D93" s="95" t="s">
        <v>171</v>
      </c>
      <c r="E93" s="95" t="s">
        <v>2583</v>
      </c>
      <c r="F93" s="95" t="s">
        <v>2146</v>
      </c>
      <c r="G93" s="95">
        <v>15</v>
      </c>
      <c r="H93" s="95" t="s">
        <v>2134</v>
      </c>
      <c r="I93" s="95" t="s">
        <v>2161</v>
      </c>
      <c r="J93" s="95" t="s">
        <v>2147</v>
      </c>
      <c r="K93" s="95" t="s">
        <v>2587</v>
      </c>
      <c r="L93" s="95" t="s">
        <v>2158</v>
      </c>
      <c r="M93" s="95" t="s">
        <v>2137</v>
      </c>
    </row>
    <row r="94" spans="1:13" x14ac:dyDescent="0.25">
      <c r="A94" s="95" t="s">
        <v>2583</v>
      </c>
      <c r="B94" s="95" t="s">
        <v>1367</v>
      </c>
      <c r="C94" s="95" t="str">
        <f t="shared" ca="1" si="1"/>
        <v/>
      </c>
      <c r="D94" s="95" t="s">
        <v>172</v>
      </c>
      <c r="E94" s="95" t="s">
        <v>2583</v>
      </c>
      <c r="F94" s="95" t="s">
        <v>2148</v>
      </c>
      <c r="G94" s="95">
        <v>15</v>
      </c>
      <c r="H94" s="95" t="s">
        <v>2134</v>
      </c>
      <c r="I94" s="95" t="s">
        <v>2161</v>
      </c>
      <c r="J94" s="95" t="s">
        <v>2192</v>
      </c>
      <c r="K94" s="95" t="s">
        <v>2587</v>
      </c>
      <c r="L94" s="95" t="s">
        <v>2158</v>
      </c>
      <c r="M94" s="95" t="s">
        <v>2137</v>
      </c>
    </row>
    <row r="95" spans="1:13" x14ac:dyDescent="0.25">
      <c r="A95" s="95" t="s">
        <v>2583</v>
      </c>
      <c r="B95" s="95" t="s">
        <v>1368</v>
      </c>
      <c r="C95" s="95" t="str">
        <f t="shared" ca="1" si="1"/>
        <v/>
      </c>
      <c r="D95" s="95" t="s">
        <v>173</v>
      </c>
      <c r="E95" s="95" t="s">
        <v>2583</v>
      </c>
      <c r="F95" s="95" t="s">
        <v>2149</v>
      </c>
      <c r="G95" s="95">
        <v>15</v>
      </c>
      <c r="H95" s="95" t="s">
        <v>2134</v>
      </c>
      <c r="I95" s="95" t="s">
        <v>2161</v>
      </c>
      <c r="J95" s="95" t="s">
        <v>2150</v>
      </c>
      <c r="K95" s="95" t="s">
        <v>2587</v>
      </c>
      <c r="L95" s="95" t="s">
        <v>2158</v>
      </c>
      <c r="M95" s="95" t="s">
        <v>2137</v>
      </c>
    </row>
    <row r="96" spans="1:13" x14ac:dyDescent="0.25">
      <c r="A96" s="95" t="s">
        <v>2583</v>
      </c>
      <c r="B96" s="95" t="s">
        <v>1369</v>
      </c>
      <c r="C96" s="95" t="str">
        <f t="shared" ca="1" si="1"/>
        <v/>
      </c>
      <c r="D96" s="95" t="s">
        <v>174</v>
      </c>
      <c r="E96" s="95" t="s">
        <v>2583</v>
      </c>
      <c r="F96" s="95" t="s">
        <v>2151</v>
      </c>
      <c r="G96" s="95">
        <v>15</v>
      </c>
      <c r="H96" s="95" t="s">
        <v>2134</v>
      </c>
      <c r="I96" s="95" t="s">
        <v>2161</v>
      </c>
      <c r="J96" s="95" t="s">
        <v>2152</v>
      </c>
      <c r="K96" s="95" t="s">
        <v>2587</v>
      </c>
      <c r="L96" s="95" t="s">
        <v>2158</v>
      </c>
      <c r="M96" s="95" t="s">
        <v>2137</v>
      </c>
    </row>
    <row r="97" spans="1:13" x14ac:dyDescent="0.25">
      <c r="A97" s="95" t="s">
        <v>2583</v>
      </c>
      <c r="B97" s="95" t="s">
        <v>1370</v>
      </c>
      <c r="C97" s="95" t="str">
        <f t="shared" ca="1" si="1"/>
        <v/>
      </c>
      <c r="D97" s="95" t="s">
        <v>175</v>
      </c>
      <c r="E97" s="95" t="s">
        <v>2583</v>
      </c>
      <c r="F97" s="95" t="s">
        <v>2153</v>
      </c>
      <c r="G97" s="95">
        <v>15</v>
      </c>
      <c r="H97" s="95" t="s">
        <v>2134</v>
      </c>
      <c r="I97" s="95" t="s">
        <v>2161</v>
      </c>
      <c r="J97" s="95" t="s">
        <v>2135</v>
      </c>
      <c r="K97" s="95" t="s">
        <v>2587</v>
      </c>
      <c r="L97" s="95" t="s">
        <v>2158</v>
      </c>
      <c r="M97" s="95" t="s">
        <v>2137</v>
      </c>
    </row>
    <row r="98" spans="1:13" x14ac:dyDescent="0.25">
      <c r="A98" s="95" t="s">
        <v>2583</v>
      </c>
      <c r="B98" s="95" t="s">
        <v>1371</v>
      </c>
      <c r="C98" s="95" t="str">
        <f t="shared" ca="1" si="1"/>
        <v/>
      </c>
      <c r="D98" s="95" t="s">
        <v>176</v>
      </c>
      <c r="E98" s="95" t="s">
        <v>2583</v>
      </c>
      <c r="F98" s="95" t="s">
        <v>2154</v>
      </c>
      <c r="G98" s="95">
        <v>15</v>
      </c>
      <c r="H98" s="95" t="s">
        <v>2134</v>
      </c>
      <c r="I98" s="95" t="s">
        <v>2161</v>
      </c>
      <c r="J98" s="95" t="s">
        <v>2135</v>
      </c>
      <c r="K98" s="95" t="s">
        <v>2587</v>
      </c>
      <c r="L98" s="95" t="s">
        <v>2158</v>
      </c>
      <c r="M98" s="95" t="s">
        <v>2137</v>
      </c>
    </row>
    <row r="99" spans="1:13" x14ac:dyDescent="0.25">
      <c r="A99" s="95" t="s">
        <v>2583</v>
      </c>
      <c r="B99" s="95" t="s">
        <v>1372</v>
      </c>
      <c r="C99" s="95" t="str">
        <f t="shared" ca="1" si="1"/>
        <v/>
      </c>
      <c r="D99" s="95" t="s">
        <v>177</v>
      </c>
      <c r="E99" s="95" t="s">
        <v>2583</v>
      </c>
      <c r="F99" s="95" t="s">
        <v>2155</v>
      </c>
      <c r="G99" s="95">
        <v>15</v>
      </c>
      <c r="H99" s="95" t="s">
        <v>2134</v>
      </c>
      <c r="I99" s="95" t="s">
        <v>2161</v>
      </c>
      <c r="J99" s="95" t="s">
        <v>2135</v>
      </c>
      <c r="K99" s="95" t="s">
        <v>2587</v>
      </c>
      <c r="L99" s="95" t="s">
        <v>2158</v>
      </c>
      <c r="M99" s="95" t="s">
        <v>2137</v>
      </c>
    </row>
    <row r="100" spans="1:13" x14ac:dyDescent="0.25">
      <c r="A100" s="95" t="s">
        <v>2583</v>
      </c>
      <c r="B100" s="95" t="s">
        <v>1373</v>
      </c>
      <c r="C100" s="95" t="str">
        <f t="shared" ca="1" si="1"/>
        <v/>
      </c>
      <c r="D100" s="95" t="s">
        <v>180</v>
      </c>
      <c r="E100" s="95" t="s">
        <v>2583</v>
      </c>
      <c r="F100" s="95" t="s">
        <v>2133</v>
      </c>
      <c r="G100" s="95">
        <v>16</v>
      </c>
      <c r="H100" s="95" t="s">
        <v>2134</v>
      </c>
      <c r="I100" s="95" t="s">
        <v>2162</v>
      </c>
      <c r="J100" s="95" t="s">
        <v>2135</v>
      </c>
      <c r="K100" s="95" t="s">
        <v>2587</v>
      </c>
      <c r="L100" s="95" t="s">
        <v>2158</v>
      </c>
      <c r="M100" s="95" t="s">
        <v>2137</v>
      </c>
    </row>
    <row r="101" spans="1:13" x14ac:dyDescent="0.25">
      <c r="A101" s="95" t="s">
        <v>2583</v>
      </c>
      <c r="B101" s="95" t="s">
        <v>1374</v>
      </c>
      <c r="C101" s="95" t="str">
        <f t="shared" ca="1" si="1"/>
        <v/>
      </c>
      <c r="D101" s="95" t="s">
        <v>181</v>
      </c>
      <c r="E101" s="95" t="s">
        <v>2583</v>
      </c>
      <c r="F101" s="95" t="s">
        <v>2138</v>
      </c>
      <c r="G101" s="95">
        <v>16</v>
      </c>
      <c r="H101" s="95" t="s">
        <v>2134</v>
      </c>
      <c r="I101" s="95" t="s">
        <v>2162</v>
      </c>
      <c r="J101" s="95" t="s">
        <v>2135</v>
      </c>
      <c r="K101" s="95" t="s">
        <v>2587</v>
      </c>
      <c r="L101" s="95" t="s">
        <v>2158</v>
      </c>
      <c r="M101" s="95" t="s">
        <v>2137</v>
      </c>
    </row>
    <row r="102" spans="1:13" x14ac:dyDescent="0.25">
      <c r="A102" s="95" t="s">
        <v>2583</v>
      </c>
      <c r="B102" s="95" t="s">
        <v>1375</v>
      </c>
      <c r="C102" s="95" t="str">
        <f t="shared" ca="1" si="1"/>
        <v/>
      </c>
      <c r="D102" s="95" t="s">
        <v>182</v>
      </c>
      <c r="E102" s="95" t="s">
        <v>2583</v>
      </c>
      <c r="F102" s="95" t="s">
        <v>2139</v>
      </c>
      <c r="G102" s="95">
        <v>16</v>
      </c>
      <c r="H102" s="95" t="s">
        <v>2134</v>
      </c>
      <c r="I102" s="95" t="s">
        <v>2162</v>
      </c>
      <c r="J102" s="95" t="s">
        <v>2135</v>
      </c>
      <c r="K102" s="95" t="s">
        <v>2587</v>
      </c>
      <c r="L102" s="95" t="s">
        <v>2158</v>
      </c>
      <c r="M102" s="95" t="s">
        <v>2137</v>
      </c>
    </row>
    <row r="103" spans="1:13" x14ac:dyDescent="0.25">
      <c r="A103" s="95" t="s">
        <v>2583</v>
      </c>
      <c r="B103" s="95" t="s">
        <v>1376</v>
      </c>
      <c r="C103" s="95" t="str">
        <f t="shared" ca="1" si="1"/>
        <v/>
      </c>
      <c r="D103" s="95" t="s">
        <v>183</v>
      </c>
      <c r="E103" s="95" t="s">
        <v>2583</v>
      </c>
      <c r="F103" s="95" t="s">
        <v>2140</v>
      </c>
      <c r="G103" s="95">
        <v>16</v>
      </c>
      <c r="H103" s="95" t="s">
        <v>2134</v>
      </c>
      <c r="I103" s="95" t="s">
        <v>2162</v>
      </c>
      <c r="J103" s="95" t="s">
        <v>2135</v>
      </c>
      <c r="K103" s="95" t="s">
        <v>2587</v>
      </c>
      <c r="L103" s="95" t="s">
        <v>2158</v>
      </c>
      <c r="M103" s="95" t="s">
        <v>2137</v>
      </c>
    </row>
    <row r="104" spans="1:13" x14ac:dyDescent="0.25">
      <c r="A104" s="95" t="s">
        <v>2583</v>
      </c>
      <c r="B104" s="95" t="s">
        <v>1377</v>
      </c>
      <c r="C104" s="95" t="str">
        <f t="shared" ca="1" si="1"/>
        <v/>
      </c>
      <c r="D104" s="95" t="s">
        <v>184</v>
      </c>
      <c r="E104" s="95" t="s">
        <v>2583</v>
      </c>
      <c r="F104" s="95" t="s">
        <v>2141</v>
      </c>
      <c r="G104" s="95">
        <v>16</v>
      </c>
      <c r="H104" s="95" t="s">
        <v>2134</v>
      </c>
      <c r="I104" s="95" t="s">
        <v>2162</v>
      </c>
      <c r="J104" s="95" t="s">
        <v>2135</v>
      </c>
      <c r="K104" s="95" t="s">
        <v>2587</v>
      </c>
      <c r="L104" s="95" t="s">
        <v>2158</v>
      </c>
      <c r="M104" s="95" t="s">
        <v>2137</v>
      </c>
    </row>
    <row r="105" spans="1:13" x14ac:dyDescent="0.25">
      <c r="A105" s="95" t="s">
        <v>2583</v>
      </c>
      <c r="B105" s="95" t="s">
        <v>1378</v>
      </c>
      <c r="C105" s="95" t="str">
        <f t="shared" ca="1" si="1"/>
        <v/>
      </c>
      <c r="D105" s="95" t="s">
        <v>185</v>
      </c>
      <c r="E105" s="95" t="s">
        <v>2583</v>
      </c>
      <c r="F105" s="95" t="s">
        <v>2142</v>
      </c>
      <c r="G105" s="95">
        <v>16</v>
      </c>
      <c r="H105" s="95" t="s">
        <v>2134</v>
      </c>
      <c r="I105" s="95" t="s">
        <v>2162</v>
      </c>
      <c r="J105" s="95" t="s">
        <v>2143</v>
      </c>
      <c r="K105" s="95" t="s">
        <v>2587</v>
      </c>
      <c r="L105" s="95" t="s">
        <v>2158</v>
      </c>
      <c r="M105" s="95" t="s">
        <v>2137</v>
      </c>
    </row>
    <row r="106" spans="1:13" x14ac:dyDescent="0.25">
      <c r="A106" s="95" t="s">
        <v>2583</v>
      </c>
      <c r="B106" s="95" t="s">
        <v>1379</v>
      </c>
      <c r="C106" s="95" t="str">
        <f t="shared" ca="1" si="1"/>
        <v/>
      </c>
      <c r="D106" s="95" t="s">
        <v>186</v>
      </c>
      <c r="E106" s="95" t="s">
        <v>2583</v>
      </c>
      <c r="F106" s="95" t="s">
        <v>2144</v>
      </c>
      <c r="G106" s="95">
        <v>16</v>
      </c>
      <c r="H106" s="95" t="s">
        <v>2134</v>
      </c>
      <c r="I106" s="95" t="s">
        <v>2162</v>
      </c>
      <c r="J106" s="95" t="s">
        <v>2145</v>
      </c>
      <c r="K106" s="95" t="s">
        <v>2587</v>
      </c>
      <c r="L106" s="95" t="s">
        <v>2158</v>
      </c>
      <c r="M106" s="95" t="s">
        <v>2137</v>
      </c>
    </row>
    <row r="107" spans="1:13" x14ac:dyDescent="0.25">
      <c r="A107" s="95" t="s">
        <v>2583</v>
      </c>
      <c r="B107" s="95" t="s">
        <v>1380</v>
      </c>
      <c r="C107" s="95" t="str">
        <f t="shared" ca="1" si="1"/>
        <v/>
      </c>
      <c r="D107" s="95" t="s">
        <v>187</v>
      </c>
      <c r="E107" s="95" t="s">
        <v>2583</v>
      </c>
      <c r="F107" s="95" t="s">
        <v>2146</v>
      </c>
      <c r="G107" s="95">
        <v>16</v>
      </c>
      <c r="H107" s="95" t="s">
        <v>2134</v>
      </c>
      <c r="I107" s="95" t="s">
        <v>2162</v>
      </c>
      <c r="J107" s="95" t="s">
        <v>2147</v>
      </c>
      <c r="K107" s="95" t="s">
        <v>2587</v>
      </c>
      <c r="L107" s="95" t="s">
        <v>2158</v>
      </c>
      <c r="M107" s="95" t="s">
        <v>2137</v>
      </c>
    </row>
    <row r="108" spans="1:13" x14ac:dyDescent="0.25">
      <c r="A108" s="95" t="s">
        <v>2583</v>
      </c>
      <c r="B108" s="95" t="s">
        <v>1381</v>
      </c>
      <c r="C108" s="95" t="str">
        <f t="shared" ca="1" si="1"/>
        <v/>
      </c>
      <c r="D108" s="95" t="s">
        <v>188</v>
      </c>
      <c r="E108" s="95" t="s">
        <v>2583</v>
      </c>
      <c r="F108" s="95" t="s">
        <v>2148</v>
      </c>
      <c r="G108" s="95">
        <v>16</v>
      </c>
      <c r="H108" s="95" t="s">
        <v>2134</v>
      </c>
      <c r="I108" s="95" t="s">
        <v>2162</v>
      </c>
      <c r="J108" s="95" t="s">
        <v>2192</v>
      </c>
      <c r="K108" s="95" t="s">
        <v>2587</v>
      </c>
      <c r="L108" s="95" t="s">
        <v>2158</v>
      </c>
      <c r="M108" s="95" t="s">
        <v>2137</v>
      </c>
    </row>
    <row r="109" spans="1:13" x14ac:dyDescent="0.25">
      <c r="A109" s="95" t="s">
        <v>2583</v>
      </c>
      <c r="B109" s="95" t="s">
        <v>1382</v>
      </c>
      <c r="C109" s="95" t="str">
        <f t="shared" ca="1" si="1"/>
        <v/>
      </c>
      <c r="D109" s="95" t="s">
        <v>189</v>
      </c>
      <c r="E109" s="95" t="s">
        <v>2583</v>
      </c>
      <c r="F109" s="95" t="s">
        <v>2149</v>
      </c>
      <c r="G109" s="95">
        <v>16</v>
      </c>
      <c r="H109" s="95" t="s">
        <v>2134</v>
      </c>
      <c r="I109" s="95" t="s">
        <v>2162</v>
      </c>
      <c r="J109" s="95" t="s">
        <v>2150</v>
      </c>
      <c r="K109" s="95" t="s">
        <v>2587</v>
      </c>
      <c r="L109" s="95" t="s">
        <v>2158</v>
      </c>
      <c r="M109" s="95" t="s">
        <v>2137</v>
      </c>
    </row>
    <row r="110" spans="1:13" x14ac:dyDescent="0.25">
      <c r="A110" s="95" t="s">
        <v>2583</v>
      </c>
      <c r="B110" s="95" t="s">
        <v>1383</v>
      </c>
      <c r="C110" s="95" t="str">
        <f t="shared" ca="1" si="1"/>
        <v/>
      </c>
      <c r="D110" s="95" t="s">
        <v>190</v>
      </c>
      <c r="E110" s="95" t="s">
        <v>2583</v>
      </c>
      <c r="F110" s="95" t="s">
        <v>2151</v>
      </c>
      <c r="G110" s="95">
        <v>16</v>
      </c>
      <c r="H110" s="95" t="s">
        <v>2134</v>
      </c>
      <c r="I110" s="95" t="s">
        <v>2162</v>
      </c>
      <c r="J110" s="95" t="s">
        <v>2152</v>
      </c>
      <c r="K110" s="95" t="s">
        <v>2587</v>
      </c>
      <c r="L110" s="95" t="s">
        <v>2158</v>
      </c>
      <c r="M110" s="95" t="s">
        <v>2137</v>
      </c>
    </row>
    <row r="111" spans="1:13" x14ac:dyDescent="0.25">
      <c r="A111" s="95" t="s">
        <v>2583</v>
      </c>
      <c r="B111" s="95" t="s">
        <v>1384</v>
      </c>
      <c r="C111" s="95" t="str">
        <f t="shared" ca="1" si="1"/>
        <v/>
      </c>
      <c r="D111" s="95" t="s">
        <v>191</v>
      </c>
      <c r="E111" s="95" t="s">
        <v>2583</v>
      </c>
      <c r="F111" s="95" t="s">
        <v>2153</v>
      </c>
      <c r="G111" s="95">
        <v>16</v>
      </c>
      <c r="H111" s="95" t="s">
        <v>2134</v>
      </c>
      <c r="I111" s="95" t="s">
        <v>2162</v>
      </c>
      <c r="J111" s="95" t="s">
        <v>2135</v>
      </c>
      <c r="K111" s="95" t="s">
        <v>2587</v>
      </c>
      <c r="L111" s="95" t="s">
        <v>2158</v>
      </c>
      <c r="M111" s="95" t="s">
        <v>2137</v>
      </c>
    </row>
    <row r="112" spans="1:13" x14ac:dyDescent="0.25">
      <c r="A112" s="95" t="s">
        <v>2583</v>
      </c>
      <c r="B112" s="95" t="s">
        <v>1385</v>
      </c>
      <c r="C112" s="95" t="str">
        <f t="shared" ca="1" si="1"/>
        <v/>
      </c>
      <c r="D112" s="95" t="s">
        <v>192</v>
      </c>
      <c r="E112" s="95" t="s">
        <v>2583</v>
      </c>
      <c r="F112" s="95" t="s">
        <v>2154</v>
      </c>
      <c r="G112" s="95">
        <v>16</v>
      </c>
      <c r="H112" s="95" t="s">
        <v>2134</v>
      </c>
      <c r="I112" s="95" t="s">
        <v>2162</v>
      </c>
      <c r="J112" s="95" t="s">
        <v>2135</v>
      </c>
      <c r="K112" s="95" t="s">
        <v>2587</v>
      </c>
      <c r="L112" s="95" t="s">
        <v>2158</v>
      </c>
      <c r="M112" s="95" t="s">
        <v>2137</v>
      </c>
    </row>
    <row r="113" spans="1:13" x14ac:dyDescent="0.25">
      <c r="A113" s="95" t="s">
        <v>2583</v>
      </c>
      <c r="B113" s="95" t="s">
        <v>1386</v>
      </c>
      <c r="C113" s="95" t="str">
        <f t="shared" ca="1" si="1"/>
        <v/>
      </c>
      <c r="D113" s="95" t="s">
        <v>193</v>
      </c>
      <c r="E113" s="95" t="s">
        <v>2583</v>
      </c>
      <c r="F113" s="95" t="s">
        <v>2155</v>
      </c>
      <c r="G113" s="95">
        <v>16</v>
      </c>
      <c r="H113" s="95" t="s">
        <v>2134</v>
      </c>
      <c r="I113" s="95" t="s">
        <v>2162</v>
      </c>
      <c r="J113" s="95" t="s">
        <v>2135</v>
      </c>
      <c r="K113" s="95" t="s">
        <v>2587</v>
      </c>
      <c r="L113" s="95" t="s">
        <v>2158</v>
      </c>
      <c r="M113" s="95" t="s">
        <v>2137</v>
      </c>
    </row>
    <row r="114" spans="1:13" x14ac:dyDescent="0.25">
      <c r="A114" s="95" t="s">
        <v>2583</v>
      </c>
      <c r="B114" s="95" t="s">
        <v>1387</v>
      </c>
      <c r="C114" s="95" t="str">
        <f t="shared" ca="1" si="1"/>
        <v/>
      </c>
      <c r="D114" s="95" t="s">
        <v>196</v>
      </c>
      <c r="E114" s="95" t="s">
        <v>2583</v>
      </c>
      <c r="F114" s="95" t="s">
        <v>2133</v>
      </c>
      <c r="G114" s="95">
        <v>17</v>
      </c>
      <c r="H114" s="95" t="s">
        <v>2134</v>
      </c>
      <c r="I114" s="95" t="s">
        <v>2163</v>
      </c>
      <c r="J114" s="95" t="s">
        <v>2135</v>
      </c>
      <c r="K114" s="95" t="s">
        <v>2587</v>
      </c>
      <c r="L114" s="95" t="s">
        <v>2158</v>
      </c>
      <c r="M114" s="95" t="s">
        <v>2137</v>
      </c>
    </row>
    <row r="115" spans="1:13" x14ac:dyDescent="0.25">
      <c r="A115" s="95" t="s">
        <v>2583</v>
      </c>
      <c r="B115" s="95" t="s">
        <v>1388</v>
      </c>
      <c r="C115" s="95" t="str">
        <f t="shared" ca="1" si="1"/>
        <v/>
      </c>
      <c r="D115" s="95" t="s">
        <v>197</v>
      </c>
      <c r="E115" s="95" t="s">
        <v>2583</v>
      </c>
      <c r="F115" s="95" t="s">
        <v>2138</v>
      </c>
      <c r="G115" s="95">
        <v>17</v>
      </c>
      <c r="H115" s="95" t="s">
        <v>2134</v>
      </c>
      <c r="I115" s="95" t="s">
        <v>2163</v>
      </c>
      <c r="J115" s="95" t="s">
        <v>2135</v>
      </c>
      <c r="K115" s="95" t="s">
        <v>2587</v>
      </c>
      <c r="L115" s="95" t="s">
        <v>2158</v>
      </c>
      <c r="M115" s="95" t="s">
        <v>2137</v>
      </c>
    </row>
    <row r="116" spans="1:13" x14ac:dyDescent="0.25">
      <c r="A116" s="95" t="s">
        <v>2583</v>
      </c>
      <c r="B116" s="95" t="s">
        <v>1389</v>
      </c>
      <c r="C116" s="95" t="str">
        <f t="shared" ca="1" si="1"/>
        <v/>
      </c>
      <c r="D116" s="95" t="s">
        <v>198</v>
      </c>
      <c r="E116" s="95" t="s">
        <v>2583</v>
      </c>
      <c r="F116" s="95" t="s">
        <v>2139</v>
      </c>
      <c r="G116" s="95">
        <v>17</v>
      </c>
      <c r="H116" s="95" t="s">
        <v>2134</v>
      </c>
      <c r="I116" s="95" t="s">
        <v>2163</v>
      </c>
      <c r="J116" s="95" t="s">
        <v>2135</v>
      </c>
      <c r="K116" s="95" t="s">
        <v>2587</v>
      </c>
      <c r="L116" s="95" t="s">
        <v>2158</v>
      </c>
      <c r="M116" s="95" t="s">
        <v>2137</v>
      </c>
    </row>
    <row r="117" spans="1:13" x14ac:dyDescent="0.25">
      <c r="A117" s="95" t="s">
        <v>2583</v>
      </c>
      <c r="B117" s="95" t="s">
        <v>1390</v>
      </c>
      <c r="C117" s="95" t="str">
        <f t="shared" ca="1" si="1"/>
        <v/>
      </c>
      <c r="D117" s="95" t="s">
        <v>199</v>
      </c>
      <c r="E117" s="95" t="s">
        <v>2583</v>
      </c>
      <c r="F117" s="95" t="s">
        <v>2140</v>
      </c>
      <c r="G117" s="95">
        <v>17</v>
      </c>
      <c r="H117" s="95" t="s">
        <v>2134</v>
      </c>
      <c r="I117" s="95" t="s">
        <v>2163</v>
      </c>
      <c r="J117" s="95" t="s">
        <v>2135</v>
      </c>
      <c r="K117" s="95" t="s">
        <v>2587</v>
      </c>
      <c r="L117" s="95" t="s">
        <v>2158</v>
      </c>
      <c r="M117" s="95" t="s">
        <v>2137</v>
      </c>
    </row>
    <row r="118" spans="1:13" x14ac:dyDescent="0.25">
      <c r="A118" s="95" t="s">
        <v>2583</v>
      </c>
      <c r="B118" s="95" t="s">
        <v>1391</v>
      </c>
      <c r="C118" s="95" t="str">
        <f t="shared" ca="1" si="1"/>
        <v/>
      </c>
      <c r="D118" s="95" t="s">
        <v>200</v>
      </c>
      <c r="E118" s="95" t="s">
        <v>2583</v>
      </c>
      <c r="F118" s="95" t="s">
        <v>2141</v>
      </c>
      <c r="G118" s="95">
        <v>17</v>
      </c>
      <c r="H118" s="95" t="s">
        <v>2134</v>
      </c>
      <c r="I118" s="95" t="s">
        <v>2163</v>
      </c>
      <c r="J118" s="95" t="s">
        <v>2135</v>
      </c>
      <c r="K118" s="95" t="s">
        <v>2587</v>
      </c>
      <c r="L118" s="95" t="s">
        <v>2158</v>
      </c>
      <c r="M118" s="95" t="s">
        <v>2137</v>
      </c>
    </row>
    <row r="119" spans="1:13" x14ac:dyDescent="0.25">
      <c r="A119" s="95" t="s">
        <v>2583</v>
      </c>
      <c r="B119" s="95" t="s">
        <v>1392</v>
      </c>
      <c r="C119" s="95" t="str">
        <f t="shared" ca="1" si="1"/>
        <v/>
      </c>
      <c r="D119" s="95" t="s">
        <v>201</v>
      </c>
      <c r="E119" s="95" t="s">
        <v>2583</v>
      </c>
      <c r="F119" s="95" t="s">
        <v>2142</v>
      </c>
      <c r="G119" s="95">
        <v>17</v>
      </c>
      <c r="H119" s="95" t="s">
        <v>2134</v>
      </c>
      <c r="I119" s="95" t="s">
        <v>2163</v>
      </c>
      <c r="J119" s="95" t="s">
        <v>2143</v>
      </c>
      <c r="K119" s="95" t="s">
        <v>2587</v>
      </c>
      <c r="L119" s="95" t="s">
        <v>2158</v>
      </c>
      <c r="M119" s="95" t="s">
        <v>2137</v>
      </c>
    </row>
    <row r="120" spans="1:13" x14ac:dyDescent="0.25">
      <c r="A120" s="95" t="s">
        <v>2583</v>
      </c>
      <c r="B120" s="95" t="s">
        <v>1393</v>
      </c>
      <c r="C120" s="95" t="str">
        <f t="shared" ca="1" si="1"/>
        <v/>
      </c>
      <c r="D120" s="95" t="s">
        <v>202</v>
      </c>
      <c r="E120" s="95" t="s">
        <v>2583</v>
      </c>
      <c r="F120" s="95" t="s">
        <v>2144</v>
      </c>
      <c r="G120" s="95">
        <v>17</v>
      </c>
      <c r="H120" s="95" t="s">
        <v>2134</v>
      </c>
      <c r="I120" s="95" t="s">
        <v>2163</v>
      </c>
      <c r="J120" s="95" t="s">
        <v>2145</v>
      </c>
      <c r="K120" s="95" t="s">
        <v>2587</v>
      </c>
      <c r="L120" s="95" t="s">
        <v>2158</v>
      </c>
      <c r="M120" s="95" t="s">
        <v>2137</v>
      </c>
    </row>
    <row r="121" spans="1:13" x14ac:dyDescent="0.25">
      <c r="A121" s="95" t="s">
        <v>2583</v>
      </c>
      <c r="B121" s="95" t="s">
        <v>1394</v>
      </c>
      <c r="C121" s="95" t="str">
        <f t="shared" ca="1" si="1"/>
        <v/>
      </c>
      <c r="D121" s="95" t="s">
        <v>203</v>
      </c>
      <c r="E121" s="95" t="s">
        <v>2583</v>
      </c>
      <c r="F121" s="95" t="s">
        <v>2146</v>
      </c>
      <c r="G121" s="95">
        <v>17</v>
      </c>
      <c r="H121" s="95" t="s">
        <v>2134</v>
      </c>
      <c r="I121" s="95" t="s">
        <v>2163</v>
      </c>
      <c r="J121" s="95" t="s">
        <v>2147</v>
      </c>
      <c r="K121" s="95" t="s">
        <v>2587</v>
      </c>
      <c r="L121" s="95" t="s">
        <v>2158</v>
      </c>
      <c r="M121" s="95" t="s">
        <v>2137</v>
      </c>
    </row>
    <row r="122" spans="1:13" x14ac:dyDescent="0.25">
      <c r="A122" s="95" t="s">
        <v>2583</v>
      </c>
      <c r="B122" s="95" t="s">
        <v>1395</v>
      </c>
      <c r="C122" s="95" t="str">
        <f t="shared" ca="1" si="1"/>
        <v/>
      </c>
      <c r="D122" s="95" t="s">
        <v>204</v>
      </c>
      <c r="E122" s="95" t="s">
        <v>2583</v>
      </c>
      <c r="F122" s="95" t="s">
        <v>2148</v>
      </c>
      <c r="G122" s="95">
        <v>17</v>
      </c>
      <c r="H122" s="95" t="s">
        <v>2134</v>
      </c>
      <c r="I122" s="95" t="s">
        <v>2163</v>
      </c>
      <c r="J122" s="95" t="s">
        <v>2192</v>
      </c>
      <c r="K122" s="95" t="s">
        <v>2587</v>
      </c>
      <c r="L122" s="95" t="s">
        <v>2158</v>
      </c>
      <c r="M122" s="95" t="s">
        <v>2137</v>
      </c>
    </row>
    <row r="123" spans="1:13" x14ac:dyDescent="0.25">
      <c r="A123" s="95" t="s">
        <v>2583</v>
      </c>
      <c r="B123" s="95" t="s">
        <v>1396</v>
      </c>
      <c r="C123" s="95" t="str">
        <f t="shared" ca="1" si="1"/>
        <v/>
      </c>
      <c r="D123" s="95" t="s">
        <v>205</v>
      </c>
      <c r="E123" s="95" t="s">
        <v>2583</v>
      </c>
      <c r="F123" s="95" t="s">
        <v>2149</v>
      </c>
      <c r="G123" s="95">
        <v>17</v>
      </c>
      <c r="H123" s="95" t="s">
        <v>2134</v>
      </c>
      <c r="I123" s="95" t="s">
        <v>2163</v>
      </c>
      <c r="J123" s="95" t="s">
        <v>2150</v>
      </c>
      <c r="K123" s="95" t="s">
        <v>2587</v>
      </c>
      <c r="L123" s="95" t="s">
        <v>2158</v>
      </c>
      <c r="M123" s="95" t="s">
        <v>2137</v>
      </c>
    </row>
    <row r="124" spans="1:13" x14ac:dyDescent="0.25">
      <c r="A124" s="95" t="s">
        <v>2583</v>
      </c>
      <c r="B124" s="95" t="s">
        <v>1397</v>
      </c>
      <c r="C124" s="95" t="str">
        <f t="shared" ca="1" si="1"/>
        <v/>
      </c>
      <c r="D124" s="95" t="s">
        <v>206</v>
      </c>
      <c r="E124" s="95" t="s">
        <v>2583</v>
      </c>
      <c r="F124" s="95" t="s">
        <v>2151</v>
      </c>
      <c r="G124" s="95">
        <v>17</v>
      </c>
      <c r="H124" s="95" t="s">
        <v>2134</v>
      </c>
      <c r="I124" s="95" t="s">
        <v>2163</v>
      </c>
      <c r="J124" s="95" t="s">
        <v>2152</v>
      </c>
      <c r="K124" s="95" t="s">
        <v>2587</v>
      </c>
      <c r="L124" s="95" t="s">
        <v>2158</v>
      </c>
      <c r="M124" s="95" t="s">
        <v>2137</v>
      </c>
    </row>
    <row r="125" spans="1:13" x14ac:dyDescent="0.25">
      <c r="A125" s="95" t="s">
        <v>2583</v>
      </c>
      <c r="B125" s="95" t="s">
        <v>1398</v>
      </c>
      <c r="C125" s="95" t="str">
        <f t="shared" ca="1" si="1"/>
        <v/>
      </c>
      <c r="D125" s="95" t="s">
        <v>207</v>
      </c>
      <c r="E125" s="95" t="s">
        <v>2583</v>
      </c>
      <c r="F125" s="95" t="s">
        <v>2153</v>
      </c>
      <c r="G125" s="95">
        <v>17</v>
      </c>
      <c r="H125" s="95" t="s">
        <v>2134</v>
      </c>
      <c r="I125" s="95" t="s">
        <v>2163</v>
      </c>
      <c r="J125" s="95" t="s">
        <v>2135</v>
      </c>
      <c r="K125" s="95" t="s">
        <v>2587</v>
      </c>
      <c r="L125" s="95" t="s">
        <v>2158</v>
      </c>
      <c r="M125" s="95" t="s">
        <v>2137</v>
      </c>
    </row>
    <row r="126" spans="1:13" x14ac:dyDescent="0.25">
      <c r="A126" s="95" t="s">
        <v>2583</v>
      </c>
      <c r="B126" s="95" t="s">
        <v>1399</v>
      </c>
      <c r="C126" s="95" t="str">
        <f t="shared" ca="1" si="1"/>
        <v/>
      </c>
      <c r="D126" s="95" t="s">
        <v>208</v>
      </c>
      <c r="E126" s="95" t="s">
        <v>2583</v>
      </c>
      <c r="F126" s="95" t="s">
        <v>2154</v>
      </c>
      <c r="G126" s="95">
        <v>17</v>
      </c>
      <c r="H126" s="95" t="s">
        <v>2134</v>
      </c>
      <c r="I126" s="95" t="s">
        <v>2163</v>
      </c>
      <c r="J126" s="95" t="s">
        <v>2135</v>
      </c>
      <c r="K126" s="95" t="s">
        <v>2587</v>
      </c>
      <c r="L126" s="95" t="s">
        <v>2158</v>
      </c>
      <c r="M126" s="95" t="s">
        <v>2137</v>
      </c>
    </row>
    <row r="127" spans="1:13" x14ac:dyDescent="0.25">
      <c r="A127" s="95" t="s">
        <v>2583</v>
      </c>
      <c r="B127" s="95" t="s">
        <v>1400</v>
      </c>
      <c r="C127" s="95" t="str">
        <f t="shared" ca="1" si="1"/>
        <v/>
      </c>
      <c r="D127" s="95" t="s">
        <v>209</v>
      </c>
      <c r="E127" s="95" t="s">
        <v>2583</v>
      </c>
      <c r="F127" s="95" t="s">
        <v>2155</v>
      </c>
      <c r="G127" s="95">
        <v>17</v>
      </c>
      <c r="H127" s="95" t="s">
        <v>2134</v>
      </c>
      <c r="I127" s="95" t="s">
        <v>2163</v>
      </c>
      <c r="J127" s="95" t="s">
        <v>2135</v>
      </c>
      <c r="K127" s="95" t="s">
        <v>2587</v>
      </c>
      <c r="L127" s="95" t="s">
        <v>2158</v>
      </c>
      <c r="M127" s="95" t="s">
        <v>2137</v>
      </c>
    </row>
    <row r="128" spans="1:13" x14ac:dyDescent="0.25">
      <c r="A128" s="95" t="s">
        <v>2583</v>
      </c>
      <c r="B128" s="95" t="s">
        <v>1401</v>
      </c>
      <c r="C128" s="95" t="str">
        <f t="shared" ca="1" si="1"/>
        <v/>
      </c>
      <c r="D128" s="95" t="s">
        <v>212</v>
      </c>
      <c r="E128" s="95" t="s">
        <v>2583</v>
      </c>
      <c r="F128" s="95" t="s">
        <v>2133</v>
      </c>
      <c r="G128" s="95">
        <v>18</v>
      </c>
      <c r="H128" s="95" t="s">
        <v>2134</v>
      </c>
      <c r="I128" s="95" t="s">
        <v>2157</v>
      </c>
      <c r="J128" s="95" t="s">
        <v>2135</v>
      </c>
      <c r="K128" s="95" t="s">
        <v>2587</v>
      </c>
      <c r="L128" s="95" t="s">
        <v>2158</v>
      </c>
      <c r="M128" s="95" t="s">
        <v>2137</v>
      </c>
    </row>
    <row r="129" spans="1:13" x14ac:dyDescent="0.25">
      <c r="A129" s="95" t="s">
        <v>2583</v>
      </c>
      <c r="B129" s="95" t="s">
        <v>1402</v>
      </c>
      <c r="C129" s="95" t="str">
        <f t="shared" ca="1" si="1"/>
        <v/>
      </c>
      <c r="D129" s="95" t="s">
        <v>213</v>
      </c>
      <c r="E129" s="95" t="s">
        <v>2583</v>
      </c>
      <c r="F129" s="95" t="s">
        <v>2138</v>
      </c>
      <c r="G129" s="95">
        <v>18</v>
      </c>
      <c r="H129" s="95" t="s">
        <v>2134</v>
      </c>
      <c r="I129" s="95" t="s">
        <v>2157</v>
      </c>
      <c r="J129" s="95" t="s">
        <v>2135</v>
      </c>
      <c r="K129" s="95" t="s">
        <v>2587</v>
      </c>
      <c r="L129" s="95" t="s">
        <v>2158</v>
      </c>
      <c r="M129" s="95" t="s">
        <v>2137</v>
      </c>
    </row>
    <row r="130" spans="1:13" x14ac:dyDescent="0.25">
      <c r="A130" s="95" t="s">
        <v>2583</v>
      </c>
      <c r="B130" s="95" t="s">
        <v>1403</v>
      </c>
      <c r="C130" s="95" t="str">
        <f t="shared" ref="C130:C193" ca="1" si="2">IF(ISBLANK(INDIRECT(CONCATENATE("'",A130,"'","!",B130))),"",(INDIRECT(CONCATENATE("'",A130,"'","!",B130))))</f>
        <v/>
      </c>
      <c r="D130" s="95" t="s">
        <v>214</v>
      </c>
      <c r="E130" s="95" t="s">
        <v>2583</v>
      </c>
      <c r="F130" s="95" t="s">
        <v>2139</v>
      </c>
      <c r="G130" s="95">
        <v>18</v>
      </c>
      <c r="H130" s="95" t="s">
        <v>2134</v>
      </c>
      <c r="I130" s="95" t="s">
        <v>2157</v>
      </c>
      <c r="J130" s="95" t="s">
        <v>2135</v>
      </c>
      <c r="K130" s="95" t="s">
        <v>2587</v>
      </c>
      <c r="L130" s="95" t="s">
        <v>2158</v>
      </c>
      <c r="M130" s="95" t="s">
        <v>2137</v>
      </c>
    </row>
    <row r="131" spans="1:13" x14ac:dyDescent="0.25">
      <c r="A131" s="95" t="s">
        <v>2583</v>
      </c>
      <c r="B131" s="95" t="s">
        <v>1404</v>
      </c>
      <c r="C131" s="95" t="str">
        <f t="shared" ca="1" si="2"/>
        <v/>
      </c>
      <c r="D131" s="95" t="s">
        <v>215</v>
      </c>
      <c r="E131" s="95" t="s">
        <v>2583</v>
      </c>
      <c r="F131" s="95" t="s">
        <v>2140</v>
      </c>
      <c r="G131" s="95">
        <v>18</v>
      </c>
      <c r="H131" s="95" t="s">
        <v>2134</v>
      </c>
      <c r="I131" s="95" t="s">
        <v>2157</v>
      </c>
      <c r="J131" s="95" t="s">
        <v>2135</v>
      </c>
      <c r="K131" s="95" t="s">
        <v>2587</v>
      </c>
      <c r="L131" s="95" t="s">
        <v>2158</v>
      </c>
      <c r="M131" s="95" t="s">
        <v>2137</v>
      </c>
    </row>
    <row r="132" spans="1:13" x14ac:dyDescent="0.25">
      <c r="A132" s="95" t="s">
        <v>2583</v>
      </c>
      <c r="B132" s="95" t="s">
        <v>1405</v>
      </c>
      <c r="C132" s="95" t="str">
        <f t="shared" ca="1" si="2"/>
        <v/>
      </c>
      <c r="D132" s="95" t="s">
        <v>216</v>
      </c>
      <c r="E132" s="95" t="s">
        <v>2583</v>
      </c>
      <c r="F132" s="95" t="s">
        <v>2141</v>
      </c>
      <c r="G132" s="95">
        <v>18</v>
      </c>
      <c r="H132" s="95" t="s">
        <v>2134</v>
      </c>
      <c r="I132" s="95" t="s">
        <v>2157</v>
      </c>
      <c r="J132" s="95" t="s">
        <v>2135</v>
      </c>
      <c r="K132" s="95" t="s">
        <v>2587</v>
      </c>
      <c r="L132" s="95" t="s">
        <v>2158</v>
      </c>
      <c r="M132" s="95" t="s">
        <v>2137</v>
      </c>
    </row>
    <row r="133" spans="1:13" x14ac:dyDescent="0.25">
      <c r="A133" s="95" t="s">
        <v>2583</v>
      </c>
      <c r="B133" s="95" t="s">
        <v>1406</v>
      </c>
      <c r="C133" s="95" t="str">
        <f t="shared" ca="1" si="2"/>
        <v/>
      </c>
      <c r="D133" s="95" t="s">
        <v>217</v>
      </c>
      <c r="E133" s="95" t="s">
        <v>2583</v>
      </c>
      <c r="F133" s="95" t="s">
        <v>2142</v>
      </c>
      <c r="G133" s="95">
        <v>18</v>
      </c>
      <c r="H133" s="95" t="s">
        <v>2134</v>
      </c>
      <c r="I133" s="95" t="s">
        <v>2157</v>
      </c>
      <c r="J133" s="95" t="s">
        <v>2143</v>
      </c>
      <c r="K133" s="95" t="s">
        <v>2587</v>
      </c>
      <c r="L133" s="95" t="s">
        <v>2158</v>
      </c>
      <c r="M133" s="95" t="s">
        <v>2137</v>
      </c>
    </row>
    <row r="134" spans="1:13" x14ac:dyDescent="0.25">
      <c r="A134" s="95" t="s">
        <v>2583</v>
      </c>
      <c r="B134" s="95" t="s">
        <v>1407</v>
      </c>
      <c r="C134" s="95" t="str">
        <f t="shared" ca="1" si="2"/>
        <v/>
      </c>
      <c r="D134" s="95" t="s">
        <v>218</v>
      </c>
      <c r="E134" s="95" t="s">
        <v>2583</v>
      </c>
      <c r="F134" s="95" t="s">
        <v>2144</v>
      </c>
      <c r="G134" s="95">
        <v>18</v>
      </c>
      <c r="H134" s="95" t="s">
        <v>2134</v>
      </c>
      <c r="I134" s="95" t="s">
        <v>2157</v>
      </c>
      <c r="J134" s="95" t="s">
        <v>2145</v>
      </c>
      <c r="K134" s="95" t="s">
        <v>2587</v>
      </c>
      <c r="L134" s="95" t="s">
        <v>2158</v>
      </c>
      <c r="M134" s="95" t="s">
        <v>2137</v>
      </c>
    </row>
    <row r="135" spans="1:13" x14ac:dyDescent="0.25">
      <c r="A135" s="95" t="s">
        <v>2583</v>
      </c>
      <c r="B135" s="95" t="s">
        <v>1408</v>
      </c>
      <c r="C135" s="95" t="str">
        <f t="shared" ca="1" si="2"/>
        <v/>
      </c>
      <c r="D135" s="95" t="s">
        <v>219</v>
      </c>
      <c r="E135" s="95" t="s">
        <v>2583</v>
      </c>
      <c r="F135" s="95" t="s">
        <v>2146</v>
      </c>
      <c r="G135" s="95">
        <v>18</v>
      </c>
      <c r="H135" s="95" t="s">
        <v>2134</v>
      </c>
      <c r="I135" s="95" t="s">
        <v>2157</v>
      </c>
      <c r="J135" s="95" t="s">
        <v>2147</v>
      </c>
      <c r="K135" s="95" t="s">
        <v>2587</v>
      </c>
      <c r="L135" s="95" t="s">
        <v>2158</v>
      </c>
      <c r="M135" s="95" t="s">
        <v>2137</v>
      </c>
    </row>
    <row r="136" spans="1:13" x14ac:dyDescent="0.25">
      <c r="A136" s="95" t="s">
        <v>2583</v>
      </c>
      <c r="B136" s="95" t="s">
        <v>1409</v>
      </c>
      <c r="C136" s="95" t="str">
        <f t="shared" ca="1" si="2"/>
        <v/>
      </c>
      <c r="D136" s="95" t="s">
        <v>220</v>
      </c>
      <c r="E136" s="95" t="s">
        <v>2583</v>
      </c>
      <c r="F136" s="95" t="s">
        <v>2148</v>
      </c>
      <c r="G136" s="95">
        <v>18</v>
      </c>
      <c r="H136" s="95" t="s">
        <v>2134</v>
      </c>
      <c r="I136" s="95" t="s">
        <v>2157</v>
      </c>
      <c r="J136" s="95" t="s">
        <v>2192</v>
      </c>
      <c r="K136" s="95" t="s">
        <v>2587</v>
      </c>
      <c r="L136" s="95" t="s">
        <v>2158</v>
      </c>
      <c r="M136" s="95" t="s">
        <v>2137</v>
      </c>
    </row>
    <row r="137" spans="1:13" x14ac:dyDescent="0.25">
      <c r="A137" s="95" t="s">
        <v>2583</v>
      </c>
      <c r="B137" s="95" t="s">
        <v>1410</v>
      </c>
      <c r="C137" s="95" t="str">
        <f t="shared" ca="1" si="2"/>
        <v/>
      </c>
      <c r="D137" s="95" t="s">
        <v>221</v>
      </c>
      <c r="E137" s="95" t="s">
        <v>2583</v>
      </c>
      <c r="F137" s="95" t="s">
        <v>2149</v>
      </c>
      <c r="G137" s="95">
        <v>18</v>
      </c>
      <c r="H137" s="95" t="s">
        <v>2134</v>
      </c>
      <c r="I137" s="95" t="s">
        <v>2157</v>
      </c>
      <c r="J137" s="95" t="s">
        <v>2150</v>
      </c>
      <c r="K137" s="95" t="s">
        <v>2587</v>
      </c>
      <c r="L137" s="95" t="s">
        <v>2158</v>
      </c>
      <c r="M137" s="95" t="s">
        <v>2137</v>
      </c>
    </row>
    <row r="138" spans="1:13" x14ac:dyDescent="0.25">
      <c r="A138" s="95" t="s">
        <v>2583</v>
      </c>
      <c r="B138" s="95" t="s">
        <v>1411</v>
      </c>
      <c r="C138" s="95" t="str">
        <f t="shared" ca="1" si="2"/>
        <v/>
      </c>
      <c r="D138" s="95" t="s">
        <v>222</v>
      </c>
      <c r="E138" s="95" t="s">
        <v>2583</v>
      </c>
      <c r="F138" s="95" t="s">
        <v>2151</v>
      </c>
      <c r="G138" s="95">
        <v>18</v>
      </c>
      <c r="H138" s="95" t="s">
        <v>2134</v>
      </c>
      <c r="I138" s="95" t="s">
        <v>2157</v>
      </c>
      <c r="J138" s="95" t="s">
        <v>2152</v>
      </c>
      <c r="K138" s="95" t="s">
        <v>2587</v>
      </c>
      <c r="L138" s="95" t="s">
        <v>2158</v>
      </c>
      <c r="M138" s="95" t="s">
        <v>2137</v>
      </c>
    </row>
    <row r="139" spans="1:13" x14ac:dyDescent="0.25">
      <c r="A139" s="95" t="s">
        <v>2583</v>
      </c>
      <c r="B139" s="95" t="s">
        <v>1412</v>
      </c>
      <c r="C139" s="95" t="str">
        <f t="shared" ca="1" si="2"/>
        <v/>
      </c>
      <c r="D139" s="95" t="s">
        <v>223</v>
      </c>
      <c r="E139" s="95" t="s">
        <v>2583</v>
      </c>
      <c r="F139" s="95" t="s">
        <v>2153</v>
      </c>
      <c r="G139" s="95">
        <v>18</v>
      </c>
      <c r="H139" s="95" t="s">
        <v>2134</v>
      </c>
      <c r="I139" s="95" t="s">
        <v>2157</v>
      </c>
      <c r="J139" s="95" t="s">
        <v>2135</v>
      </c>
      <c r="K139" s="95" t="s">
        <v>2587</v>
      </c>
      <c r="L139" s="95" t="s">
        <v>2158</v>
      </c>
      <c r="M139" s="95" t="s">
        <v>2137</v>
      </c>
    </row>
    <row r="140" spans="1:13" x14ac:dyDescent="0.25">
      <c r="A140" s="95" t="s">
        <v>2583</v>
      </c>
      <c r="B140" s="95" t="s">
        <v>1413</v>
      </c>
      <c r="C140" s="95" t="str">
        <f t="shared" ca="1" si="2"/>
        <v/>
      </c>
      <c r="D140" s="95" t="s">
        <v>224</v>
      </c>
      <c r="E140" s="95" t="s">
        <v>2583</v>
      </c>
      <c r="F140" s="95" t="s">
        <v>2154</v>
      </c>
      <c r="G140" s="95">
        <v>18</v>
      </c>
      <c r="H140" s="95" t="s">
        <v>2134</v>
      </c>
      <c r="I140" s="95" t="s">
        <v>2157</v>
      </c>
      <c r="J140" s="95" t="s">
        <v>2135</v>
      </c>
      <c r="K140" s="95" t="s">
        <v>2587</v>
      </c>
      <c r="L140" s="95" t="s">
        <v>2158</v>
      </c>
      <c r="M140" s="95" t="s">
        <v>2137</v>
      </c>
    </row>
    <row r="141" spans="1:13" x14ac:dyDescent="0.25">
      <c r="A141" s="95" t="s">
        <v>2583</v>
      </c>
      <c r="B141" s="95" t="s">
        <v>1414</v>
      </c>
      <c r="C141" s="95" t="str">
        <f t="shared" ca="1" si="2"/>
        <v/>
      </c>
      <c r="D141" s="95" t="s">
        <v>225</v>
      </c>
      <c r="E141" s="95" t="s">
        <v>2583</v>
      </c>
      <c r="F141" s="95" t="s">
        <v>2155</v>
      </c>
      <c r="G141" s="95">
        <v>18</v>
      </c>
      <c r="H141" s="95" t="s">
        <v>2134</v>
      </c>
      <c r="I141" s="95" t="s">
        <v>2157</v>
      </c>
      <c r="J141" s="95" t="s">
        <v>2135</v>
      </c>
      <c r="K141" s="95" t="s">
        <v>2587</v>
      </c>
      <c r="L141" s="95" t="s">
        <v>2158</v>
      </c>
      <c r="M141" s="95" t="s">
        <v>2137</v>
      </c>
    </row>
    <row r="142" spans="1:13" x14ac:dyDescent="0.25">
      <c r="A142" s="95" t="s">
        <v>2583</v>
      </c>
      <c r="B142" s="95" t="s">
        <v>1415</v>
      </c>
      <c r="C142" s="95" t="str">
        <f t="shared" ca="1" si="2"/>
        <v/>
      </c>
      <c r="D142" s="95" t="s">
        <v>228</v>
      </c>
      <c r="E142" s="95" t="s">
        <v>2583</v>
      </c>
      <c r="F142" s="95" t="s">
        <v>2133</v>
      </c>
      <c r="G142" s="95">
        <v>19</v>
      </c>
      <c r="H142" s="95" t="s">
        <v>2134</v>
      </c>
      <c r="I142" s="95" t="s">
        <v>2135</v>
      </c>
      <c r="J142" s="95" t="s">
        <v>2135</v>
      </c>
      <c r="K142" s="95" t="s">
        <v>2587</v>
      </c>
      <c r="L142" s="95" t="s">
        <v>2164</v>
      </c>
      <c r="M142" s="95" t="s">
        <v>2137</v>
      </c>
    </row>
    <row r="143" spans="1:13" x14ac:dyDescent="0.25">
      <c r="A143" s="95" t="s">
        <v>2583</v>
      </c>
      <c r="B143" s="95" t="s">
        <v>1416</v>
      </c>
      <c r="C143" s="95" t="str">
        <f t="shared" ca="1" si="2"/>
        <v/>
      </c>
      <c r="D143" s="95" t="s">
        <v>229</v>
      </c>
      <c r="E143" s="95" t="s">
        <v>2583</v>
      </c>
      <c r="F143" s="95" t="s">
        <v>2138</v>
      </c>
      <c r="G143" s="95">
        <v>19</v>
      </c>
      <c r="H143" s="95" t="s">
        <v>2134</v>
      </c>
      <c r="I143" s="95" t="s">
        <v>2135</v>
      </c>
      <c r="J143" s="95" t="s">
        <v>2135</v>
      </c>
      <c r="K143" s="95" t="s">
        <v>2587</v>
      </c>
      <c r="L143" s="95" t="s">
        <v>2164</v>
      </c>
      <c r="M143" s="95" t="s">
        <v>2137</v>
      </c>
    </row>
    <row r="144" spans="1:13" x14ac:dyDescent="0.25">
      <c r="A144" s="95" t="s">
        <v>2583</v>
      </c>
      <c r="B144" s="95" t="s">
        <v>1417</v>
      </c>
      <c r="C144" s="95" t="str">
        <f t="shared" ca="1" si="2"/>
        <v/>
      </c>
      <c r="D144" s="95" t="s">
        <v>230</v>
      </c>
      <c r="E144" s="95" t="s">
        <v>2583</v>
      </c>
      <c r="F144" s="95" t="s">
        <v>2139</v>
      </c>
      <c r="G144" s="95">
        <v>19</v>
      </c>
      <c r="H144" s="95" t="s">
        <v>2134</v>
      </c>
      <c r="I144" s="95" t="s">
        <v>2135</v>
      </c>
      <c r="J144" s="95" t="s">
        <v>2135</v>
      </c>
      <c r="K144" s="95" t="s">
        <v>2587</v>
      </c>
      <c r="L144" s="95" t="s">
        <v>2164</v>
      </c>
      <c r="M144" s="95" t="s">
        <v>2137</v>
      </c>
    </row>
    <row r="145" spans="1:13" x14ac:dyDescent="0.25">
      <c r="A145" s="95" t="s">
        <v>2583</v>
      </c>
      <c r="B145" s="95" t="s">
        <v>1418</v>
      </c>
      <c r="C145" s="95" t="str">
        <f t="shared" ca="1" si="2"/>
        <v/>
      </c>
      <c r="D145" s="95" t="s">
        <v>231</v>
      </c>
      <c r="E145" s="95" t="s">
        <v>2583</v>
      </c>
      <c r="F145" s="95" t="s">
        <v>2140</v>
      </c>
      <c r="G145" s="95">
        <v>19</v>
      </c>
      <c r="H145" s="95" t="s">
        <v>2134</v>
      </c>
      <c r="I145" s="95" t="s">
        <v>2135</v>
      </c>
      <c r="J145" s="95" t="s">
        <v>2135</v>
      </c>
      <c r="K145" s="95" t="s">
        <v>2587</v>
      </c>
      <c r="L145" s="95" t="s">
        <v>2164</v>
      </c>
      <c r="M145" s="95" t="s">
        <v>2137</v>
      </c>
    </row>
    <row r="146" spans="1:13" x14ac:dyDescent="0.25">
      <c r="A146" s="95" t="s">
        <v>2583</v>
      </c>
      <c r="B146" s="95" t="s">
        <v>1419</v>
      </c>
      <c r="C146" s="95" t="str">
        <f t="shared" ca="1" si="2"/>
        <v/>
      </c>
      <c r="D146" s="95" t="s">
        <v>232</v>
      </c>
      <c r="E146" s="95" t="s">
        <v>2583</v>
      </c>
      <c r="F146" s="95" t="s">
        <v>2141</v>
      </c>
      <c r="G146" s="95">
        <v>19</v>
      </c>
      <c r="H146" s="95" t="s">
        <v>2134</v>
      </c>
      <c r="I146" s="95" t="s">
        <v>2135</v>
      </c>
      <c r="J146" s="95" t="s">
        <v>2135</v>
      </c>
      <c r="K146" s="95" t="s">
        <v>2587</v>
      </c>
      <c r="L146" s="95" t="s">
        <v>2164</v>
      </c>
      <c r="M146" s="95" t="s">
        <v>2137</v>
      </c>
    </row>
    <row r="147" spans="1:13" x14ac:dyDescent="0.25">
      <c r="A147" s="95" t="s">
        <v>2583</v>
      </c>
      <c r="B147" s="95" t="s">
        <v>1420</v>
      </c>
      <c r="C147" s="95" t="str">
        <f t="shared" ca="1" si="2"/>
        <v/>
      </c>
      <c r="D147" s="95" t="s">
        <v>233</v>
      </c>
      <c r="E147" s="95" t="s">
        <v>2583</v>
      </c>
      <c r="F147" s="95" t="s">
        <v>2142</v>
      </c>
      <c r="G147" s="95">
        <v>19</v>
      </c>
      <c r="H147" s="95" t="s">
        <v>2134</v>
      </c>
      <c r="I147" s="95" t="s">
        <v>2135</v>
      </c>
      <c r="J147" s="95" t="s">
        <v>2143</v>
      </c>
      <c r="K147" s="95" t="s">
        <v>2587</v>
      </c>
      <c r="L147" s="95" t="s">
        <v>2164</v>
      </c>
      <c r="M147" s="95" t="s">
        <v>2137</v>
      </c>
    </row>
    <row r="148" spans="1:13" x14ac:dyDescent="0.25">
      <c r="A148" s="95" t="s">
        <v>2583</v>
      </c>
      <c r="B148" s="95" t="s">
        <v>1421</v>
      </c>
      <c r="C148" s="95" t="str">
        <f t="shared" ca="1" si="2"/>
        <v/>
      </c>
      <c r="D148" s="95" t="s">
        <v>234</v>
      </c>
      <c r="E148" s="95" t="s">
        <v>2583</v>
      </c>
      <c r="F148" s="95" t="s">
        <v>2144</v>
      </c>
      <c r="G148" s="95">
        <v>19</v>
      </c>
      <c r="H148" s="95" t="s">
        <v>2134</v>
      </c>
      <c r="I148" s="95" t="s">
        <v>2135</v>
      </c>
      <c r="J148" s="95" t="s">
        <v>2145</v>
      </c>
      <c r="K148" s="95" t="s">
        <v>2587</v>
      </c>
      <c r="L148" s="95" t="s">
        <v>2164</v>
      </c>
      <c r="M148" s="95" t="s">
        <v>2137</v>
      </c>
    </row>
    <row r="149" spans="1:13" x14ac:dyDescent="0.25">
      <c r="A149" s="95" t="s">
        <v>2583</v>
      </c>
      <c r="B149" s="95" t="s">
        <v>1422</v>
      </c>
      <c r="C149" s="95" t="str">
        <f t="shared" ca="1" si="2"/>
        <v/>
      </c>
      <c r="D149" s="95" t="s">
        <v>235</v>
      </c>
      <c r="E149" s="95" t="s">
        <v>2583</v>
      </c>
      <c r="F149" s="95" t="s">
        <v>2146</v>
      </c>
      <c r="G149" s="95">
        <v>19</v>
      </c>
      <c r="H149" s="95" t="s">
        <v>2134</v>
      </c>
      <c r="I149" s="95" t="s">
        <v>2135</v>
      </c>
      <c r="J149" s="95" t="s">
        <v>2147</v>
      </c>
      <c r="K149" s="95" t="s">
        <v>2587</v>
      </c>
      <c r="L149" s="95" t="s">
        <v>2164</v>
      </c>
      <c r="M149" s="95" t="s">
        <v>2137</v>
      </c>
    </row>
    <row r="150" spans="1:13" x14ac:dyDescent="0.25">
      <c r="A150" s="95" t="s">
        <v>2583</v>
      </c>
      <c r="B150" s="95" t="s">
        <v>1423</v>
      </c>
      <c r="C150" s="95" t="str">
        <f t="shared" ca="1" si="2"/>
        <v/>
      </c>
      <c r="D150" s="95" t="s">
        <v>236</v>
      </c>
      <c r="E150" s="95" t="s">
        <v>2583</v>
      </c>
      <c r="F150" s="95" t="s">
        <v>2148</v>
      </c>
      <c r="G150" s="95">
        <v>19</v>
      </c>
      <c r="H150" s="95" t="s">
        <v>2134</v>
      </c>
      <c r="I150" s="95" t="s">
        <v>2135</v>
      </c>
      <c r="J150" s="95" t="s">
        <v>2192</v>
      </c>
      <c r="K150" s="95" t="s">
        <v>2587</v>
      </c>
      <c r="L150" s="95" t="s">
        <v>2164</v>
      </c>
      <c r="M150" s="95" t="s">
        <v>2137</v>
      </c>
    </row>
    <row r="151" spans="1:13" x14ac:dyDescent="0.25">
      <c r="A151" s="95" t="s">
        <v>2583</v>
      </c>
      <c r="B151" s="95" t="s">
        <v>1424</v>
      </c>
      <c r="C151" s="95" t="str">
        <f t="shared" ca="1" si="2"/>
        <v/>
      </c>
      <c r="D151" s="95" t="s">
        <v>237</v>
      </c>
      <c r="E151" s="95" t="s">
        <v>2583</v>
      </c>
      <c r="F151" s="95" t="s">
        <v>2149</v>
      </c>
      <c r="G151" s="95">
        <v>19</v>
      </c>
      <c r="H151" s="95" t="s">
        <v>2134</v>
      </c>
      <c r="I151" s="95" t="s">
        <v>2135</v>
      </c>
      <c r="J151" s="95" t="s">
        <v>2150</v>
      </c>
      <c r="K151" s="95" t="s">
        <v>2587</v>
      </c>
      <c r="L151" s="95" t="s">
        <v>2164</v>
      </c>
      <c r="M151" s="95" t="s">
        <v>2137</v>
      </c>
    </row>
    <row r="152" spans="1:13" x14ac:dyDescent="0.25">
      <c r="A152" s="95" t="s">
        <v>2583</v>
      </c>
      <c r="B152" s="95" t="s">
        <v>1425</v>
      </c>
      <c r="C152" s="95" t="str">
        <f t="shared" ca="1" si="2"/>
        <v/>
      </c>
      <c r="D152" s="95" t="s">
        <v>238</v>
      </c>
      <c r="E152" s="95" t="s">
        <v>2583</v>
      </c>
      <c r="F152" s="95" t="s">
        <v>2151</v>
      </c>
      <c r="G152" s="95">
        <v>19</v>
      </c>
      <c r="H152" s="95" t="s">
        <v>2134</v>
      </c>
      <c r="I152" s="95" t="s">
        <v>2135</v>
      </c>
      <c r="J152" s="95" t="s">
        <v>2152</v>
      </c>
      <c r="K152" s="95" t="s">
        <v>2587</v>
      </c>
      <c r="L152" s="95" t="s">
        <v>2164</v>
      </c>
      <c r="M152" s="95" t="s">
        <v>2137</v>
      </c>
    </row>
    <row r="153" spans="1:13" x14ac:dyDescent="0.25">
      <c r="A153" s="95" t="s">
        <v>2583</v>
      </c>
      <c r="B153" s="95" t="s">
        <v>1426</v>
      </c>
      <c r="C153" s="95" t="str">
        <f t="shared" ca="1" si="2"/>
        <v/>
      </c>
      <c r="D153" s="95" t="s">
        <v>239</v>
      </c>
      <c r="E153" s="95" t="s">
        <v>2583</v>
      </c>
      <c r="F153" s="95" t="s">
        <v>2153</v>
      </c>
      <c r="G153" s="95">
        <v>19</v>
      </c>
      <c r="H153" s="95" t="s">
        <v>2134</v>
      </c>
      <c r="I153" s="95" t="s">
        <v>2135</v>
      </c>
      <c r="J153" s="95" t="s">
        <v>2135</v>
      </c>
      <c r="K153" s="95" t="s">
        <v>2587</v>
      </c>
      <c r="L153" s="95" t="s">
        <v>2164</v>
      </c>
      <c r="M153" s="95" t="s">
        <v>2137</v>
      </c>
    </row>
    <row r="154" spans="1:13" x14ac:dyDescent="0.25">
      <c r="A154" s="95" t="s">
        <v>2583</v>
      </c>
      <c r="B154" s="95" t="s">
        <v>1427</v>
      </c>
      <c r="C154" s="95" t="str">
        <f t="shared" ca="1" si="2"/>
        <v/>
      </c>
      <c r="D154" s="95" t="s">
        <v>240</v>
      </c>
      <c r="E154" s="95" t="s">
        <v>2583</v>
      </c>
      <c r="F154" s="95" t="s">
        <v>2154</v>
      </c>
      <c r="G154" s="95">
        <v>19</v>
      </c>
      <c r="H154" s="95" t="s">
        <v>2134</v>
      </c>
      <c r="I154" s="95" t="s">
        <v>2135</v>
      </c>
      <c r="J154" s="95" t="s">
        <v>2135</v>
      </c>
      <c r="K154" s="95" t="s">
        <v>2587</v>
      </c>
      <c r="L154" s="95" t="s">
        <v>2164</v>
      </c>
      <c r="M154" s="95" t="s">
        <v>2137</v>
      </c>
    </row>
    <row r="155" spans="1:13" x14ac:dyDescent="0.25">
      <c r="A155" s="95" t="s">
        <v>2583</v>
      </c>
      <c r="B155" s="95" t="s">
        <v>1428</v>
      </c>
      <c r="C155" s="95" t="str">
        <f t="shared" ca="1" si="2"/>
        <v/>
      </c>
      <c r="D155" s="95" t="s">
        <v>241</v>
      </c>
      <c r="E155" s="95" t="s">
        <v>2583</v>
      </c>
      <c r="F155" s="95" t="s">
        <v>2155</v>
      </c>
      <c r="G155" s="95">
        <v>19</v>
      </c>
      <c r="H155" s="95" t="s">
        <v>2134</v>
      </c>
      <c r="I155" s="95" t="s">
        <v>2135</v>
      </c>
      <c r="J155" s="95" t="s">
        <v>2135</v>
      </c>
      <c r="K155" s="95" t="s">
        <v>2587</v>
      </c>
      <c r="L155" s="95" t="s">
        <v>2164</v>
      </c>
      <c r="M155" s="95" t="s">
        <v>2137</v>
      </c>
    </row>
    <row r="156" spans="1:13" x14ac:dyDescent="0.25">
      <c r="A156" s="95" t="s">
        <v>2583</v>
      </c>
      <c r="B156" s="95" t="s">
        <v>1429</v>
      </c>
      <c r="C156" s="95" t="str">
        <f t="shared" ca="1" si="2"/>
        <v/>
      </c>
      <c r="D156" s="95" t="s">
        <v>243</v>
      </c>
      <c r="E156" s="95" t="s">
        <v>2583</v>
      </c>
      <c r="F156" s="95" t="s">
        <v>2133</v>
      </c>
      <c r="G156" s="95">
        <v>20</v>
      </c>
      <c r="H156" s="95" t="s">
        <v>2134</v>
      </c>
      <c r="I156" s="95" t="s">
        <v>2159</v>
      </c>
      <c r="J156" s="95" t="s">
        <v>2135</v>
      </c>
      <c r="K156" s="95" t="s">
        <v>2587</v>
      </c>
      <c r="L156" s="95" t="s">
        <v>2164</v>
      </c>
      <c r="M156" s="95" t="s">
        <v>2137</v>
      </c>
    </row>
    <row r="157" spans="1:13" x14ac:dyDescent="0.25">
      <c r="A157" s="95" t="s">
        <v>2583</v>
      </c>
      <c r="B157" s="95" t="s">
        <v>1430</v>
      </c>
      <c r="C157" s="95" t="str">
        <f t="shared" ca="1" si="2"/>
        <v/>
      </c>
      <c r="D157" s="95" t="s">
        <v>244</v>
      </c>
      <c r="E157" s="95" t="s">
        <v>2583</v>
      </c>
      <c r="F157" s="95" t="s">
        <v>2138</v>
      </c>
      <c r="G157" s="95">
        <v>20</v>
      </c>
      <c r="H157" s="95" t="s">
        <v>2134</v>
      </c>
      <c r="I157" s="95" t="s">
        <v>2159</v>
      </c>
      <c r="J157" s="95" t="s">
        <v>2135</v>
      </c>
      <c r="K157" s="95" t="s">
        <v>2587</v>
      </c>
      <c r="L157" s="95" t="s">
        <v>2164</v>
      </c>
      <c r="M157" s="95" t="s">
        <v>2137</v>
      </c>
    </row>
    <row r="158" spans="1:13" x14ac:dyDescent="0.25">
      <c r="A158" s="95" t="s">
        <v>2583</v>
      </c>
      <c r="B158" s="95" t="s">
        <v>1431</v>
      </c>
      <c r="C158" s="95" t="str">
        <f t="shared" ca="1" si="2"/>
        <v/>
      </c>
      <c r="D158" s="95" t="s">
        <v>245</v>
      </c>
      <c r="E158" s="95" t="s">
        <v>2583</v>
      </c>
      <c r="F158" s="95" t="s">
        <v>2139</v>
      </c>
      <c r="G158" s="95">
        <v>20</v>
      </c>
      <c r="H158" s="95" t="s">
        <v>2134</v>
      </c>
      <c r="I158" s="95" t="s">
        <v>2159</v>
      </c>
      <c r="J158" s="95" t="s">
        <v>2135</v>
      </c>
      <c r="K158" s="95" t="s">
        <v>2587</v>
      </c>
      <c r="L158" s="95" t="s">
        <v>2164</v>
      </c>
      <c r="M158" s="95" t="s">
        <v>2137</v>
      </c>
    </row>
    <row r="159" spans="1:13" x14ac:dyDescent="0.25">
      <c r="A159" s="95" t="s">
        <v>2583</v>
      </c>
      <c r="B159" s="95" t="s">
        <v>1432</v>
      </c>
      <c r="C159" s="95" t="str">
        <f t="shared" ca="1" si="2"/>
        <v/>
      </c>
      <c r="D159" s="95" t="s">
        <v>246</v>
      </c>
      <c r="E159" s="95" t="s">
        <v>2583</v>
      </c>
      <c r="F159" s="95" t="s">
        <v>2140</v>
      </c>
      <c r="G159" s="95">
        <v>20</v>
      </c>
      <c r="H159" s="95" t="s">
        <v>2134</v>
      </c>
      <c r="I159" s="95" t="s">
        <v>2159</v>
      </c>
      <c r="J159" s="95" t="s">
        <v>2135</v>
      </c>
      <c r="K159" s="95" t="s">
        <v>2587</v>
      </c>
      <c r="L159" s="95" t="s">
        <v>2164</v>
      </c>
      <c r="M159" s="95" t="s">
        <v>2137</v>
      </c>
    </row>
    <row r="160" spans="1:13" x14ac:dyDescent="0.25">
      <c r="A160" s="95" t="s">
        <v>2583</v>
      </c>
      <c r="B160" s="95" t="s">
        <v>1433</v>
      </c>
      <c r="C160" s="95" t="str">
        <f t="shared" ca="1" si="2"/>
        <v/>
      </c>
      <c r="D160" s="95" t="s">
        <v>247</v>
      </c>
      <c r="E160" s="95" t="s">
        <v>2583</v>
      </c>
      <c r="F160" s="95" t="s">
        <v>2141</v>
      </c>
      <c r="G160" s="95">
        <v>20</v>
      </c>
      <c r="H160" s="95" t="s">
        <v>2134</v>
      </c>
      <c r="I160" s="95" t="s">
        <v>2159</v>
      </c>
      <c r="J160" s="95" t="s">
        <v>2135</v>
      </c>
      <c r="K160" s="95" t="s">
        <v>2587</v>
      </c>
      <c r="L160" s="95" t="s">
        <v>2164</v>
      </c>
      <c r="M160" s="95" t="s">
        <v>2137</v>
      </c>
    </row>
    <row r="161" spans="1:13" x14ac:dyDescent="0.25">
      <c r="A161" s="95" t="s">
        <v>2583</v>
      </c>
      <c r="B161" s="95" t="s">
        <v>1434</v>
      </c>
      <c r="C161" s="95" t="str">
        <f t="shared" ca="1" si="2"/>
        <v/>
      </c>
      <c r="D161" s="95" t="s">
        <v>248</v>
      </c>
      <c r="E161" s="95" t="s">
        <v>2583</v>
      </c>
      <c r="F161" s="95" t="s">
        <v>2142</v>
      </c>
      <c r="G161" s="95">
        <v>20</v>
      </c>
      <c r="H161" s="95" t="s">
        <v>2134</v>
      </c>
      <c r="I161" s="95" t="s">
        <v>2159</v>
      </c>
      <c r="J161" s="95" t="s">
        <v>2143</v>
      </c>
      <c r="K161" s="95" t="s">
        <v>2587</v>
      </c>
      <c r="L161" s="95" t="s">
        <v>2164</v>
      </c>
      <c r="M161" s="95" t="s">
        <v>2137</v>
      </c>
    </row>
    <row r="162" spans="1:13" x14ac:dyDescent="0.25">
      <c r="A162" s="95" t="s">
        <v>2583</v>
      </c>
      <c r="B162" s="95" t="s">
        <v>1435</v>
      </c>
      <c r="C162" s="95" t="str">
        <f t="shared" ca="1" si="2"/>
        <v/>
      </c>
      <c r="D162" s="95" t="s">
        <v>249</v>
      </c>
      <c r="E162" s="95" t="s">
        <v>2583</v>
      </c>
      <c r="F162" s="95" t="s">
        <v>2144</v>
      </c>
      <c r="G162" s="95">
        <v>20</v>
      </c>
      <c r="H162" s="95" t="s">
        <v>2134</v>
      </c>
      <c r="I162" s="95" t="s">
        <v>2159</v>
      </c>
      <c r="J162" s="95" t="s">
        <v>2145</v>
      </c>
      <c r="K162" s="95" t="s">
        <v>2587</v>
      </c>
      <c r="L162" s="95" t="s">
        <v>2164</v>
      </c>
      <c r="M162" s="95" t="s">
        <v>2137</v>
      </c>
    </row>
    <row r="163" spans="1:13" x14ac:dyDescent="0.25">
      <c r="A163" s="95" t="s">
        <v>2583</v>
      </c>
      <c r="B163" s="95" t="s">
        <v>1436</v>
      </c>
      <c r="C163" s="95" t="str">
        <f t="shared" ca="1" si="2"/>
        <v/>
      </c>
      <c r="D163" s="95" t="s">
        <v>250</v>
      </c>
      <c r="E163" s="95" t="s">
        <v>2583</v>
      </c>
      <c r="F163" s="95" t="s">
        <v>2146</v>
      </c>
      <c r="G163" s="95">
        <v>20</v>
      </c>
      <c r="H163" s="95" t="s">
        <v>2134</v>
      </c>
      <c r="I163" s="95" t="s">
        <v>2159</v>
      </c>
      <c r="J163" s="95" t="s">
        <v>2147</v>
      </c>
      <c r="K163" s="95" t="s">
        <v>2587</v>
      </c>
      <c r="L163" s="95" t="s">
        <v>2164</v>
      </c>
      <c r="M163" s="95" t="s">
        <v>2137</v>
      </c>
    </row>
    <row r="164" spans="1:13" x14ac:dyDescent="0.25">
      <c r="A164" s="95" t="s">
        <v>2583</v>
      </c>
      <c r="B164" s="95" t="s">
        <v>1437</v>
      </c>
      <c r="C164" s="95" t="str">
        <f t="shared" ca="1" si="2"/>
        <v/>
      </c>
      <c r="D164" s="95" t="s">
        <v>251</v>
      </c>
      <c r="E164" s="95" t="s">
        <v>2583</v>
      </c>
      <c r="F164" s="95" t="s">
        <v>2148</v>
      </c>
      <c r="G164" s="95">
        <v>20</v>
      </c>
      <c r="H164" s="95" t="s">
        <v>2134</v>
      </c>
      <c r="I164" s="95" t="s">
        <v>2159</v>
      </c>
      <c r="J164" s="95" t="s">
        <v>2192</v>
      </c>
      <c r="K164" s="95" t="s">
        <v>2587</v>
      </c>
      <c r="L164" s="95" t="s">
        <v>2164</v>
      </c>
      <c r="M164" s="95" t="s">
        <v>2137</v>
      </c>
    </row>
    <row r="165" spans="1:13" x14ac:dyDescent="0.25">
      <c r="A165" s="95" t="s">
        <v>2583</v>
      </c>
      <c r="B165" s="95" t="s">
        <v>1438</v>
      </c>
      <c r="C165" s="95" t="str">
        <f t="shared" ca="1" si="2"/>
        <v/>
      </c>
      <c r="D165" s="95" t="s">
        <v>252</v>
      </c>
      <c r="E165" s="95" t="s">
        <v>2583</v>
      </c>
      <c r="F165" s="95" t="s">
        <v>2149</v>
      </c>
      <c r="G165" s="95">
        <v>20</v>
      </c>
      <c r="H165" s="95" t="s">
        <v>2134</v>
      </c>
      <c r="I165" s="95" t="s">
        <v>2159</v>
      </c>
      <c r="J165" s="95" t="s">
        <v>2150</v>
      </c>
      <c r="K165" s="95" t="s">
        <v>2587</v>
      </c>
      <c r="L165" s="95" t="s">
        <v>2164</v>
      </c>
      <c r="M165" s="95" t="s">
        <v>2137</v>
      </c>
    </row>
    <row r="166" spans="1:13" x14ac:dyDescent="0.25">
      <c r="A166" s="95" t="s">
        <v>2583</v>
      </c>
      <c r="B166" s="95" t="s">
        <v>1439</v>
      </c>
      <c r="C166" s="95" t="str">
        <f t="shared" ca="1" si="2"/>
        <v/>
      </c>
      <c r="D166" s="95" t="s">
        <v>253</v>
      </c>
      <c r="E166" s="95" t="s">
        <v>2583</v>
      </c>
      <c r="F166" s="95" t="s">
        <v>2151</v>
      </c>
      <c r="G166" s="95">
        <v>20</v>
      </c>
      <c r="H166" s="95" t="s">
        <v>2134</v>
      </c>
      <c r="I166" s="95" t="s">
        <v>2159</v>
      </c>
      <c r="J166" s="95" t="s">
        <v>2152</v>
      </c>
      <c r="K166" s="95" t="s">
        <v>2587</v>
      </c>
      <c r="L166" s="95" t="s">
        <v>2164</v>
      </c>
      <c r="M166" s="95" t="s">
        <v>2137</v>
      </c>
    </row>
    <row r="167" spans="1:13" x14ac:dyDescent="0.25">
      <c r="A167" s="95" t="s">
        <v>2583</v>
      </c>
      <c r="B167" s="95" t="s">
        <v>1440</v>
      </c>
      <c r="C167" s="95" t="str">
        <f t="shared" ca="1" si="2"/>
        <v/>
      </c>
      <c r="D167" s="95" t="s">
        <v>254</v>
      </c>
      <c r="E167" s="95" t="s">
        <v>2583</v>
      </c>
      <c r="F167" s="95" t="s">
        <v>2153</v>
      </c>
      <c r="G167" s="95">
        <v>20</v>
      </c>
      <c r="H167" s="95" t="s">
        <v>2134</v>
      </c>
      <c r="I167" s="95" t="s">
        <v>2159</v>
      </c>
      <c r="J167" s="95" t="s">
        <v>2135</v>
      </c>
      <c r="K167" s="95" t="s">
        <v>2587</v>
      </c>
      <c r="L167" s="95" t="s">
        <v>2164</v>
      </c>
      <c r="M167" s="95" t="s">
        <v>2137</v>
      </c>
    </row>
    <row r="168" spans="1:13" x14ac:dyDescent="0.25">
      <c r="A168" s="95" t="s">
        <v>2583</v>
      </c>
      <c r="B168" s="95" t="s">
        <v>1441</v>
      </c>
      <c r="C168" s="95" t="str">
        <f t="shared" ca="1" si="2"/>
        <v/>
      </c>
      <c r="D168" s="95" t="s">
        <v>255</v>
      </c>
      <c r="E168" s="95" t="s">
        <v>2583</v>
      </c>
      <c r="F168" s="95" t="s">
        <v>2154</v>
      </c>
      <c r="G168" s="95">
        <v>20</v>
      </c>
      <c r="H168" s="95" t="s">
        <v>2134</v>
      </c>
      <c r="I168" s="95" t="s">
        <v>2159</v>
      </c>
      <c r="J168" s="95" t="s">
        <v>2135</v>
      </c>
      <c r="K168" s="95" t="s">
        <v>2587</v>
      </c>
      <c r="L168" s="95" t="s">
        <v>2164</v>
      </c>
      <c r="M168" s="95" t="s">
        <v>2137</v>
      </c>
    </row>
    <row r="169" spans="1:13" x14ac:dyDescent="0.25">
      <c r="A169" s="95" t="s">
        <v>2583</v>
      </c>
      <c r="B169" s="95" t="s">
        <v>1442</v>
      </c>
      <c r="C169" s="95" t="str">
        <f t="shared" ca="1" si="2"/>
        <v/>
      </c>
      <c r="D169" s="95" t="s">
        <v>256</v>
      </c>
      <c r="E169" s="95" t="s">
        <v>2583</v>
      </c>
      <c r="F169" s="95" t="s">
        <v>2155</v>
      </c>
      <c r="G169" s="95">
        <v>20</v>
      </c>
      <c r="H169" s="95" t="s">
        <v>2134</v>
      </c>
      <c r="I169" s="95" t="s">
        <v>2159</v>
      </c>
      <c r="J169" s="95" t="s">
        <v>2135</v>
      </c>
      <c r="K169" s="95" t="s">
        <v>2587</v>
      </c>
      <c r="L169" s="95" t="s">
        <v>2164</v>
      </c>
      <c r="M169" s="95" t="s">
        <v>2137</v>
      </c>
    </row>
    <row r="170" spans="1:13" x14ac:dyDescent="0.25">
      <c r="A170" s="95" t="s">
        <v>2583</v>
      </c>
      <c r="B170" s="95" t="s">
        <v>1443</v>
      </c>
      <c r="C170" s="95" t="str">
        <f t="shared" ca="1" si="2"/>
        <v/>
      </c>
      <c r="D170" s="95" t="s">
        <v>258</v>
      </c>
      <c r="E170" s="95" t="s">
        <v>2583</v>
      </c>
      <c r="F170" s="95" t="s">
        <v>2133</v>
      </c>
      <c r="G170" s="95">
        <v>21</v>
      </c>
      <c r="H170" s="95" t="s">
        <v>2134</v>
      </c>
      <c r="I170" s="95" t="s">
        <v>2160</v>
      </c>
      <c r="J170" s="95" t="s">
        <v>2135</v>
      </c>
      <c r="K170" s="95" t="s">
        <v>2587</v>
      </c>
      <c r="L170" s="95" t="s">
        <v>2164</v>
      </c>
      <c r="M170" s="95" t="s">
        <v>2137</v>
      </c>
    </row>
    <row r="171" spans="1:13" x14ac:dyDescent="0.25">
      <c r="A171" s="95" t="s">
        <v>2583</v>
      </c>
      <c r="B171" s="95" t="s">
        <v>1444</v>
      </c>
      <c r="C171" s="95" t="str">
        <f t="shared" ca="1" si="2"/>
        <v/>
      </c>
      <c r="D171" s="95" t="s">
        <v>259</v>
      </c>
      <c r="E171" s="95" t="s">
        <v>2583</v>
      </c>
      <c r="F171" s="95" t="s">
        <v>2138</v>
      </c>
      <c r="G171" s="95">
        <v>21</v>
      </c>
      <c r="H171" s="95" t="s">
        <v>2134</v>
      </c>
      <c r="I171" s="95" t="s">
        <v>2160</v>
      </c>
      <c r="J171" s="95" t="s">
        <v>2135</v>
      </c>
      <c r="K171" s="95" t="s">
        <v>2587</v>
      </c>
      <c r="L171" s="95" t="s">
        <v>2164</v>
      </c>
      <c r="M171" s="95" t="s">
        <v>2137</v>
      </c>
    </row>
    <row r="172" spans="1:13" x14ac:dyDescent="0.25">
      <c r="A172" s="95" t="s">
        <v>2583</v>
      </c>
      <c r="B172" s="95" t="s">
        <v>1445</v>
      </c>
      <c r="C172" s="95" t="str">
        <f t="shared" ca="1" si="2"/>
        <v/>
      </c>
      <c r="D172" s="95" t="s">
        <v>260</v>
      </c>
      <c r="E172" s="95" t="s">
        <v>2583</v>
      </c>
      <c r="F172" s="95" t="s">
        <v>2139</v>
      </c>
      <c r="G172" s="95">
        <v>21</v>
      </c>
      <c r="H172" s="95" t="s">
        <v>2134</v>
      </c>
      <c r="I172" s="95" t="s">
        <v>2160</v>
      </c>
      <c r="J172" s="95" t="s">
        <v>2135</v>
      </c>
      <c r="K172" s="95" t="s">
        <v>2587</v>
      </c>
      <c r="L172" s="95" t="s">
        <v>2164</v>
      </c>
      <c r="M172" s="95" t="s">
        <v>2137</v>
      </c>
    </row>
    <row r="173" spans="1:13" x14ac:dyDescent="0.25">
      <c r="A173" s="95" t="s">
        <v>2583</v>
      </c>
      <c r="B173" s="95" t="s">
        <v>1446</v>
      </c>
      <c r="C173" s="95" t="str">
        <f t="shared" ca="1" si="2"/>
        <v/>
      </c>
      <c r="D173" s="95" t="s">
        <v>261</v>
      </c>
      <c r="E173" s="95" t="s">
        <v>2583</v>
      </c>
      <c r="F173" s="95" t="s">
        <v>2140</v>
      </c>
      <c r="G173" s="95">
        <v>21</v>
      </c>
      <c r="H173" s="95" t="s">
        <v>2134</v>
      </c>
      <c r="I173" s="95" t="s">
        <v>2160</v>
      </c>
      <c r="J173" s="95" t="s">
        <v>2135</v>
      </c>
      <c r="K173" s="95" t="s">
        <v>2587</v>
      </c>
      <c r="L173" s="95" t="s">
        <v>2164</v>
      </c>
      <c r="M173" s="95" t="s">
        <v>2137</v>
      </c>
    </row>
    <row r="174" spans="1:13" x14ac:dyDescent="0.25">
      <c r="A174" s="95" t="s">
        <v>2583</v>
      </c>
      <c r="B174" s="95" t="s">
        <v>1447</v>
      </c>
      <c r="C174" s="95" t="str">
        <f t="shared" ca="1" si="2"/>
        <v/>
      </c>
      <c r="D174" s="95" t="s">
        <v>262</v>
      </c>
      <c r="E174" s="95" t="s">
        <v>2583</v>
      </c>
      <c r="F174" s="95" t="s">
        <v>2141</v>
      </c>
      <c r="G174" s="95">
        <v>21</v>
      </c>
      <c r="H174" s="95" t="s">
        <v>2134</v>
      </c>
      <c r="I174" s="95" t="s">
        <v>2160</v>
      </c>
      <c r="J174" s="95" t="s">
        <v>2135</v>
      </c>
      <c r="K174" s="95" t="s">
        <v>2587</v>
      </c>
      <c r="L174" s="95" t="s">
        <v>2164</v>
      </c>
      <c r="M174" s="95" t="s">
        <v>2137</v>
      </c>
    </row>
    <row r="175" spans="1:13" x14ac:dyDescent="0.25">
      <c r="A175" s="95" t="s">
        <v>2583</v>
      </c>
      <c r="B175" s="95" t="s">
        <v>1448</v>
      </c>
      <c r="C175" s="95" t="str">
        <f t="shared" ca="1" si="2"/>
        <v/>
      </c>
      <c r="D175" s="95" t="s">
        <v>263</v>
      </c>
      <c r="E175" s="95" t="s">
        <v>2583</v>
      </c>
      <c r="F175" s="95" t="s">
        <v>2142</v>
      </c>
      <c r="G175" s="95">
        <v>21</v>
      </c>
      <c r="H175" s="95" t="s">
        <v>2134</v>
      </c>
      <c r="I175" s="95" t="s">
        <v>2160</v>
      </c>
      <c r="J175" s="95" t="s">
        <v>2143</v>
      </c>
      <c r="K175" s="95" t="s">
        <v>2587</v>
      </c>
      <c r="L175" s="95" t="s">
        <v>2164</v>
      </c>
      <c r="M175" s="95" t="s">
        <v>2137</v>
      </c>
    </row>
    <row r="176" spans="1:13" x14ac:dyDescent="0.25">
      <c r="A176" s="95" t="s">
        <v>2583</v>
      </c>
      <c r="B176" s="95" t="s">
        <v>1449</v>
      </c>
      <c r="C176" s="95" t="str">
        <f t="shared" ca="1" si="2"/>
        <v/>
      </c>
      <c r="D176" s="95" t="s">
        <v>264</v>
      </c>
      <c r="E176" s="95" t="s">
        <v>2583</v>
      </c>
      <c r="F176" s="95" t="s">
        <v>2144</v>
      </c>
      <c r="G176" s="95">
        <v>21</v>
      </c>
      <c r="H176" s="95" t="s">
        <v>2134</v>
      </c>
      <c r="I176" s="95" t="s">
        <v>2160</v>
      </c>
      <c r="J176" s="95" t="s">
        <v>2145</v>
      </c>
      <c r="K176" s="95" t="s">
        <v>2587</v>
      </c>
      <c r="L176" s="95" t="s">
        <v>2164</v>
      </c>
      <c r="M176" s="95" t="s">
        <v>2137</v>
      </c>
    </row>
    <row r="177" spans="1:13" x14ac:dyDescent="0.25">
      <c r="A177" s="95" t="s">
        <v>2583</v>
      </c>
      <c r="B177" s="95" t="s">
        <v>1450</v>
      </c>
      <c r="C177" s="95" t="str">
        <f t="shared" ca="1" si="2"/>
        <v/>
      </c>
      <c r="D177" s="95" t="s">
        <v>265</v>
      </c>
      <c r="E177" s="95" t="s">
        <v>2583</v>
      </c>
      <c r="F177" s="95" t="s">
        <v>2146</v>
      </c>
      <c r="G177" s="95">
        <v>21</v>
      </c>
      <c r="H177" s="95" t="s">
        <v>2134</v>
      </c>
      <c r="I177" s="95" t="s">
        <v>2160</v>
      </c>
      <c r="J177" s="95" t="s">
        <v>2147</v>
      </c>
      <c r="K177" s="95" t="s">
        <v>2587</v>
      </c>
      <c r="L177" s="95" t="s">
        <v>2164</v>
      </c>
      <c r="M177" s="95" t="s">
        <v>2137</v>
      </c>
    </row>
    <row r="178" spans="1:13" x14ac:dyDescent="0.25">
      <c r="A178" s="95" t="s">
        <v>2583</v>
      </c>
      <c r="B178" s="95" t="s">
        <v>1451</v>
      </c>
      <c r="C178" s="95" t="str">
        <f t="shared" ca="1" si="2"/>
        <v/>
      </c>
      <c r="D178" s="95" t="s">
        <v>266</v>
      </c>
      <c r="E178" s="95" t="s">
        <v>2583</v>
      </c>
      <c r="F178" s="95" t="s">
        <v>2148</v>
      </c>
      <c r="G178" s="95">
        <v>21</v>
      </c>
      <c r="H178" s="95" t="s">
        <v>2134</v>
      </c>
      <c r="I178" s="95" t="s">
        <v>2160</v>
      </c>
      <c r="J178" s="95" t="s">
        <v>2192</v>
      </c>
      <c r="K178" s="95" t="s">
        <v>2587</v>
      </c>
      <c r="L178" s="95" t="s">
        <v>2164</v>
      </c>
      <c r="M178" s="95" t="s">
        <v>2137</v>
      </c>
    </row>
    <row r="179" spans="1:13" x14ac:dyDescent="0.25">
      <c r="A179" s="95" t="s">
        <v>2583</v>
      </c>
      <c r="B179" s="95" t="s">
        <v>1452</v>
      </c>
      <c r="C179" s="95" t="str">
        <f t="shared" ca="1" si="2"/>
        <v/>
      </c>
      <c r="D179" s="95" t="s">
        <v>267</v>
      </c>
      <c r="E179" s="95" t="s">
        <v>2583</v>
      </c>
      <c r="F179" s="95" t="s">
        <v>2149</v>
      </c>
      <c r="G179" s="95">
        <v>21</v>
      </c>
      <c r="H179" s="95" t="s">
        <v>2134</v>
      </c>
      <c r="I179" s="95" t="s">
        <v>2160</v>
      </c>
      <c r="J179" s="95" t="s">
        <v>2150</v>
      </c>
      <c r="K179" s="95" t="s">
        <v>2587</v>
      </c>
      <c r="L179" s="95" t="s">
        <v>2164</v>
      </c>
      <c r="M179" s="95" t="s">
        <v>2137</v>
      </c>
    </row>
    <row r="180" spans="1:13" x14ac:dyDescent="0.25">
      <c r="A180" s="95" t="s">
        <v>2583</v>
      </c>
      <c r="B180" s="95" t="s">
        <v>1453</v>
      </c>
      <c r="C180" s="95" t="str">
        <f t="shared" ca="1" si="2"/>
        <v/>
      </c>
      <c r="D180" s="95" t="s">
        <v>268</v>
      </c>
      <c r="E180" s="95" t="s">
        <v>2583</v>
      </c>
      <c r="F180" s="95" t="s">
        <v>2151</v>
      </c>
      <c r="G180" s="95">
        <v>21</v>
      </c>
      <c r="H180" s="95" t="s">
        <v>2134</v>
      </c>
      <c r="I180" s="95" t="s">
        <v>2160</v>
      </c>
      <c r="J180" s="95" t="s">
        <v>2152</v>
      </c>
      <c r="K180" s="95" t="s">
        <v>2587</v>
      </c>
      <c r="L180" s="95" t="s">
        <v>2164</v>
      </c>
      <c r="M180" s="95" t="s">
        <v>2137</v>
      </c>
    </row>
    <row r="181" spans="1:13" x14ac:dyDescent="0.25">
      <c r="A181" s="95" t="s">
        <v>2583</v>
      </c>
      <c r="B181" s="95" t="s">
        <v>1454</v>
      </c>
      <c r="C181" s="95" t="str">
        <f t="shared" ca="1" si="2"/>
        <v/>
      </c>
      <c r="D181" s="95" t="s">
        <v>269</v>
      </c>
      <c r="E181" s="95" t="s">
        <v>2583</v>
      </c>
      <c r="F181" s="95" t="s">
        <v>2153</v>
      </c>
      <c r="G181" s="95">
        <v>21</v>
      </c>
      <c r="H181" s="95" t="s">
        <v>2134</v>
      </c>
      <c r="I181" s="95" t="s">
        <v>2160</v>
      </c>
      <c r="J181" s="95" t="s">
        <v>2135</v>
      </c>
      <c r="K181" s="95" t="s">
        <v>2587</v>
      </c>
      <c r="L181" s="95" t="s">
        <v>2164</v>
      </c>
      <c r="M181" s="95" t="s">
        <v>2137</v>
      </c>
    </row>
    <row r="182" spans="1:13" x14ac:dyDescent="0.25">
      <c r="A182" s="95" t="s">
        <v>2583</v>
      </c>
      <c r="B182" s="95" t="s">
        <v>1455</v>
      </c>
      <c r="C182" s="95" t="str">
        <f t="shared" ca="1" si="2"/>
        <v/>
      </c>
      <c r="D182" s="95" t="s">
        <v>270</v>
      </c>
      <c r="E182" s="95" t="s">
        <v>2583</v>
      </c>
      <c r="F182" s="95" t="s">
        <v>2154</v>
      </c>
      <c r="G182" s="95">
        <v>21</v>
      </c>
      <c r="H182" s="95" t="s">
        <v>2134</v>
      </c>
      <c r="I182" s="95" t="s">
        <v>2160</v>
      </c>
      <c r="J182" s="95" t="s">
        <v>2135</v>
      </c>
      <c r="K182" s="95" t="s">
        <v>2587</v>
      </c>
      <c r="L182" s="95" t="s">
        <v>2164</v>
      </c>
      <c r="M182" s="95" t="s">
        <v>2137</v>
      </c>
    </row>
    <row r="183" spans="1:13" x14ac:dyDescent="0.25">
      <c r="A183" s="95" t="s">
        <v>2583</v>
      </c>
      <c r="B183" s="95" t="s">
        <v>1456</v>
      </c>
      <c r="C183" s="95" t="str">
        <f t="shared" ca="1" si="2"/>
        <v/>
      </c>
      <c r="D183" s="95" t="s">
        <v>271</v>
      </c>
      <c r="E183" s="95" t="s">
        <v>2583</v>
      </c>
      <c r="F183" s="95" t="s">
        <v>2155</v>
      </c>
      <c r="G183" s="95">
        <v>21</v>
      </c>
      <c r="H183" s="95" t="s">
        <v>2134</v>
      </c>
      <c r="I183" s="95" t="s">
        <v>2160</v>
      </c>
      <c r="J183" s="95" t="s">
        <v>2135</v>
      </c>
      <c r="K183" s="95" t="s">
        <v>2587</v>
      </c>
      <c r="L183" s="95" t="s">
        <v>2164</v>
      </c>
      <c r="M183" s="95" t="s">
        <v>2137</v>
      </c>
    </row>
    <row r="184" spans="1:13" x14ac:dyDescent="0.25">
      <c r="A184" s="95" t="s">
        <v>2583</v>
      </c>
      <c r="B184" s="95" t="s">
        <v>1457</v>
      </c>
      <c r="C184" s="95" t="str">
        <f t="shared" ca="1" si="2"/>
        <v/>
      </c>
      <c r="D184" s="95" t="s">
        <v>273</v>
      </c>
      <c r="E184" s="95" t="s">
        <v>2583</v>
      </c>
      <c r="F184" s="95" t="s">
        <v>2133</v>
      </c>
      <c r="G184" s="95">
        <v>22</v>
      </c>
      <c r="H184" s="95" t="s">
        <v>2134</v>
      </c>
      <c r="I184" s="95" t="s">
        <v>2161</v>
      </c>
      <c r="J184" s="95" t="s">
        <v>2135</v>
      </c>
      <c r="K184" s="95" t="s">
        <v>2587</v>
      </c>
      <c r="L184" s="95" t="s">
        <v>2164</v>
      </c>
      <c r="M184" s="95" t="s">
        <v>2137</v>
      </c>
    </row>
    <row r="185" spans="1:13" x14ac:dyDescent="0.25">
      <c r="A185" s="95" t="s">
        <v>2583</v>
      </c>
      <c r="B185" s="95" t="s">
        <v>1458</v>
      </c>
      <c r="C185" s="95" t="str">
        <f t="shared" ca="1" si="2"/>
        <v/>
      </c>
      <c r="D185" s="95" t="s">
        <v>274</v>
      </c>
      <c r="E185" s="95" t="s">
        <v>2583</v>
      </c>
      <c r="F185" s="95" t="s">
        <v>2138</v>
      </c>
      <c r="G185" s="95">
        <v>22</v>
      </c>
      <c r="H185" s="95" t="s">
        <v>2134</v>
      </c>
      <c r="I185" s="95" t="s">
        <v>2161</v>
      </c>
      <c r="J185" s="95" t="s">
        <v>2135</v>
      </c>
      <c r="K185" s="95" t="s">
        <v>2587</v>
      </c>
      <c r="L185" s="95" t="s">
        <v>2164</v>
      </c>
      <c r="M185" s="95" t="s">
        <v>2137</v>
      </c>
    </row>
    <row r="186" spans="1:13" x14ac:dyDescent="0.25">
      <c r="A186" s="95" t="s">
        <v>2583</v>
      </c>
      <c r="B186" s="95" t="s">
        <v>1459</v>
      </c>
      <c r="C186" s="95" t="str">
        <f t="shared" ca="1" si="2"/>
        <v/>
      </c>
      <c r="D186" s="95" t="s">
        <v>275</v>
      </c>
      <c r="E186" s="95" t="s">
        <v>2583</v>
      </c>
      <c r="F186" s="95" t="s">
        <v>2139</v>
      </c>
      <c r="G186" s="95">
        <v>22</v>
      </c>
      <c r="H186" s="95" t="s">
        <v>2134</v>
      </c>
      <c r="I186" s="95" t="s">
        <v>2161</v>
      </c>
      <c r="J186" s="95" t="s">
        <v>2135</v>
      </c>
      <c r="K186" s="95" t="s">
        <v>2587</v>
      </c>
      <c r="L186" s="95" t="s">
        <v>2164</v>
      </c>
      <c r="M186" s="95" t="s">
        <v>2137</v>
      </c>
    </row>
    <row r="187" spans="1:13" x14ac:dyDescent="0.25">
      <c r="A187" s="95" t="s">
        <v>2583</v>
      </c>
      <c r="B187" s="95" t="s">
        <v>1460</v>
      </c>
      <c r="C187" s="95" t="str">
        <f t="shared" ca="1" si="2"/>
        <v/>
      </c>
      <c r="D187" s="95" t="s">
        <v>276</v>
      </c>
      <c r="E187" s="95" t="s">
        <v>2583</v>
      </c>
      <c r="F187" s="95" t="s">
        <v>2140</v>
      </c>
      <c r="G187" s="95">
        <v>22</v>
      </c>
      <c r="H187" s="95" t="s">
        <v>2134</v>
      </c>
      <c r="I187" s="95" t="s">
        <v>2161</v>
      </c>
      <c r="J187" s="95" t="s">
        <v>2135</v>
      </c>
      <c r="K187" s="95" t="s">
        <v>2587</v>
      </c>
      <c r="L187" s="95" t="s">
        <v>2164</v>
      </c>
      <c r="M187" s="95" t="s">
        <v>2137</v>
      </c>
    </row>
    <row r="188" spans="1:13" x14ac:dyDescent="0.25">
      <c r="A188" s="95" t="s">
        <v>2583</v>
      </c>
      <c r="B188" s="95" t="s">
        <v>1461</v>
      </c>
      <c r="C188" s="95" t="str">
        <f t="shared" ca="1" si="2"/>
        <v/>
      </c>
      <c r="D188" s="95" t="s">
        <v>277</v>
      </c>
      <c r="E188" s="95" t="s">
        <v>2583</v>
      </c>
      <c r="F188" s="95" t="s">
        <v>2141</v>
      </c>
      <c r="G188" s="95">
        <v>22</v>
      </c>
      <c r="H188" s="95" t="s">
        <v>2134</v>
      </c>
      <c r="I188" s="95" t="s">
        <v>2161</v>
      </c>
      <c r="J188" s="95" t="s">
        <v>2135</v>
      </c>
      <c r="K188" s="95" t="s">
        <v>2587</v>
      </c>
      <c r="L188" s="95" t="s">
        <v>2164</v>
      </c>
      <c r="M188" s="95" t="s">
        <v>2137</v>
      </c>
    </row>
    <row r="189" spans="1:13" x14ac:dyDescent="0.25">
      <c r="A189" s="95" t="s">
        <v>2583</v>
      </c>
      <c r="B189" s="95" t="s">
        <v>1462</v>
      </c>
      <c r="C189" s="95" t="str">
        <f t="shared" ca="1" si="2"/>
        <v/>
      </c>
      <c r="D189" s="95" t="s">
        <v>278</v>
      </c>
      <c r="E189" s="95" t="s">
        <v>2583</v>
      </c>
      <c r="F189" s="95" t="s">
        <v>2142</v>
      </c>
      <c r="G189" s="95">
        <v>22</v>
      </c>
      <c r="H189" s="95" t="s">
        <v>2134</v>
      </c>
      <c r="I189" s="95" t="s">
        <v>2161</v>
      </c>
      <c r="J189" s="95" t="s">
        <v>2143</v>
      </c>
      <c r="K189" s="95" t="s">
        <v>2587</v>
      </c>
      <c r="L189" s="95" t="s">
        <v>2164</v>
      </c>
      <c r="M189" s="95" t="s">
        <v>2137</v>
      </c>
    </row>
    <row r="190" spans="1:13" x14ac:dyDescent="0.25">
      <c r="A190" s="95" t="s">
        <v>2583</v>
      </c>
      <c r="B190" s="95" t="s">
        <v>1463</v>
      </c>
      <c r="C190" s="95" t="str">
        <f t="shared" ca="1" si="2"/>
        <v/>
      </c>
      <c r="D190" s="95" t="s">
        <v>279</v>
      </c>
      <c r="E190" s="95" t="s">
        <v>2583</v>
      </c>
      <c r="F190" s="95" t="s">
        <v>2144</v>
      </c>
      <c r="G190" s="95">
        <v>22</v>
      </c>
      <c r="H190" s="95" t="s">
        <v>2134</v>
      </c>
      <c r="I190" s="95" t="s">
        <v>2161</v>
      </c>
      <c r="J190" s="95" t="s">
        <v>2145</v>
      </c>
      <c r="K190" s="95" t="s">
        <v>2587</v>
      </c>
      <c r="L190" s="95" t="s">
        <v>2164</v>
      </c>
      <c r="M190" s="95" t="s">
        <v>2137</v>
      </c>
    </row>
    <row r="191" spans="1:13" x14ac:dyDescent="0.25">
      <c r="A191" s="95" t="s">
        <v>2583</v>
      </c>
      <c r="B191" s="95" t="s">
        <v>1464</v>
      </c>
      <c r="C191" s="95" t="str">
        <f t="shared" ca="1" si="2"/>
        <v/>
      </c>
      <c r="D191" s="95" t="s">
        <v>280</v>
      </c>
      <c r="E191" s="95" t="s">
        <v>2583</v>
      </c>
      <c r="F191" s="95" t="s">
        <v>2146</v>
      </c>
      <c r="G191" s="95">
        <v>22</v>
      </c>
      <c r="H191" s="95" t="s">
        <v>2134</v>
      </c>
      <c r="I191" s="95" t="s">
        <v>2161</v>
      </c>
      <c r="J191" s="95" t="s">
        <v>2147</v>
      </c>
      <c r="K191" s="95" t="s">
        <v>2587</v>
      </c>
      <c r="L191" s="95" t="s">
        <v>2164</v>
      </c>
      <c r="M191" s="95" t="s">
        <v>2137</v>
      </c>
    </row>
    <row r="192" spans="1:13" x14ac:dyDescent="0.25">
      <c r="A192" s="95" t="s">
        <v>2583</v>
      </c>
      <c r="B192" s="95" t="s">
        <v>1465</v>
      </c>
      <c r="C192" s="95" t="str">
        <f t="shared" ca="1" si="2"/>
        <v/>
      </c>
      <c r="D192" s="95" t="s">
        <v>281</v>
      </c>
      <c r="E192" s="95" t="s">
        <v>2583</v>
      </c>
      <c r="F192" s="95" t="s">
        <v>2148</v>
      </c>
      <c r="G192" s="95">
        <v>22</v>
      </c>
      <c r="H192" s="95" t="s">
        <v>2134</v>
      </c>
      <c r="I192" s="95" t="s">
        <v>2161</v>
      </c>
      <c r="J192" s="95" t="s">
        <v>2192</v>
      </c>
      <c r="K192" s="95" t="s">
        <v>2587</v>
      </c>
      <c r="L192" s="95" t="s">
        <v>2164</v>
      </c>
      <c r="M192" s="95" t="s">
        <v>2137</v>
      </c>
    </row>
    <row r="193" spans="1:13" x14ac:dyDescent="0.25">
      <c r="A193" s="95" t="s">
        <v>2583</v>
      </c>
      <c r="B193" s="95" t="s">
        <v>1466</v>
      </c>
      <c r="C193" s="95" t="str">
        <f t="shared" ca="1" si="2"/>
        <v/>
      </c>
      <c r="D193" s="95" t="s">
        <v>282</v>
      </c>
      <c r="E193" s="95" t="s">
        <v>2583</v>
      </c>
      <c r="F193" s="95" t="s">
        <v>2149</v>
      </c>
      <c r="G193" s="95">
        <v>22</v>
      </c>
      <c r="H193" s="95" t="s">
        <v>2134</v>
      </c>
      <c r="I193" s="95" t="s">
        <v>2161</v>
      </c>
      <c r="J193" s="95" t="s">
        <v>2150</v>
      </c>
      <c r="K193" s="95" t="s">
        <v>2587</v>
      </c>
      <c r="L193" s="95" t="s">
        <v>2164</v>
      </c>
      <c r="M193" s="95" t="s">
        <v>2137</v>
      </c>
    </row>
    <row r="194" spans="1:13" x14ac:dyDescent="0.25">
      <c r="A194" s="95" t="s">
        <v>2583</v>
      </c>
      <c r="B194" s="95" t="s">
        <v>1467</v>
      </c>
      <c r="C194" s="95" t="str">
        <f t="shared" ref="C194:C257" ca="1" si="3">IF(ISBLANK(INDIRECT(CONCATENATE("'",A194,"'","!",B194))),"",(INDIRECT(CONCATENATE("'",A194,"'","!",B194))))</f>
        <v/>
      </c>
      <c r="D194" s="95" t="s">
        <v>283</v>
      </c>
      <c r="E194" s="95" t="s">
        <v>2583</v>
      </c>
      <c r="F194" s="95" t="s">
        <v>2151</v>
      </c>
      <c r="G194" s="95">
        <v>22</v>
      </c>
      <c r="H194" s="95" t="s">
        <v>2134</v>
      </c>
      <c r="I194" s="95" t="s">
        <v>2161</v>
      </c>
      <c r="J194" s="95" t="s">
        <v>2152</v>
      </c>
      <c r="K194" s="95" t="s">
        <v>2587</v>
      </c>
      <c r="L194" s="95" t="s">
        <v>2164</v>
      </c>
      <c r="M194" s="95" t="s">
        <v>2137</v>
      </c>
    </row>
    <row r="195" spans="1:13" x14ac:dyDescent="0.25">
      <c r="A195" s="95" t="s">
        <v>2583</v>
      </c>
      <c r="B195" s="95" t="s">
        <v>1468</v>
      </c>
      <c r="C195" s="95" t="str">
        <f t="shared" ca="1" si="3"/>
        <v/>
      </c>
      <c r="D195" s="95" t="s">
        <v>284</v>
      </c>
      <c r="E195" s="95" t="s">
        <v>2583</v>
      </c>
      <c r="F195" s="95" t="s">
        <v>2153</v>
      </c>
      <c r="G195" s="95">
        <v>22</v>
      </c>
      <c r="H195" s="95" t="s">
        <v>2134</v>
      </c>
      <c r="I195" s="95" t="s">
        <v>2161</v>
      </c>
      <c r="J195" s="95" t="s">
        <v>2135</v>
      </c>
      <c r="K195" s="95" t="s">
        <v>2587</v>
      </c>
      <c r="L195" s="95" t="s">
        <v>2164</v>
      </c>
      <c r="M195" s="95" t="s">
        <v>2137</v>
      </c>
    </row>
    <row r="196" spans="1:13" x14ac:dyDescent="0.25">
      <c r="A196" s="95" t="s">
        <v>2583</v>
      </c>
      <c r="B196" s="95" t="s">
        <v>1469</v>
      </c>
      <c r="C196" s="95" t="str">
        <f t="shared" ca="1" si="3"/>
        <v/>
      </c>
      <c r="D196" s="95" t="s">
        <v>285</v>
      </c>
      <c r="E196" s="95" t="s">
        <v>2583</v>
      </c>
      <c r="F196" s="95" t="s">
        <v>2154</v>
      </c>
      <c r="G196" s="95">
        <v>22</v>
      </c>
      <c r="H196" s="95" t="s">
        <v>2134</v>
      </c>
      <c r="I196" s="95" t="s">
        <v>2161</v>
      </c>
      <c r="J196" s="95" t="s">
        <v>2135</v>
      </c>
      <c r="K196" s="95" t="s">
        <v>2587</v>
      </c>
      <c r="L196" s="95" t="s">
        <v>2164</v>
      </c>
      <c r="M196" s="95" t="s">
        <v>2137</v>
      </c>
    </row>
    <row r="197" spans="1:13" x14ac:dyDescent="0.25">
      <c r="A197" s="95" t="s">
        <v>2583</v>
      </c>
      <c r="B197" s="95" t="s">
        <v>1470</v>
      </c>
      <c r="C197" s="95" t="str">
        <f t="shared" ca="1" si="3"/>
        <v/>
      </c>
      <c r="D197" s="95" t="s">
        <v>286</v>
      </c>
      <c r="E197" s="95" t="s">
        <v>2583</v>
      </c>
      <c r="F197" s="95" t="s">
        <v>2155</v>
      </c>
      <c r="G197" s="95">
        <v>22</v>
      </c>
      <c r="H197" s="95" t="s">
        <v>2134</v>
      </c>
      <c r="I197" s="95" t="s">
        <v>2161</v>
      </c>
      <c r="J197" s="95" t="s">
        <v>2135</v>
      </c>
      <c r="K197" s="95" t="s">
        <v>2587</v>
      </c>
      <c r="L197" s="95" t="s">
        <v>2164</v>
      </c>
      <c r="M197" s="95" t="s">
        <v>2137</v>
      </c>
    </row>
    <row r="198" spans="1:13" x14ac:dyDescent="0.25">
      <c r="A198" s="95" t="s">
        <v>2583</v>
      </c>
      <c r="B198" s="95" t="s">
        <v>1471</v>
      </c>
      <c r="C198" s="95" t="str">
        <f t="shared" ca="1" si="3"/>
        <v/>
      </c>
      <c r="D198" s="95" t="s">
        <v>288</v>
      </c>
      <c r="E198" s="95" t="s">
        <v>2583</v>
      </c>
      <c r="F198" s="95" t="s">
        <v>2133</v>
      </c>
      <c r="G198" s="95">
        <v>23</v>
      </c>
      <c r="H198" s="95" t="s">
        <v>2134</v>
      </c>
      <c r="I198" s="95" t="s">
        <v>2162</v>
      </c>
      <c r="J198" s="95" t="s">
        <v>2135</v>
      </c>
      <c r="K198" s="95" t="s">
        <v>2587</v>
      </c>
      <c r="L198" s="95" t="s">
        <v>2164</v>
      </c>
      <c r="M198" s="95" t="s">
        <v>2137</v>
      </c>
    </row>
    <row r="199" spans="1:13" x14ac:dyDescent="0.25">
      <c r="A199" s="95" t="s">
        <v>2583</v>
      </c>
      <c r="B199" s="95" t="s">
        <v>1472</v>
      </c>
      <c r="C199" s="95" t="str">
        <f t="shared" ca="1" si="3"/>
        <v/>
      </c>
      <c r="D199" s="95" t="s">
        <v>289</v>
      </c>
      <c r="E199" s="95" t="s">
        <v>2583</v>
      </c>
      <c r="F199" s="95" t="s">
        <v>2138</v>
      </c>
      <c r="G199" s="95">
        <v>23</v>
      </c>
      <c r="H199" s="95" t="s">
        <v>2134</v>
      </c>
      <c r="I199" s="95" t="s">
        <v>2162</v>
      </c>
      <c r="J199" s="95" t="s">
        <v>2135</v>
      </c>
      <c r="K199" s="95" t="s">
        <v>2587</v>
      </c>
      <c r="L199" s="95" t="s">
        <v>2164</v>
      </c>
      <c r="M199" s="95" t="s">
        <v>2137</v>
      </c>
    </row>
    <row r="200" spans="1:13" x14ac:dyDescent="0.25">
      <c r="A200" s="95" t="s">
        <v>2583</v>
      </c>
      <c r="B200" s="95" t="s">
        <v>1473</v>
      </c>
      <c r="C200" s="95" t="str">
        <f t="shared" ca="1" si="3"/>
        <v/>
      </c>
      <c r="D200" s="95" t="s">
        <v>290</v>
      </c>
      <c r="E200" s="95" t="s">
        <v>2583</v>
      </c>
      <c r="F200" s="95" t="s">
        <v>2139</v>
      </c>
      <c r="G200" s="95">
        <v>23</v>
      </c>
      <c r="H200" s="95" t="s">
        <v>2134</v>
      </c>
      <c r="I200" s="95" t="s">
        <v>2162</v>
      </c>
      <c r="J200" s="95" t="s">
        <v>2135</v>
      </c>
      <c r="K200" s="95" t="s">
        <v>2587</v>
      </c>
      <c r="L200" s="95" t="s">
        <v>2164</v>
      </c>
      <c r="M200" s="95" t="s">
        <v>2137</v>
      </c>
    </row>
    <row r="201" spans="1:13" x14ac:dyDescent="0.25">
      <c r="A201" s="95" t="s">
        <v>2583</v>
      </c>
      <c r="B201" s="95" t="s">
        <v>1474</v>
      </c>
      <c r="C201" s="95" t="str">
        <f t="shared" ca="1" si="3"/>
        <v/>
      </c>
      <c r="D201" s="95" t="s">
        <v>291</v>
      </c>
      <c r="E201" s="95" t="s">
        <v>2583</v>
      </c>
      <c r="F201" s="95" t="s">
        <v>2140</v>
      </c>
      <c r="G201" s="95">
        <v>23</v>
      </c>
      <c r="H201" s="95" t="s">
        <v>2134</v>
      </c>
      <c r="I201" s="95" t="s">
        <v>2162</v>
      </c>
      <c r="J201" s="95" t="s">
        <v>2135</v>
      </c>
      <c r="K201" s="95" t="s">
        <v>2587</v>
      </c>
      <c r="L201" s="95" t="s">
        <v>2164</v>
      </c>
      <c r="M201" s="95" t="s">
        <v>2137</v>
      </c>
    </row>
    <row r="202" spans="1:13" x14ac:dyDescent="0.25">
      <c r="A202" s="95" t="s">
        <v>2583</v>
      </c>
      <c r="B202" s="95" t="s">
        <v>1475</v>
      </c>
      <c r="C202" s="95" t="str">
        <f t="shared" ca="1" si="3"/>
        <v/>
      </c>
      <c r="D202" s="95" t="s">
        <v>292</v>
      </c>
      <c r="E202" s="95" t="s">
        <v>2583</v>
      </c>
      <c r="F202" s="95" t="s">
        <v>2141</v>
      </c>
      <c r="G202" s="95">
        <v>23</v>
      </c>
      <c r="H202" s="95" t="s">
        <v>2134</v>
      </c>
      <c r="I202" s="95" t="s">
        <v>2162</v>
      </c>
      <c r="J202" s="95" t="s">
        <v>2135</v>
      </c>
      <c r="K202" s="95" t="s">
        <v>2587</v>
      </c>
      <c r="L202" s="95" t="s">
        <v>2164</v>
      </c>
      <c r="M202" s="95" t="s">
        <v>2137</v>
      </c>
    </row>
    <row r="203" spans="1:13" x14ac:dyDescent="0.25">
      <c r="A203" s="95" t="s">
        <v>2583</v>
      </c>
      <c r="B203" s="95" t="s">
        <v>1476</v>
      </c>
      <c r="C203" s="95" t="str">
        <f t="shared" ca="1" si="3"/>
        <v/>
      </c>
      <c r="D203" s="95" t="s">
        <v>293</v>
      </c>
      <c r="E203" s="95" t="s">
        <v>2583</v>
      </c>
      <c r="F203" s="95" t="s">
        <v>2142</v>
      </c>
      <c r="G203" s="95">
        <v>23</v>
      </c>
      <c r="H203" s="95" t="s">
        <v>2134</v>
      </c>
      <c r="I203" s="95" t="s">
        <v>2162</v>
      </c>
      <c r="J203" s="95" t="s">
        <v>2143</v>
      </c>
      <c r="K203" s="95" t="s">
        <v>2587</v>
      </c>
      <c r="L203" s="95" t="s">
        <v>2164</v>
      </c>
      <c r="M203" s="95" t="s">
        <v>2137</v>
      </c>
    </row>
    <row r="204" spans="1:13" x14ac:dyDescent="0.25">
      <c r="A204" s="95" t="s">
        <v>2583</v>
      </c>
      <c r="B204" s="95" t="s">
        <v>1477</v>
      </c>
      <c r="C204" s="95" t="str">
        <f t="shared" ca="1" si="3"/>
        <v/>
      </c>
      <c r="D204" s="95" t="s">
        <v>294</v>
      </c>
      <c r="E204" s="95" t="s">
        <v>2583</v>
      </c>
      <c r="F204" s="95" t="s">
        <v>2144</v>
      </c>
      <c r="G204" s="95">
        <v>23</v>
      </c>
      <c r="H204" s="95" t="s">
        <v>2134</v>
      </c>
      <c r="I204" s="95" t="s">
        <v>2162</v>
      </c>
      <c r="J204" s="95" t="s">
        <v>2145</v>
      </c>
      <c r="K204" s="95" t="s">
        <v>2587</v>
      </c>
      <c r="L204" s="95" t="s">
        <v>2164</v>
      </c>
      <c r="M204" s="95" t="s">
        <v>2137</v>
      </c>
    </row>
    <row r="205" spans="1:13" x14ac:dyDescent="0.25">
      <c r="A205" s="95" t="s">
        <v>2583</v>
      </c>
      <c r="B205" s="95" t="s">
        <v>1478</v>
      </c>
      <c r="C205" s="95" t="str">
        <f t="shared" ca="1" si="3"/>
        <v/>
      </c>
      <c r="D205" s="95" t="s">
        <v>295</v>
      </c>
      <c r="E205" s="95" t="s">
        <v>2583</v>
      </c>
      <c r="F205" s="95" t="s">
        <v>2146</v>
      </c>
      <c r="G205" s="95">
        <v>23</v>
      </c>
      <c r="H205" s="95" t="s">
        <v>2134</v>
      </c>
      <c r="I205" s="95" t="s">
        <v>2162</v>
      </c>
      <c r="J205" s="95" t="s">
        <v>2147</v>
      </c>
      <c r="K205" s="95" t="s">
        <v>2587</v>
      </c>
      <c r="L205" s="95" t="s">
        <v>2164</v>
      </c>
      <c r="M205" s="95" t="s">
        <v>2137</v>
      </c>
    </row>
    <row r="206" spans="1:13" x14ac:dyDescent="0.25">
      <c r="A206" s="95" t="s">
        <v>2583</v>
      </c>
      <c r="B206" s="95" t="s">
        <v>1479</v>
      </c>
      <c r="C206" s="95" t="str">
        <f t="shared" ca="1" si="3"/>
        <v/>
      </c>
      <c r="D206" s="95" t="s">
        <v>296</v>
      </c>
      <c r="E206" s="95" t="s">
        <v>2583</v>
      </c>
      <c r="F206" s="95" t="s">
        <v>2148</v>
      </c>
      <c r="G206" s="95">
        <v>23</v>
      </c>
      <c r="H206" s="95" t="s">
        <v>2134</v>
      </c>
      <c r="I206" s="95" t="s">
        <v>2162</v>
      </c>
      <c r="J206" s="95" t="s">
        <v>2192</v>
      </c>
      <c r="K206" s="95" t="s">
        <v>2587</v>
      </c>
      <c r="L206" s="95" t="s">
        <v>2164</v>
      </c>
      <c r="M206" s="95" t="s">
        <v>2137</v>
      </c>
    </row>
    <row r="207" spans="1:13" x14ac:dyDescent="0.25">
      <c r="A207" s="95" t="s">
        <v>2583</v>
      </c>
      <c r="B207" s="95" t="s">
        <v>1480</v>
      </c>
      <c r="C207" s="95" t="str">
        <f t="shared" ca="1" si="3"/>
        <v/>
      </c>
      <c r="D207" s="95" t="s">
        <v>297</v>
      </c>
      <c r="E207" s="95" t="s">
        <v>2583</v>
      </c>
      <c r="F207" s="95" t="s">
        <v>2149</v>
      </c>
      <c r="G207" s="95">
        <v>23</v>
      </c>
      <c r="H207" s="95" t="s">
        <v>2134</v>
      </c>
      <c r="I207" s="95" t="s">
        <v>2162</v>
      </c>
      <c r="J207" s="95" t="s">
        <v>2150</v>
      </c>
      <c r="K207" s="95" t="s">
        <v>2587</v>
      </c>
      <c r="L207" s="95" t="s">
        <v>2164</v>
      </c>
      <c r="M207" s="95" t="s">
        <v>2137</v>
      </c>
    </row>
    <row r="208" spans="1:13" x14ac:dyDescent="0.25">
      <c r="A208" s="95" t="s">
        <v>2583</v>
      </c>
      <c r="B208" s="95" t="s">
        <v>1481</v>
      </c>
      <c r="C208" s="95" t="str">
        <f t="shared" ca="1" si="3"/>
        <v/>
      </c>
      <c r="D208" s="95" t="s">
        <v>298</v>
      </c>
      <c r="E208" s="95" t="s">
        <v>2583</v>
      </c>
      <c r="F208" s="95" t="s">
        <v>2151</v>
      </c>
      <c r="G208" s="95">
        <v>23</v>
      </c>
      <c r="H208" s="95" t="s">
        <v>2134</v>
      </c>
      <c r="I208" s="95" t="s">
        <v>2162</v>
      </c>
      <c r="J208" s="95" t="s">
        <v>2152</v>
      </c>
      <c r="K208" s="95" t="s">
        <v>2587</v>
      </c>
      <c r="L208" s="95" t="s">
        <v>2164</v>
      </c>
      <c r="M208" s="95" t="s">
        <v>2137</v>
      </c>
    </row>
    <row r="209" spans="1:13" x14ac:dyDescent="0.25">
      <c r="A209" s="95" t="s">
        <v>2583</v>
      </c>
      <c r="B209" s="95" t="s">
        <v>1482</v>
      </c>
      <c r="C209" s="95" t="str">
        <f t="shared" ca="1" si="3"/>
        <v/>
      </c>
      <c r="D209" s="95" t="s">
        <v>299</v>
      </c>
      <c r="E209" s="95" t="s">
        <v>2583</v>
      </c>
      <c r="F209" s="95" t="s">
        <v>2153</v>
      </c>
      <c r="G209" s="95">
        <v>23</v>
      </c>
      <c r="H209" s="95" t="s">
        <v>2134</v>
      </c>
      <c r="I209" s="95" t="s">
        <v>2162</v>
      </c>
      <c r="J209" s="95" t="s">
        <v>2135</v>
      </c>
      <c r="K209" s="95" t="s">
        <v>2587</v>
      </c>
      <c r="L209" s="95" t="s">
        <v>2164</v>
      </c>
      <c r="M209" s="95" t="s">
        <v>2137</v>
      </c>
    </row>
    <row r="210" spans="1:13" x14ac:dyDescent="0.25">
      <c r="A210" s="95" t="s">
        <v>2583</v>
      </c>
      <c r="B210" s="95" t="s">
        <v>1483</v>
      </c>
      <c r="C210" s="95" t="str">
        <f t="shared" ca="1" si="3"/>
        <v/>
      </c>
      <c r="D210" s="95" t="s">
        <v>300</v>
      </c>
      <c r="E210" s="95" t="s">
        <v>2583</v>
      </c>
      <c r="F210" s="95" t="s">
        <v>2154</v>
      </c>
      <c r="G210" s="95">
        <v>23</v>
      </c>
      <c r="H210" s="95" t="s">
        <v>2134</v>
      </c>
      <c r="I210" s="95" t="s">
        <v>2162</v>
      </c>
      <c r="J210" s="95" t="s">
        <v>2135</v>
      </c>
      <c r="K210" s="95" t="s">
        <v>2587</v>
      </c>
      <c r="L210" s="95" t="s">
        <v>2164</v>
      </c>
      <c r="M210" s="95" t="s">
        <v>2137</v>
      </c>
    </row>
    <row r="211" spans="1:13" x14ac:dyDescent="0.25">
      <c r="A211" s="95" t="s">
        <v>2583</v>
      </c>
      <c r="B211" s="95" t="s">
        <v>1484</v>
      </c>
      <c r="C211" s="95" t="str">
        <f t="shared" ca="1" si="3"/>
        <v/>
      </c>
      <c r="D211" s="95" t="s">
        <v>301</v>
      </c>
      <c r="E211" s="95" t="s">
        <v>2583</v>
      </c>
      <c r="F211" s="95" t="s">
        <v>2155</v>
      </c>
      <c r="G211" s="95">
        <v>23</v>
      </c>
      <c r="H211" s="95" t="s">
        <v>2134</v>
      </c>
      <c r="I211" s="95" t="s">
        <v>2162</v>
      </c>
      <c r="J211" s="95" t="s">
        <v>2135</v>
      </c>
      <c r="K211" s="95" t="s">
        <v>2587</v>
      </c>
      <c r="L211" s="95" t="s">
        <v>2164</v>
      </c>
      <c r="M211" s="95" t="s">
        <v>2137</v>
      </c>
    </row>
    <row r="212" spans="1:13" x14ac:dyDescent="0.25">
      <c r="A212" s="95" t="s">
        <v>2583</v>
      </c>
      <c r="B212" s="95" t="s">
        <v>1485</v>
      </c>
      <c r="C212" s="95" t="str">
        <f t="shared" ca="1" si="3"/>
        <v/>
      </c>
      <c r="D212" s="95" t="s">
        <v>303</v>
      </c>
      <c r="E212" s="95" t="s">
        <v>2583</v>
      </c>
      <c r="F212" s="95" t="s">
        <v>2133</v>
      </c>
      <c r="G212" s="95">
        <v>24</v>
      </c>
      <c r="H212" s="95" t="s">
        <v>2134</v>
      </c>
      <c r="I212" s="95" t="s">
        <v>2163</v>
      </c>
      <c r="J212" s="95" t="s">
        <v>2135</v>
      </c>
      <c r="K212" s="95" t="s">
        <v>2587</v>
      </c>
      <c r="L212" s="95" t="s">
        <v>2164</v>
      </c>
      <c r="M212" s="95" t="s">
        <v>2137</v>
      </c>
    </row>
    <row r="213" spans="1:13" x14ac:dyDescent="0.25">
      <c r="A213" s="95" t="s">
        <v>2583</v>
      </c>
      <c r="B213" s="95" t="s">
        <v>1486</v>
      </c>
      <c r="C213" s="95" t="str">
        <f t="shared" ca="1" si="3"/>
        <v/>
      </c>
      <c r="D213" s="95" t="s">
        <v>304</v>
      </c>
      <c r="E213" s="95" t="s">
        <v>2583</v>
      </c>
      <c r="F213" s="95" t="s">
        <v>2138</v>
      </c>
      <c r="G213" s="95">
        <v>24</v>
      </c>
      <c r="H213" s="95" t="s">
        <v>2134</v>
      </c>
      <c r="I213" s="95" t="s">
        <v>2163</v>
      </c>
      <c r="J213" s="95" t="s">
        <v>2135</v>
      </c>
      <c r="K213" s="95" t="s">
        <v>2587</v>
      </c>
      <c r="L213" s="95" t="s">
        <v>2164</v>
      </c>
      <c r="M213" s="95" t="s">
        <v>2137</v>
      </c>
    </row>
    <row r="214" spans="1:13" x14ac:dyDescent="0.25">
      <c r="A214" s="95" t="s">
        <v>2583</v>
      </c>
      <c r="B214" s="95" t="s">
        <v>1487</v>
      </c>
      <c r="C214" s="95" t="str">
        <f t="shared" ca="1" si="3"/>
        <v/>
      </c>
      <c r="D214" s="95" t="s">
        <v>305</v>
      </c>
      <c r="E214" s="95" t="s">
        <v>2583</v>
      </c>
      <c r="F214" s="95" t="s">
        <v>2139</v>
      </c>
      <c r="G214" s="95">
        <v>24</v>
      </c>
      <c r="H214" s="95" t="s">
        <v>2134</v>
      </c>
      <c r="I214" s="95" t="s">
        <v>2163</v>
      </c>
      <c r="J214" s="95" t="s">
        <v>2135</v>
      </c>
      <c r="K214" s="95" t="s">
        <v>2587</v>
      </c>
      <c r="L214" s="95" t="s">
        <v>2164</v>
      </c>
      <c r="M214" s="95" t="s">
        <v>2137</v>
      </c>
    </row>
    <row r="215" spans="1:13" x14ac:dyDescent="0.25">
      <c r="A215" s="95" t="s">
        <v>2583</v>
      </c>
      <c r="B215" s="95" t="s">
        <v>1488</v>
      </c>
      <c r="C215" s="95" t="str">
        <f t="shared" ca="1" si="3"/>
        <v/>
      </c>
      <c r="D215" s="95" t="s">
        <v>306</v>
      </c>
      <c r="E215" s="95" t="s">
        <v>2583</v>
      </c>
      <c r="F215" s="95" t="s">
        <v>2140</v>
      </c>
      <c r="G215" s="95">
        <v>24</v>
      </c>
      <c r="H215" s="95" t="s">
        <v>2134</v>
      </c>
      <c r="I215" s="95" t="s">
        <v>2163</v>
      </c>
      <c r="J215" s="95" t="s">
        <v>2135</v>
      </c>
      <c r="K215" s="95" t="s">
        <v>2587</v>
      </c>
      <c r="L215" s="95" t="s">
        <v>2164</v>
      </c>
      <c r="M215" s="95" t="s">
        <v>2137</v>
      </c>
    </row>
    <row r="216" spans="1:13" x14ac:dyDescent="0.25">
      <c r="A216" s="95" t="s">
        <v>2583</v>
      </c>
      <c r="B216" s="95" t="s">
        <v>1489</v>
      </c>
      <c r="C216" s="95" t="str">
        <f t="shared" ca="1" si="3"/>
        <v/>
      </c>
      <c r="D216" s="95" t="s">
        <v>307</v>
      </c>
      <c r="E216" s="95" t="s">
        <v>2583</v>
      </c>
      <c r="F216" s="95" t="s">
        <v>2141</v>
      </c>
      <c r="G216" s="95">
        <v>24</v>
      </c>
      <c r="H216" s="95" t="s">
        <v>2134</v>
      </c>
      <c r="I216" s="95" t="s">
        <v>2163</v>
      </c>
      <c r="J216" s="95" t="s">
        <v>2135</v>
      </c>
      <c r="K216" s="95" t="s">
        <v>2587</v>
      </c>
      <c r="L216" s="95" t="s">
        <v>2164</v>
      </c>
      <c r="M216" s="95" t="s">
        <v>2137</v>
      </c>
    </row>
    <row r="217" spans="1:13" x14ac:dyDescent="0.25">
      <c r="A217" s="95" t="s">
        <v>2583</v>
      </c>
      <c r="B217" s="95" t="s">
        <v>1490</v>
      </c>
      <c r="C217" s="95" t="str">
        <f t="shared" ca="1" si="3"/>
        <v/>
      </c>
      <c r="D217" s="95" t="s">
        <v>308</v>
      </c>
      <c r="E217" s="95" t="s">
        <v>2583</v>
      </c>
      <c r="F217" s="95" t="s">
        <v>2142</v>
      </c>
      <c r="G217" s="95">
        <v>24</v>
      </c>
      <c r="H217" s="95" t="s">
        <v>2134</v>
      </c>
      <c r="I217" s="95" t="s">
        <v>2163</v>
      </c>
      <c r="J217" s="95" t="s">
        <v>2143</v>
      </c>
      <c r="K217" s="95" t="s">
        <v>2587</v>
      </c>
      <c r="L217" s="95" t="s">
        <v>2164</v>
      </c>
      <c r="M217" s="95" t="s">
        <v>2137</v>
      </c>
    </row>
    <row r="218" spans="1:13" x14ac:dyDescent="0.25">
      <c r="A218" s="95" t="s">
        <v>2583</v>
      </c>
      <c r="B218" s="95" t="s">
        <v>1491</v>
      </c>
      <c r="C218" s="95" t="str">
        <f t="shared" ca="1" si="3"/>
        <v/>
      </c>
      <c r="D218" s="95" t="s">
        <v>309</v>
      </c>
      <c r="E218" s="95" t="s">
        <v>2583</v>
      </c>
      <c r="F218" s="95" t="s">
        <v>2144</v>
      </c>
      <c r="G218" s="95">
        <v>24</v>
      </c>
      <c r="H218" s="95" t="s">
        <v>2134</v>
      </c>
      <c r="I218" s="95" t="s">
        <v>2163</v>
      </c>
      <c r="J218" s="95" t="s">
        <v>2145</v>
      </c>
      <c r="K218" s="95" t="s">
        <v>2587</v>
      </c>
      <c r="L218" s="95" t="s">
        <v>2164</v>
      </c>
      <c r="M218" s="95" t="s">
        <v>2137</v>
      </c>
    </row>
    <row r="219" spans="1:13" x14ac:dyDescent="0.25">
      <c r="A219" s="95" t="s">
        <v>2583</v>
      </c>
      <c r="B219" s="95" t="s">
        <v>1492</v>
      </c>
      <c r="C219" s="95" t="str">
        <f t="shared" ca="1" si="3"/>
        <v/>
      </c>
      <c r="D219" s="95" t="s">
        <v>310</v>
      </c>
      <c r="E219" s="95" t="s">
        <v>2583</v>
      </c>
      <c r="F219" s="95" t="s">
        <v>2146</v>
      </c>
      <c r="G219" s="95">
        <v>24</v>
      </c>
      <c r="H219" s="95" t="s">
        <v>2134</v>
      </c>
      <c r="I219" s="95" t="s">
        <v>2163</v>
      </c>
      <c r="J219" s="95" t="s">
        <v>2147</v>
      </c>
      <c r="K219" s="95" t="s">
        <v>2587</v>
      </c>
      <c r="L219" s="95" t="s">
        <v>2164</v>
      </c>
      <c r="M219" s="95" t="s">
        <v>2137</v>
      </c>
    </row>
    <row r="220" spans="1:13" x14ac:dyDescent="0.25">
      <c r="A220" s="95" t="s">
        <v>2583</v>
      </c>
      <c r="B220" s="95" t="s">
        <v>1493</v>
      </c>
      <c r="C220" s="95" t="str">
        <f t="shared" ca="1" si="3"/>
        <v/>
      </c>
      <c r="D220" s="95" t="s">
        <v>311</v>
      </c>
      <c r="E220" s="95" t="s">
        <v>2583</v>
      </c>
      <c r="F220" s="95" t="s">
        <v>2148</v>
      </c>
      <c r="G220" s="95">
        <v>24</v>
      </c>
      <c r="H220" s="95" t="s">
        <v>2134</v>
      </c>
      <c r="I220" s="95" t="s">
        <v>2163</v>
      </c>
      <c r="J220" s="95" t="s">
        <v>2192</v>
      </c>
      <c r="K220" s="95" t="s">
        <v>2587</v>
      </c>
      <c r="L220" s="95" t="s">
        <v>2164</v>
      </c>
      <c r="M220" s="95" t="s">
        <v>2137</v>
      </c>
    </row>
    <row r="221" spans="1:13" x14ac:dyDescent="0.25">
      <c r="A221" s="95" t="s">
        <v>2583</v>
      </c>
      <c r="B221" s="95" t="s">
        <v>1494</v>
      </c>
      <c r="C221" s="95" t="str">
        <f t="shared" ca="1" si="3"/>
        <v/>
      </c>
      <c r="D221" s="95" t="s">
        <v>312</v>
      </c>
      <c r="E221" s="95" t="s">
        <v>2583</v>
      </c>
      <c r="F221" s="95" t="s">
        <v>2149</v>
      </c>
      <c r="G221" s="95">
        <v>24</v>
      </c>
      <c r="H221" s="95" t="s">
        <v>2134</v>
      </c>
      <c r="I221" s="95" t="s">
        <v>2163</v>
      </c>
      <c r="J221" s="95" t="s">
        <v>2150</v>
      </c>
      <c r="K221" s="95" t="s">
        <v>2587</v>
      </c>
      <c r="L221" s="95" t="s">
        <v>2164</v>
      </c>
      <c r="M221" s="95" t="s">
        <v>2137</v>
      </c>
    </row>
    <row r="222" spans="1:13" x14ac:dyDescent="0.25">
      <c r="A222" s="95" t="s">
        <v>2583</v>
      </c>
      <c r="B222" s="95" t="s">
        <v>1495</v>
      </c>
      <c r="C222" s="95" t="str">
        <f t="shared" ca="1" si="3"/>
        <v/>
      </c>
      <c r="D222" s="95" t="s">
        <v>313</v>
      </c>
      <c r="E222" s="95" t="s">
        <v>2583</v>
      </c>
      <c r="F222" s="95" t="s">
        <v>2151</v>
      </c>
      <c r="G222" s="95">
        <v>24</v>
      </c>
      <c r="H222" s="95" t="s">
        <v>2134</v>
      </c>
      <c r="I222" s="95" t="s">
        <v>2163</v>
      </c>
      <c r="J222" s="95" t="s">
        <v>2152</v>
      </c>
      <c r="K222" s="95" t="s">
        <v>2587</v>
      </c>
      <c r="L222" s="95" t="s">
        <v>2164</v>
      </c>
      <c r="M222" s="95" t="s">
        <v>2137</v>
      </c>
    </row>
    <row r="223" spans="1:13" x14ac:dyDescent="0.25">
      <c r="A223" s="95" t="s">
        <v>2583</v>
      </c>
      <c r="B223" s="95" t="s">
        <v>1496</v>
      </c>
      <c r="C223" s="95" t="str">
        <f t="shared" ca="1" si="3"/>
        <v/>
      </c>
      <c r="D223" s="95" t="s">
        <v>314</v>
      </c>
      <c r="E223" s="95" t="s">
        <v>2583</v>
      </c>
      <c r="F223" s="95" t="s">
        <v>2153</v>
      </c>
      <c r="G223" s="95">
        <v>24</v>
      </c>
      <c r="H223" s="95" t="s">
        <v>2134</v>
      </c>
      <c r="I223" s="95" t="s">
        <v>2163</v>
      </c>
      <c r="J223" s="95" t="s">
        <v>2135</v>
      </c>
      <c r="K223" s="95" t="s">
        <v>2587</v>
      </c>
      <c r="L223" s="95" t="s">
        <v>2164</v>
      </c>
      <c r="M223" s="95" t="s">
        <v>2137</v>
      </c>
    </row>
    <row r="224" spans="1:13" x14ac:dyDescent="0.25">
      <c r="A224" s="95" t="s">
        <v>2583</v>
      </c>
      <c r="B224" s="95" t="s">
        <v>1497</v>
      </c>
      <c r="C224" s="95" t="str">
        <f t="shared" ca="1" si="3"/>
        <v/>
      </c>
      <c r="D224" s="95" t="s">
        <v>315</v>
      </c>
      <c r="E224" s="95" t="s">
        <v>2583</v>
      </c>
      <c r="F224" s="95" t="s">
        <v>2154</v>
      </c>
      <c r="G224" s="95">
        <v>24</v>
      </c>
      <c r="H224" s="95" t="s">
        <v>2134</v>
      </c>
      <c r="I224" s="95" t="s">
        <v>2163</v>
      </c>
      <c r="J224" s="95" t="s">
        <v>2135</v>
      </c>
      <c r="K224" s="95" t="s">
        <v>2587</v>
      </c>
      <c r="L224" s="95" t="s">
        <v>2164</v>
      </c>
      <c r="M224" s="95" t="s">
        <v>2137</v>
      </c>
    </row>
    <row r="225" spans="1:13" x14ac:dyDescent="0.25">
      <c r="A225" s="95" t="s">
        <v>2583</v>
      </c>
      <c r="B225" s="95" t="s">
        <v>1498</v>
      </c>
      <c r="C225" s="95" t="str">
        <f t="shared" ca="1" si="3"/>
        <v/>
      </c>
      <c r="D225" s="95" t="s">
        <v>316</v>
      </c>
      <c r="E225" s="95" t="s">
        <v>2583</v>
      </c>
      <c r="F225" s="95" t="s">
        <v>2155</v>
      </c>
      <c r="G225" s="95">
        <v>24</v>
      </c>
      <c r="H225" s="95" t="s">
        <v>2134</v>
      </c>
      <c r="I225" s="95" t="s">
        <v>2163</v>
      </c>
      <c r="J225" s="95" t="s">
        <v>2135</v>
      </c>
      <c r="K225" s="95" t="s">
        <v>2587</v>
      </c>
      <c r="L225" s="95" t="s">
        <v>2164</v>
      </c>
      <c r="M225" s="95" t="s">
        <v>2137</v>
      </c>
    </row>
    <row r="226" spans="1:13" x14ac:dyDescent="0.25">
      <c r="A226" s="95" t="s">
        <v>2583</v>
      </c>
      <c r="B226" s="95" t="s">
        <v>1499</v>
      </c>
      <c r="C226" s="95" t="str">
        <f t="shared" ca="1" si="3"/>
        <v/>
      </c>
      <c r="D226" s="95" t="s">
        <v>318</v>
      </c>
      <c r="E226" s="95" t="s">
        <v>2583</v>
      </c>
      <c r="F226" s="95" t="s">
        <v>2133</v>
      </c>
      <c r="G226" s="95">
        <v>25</v>
      </c>
      <c r="H226" s="95" t="s">
        <v>2134</v>
      </c>
      <c r="I226" s="95" t="s">
        <v>2157</v>
      </c>
      <c r="J226" s="95" t="s">
        <v>2135</v>
      </c>
      <c r="K226" s="95" t="s">
        <v>2587</v>
      </c>
      <c r="L226" s="95" t="s">
        <v>2164</v>
      </c>
      <c r="M226" s="95" t="s">
        <v>2137</v>
      </c>
    </row>
    <row r="227" spans="1:13" x14ac:dyDescent="0.25">
      <c r="A227" s="95" t="s">
        <v>2583</v>
      </c>
      <c r="B227" s="95" t="s">
        <v>1500</v>
      </c>
      <c r="C227" s="95" t="str">
        <f t="shared" ca="1" si="3"/>
        <v/>
      </c>
      <c r="D227" s="95" t="s">
        <v>319</v>
      </c>
      <c r="E227" s="95" t="s">
        <v>2583</v>
      </c>
      <c r="F227" s="95" t="s">
        <v>2138</v>
      </c>
      <c r="G227" s="95">
        <v>25</v>
      </c>
      <c r="H227" s="95" t="s">
        <v>2134</v>
      </c>
      <c r="I227" s="95" t="s">
        <v>2157</v>
      </c>
      <c r="J227" s="95" t="s">
        <v>2135</v>
      </c>
      <c r="K227" s="95" t="s">
        <v>2587</v>
      </c>
      <c r="L227" s="95" t="s">
        <v>2164</v>
      </c>
      <c r="M227" s="95" t="s">
        <v>2137</v>
      </c>
    </row>
    <row r="228" spans="1:13" x14ac:dyDescent="0.25">
      <c r="A228" s="95" t="s">
        <v>2583</v>
      </c>
      <c r="B228" s="95" t="s">
        <v>1501</v>
      </c>
      <c r="C228" s="95" t="str">
        <f t="shared" ca="1" si="3"/>
        <v/>
      </c>
      <c r="D228" s="95" t="s">
        <v>320</v>
      </c>
      <c r="E228" s="95" t="s">
        <v>2583</v>
      </c>
      <c r="F228" s="95" t="s">
        <v>2139</v>
      </c>
      <c r="G228" s="95">
        <v>25</v>
      </c>
      <c r="H228" s="95" t="s">
        <v>2134</v>
      </c>
      <c r="I228" s="95" t="s">
        <v>2157</v>
      </c>
      <c r="J228" s="95" t="s">
        <v>2135</v>
      </c>
      <c r="K228" s="95" t="s">
        <v>2587</v>
      </c>
      <c r="L228" s="95" t="s">
        <v>2164</v>
      </c>
      <c r="M228" s="95" t="s">
        <v>2137</v>
      </c>
    </row>
    <row r="229" spans="1:13" x14ac:dyDescent="0.25">
      <c r="A229" s="95" t="s">
        <v>2583</v>
      </c>
      <c r="B229" s="95" t="s">
        <v>1502</v>
      </c>
      <c r="C229" s="95" t="str">
        <f t="shared" ca="1" si="3"/>
        <v/>
      </c>
      <c r="D229" s="95" t="s">
        <v>321</v>
      </c>
      <c r="E229" s="95" t="s">
        <v>2583</v>
      </c>
      <c r="F229" s="95" t="s">
        <v>2140</v>
      </c>
      <c r="G229" s="95">
        <v>25</v>
      </c>
      <c r="H229" s="95" t="s">
        <v>2134</v>
      </c>
      <c r="I229" s="95" t="s">
        <v>2157</v>
      </c>
      <c r="J229" s="95" t="s">
        <v>2135</v>
      </c>
      <c r="K229" s="95" t="s">
        <v>2587</v>
      </c>
      <c r="L229" s="95" t="s">
        <v>2164</v>
      </c>
      <c r="M229" s="95" t="s">
        <v>2137</v>
      </c>
    </row>
    <row r="230" spans="1:13" x14ac:dyDescent="0.25">
      <c r="A230" s="95" t="s">
        <v>2583</v>
      </c>
      <c r="B230" s="95" t="s">
        <v>1503</v>
      </c>
      <c r="C230" s="95" t="str">
        <f t="shared" ca="1" si="3"/>
        <v/>
      </c>
      <c r="D230" s="95" t="s">
        <v>322</v>
      </c>
      <c r="E230" s="95" t="s">
        <v>2583</v>
      </c>
      <c r="F230" s="95" t="s">
        <v>2141</v>
      </c>
      <c r="G230" s="95">
        <v>25</v>
      </c>
      <c r="H230" s="95" t="s">
        <v>2134</v>
      </c>
      <c r="I230" s="95" t="s">
        <v>2157</v>
      </c>
      <c r="J230" s="95" t="s">
        <v>2135</v>
      </c>
      <c r="K230" s="95" t="s">
        <v>2587</v>
      </c>
      <c r="L230" s="95" t="s">
        <v>2164</v>
      </c>
      <c r="M230" s="95" t="s">
        <v>2137</v>
      </c>
    </row>
    <row r="231" spans="1:13" x14ac:dyDescent="0.25">
      <c r="A231" s="95" t="s">
        <v>2583</v>
      </c>
      <c r="B231" s="95" t="s">
        <v>1504</v>
      </c>
      <c r="C231" s="95" t="str">
        <f t="shared" ca="1" si="3"/>
        <v/>
      </c>
      <c r="D231" s="95" t="s">
        <v>323</v>
      </c>
      <c r="E231" s="95" t="s">
        <v>2583</v>
      </c>
      <c r="F231" s="95" t="s">
        <v>2142</v>
      </c>
      <c r="G231" s="95">
        <v>25</v>
      </c>
      <c r="H231" s="95" t="s">
        <v>2134</v>
      </c>
      <c r="I231" s="95" t="s">
        <v>2157</v>
      </c>
      <c r="J231" s="95" t="s">
        <v>2143</v>
      </c>
      <c r="K231" s="95" t="s">
        <v>2587</v>
      </c>
      <c r="L231" s="95" t="s">
        <v>2164</v>
      </c>
      <c r="M231" s="95" t="s">
        <v>2137</v>
      </c>
    </row>
    <row r="232" spans="1:13" x14ac:dyDescent="0.25">
      <c r="A232" s="95" t="s">
        <v>2583</v>
      </c>
      <c r="B232" s="95" t="s">
        <v>1505</v>
      </c>
      <c r="C232" s="95" t="str">
        <f t="shared" ca="1" si="3"/>
        <v/>
      </c>
      <c r="D232" s="95" t="s">
        <v>324</v>
      </c>
      <c r="E232" s="95" t="s">
        <v>2583</v>
      </c>
      <c r="F232" s="95" t="s">
        <v>2144</v>
      </c>
      <c r="G232" s="95">
        <v>25</v>
      </c>
      <c r="H232" s="95" t="s">
        <v>2134</v>
      </c>
      <c r="I232" s="95" t="s">
        <v>2157</v>
      </c>
      <c r="J232" s="95" t="s">
        <v>2145</v>
      </c>
      <c r="K232" s="95" t="s">
        <v>2587</v>
      </c>
      <c r="L232" s="95" t="s">
        <v>2164</v>
      </c>
      <c r="M232" s="95" t="s">
        <v>2137</v>
      </c>
    </row>
    <row r="233" spans="1:13" x14ac:dyDescent="0.25">
      <c r="A233" s="95" t="s">
        <v>2583</v>
      </c>
      <c r="B233" s="95" t="s">
        <v>1506</v>
      </c>
      <c r="C233" s="95" t="str">
        <f t="shared" ca="1" si="3"/>
        <v/>
      </c>
      <c r="D233" s="95" t="s">
        <v>325</v>
      </c>
      <c r="E233" s="95" t="s">
        <v>2583</v>
      </c>
      <c r="F233" s="95" t="s">
        <v>2146</v>
      </c>
      <c r="G233" s="95">
        <v>25</v>
      </c>
      <c r="H233" s="95" t="s">
        <v>2134</v>
      </c>
      <c r="I233" s="95" t="s">
        <v>2157</v>
      </c>
      <c r="J233" s="95" t="s">
        <v>2147</v>
      </c>
      <c r="K233" s="95" t="s">
        <v>2587</v>
      </c>
      <c r="L233" s="95" t="s">
        <v>2164</v>
      </c>
      <c r="M233" s="95" t="s">
        <v>2137</v>
      </c>
    </row>
    <row r="234" spans="1:13" x14ac:dyDescent="0.25">
      <c r="A234" s="95" t="s">
        <v>2583</v>
      </c>
      <c r="B234" s="95" t="s">
        <v>1507</v>
      </c>
      <c r="C234" s="95" t="str">
        <f t="shared" ca="1" si="3"/>
        <v/>
      </c>
      <c r="D234" s="95" t="s">
        <v>326</v>
      </c>
      <c r="E234" s="95" t="s">
        <v>2583</v>
      </c>
      <c r="F234" s="95" t="s">
        <v>2148</v>
      </c>
      <c r="G234" s="95">
        <v>25</v>
      </c>
      <c r="H234" s="95" t="s">
        <v>2134</v>
      </c>
      <c r="I234" s="95" t="s">
        <v>2157</v>
      </c>
      <c r="J234" s="95" t="s">
        <v>2192</v>
      </c>
      <c r="K234" s="95" t="s">
        <v>2587</v>
      </c>
      <c r="L234" s="95" t="s">
        <v>2164</v>
      </c>
      <c r="M234" s="95" t="s">
        <v>2137</v>
      </c>
    </row>
    <row r="235" spans="1:13" x14ac:dyDescent="0.25">
      <c r="A235" s="95" t="s">
        <v>2583</v>
      </c>
      <c r="B235" s="95" t="s">
        <v>1508</v>
      </c>
      <c r="C235" s="95" t="str">
        <f t="shared" ca="1" si="3"/>
        <v/>
      </c>
      <c r="D235" s="95" t="s">
        <v>327</v>
      </c>
      <c r="E235" s="95" t="s">
        <v>2583</v>
      </c>
      <c r="F235" s="95" t="s">
        <v>2149</v>
      </c>
      <c r="G235" s="95">
        <v>25</v>
      </c>
      <c r="H235" s="95" t="s">
        <v>2134</v>
      </c>
      <c r="I235" s="95" t="s">
        <v>2157</v>
      </c>
      <c r="J235" s="95" t="s">
        <v>2150</v>
      </c>
      <c r="K235" s="95" t="s">
        <v>2587</v>
      </c>
      <c r="L235" s="95" t="s">
        <v>2164</v>
      </c>
      <c r="M235" s="95" t="s">
        <v>2137</v>
      </c>
    </row>
    <row r="236" spans="1:13" x14ac:dyDescent="0.25">
      <c r="A236" s="95" t="s">
        <v>2583</v>
      </c>
      <c r="B236" s="95" t="s">
        <v>1509</v>
      </c>
      <c r="C236" s="95" t="str">
        <f t="shared" ca="1" si="3"/>
        <v/>
      </c>
      <c r="D236" s="95" t="s">
        <v>328</v>
      </c>
      <c r="E236" s="95" t="s">
        <v>2583</v>
      </c>
      <c r="F236" s="95" t="s">
        <v>2151</v>
      </c>
      <c r="G236" s="95">
        <v>25</v>
      </c>
      <c r="H236" s="95" t="s">
        <v>2134</v>
      </c>
      <c r="I236" s="95" t="s">
        <v>2157</v>
      </c>
      <c r="J236" s="95" t="s">
        <v>2152</v>
      </c>
      <c r="K236" s="95" t="s">
        <v>2587</v>
      </c>
      <c r="L236" s="95" t="s">
        <v>2164</v>
      </c>
      <c r="M236" s="95" t="s">
        <v>2137</v>
      </c>
    </row>
    <row r="237" spans="1:13" x14ac:dyDescent="0.25">
      <c r="A237" s="95" t="s">
        <v>2583</v>
      </c>
      <c r="B237" s="95" t="s">
        <v>1510</v>
      </c>
      <c r="C237" s="95" t="str">
        <f t="shared" ca="1" si="3"/>
        <v/>
      </c>
      <c r="D237" s="95" t="s">
        <v>329</v>
      </c>
      <c r="E237" s="95" t="s">
        <v>2583</v>
      </c>
      <c r="F237" s="95" t="s">
        <v>2153</v>
      </c>
      <c r="G237" s="95">
        <v>25</v>
      </c>
      <c r="H237" s="95" t="s">
        <v>2134</v>
      </c>
      <c r="I237" s="95" t="s">
        <v>2157</v>
      </c>
      <c r="J237" s="95" t="s">
        <v>2135</v>
      </c>
      <c r="K237" s="95" t="s">
        <v>2587</v>
      </c>
      <c r="L237" s="95" t="s">
        <v>2164</v>
      </c>
      <c r="M237" s="95" t="s">
        <v>2137</v>
      </c>
    </row>
    <row r="238" spans="1:13" x14ac:dyDescent="0.25">
      <c r="A238" s="95" t="s">
        <v>2583</v>
      </c>
      <c r="B238" s="95" t="s">
        <v>1511</v>
      </c>
      <c r="C238" s="95" t="str">
        <f t="shared" ca="1" si="3"/>
        <v/>
      </c>
      <c r="D238" s="95" t="s">
        <v>330</v>
      </c>
      <c r="E238" s="95" t="s">
        <v>2583</v>
      </c>
      <c r="F238" s="95" t="s">
        <v>2154</v>
      </c>
      <c r="G238" s="95">
        <v>25</v>
      </c>
      <c r="H238" s="95" t="s">
        <v>2134</v>
      </c>
      <c r="I238" s="95" t="s">
        <v>2157</v>
      </c>
      <c r="J238" s="95" t="s">
        <v>2135</v>
      </c>
      <c r="K238" s="95" t="s">
        <v>2587</v>
      </c>
      <c r="L238" s="95" t="s">
        <v>2164</v>
      </c>
      <c r="M238" s="95" t="s">
        <v>2137</v>
      </c>
    </row>
    <row r="239" spans="1:13" x14ac:dyDescent="0.25">
      <c r="A239" s="95" t="s">
        <v>2583</v>
      </c>
      <c r="B239" s="95" t="s">
        <v>1512</v>
      </c>
      <c r="C239" s="95" t="str">
        <f t="shared" ca="1" si="3"/>
        <v/>
      </c>
      <c r="D239" s="95" t="s">
        <v>331</v>
      </c>
      <c r="E239" s="95" t="s">
        <v>2583</v>
      </c>
      <c r="F239" s="95" t="s">
        <v>2155</v>
      </c>
      <c r="G239" s="95">
        <v>25</v>
      </c>
      <c r="H239" s="95" t="s">
        <v>2134</v>
      </c>
      <c r="I239" s="95" t="s">
        <v>2157</v>
      </c>
      <c r="J239" s="95" t="s">
        <v>2135</v>
      </c>
      <c r="K239" s="95" t="s">
        <v>2587</v>
      </c>
      <c r="L239" s="95" t="s">
        <v>2164</v>
      </c>
      <c r="M239" s="95" t="s">
        <v>2137</v>
      </c>
    </row>
    <row r="240" spans="1:13" x14ac:dyDescent="0.25">
      <c r="A240" s="95" t="s">
        <v>2583</v>
      </c>
      <c r="B240" s="95" t="s">
        <v>1513</v>
      </c>
      <c r="C240" s="95" t="str">
        <f t="shared" ca="1" si="3"/>
        <v/>
      </c>
      <c r="D240" s="95" t="s">
        <v>334</v>
      </c>
      <c r="E240" s="95" t="s">
        <v>2583</v>
      </c>
      <c r="F240" s="95" t="s">
        <v>2133</v>
      </c>
      <c r="G240" s="95">
        <v>26</v>
      </c>
      <c r="H240" s="95" t="s">
        <v>2134</v>
      </c>
      <c r="I240" s="95" t="s">
        <v>2135</v>
      </c>
      <c r="J240" s="95" t="s">
        <v>2135</v>
      </c>
      <c r="K240" s="95" t="s">
        <v>2587</v>
      </c>
      <c r="L240" s="95" t="s">
        <v>2165</v>
      </c>
      <c r="M240" s="95" t="s">
        <v>2137</v>
      </c>
    </row>
    <row r="241" spans="1:13" x14ac:dyDescent="0.25">
      <c r="A241" s="95" t="s">
        <v>2583</v>
      </c>
      <c r="B241" s="95" t="s">
        <v>1514</v>
      </c>
      <c r="C241" s="95" t="str">
        <f t="shared" ca="1" si="3"/>
        <v/>
      </c>
      <c r="D241" s="95" t="s">
        <v>335</v>
      </c>
      <c r="E241" s="95" t="s">
        <v>2583</v>
      </c>
      <c r="F241" s="95" t="s">
        <v>2138</v>
      </c>
      <c r="G241" s="95">
        <v>26</v>
      </c>
      <c r="H241" s="95" t="s">
        <v>2134</v>
      </c>
      <c r="I241" s="95" t="s">
        <v>2135</v>
      </c>
      <c r="J241" s="95" t="s">
        <v>2135</v>
      </c>
      <c r="K241" s="95" t="s">
        <v>2587</v>
      </c>
      <c r="L241" s="95" t="s">
        <v>2165</v>
      </c>
      <c r="M241" s="95" t="s">
        <v>2137</v>
      </c>
    </row>
    <row r="242" spans="1:13" x14ac:dyDescent="0.25">
      <c r="A242" s="95" t="s">
        <v>2583</v>
      </c>
      <c r="B242" s="95" t="s">
        <v>1515</v>
      </c>
      <c r="C242" s="95" t="str">
        <f t="shared" ca="1" si="3"/>
        <v/>
      </c>
      <c r="D242" s="95" t="s">
        <v>336</v>
      </c>
      <c r="E242" s="95" t="s">
        <v>2583</v>
      </c>
      <c r="F242" s="95" t="s">
        <v>2139</v>
      </c>
      <c r="G242" s="95">
        <v>26</v>
      </c>
      <c r="H242" s="95" t="s">
        <v>2134</v>
      </c>
      <c r="I242" s="95" t="s">
        <v>2135</v>
      </c>
      <c r="J242" s="95" t="s">
        <v>2135</v>
      </c>
      <c r="K242" s="95" t="s">
        <v>2587</v>
      </c>
      <c r="L242" s="95" t="s">
        <v>2165</v>
      </c>
      <c r="M242" s="95" t="s">
        <v>2137</v>
      </c>
    </row>
    <row r="243" spans="1:13" x14ac:dyDescent="0.25">
      <c r="A243" s="95" t="s">
        <v>2583</v>
      </c>
      <c r="B243" s="95" t="s">
        <v>1516</v>
      </c>
      <c r="C243" s="95" t="str">
        <f t="shared" ca="1" si="3"/>
        <v/>
      </c>
      <c r="D243" s="95" t="s">
        <v>337</v>
      </c>
      <c r="E243" s="95" t="s">
        <v>2583</v>
      </c>
      <c r="F243" s="95" t="s">
        <v>2140</v>
      </c>
      <c r="G243" s="95">
        <v>26</v>
      </c>
      <c r="H243" s="95" t="s">
        <v>2134</v>
      </c>
      <c r="I243" s="95" t="s">
        <v>2135</v>
      </c>
      <c r="J243" s="95" t="s">
        <v>2135</v>
      </c>
      <c r="K243" s="95" t="s">
        <v>2587</v>
      </c>
      <c r="L243" s="95" t="s">
        <v>2165</v>
      </c>
      <c r="M243" s="95" t="s">
        <v>2137</v>
      </c>
    </row>
    <row r="244" spans="1:13" x14ac:dyDescent="0.25">
      <c r="A244" s="95" t="s">
        <v>2583</v>
      </c>
      <c r="B244" s="95" t="s">
        <v>1517</v>
      </c>
      <c r="C244" s="95" t="str">
        <f t="shared" ca="1" si="3"/>
        <v/>
      </c>
      <c r="D244" s="95" t="s">
        <v>338</v>
      </c>
      <c r="E244" s="95" t="s">
        <v>2583</v>
      </c>
      <c r="F244" s="95" t="s">
        <v>2141</v>
      </c>
      <c r="G244" s="95">
        <v>26</v>
      </c>
      <c r="H244" s="95" t="s">
        <v>2134</v>
      </c>
      <c r="I244" s="95" t="s">
        <v>2135</v>
      </c>
      <c r="J244" s="95" t="s">
        <v>2135</v>
      </c>
      <c r="K244" s="95" t="s">
        <v>2587</v>
      </c>
      <c r="L244" s="95" t="s">
        <v>2165</v>
      </c>
      <c r="M244" s="95" t="s">
        <v>2137</v>
      </c>
    </row>
    <row r="245" spans="1:13" x14ac:dyDescent="0.25">
      <c r="A245" s="95" t="s">
        <v>2583</v>
      </c>
      <c r="B245" s="95" t="s">
        <v>1518</v>
      </c>
      <c r="C245" s="95" t="str">
        <f t="shared" ca="1" si="3"/>
        <v/>
      </c>
      <c r="D245" s="95" t="s">
        <v>339</v>
      </c>
      <c r="E245" s="95" t="s">
        <v>2583</v>
      </c>
      <c r="F245" s="95" t="s">
        <v>2142</v>
      </c>
      <c r="G245" s="95">
        <v>26</v>
      </c>
      <c r="H245" s="95" t="s">
        <v>2134</v>
      </c>
      <c r="I245" s="95" t="s">
        <v>2135</v>
      </c>
      <c r="J245" s="95" t="s">
        <v>2143</v>
      </c>
      <c r="K245" s="95" t="s">
        <v>2587</v>
      </c>
      <c r="L245" s="95" t="s">
        <v>2165</v>
      </c>
      <c r="M245" s="95" t="s">
        <v>2137</v>
      </c>
    </row>
    <row r="246" spans="1:13" x14ac:dyDescent="0.25">
      <c r="A246" s="95" t="s">
        <v>2583</v>
      </c>
      <c r="B246" s="95" t="s">
        <v>1519</v>
      </c>
      <c r="C246" s="95" t="str">
        <f t="shared" ca="1" si="3"/>
        <v/>
      </c>
      <c r="D246" s="95" t="s">
        <v>340</v>
      </c>
      <c r="E246" s="95" t="s">
        <v>2583</v>
      </c>
      <c r="F246" s="95" t="s">
        <v>2144</v>
      </c>
      <c r="G246" s="95">
        <v>26</v>
      </c>
      <c r="H246" s="95" t="s">
        <v>2134</v>
      </c>
      <c r="I246" s="95" t="s">
        <v>2135</v>
      </c>
      <c r="J246" s="95" t="s">
        <v>2145</v>
      </c>
      <c r="K246" s="95" t="s">
        <v>2587</v>
      </c>
      <c r="L246" s="95" t="s">
        <v>2165</v>
      </c>
      <c r="M246" s="95" t="s">
        <v>2137</v>
      </c>
    </row>
    <row r="247" spans="1:13" x14ac:dyDescent="0.25">
      <c r="A247" s="95" t="s">
        <v>2583</v>
      </c>
      <c r="B247" s="95" t="s">
        <v>1520</v>
      </c>
      <c r="C247" s="95" t="str">
        <f t="shared" ca="1" si="3"/>
        <v/>
      </c>
      <c r="D247" s="95" t="s">
        <v>341</v>
      </c>
      <c r="E247" s="95" t="s">
        <v>2583</v>
      </c>
      <c r="F247" s="95" t="s">
        <v>2146</v>
      </c>
      <c r="G247" s="95">
        <v>26</v>
      </c>
      <c r="H247" s="95" t="s">
        <v>2134</v>
      </c>
      <c r="I247" s="95" t="s">
        <v>2135</v>
      </c>
      <c r="J247" s="95" t="s">
        <v>2147</v>
      </c>
      <c r="K247" s="95" t="s">
        <v>2587</v>
      </c>
      <c r="L247" s="95" t="s">
        <v>2165</v>
      </c>
      <c r="M247" s="95" t="s">
        <v>2137</v>
      </c>
    </row>
    <row r="248" spans="1:13" x14ac:dyDescent="0.25">
      <c r="A248" s="95" t="s">
        <v>2583</v>
      </c>
      <c r="B248" s="95" t="s">
        <v>1521</v>
      </c>
      <c r="C248" s="95" t="str">
        <f t="shared" ca="1" si="3"/>
        <v/>
      </c>
      <c r="D248" s="95" t="s">
        <v>342</v>
      </c>
      <c r="E248" s="95" t="s">
        <v>2583</v>
      </c>
      <c r="F248" s="95" t="s">
        <v>2148</v>
      </c>
      <c r="G248" s="95">
        <v>26</v>
      </c>
      <c r="H248" s="95" t="s">
        <v>2134</v>
      </c>
      <c r="I248" s="95" t="s">
        <v>2135</v>
      </c>
      <c r="J248" s="95" t="s">
        <v>2192</v>
      </c>
      <c r="K248" s="95" t="s">
        <v>2587</v>
      </c>
      <c r="L248" s="95" t="s">
        <v>2165</v>
      </c>
      <c r="M248" s="95" t="s">
        <v>2137</v>
      </c>
    </row>
    <row r="249" spans="1:13" x14ac:dyDescent="0.25">
      <c r="A249" s="95" t="s">
        <v>2583</v>
      </c>
      <c r="B249" s="95" t="s">
        <v>1522</v>
      </c>
      <c r="C249" s="95" t="str">
        <f t="shared" ca="1" si="3"/>
        <v/>
      </c>
      <c r="D249" s="95" t="s">
        <v>343</v>
      </c>
      <c r="E249" s="95" t="s">
        <v>2583</v>
      </c>
      <c r="F249" s="95" t="s">
        <v>2149</v>
      </c>
      <c r="G249" s="95">
        <v>26</v>
      </c>
      <c r="H249" s="95" t="s">
        <v>2134</v>
      </c>
      <c r="I249" s="95" t="s">
        <v>2135</v>
      </c>
      <c r="J249" s="95" t="s">
        <v>2150</v>
      </c>
      <c r="K249" s="95" t="s">
        <v>2587</v>
      </c>
      <c r="L249" s="95" t="s">
        <v>2165</v>
      </c>
      <c r="M249" s="95" t="s">
        <v>2137</v>
      </c>
    </row>
    <row r="250" spans="1:13" x14ac:dyDescent="0.25">
      <c r="A250" s="95" t="s">
        <v>2583</v>
      </c>
      <c r="B250" s="95" t="s">
        <v>1523</v>
      </c>
      <c r="C250" s="95" t="str">
        <f t="shared" ca="1" si="3"/>
        <v/>
      </c>
      <c r="D250" s="95" t="s">
        <v>344</v>
      </c>
      <c r="E250" s="95" t="s">
        <v>2583</v>
      </c>
      <c r="F250" s="95" t="s">
        <v>2151</v>
      </c>
      <c r="G250" s="95">
        <v>26</v>
      </c>
      <c r="H250" s="95" t="s">
        <v>2134</v>
      </c>
      <c r="I250" s="95" t="s">
        <v>2135</v>
      </c>
      <c r="J250" s="95" t="s">
        <v>2152</v>
      </c>
      <c r="K250" s="95" t="s">
        <v>2587</v>
      </c>
      <c r="L250" s="95" t="s">
        <v>2165</v>
      </c>
      <c r="M250" s="95" t="s">
        <v>2137</v>
      </c>
    </row>
    <row r="251" spans="1:13" x14ac:dyDescent="0.25">
      <c r="A251" s="95" t="s">
        <v>2583</v>
      </c>
      <c r="B251" s="95" t="s">
        <v>1524</v>
      </c>
      <c r="C251" s="95" t="str">
        <f t="shared" ca="1" si="3"/>
        <v/>
      </c>
      <c r="D251" s="95" t="s">
        <v>345</v>
      </c>
      <c r="E251" s="95" t="s">
        <v>2583</v>
      </c>
      <c r="F251" s="95" t="s">
        <v>2153</v>
      </c>
      <c r="G251" s="95">
        <v>26</v>
      </c>
      <c r="H251" s="95" t="s">
        <v>2134</v>
      </c>
      <c r="I251" s="95" t="s">
        <v>2135</v>
      </c>
      <c r="J251" s="95" t="s">
        <v>2135</v>
      </c>
      <c r="K251" s="95" t="s">
        <v>2587</v>
      </c>
      <c r="L251" s="95" t="s">
        <v>2165</v>
      </c>
      <c r="M251" s="95" t="s">
        <v>2137</v>
      </c>
    </row>
    <row r="252" spans="1:13" x14ac:dyDescent="0.25">
      <c r="A252" s="95" t="s">
        <v>2583</v>
      </c>
      <c r="B252" s="95" t="s">
        <v>1525</v>
      </c>
      <c r="C252" s="95" t="str">
        <f t="shared" ca="1" si="3"/>
        <v/>
      </c>
      <c r="D252" s="95" t="s">
        <v>346</v>
      </c>
      <c r="E252" s="95" t="s">
        <v>2583</v>
      </c>
      <c r="F252" s="95" t="s">
        <v>2154</v>
      </c>
      <c r="G252" s="95">
        <v>26</v>
      </c>
      <c r="H252" s="95" t="s">
        <v>2134</v>
      </c>
      <c r="I252" s="95" t="s">
        <v>2135</v>
      </c>
      <c r="J252" s="95" t="s">
        <v>2135</v>
      </c>
      <c r="K252" s="95" t="s">
        <v>2587</v>
      </c>
      <c r="L252" s="95" t="s">
        <v>2165</v>
      </c>
      <c r="M252" s="95" t="s">
        <v>2137</v>
      </c>
    </row>
    <row r="253" spans="1:13" x14ac:dyDescent="0.25">
      <c r="A253" s="95" t="s">
        <v>2583</v>
      </c>
      <c r="B253" s="95" t="s">
        <v>1526</v>
      </c>
      <c r="C253" s="95" t="str">
        <f t="shared" ca="1" si="3"/>
        <v/>
      </c>
      <c r="D253" s="95" t="s">
        <v>347</v>
      </c>
      <c r="E253" s="95" t="s">
        <v>2583</v>
      </c>
      <c r="F253" s="95" t="s">
        <v>2155</v>
      </c>
      <c r="G253" s="95">
        <v>26</v>
      </c>
      <c r="H253" s="95" t="s">
        <v>2134</v>
      </c>
      <c r="I253" s="95" t="s">
        <v>2135</v>
      </c>
      <c r="J253" s="95" t="s">
        <v>2135</v>
      </c>
      <c r="K253" s="95" t="s">
        <v>2587</v>
      </c>
      <c r="L253" s="95" t="s">
        <v>2165</v>
      </c>
      <c r="M253" s="95" t="s">
        <v>2137</v>
      </c>
    </row>
    <row r="254" spans="1:13" x14ac:dyDescent="0.25">
      <c r="A254" s="95" t="s">
        <v>2583</v>
      </c>
      <c r="B254" s="95" t="s">
        <v>2215</v>
      </c>
      <c r="C254" s="95" t="str">
        <f t="shared" ca="1" si="3"/>
        <v/>
      </c>
      <c r="D254" s="95" t="s">
        <v>353</v>
      </c>
      <c r="E254" s="95" t="s">
        <v>2583</v>
      </c>
      <c r="F254" s="95" t="s">
        <v>2133</v>
      </c>
      <c r="G254" s="95">
        <v>32</v>
      </c>
      <c r="H254" s="95" t="s">
        <v>2134</v>
      </c>
      <c r="I254" s="95" t="s">
        <v>2135</v>
      </c>
      <c r="J254" s="95" t="s">
        <v>2135</v>
      </c>
      <c r="K254" s="95" t="s">
        <v>2587</v>
      </c>
      <c r="L254" s="95" t="s">
        <v>2136</v>
      </c>
      <c r="M254" s="95" t="s">
        <v>2137</v>
      </c>
    </row>
    <row r="255" spans="1:13" x14ac:dyDescent="0.25">
      <c r="A255" s="95" t="s">
        <v>2583</v>
      </c>
      <c r="B255" s="95" t="s">
        <v>2110</v>
      </c>
      <c r="C255" s="95" t="str">
        <f t="shared" ca="1" si="3"/>
        <v/>
      </c>
      <c r="D255" s="95" t="s">
        <v>354</v>
      </c>
      <c r="E255" s="95" t="s">
        <v>2583</v>
      </c>
      <c r="F255" s="95" t="s">
        <v>2138</v>
      </c>
      <c r="G255" s="95">
        <v>32</v>
      </c>
      <c r="H255" s="95" t="s">
        <v>2134</v>
      </c>
      <c r="I255" s="95" t="s">
        <v>2135</v>
      </c>
      <c r="J255" s="95" t="s">
        <v>2135</v>
      </c>
      <c r="K255" s="95" t="s">
        <v>2587</v>
      </c>
      <c r="L255" s="95" t="s">
        <v>2136</v>
      </c>
      <c r="M255" s="95" t="s">
        <v>2137</v>
      </c>
    </row>
    <row r="256" spans="1:13" x14ac:dyDescent="0.25">
      <c r="A256" s="95" t="s">
        <v>2583</v>
      </c>
      <c r="B256" s="95" t="s">
        <v>1667</v>
      </c>
      <c r="C256" s="95" t="str">
        <f t="shared" ca="1" si="3"/>
        <v/>
      </c>
      <c r="D256" s="95" t="s">
        <v>355</v>
      </c>
      <c r="E256" s="95" t="s">
        <v>2583</v>
      </c>
      <c r="F256" s="95" t="s">
        <v>2139</v>
      </c>
      <c r="G256" s="95">
        <v>32</v>
      </c>
      <c r="H256" s="95" t="s">
        <v>2134</v>
      </c>
      <c r="I256" s="95" t="s">
        <v>2135</v>
      </c>
      <c r="J256" s="95" t="s">
        <v>2135</v>
      </c>
      <c r="K256" s="95" t="s">
        <v>2587</v>
      </c>
      <c r="L256" s="95" t="s">
        <v>2136</v>
      </c>
      <c r="M256" s="95" t="s">
        <v>2137</v>
      </c>
    </row>
    <row r="257" spans="1:13" x14ac:dyDescent="0.25">
      <c r="A257" s="95" t="s">
        <v>2583</v>
      </c>
      <c r="B257" s="95" t="s">
        <v>1668</v>
      </c>
      <c r="C257" s="95" t="str">
        <f t="shared" ca="1" si="3"/>
        <v/>
      </c>
      <c r="D257" s="95" t="s">
        <v>356</v>
      </c>
      <c r="E257" s="95" t="s">
        <v>2583</v>
      </c>
      <c r="F257" s="95" t="s">
        <v>2140</v>
      </c>
      <c r="G257" s="95">
        <v>32</v>
      </c>
      <c r="H257" s="95" t="s">
        <v>2134</v>
      </c>
      <c r="I257" s="95" t="s">
        <v>2135</v>
      </c>
      <c r="J257" s="95" t="s">
        <v>2135</v>
      </c>
      <c r="K257" s="95" t="s">
        <v>2587</v>
      </c>
      <c r="L257" s="95" t="s">
        <v>2136</v>
      </c>
      <c r="M257" s="95" t="s">
        <v>2137</v>
      </c>
    </row>
    <row r="258" spans="1:13" x14ac:dyDescent="0.25">
      <c r="A258" s="95" t="s">
        <v>2583</v>
      </c>
      <c r="B258" s="95" t="s">
        <v>1669</v>
      </c>
      <c r="C258" s="95" t="str">
        <f t="shared" ref="C258:C321" ca="1" si="4">IF(ISBLANK(INDIRECT(CONCATENATE("'",A258,"'","!",B258))),"",(INDIRECT(CONCATENATE("'",A258,"'","!",B258))))</f>
        <v/>
      </c>
      <c r="D258" s="95" t="s">
        <v>357</v>
      </c>
      <c r="E258" s="95" t="s">
        <v>2583</v>
      </c>
      <c r="F258" s="95" t="s">
        <v>2141</v>
      </c>
      <c r="G258" s="95">
        <v>32</v>
      </c>
      <c r="H258" s="95" t="s">
        <v>2134</v>
      </c>
      <c r="I258" s="95" t="s">
        <v>2135</v>
      </c>
      <c r="J258" s="95" t="s">
        <v>2135</v>
      </c>
      <c r="K258" s="95" t="s">
        <v>2587</v>
      </c>
      <c r="L258" s="95" t="s">
        <v>2136</v>
      </c>
      <c r="M258" s="95" t="s">
        <v>2137</v>
      </c>
    </row>
    <row r="259" spans="1:13" x14ac:dyDescent="0.25">
      <c r="A259" s="95" t="s">
        <v>2583</v>
      </c>
      <c r="B259" s="95" t="s">
        <v>1670</v>
      </c>
      <c r="C259" s="95" t="str">
        <f t="shared" ca="1" si="4"/>
        <v/>
      </c>
      <c r="D259" s="95" t="s">
        <v>358</v>
      </c>
      <c r="E259" s="95" t="s">
        <v>2583</v>
      </c>
      <c r="F259" s="95" t="s">
        <v>2142</v>
      </c>
      <c r="G259" s="95">
        <v>32</v>
      </c>
      <c r="H259" s="95" t="s">
        <v>2134</v>
      </c>
      <c r="I259" s="95" t="s">
        <v>2135</v>
      </c>
      <c r="J259" s="95" t="s">
        <v>2143</v>
      </c>
      <c r="K259" s="95" t="s">
        <v>2587</v>
      </c>
      <c r="L259" s="95" t="s">
        <v>2136</v>
      </c>
      <c r="M259" s="95" t="s">
        <v>2137</v>
      </c>
    </row>
    <row r="260" spans="1:13" x14ac:dyDescent="0.25">
      <c r="A260" s="95" t="s">
        <v>2583</v>
      </c>
      <c r="B260" s="95" t="s">
        <v>1671</v>
      </c>
      <c r="C260" s="95" t="str">
        <f t="shared" ca="1" si="4"/>
        <v/>
      </c>
      <c r="D260" s="95" t="s">
        <v>359</v>
      </c>
      <c r="E260" s="95" t="s">
        <v>2583</v>
      </c>
      <c r="F260" s="95" t="s">
        <v>2144</v>
      </c>
      <c r="G260" s="95">
        <v>32</v>
      </c>
      <c r="H260" s="95" t="s">
        <v>2134</v>
      </c>
      <c r="I260" s="95" t="s">
        <v>2135</v>
      </c>
      <c r="J260" s="95" t="s">
        <v>2145</v>
      </c>
      <c r="K260" s="95" t="s">
        <v>2587</v>
      </c>
      <c r="L260" s="95" t="s">
        <v>2136</v>
      </c>
      <c r="M260" s="95" t="s">
        <v>2137</v>
      </c>
    </row>
    <row r="261" spans="1:13" x14ac:dyDescent="0.25">
      <c r="A261" s="95" t="s">
        <v>2583</v>
      </c>
      <c r="B261" s="95" t="s">
        <v>1672</v>
      </c>
      <c r="C261" s="95" t="str">
        <f t="shared" ca="1" si="4"/>
        <v/>
      </c>
      <c r="D261" s="95" t="s">
        <v>360</v>
      </c>
      <c r="E261" s="95" t="s">
        <v>2583</v>
      </c>
      <c r="F261" s="95" t="s">
        <v>2146</v>
      </c>
      <c r="G261" s="95">
        <v>32</v>
      </c>
      <c r="H261" s="95" t="s">
        <v>2134</v>
      </c>
      <c r="I261" s="95" t="s">
        <v>2135</v>
      </c>
      <c r="J261" s="95" t="s">
        <v>2147</v>
      </c>
      <c r="K261" s="95" t="s">
        <v>2587</v>
      </c>
      <c r="L261" s="95" t="s">
        <v>2136</v>
      </c>
      <c r="M261" s="95" t="s">
        <v>2137</v>
      </c>
    </row>
    <row r="262" spans="1:13" x14ac:dyDescent="0.25">
      <c r="A262" s="95" t="s">
        <v>2583</v>
      </c>
      <c r="B262" s="95" t="s">
        <v>1673</v>
      </c>
      <c r="C262" s="95" t="str">
        <f t="shared" ca="1" si="4"/>
        <v/>
      </c>
      <c r="D262" s="95" t="s">
        <v>361</v>
      </c>
      <c r="E262" s="95" t="s">
        <v>2583</v>
      </c>
      <c r="F262" s="95" t="s">
        <v>2148</v>
      </c>
      <c r="G262" s="95">
        <v>32</v>
      </c>
      <c r="H262" s="95" t="s">
        <v>2134</v>
      </c>
      <c r="I262" s="95" t="s">
        <v>2135</v>
      </c>
      <c r="J262" s="95" t="s">
        <v>2192</v>
      </c>
      <c r="K262" s="95" t="s">
        <v>2587</v>
      </c>
      <c r="L262" s="95" t="s">
        <v>2136</v>
      </c>
      <c r="M262" s="95" t="s">
        <v>2137</v>
      </c>
    </row>
    <row r="263" spans="1:13" x14ac:dyDescent="0.25">
      <c r="A263" s="95" t="s">
        <v>2583</v>
      </c>
      <c r="B263" s="95" t="s">
        <v>1674</v>
      </c>
      <c r="C263" s="95" t="str">
        <f t="shared" ca="1" si="4"/>
        <v/>
      </c>
      <c r="D263" s="95" t="s">
        <v>362</v>
      </c>
      <c r="E263" s="95" t="s">
        <v>2583</v>
      </c>
      <c r="F263" s="95" t="s">
        <v>2149</v>
      </c>
      <c r="G263" s="95">
        <v>32</v>
      </c>
      <c r="H263" s="95" t="s">
        <v>2134</v>
      </c>
      <c r="I263" s="95" t="s">
        <v>2135</v>
      </c>
      <c r="J263" s="95" t="s">
        <v>2150</v>
      </c>
      <c r="K263" s="95" t="s">
        <v>2587</v>
      </c>
      <c r="L263" s="95" t="s">
        <v>2136</v>
      </c>
      <c r="M263" s="95" t="s">
        <v>2137</v>
      </c>
    </row>
    <row r="264" spans="1:13" x14ac:dyDescent="0.25">
      <c r="A264" s="95" t="s">
        <v>2583</v>
      </c>
      <c r="B264" s="95" t="s">
        <v>1675</v>
      </c>
      <c r="C264" s="95" t="str">
        <f t="shared" ca="1" si="4"/>
        <v/>
      </c>
      <c r="D264" s="95" t="s">
        <v>363</v>
      </c>
      <c r="E264" s="95" t="s">
        <v>2583</v>
      </c>
      <c r="F264" s="95" t="s">
        <v>2151</v>
      </c>
      <c r="G264" s="95">
        <v>32</v>
      </c>
      <c r="H264" s="95" t="s">
        <v>2134</v>
      </c>
      <c r="I264" s="95" t="s">
        <v>2135</v>
      </c>
      <c r="J264" s="95" t="s">
        <v>2152</v>
      </c>
      <c r="K264" s="95" t="s">
        <v>2587</v>
      </c>
      <c r="L264" s="95" t="s">
        <v>2136</v>
      </c>
      <c r="M264" s="95" t="s">
        <v>2137</v>
      </c>
    </row>
    <row r="265" spans="1:13" x14ac:dyDescent="0.25">
      <c r="A265" s="95" t="s">
        <v>2583</v>
      </c>
      <c r="B265" s="95" t="s">
        <v>2216</v>
      </c>
      <c r="C265" s="95" t="str">
        <f t="shared" ca="1" si="4"/>
        <v/>
      </c>
      <c r="D265" s="95" t="s">
        <v>364</v>
      </c>
      <c r="E265" s="95" t="s">
        <v>2583</v>
      </c>
      <c r="F265" s="95" t="s">
        <v>2153</v>
      </c>
      <c r="G265" s="95">
        <v>32</v>
      </c>
      <c r="H265" s="95" t="s">
        <v>2134</v>
      </c>
      <c r="I265" s="95" t="s">
        <v>2135</v>
      </c>
      <c r="J265" s="95" t="s">
        <v>2135</v>
      </c>
      <c r="K265" s="95" t="s">
        <v>2587</v>
      </c>
      <c r="L265" s="95" t="s">
        <v>2136</v>
      </c>
      <c r="M265" s="95" t="s">
        <v>2137</v>
      </c>
    </row>
    <row r="266" spans="1:13" x14ac:dyDescent="0.25">
      <c r="A266" s="95" t="s">
        <v>2583</v>
      </c>
      <c r="B266" s="95" t="s">
        <v>2111</v>
      </c>
      <c r="C266" s="95" t="str">
        <f t="shared" ca="1" si="4"/>
        <v/>
      </c>
      <c r="D266" s="95" t="s">
        <v>366</v>
      </c>
      <c r="E266" s="95" t="s">
        <v>2583</v>
      </c>
      <c r="F266" s="95" t="s">
        <v>2133</v>
      </c>
      <c r="G266" s="95">
        <v>33</v>
      </c>
      <c r="H266" s="95" t="s">
        <v>2134</v>
      </c>
      <c r="I266" s="95" t="s">
        <v>2156</v>
      </c>
      <c r="J266" s="95" t="s">
        <v>2135</v>
      </c>
      <c r="K266" s="95" t="s">
        <v>2587</v>
      </c>
      <c r="L266" s="95" t="s">
        <v>2136</v>
      </c>
      <c r="M266" s="95" t="s">
        <v>2137</v>
      </c>
    </row>
    <row r="267" spans="1:13" x14ac:dyDescent="0.25">
      <c r="A267" s="95" t="s">
        <v>2583</v>
      </c>
      <c r="B267" s="95" t="s">
        <v>2112</v>
      </c>
      <c r="C267" s="95" t="str">
        <f t="shared" ca="1" si="4"/>
        <v/>
      </c>
      <c r="D267" s="95" t="s">
        <v>367</v>
      </c>
      <c r="E267" s="95" t="s">
        <v>2583</v>
      </c>
      <c r="F267" s="95" t="s">
        <v>2138</v>
      </c>
      <c r="G267" s="95">
        <v>33</v>
      </c>
      <c r="H267" s="95" t="s">
        <v>2134</v>
      </c>
      <c r="I267" s="95" t="s">
        <v>2156</v>
      </c>
      <c r="J267" s="95" t="s">
        <v>2135</v>
      </c>
      <c r="K267" s="95" t="s">
        <v>2587</v>
      </c>
      <c r="L267" s="95" t="s">
        <v>2136</v>
      </c>
      <c r="M267" s="95" t="s">
        <v>2137</v>
      </c>
    </row>
    <row r="268" spans="1:13" x14ac:dyDescent="0.25">
      <c r="A268" s="95" t="s">
        <v>2583</v>
      </c>
      <c r="B268" s="95" t="s">
        <v>1676</v>
      </c>
      <c r="C268" s="95" t="str">
        <f t="shared" ca="1" si="4"/>
        <v/>
      </c>
      <c r="D268" s="95" t="s">
        <v>368</v>
      </c>
      <c r="E268" s="95" t="s">
        <v>2583</v>
      </c>
      <c r="F268" s="95" t="s">
        <v>2139</v>
      </c>
      <c r="G268" s="95">
        <v>33</v>
      </c>
      <c r="H268" s="95" t="s">
        <v>2134</v>
      </c>
      <c r="I268" s="95" t="s">
        <v>2156</v>
      </c>
      <c r="J268" s="95" t="s">
        <v>2135</v>
      </c>
      <c r="K268" s="95" t="s">
        <v>2587</v>
      </c>
      <c r="L268" s="95" t="s">
        <v>2136</v>
      </c>
      <c r="M268" s="95" t="s">
        <v>2137</v>
      </c>
    </row>
    <row r="269" spans="1:13" x14ac:dyDescent="0.25">
      <c r="A269" s="95" t="s">
        <v>2583</v>
      </c>
      <c r="B269" s="95" t="s">
        <v>1677</v>
      </c>
      <c r="C269" s="95" t="str">
        <f t="shared" ca="1" si="4"/>
        <v/>
      </c>
      <c r="D269" s="95" t="s">
        <v>369</v>
      </c>
      <c r="E269" s="95" t="s">
        <v>2583</v>
      </c>
      <c r="F269" s="95" t="s">
        <v>2140</v>
      </c>
      <c r="G269" s="95">
        <v>33</v>
      </c>
      <c r="H269" s="95" t="s">
        <v>2134</v>
      </c>
      <c r="I269" s="95" t="s">
        <v>2156</v>
      </c>
      <c r="J269" s="95" t="s">
        <v>2135</v>
      </c>
      <c r="K269" s="95" t="s">
        <v>2587</v>
      </c>
      <c r="L269" s="95" t="s">
        <v>2136</v>
      </c>
      <c r="M269" s="95" t="s">
        <v>2137</v>
      </c>
    </row>
    <row r="270" spans="1:13" x14ac:dyDescent="0.25">
      <c r="A270" s="95" t="s">
        <v>2583</v>
      </c>
      <c r="B270" s="95" t="s">
        <v>1678</v>
      </c>
      <c r="C270" s="95" t="str">
        <f t="shared" ca="1" si="4"/>
        <v/>
      </c>
      <c r="D270" s="95" t="s">
        <v>370</v>
      </c>
      <c r="E270" s="95" t="s">
        <v>2583</v>
      </c>
      <c r="F270" s="95" t="s">
        <v>2141</v>
      </c>
      <c r="G270" s="95">
        <v>33</v>
      </c>
      <c r="H270" s="95" t="s">
        <v>2134</v>
      </c>
      <c r="I270" s="95" t="s">
        <v>2156</v>
      </c>
      <c r="J270" s="95" t="s">
        <v>2135</v>
      </c>
      <c r="K270" s="95" t="s">
        <v>2587</v>
      </c>
      <c r="L270" s="95" t="s">
        <v>2136</v>
      </c>
      <c r="M270" s="95" t="s">
        <v>2137</v>
      </c>
    </row>
    <row r="271" spans="1:13" x14ac:dyDescent="0.25">
      <c r="A271" s="95" t="s">
        <v>2583</v>
      </c>
      <c r="B271" s="95" t="s">
        <v>1679</v>
      </c>
      <c r="C271" s="95" t="str">
        <f t="shared" ca="1" si="4"/>
        <v/>
      </c>
      <c r="D271" s="95" t="s">
        <v>371</v>
      </c>
      <c r="E271" s="95" t="s">
        <v>2583</v>
      </c>
      <c r="F271" s="95" t="s">
        <v>2142</v>
      </c>
      <c r="G271" s="95">
        <v>33</v>
      </c>
      <c r="H271" s="95" t="s">
        <v>2134</v>
      </c>
      <c r="I271" s="95" t="s">
        <v>2156</v>
      </c>
      <c r="J271" s="95" t="s">
        <v>2143</v>
      </c>
      <c r="K271" s="95" t="s">
        <v>2587</v>
      </c>
      <c r="L271" s="95" t="s">
        <v>2136</v>
      </c>
      <c r="M271" s="95" t="s">
        <v>2137</v>
      </c>
    </row>
    <row r="272" spans="1:13" x14ac:dyDescent="0.25">
      <c r="A272" s="95" t="s">
        <v>2583</v>
      </c>
      <c r="B272" s="95" t="s">
        <v>1680</v>
      </c>
      <c r="C272" s="95" t="str">
        <f t="shared" ca="1" si="4"/>
        <v/>
      </c>
      <c r="D272" s="95" t="s">
        <v>372</v>
      </c>
      <c r="E272" s="95" t="s">
        <v>2583</v>
      </c>
      <c r="F272" s="95" t="s">
        <v>2144</v>
      </c>
      <c r="G272" s="95">
        <v>33</v>
      </c>
      <c r="H272" s="95" t="s">
        <v>2134</v>
      </c>
      <c r="I272" s="95" t="s">
        <v>2156</v>
      </c>
      <c r="J272" s="95" t="s">
        <v>2145</v>
      </c>
      <c r="K272" s="95" t="s">
        <v>2587</v>
      </c>
      <c r="L272" s="95" t="s">
        <v>2136</v>
      </c>
      <c r="M272" s="95" t="s">
        <v>2137</v>
      </c>
    </row>
    <row r="273" spans="1:13" x14ac:dyDescent="0.25">
      <c r="A273" s="95" t="s">
        <v>2583</v>
      </c>
      <c r="B273" s="95" t="s">
        <v>1681</v>
      </c>
      <c r="C273" s="95" t="str">
        <f t="shared" ca="1" si="4"/>
        <v/>
      </c>
      <c r="D273" s="95" t="s">
        <v>373</v>
      </c>
      <c r="E273" s="95" t="s">
        <v>2583</v>
      </c>
      <c r="F273" s="95" t="s">
        <v>2146</v>
      </c>
      <c r="G273" s="95">
        <v>33</v>
      </c>
      <c r="H273" s="95" t="s">
        <v>2134</v>
      </c>
      <c r="I273" s="95" t="s">
        <v>2156</v>
      </c>
      <c r="J273" s="95" t="s">
        <v>2147</v>
      </c>
      <c r="K273" s="95" t="s">
        <v>2587</v>
      </c>
      <c r="L273" s="95" t="s">
        <v>2136</v>
      </c>
      <c r="M273" s="95" t="s">
        <v>2137</v>
      </c>
    </row>
    <row r="274" spans="1:13" x14ac:dyDescent="0.25">
      <c r="A274" s="95" t="s">
        <v>2583</v>
      </c>
      <c r="B274" s="95" t="s">
        <v>1682</v>
      </c>
      <c r="C274" s="95" t="str">
        <f t="shared" ca="1" si="4"/>
        <v/>
      </c>
      <c r="D274" s="95" t="s">
        <v>374</v>
      </c>
      <c r="E274" s="95" t="s">
        <v>2583</v>
      </c>
      <c r="F274" s="95" t="s">
        <v>2148</v>
      </c>
      <c r="G274" s="95">
        <v>33</v>
      </c>
      <c r="H274" s="95" t="s">
        <v>2134</v>
      </c>
      <c r="I274" s="95" t="s">
        <v>2156</v>
      </c>
      <c r="J274" s="95" t="s">
        <v>2192</v>
      </c>
      <c r="K274" s="95" t="s">
        <v>2587</v>
      </c>
      <c r="L274" s="95" t="s">
        <v>2136</v>
      </c>
      <c r="M274" s="95" t="s">
        <v>2137</v>
      </c>
    </row>
    <row r="275" spans="1:13" x14ac:dyDescent="0.25">
      <c r="A275" s="95" t="s">
        <v>2583</v>
      </c>
      <c r="B275" s="95" t="s">
        <v>1683</v>
      </c>
      <c r="C275" s="95" t="str">
        <f t="shared" ca="1" si="4"/>
        <v/>
      </c>
      <c r="D275" s="95" t="s">
        <v>375</v>
      </c>
      <c r="E275" s="95" t="s">
        <v>2583</v>
      </c>
      <c r="F275" s="95" t="s">
        <v>2149</v>
      </c>
      <c r="G275" s="95">
        <v>33</v>
      </c>
      <c r="H275" s="95" t="s">
        <v>2134</v>
      </c>
      <c r="I275" s="95" t="s">
        <v>2156</v>
      </c>
      <c r="J275" s="95" t="s">
        <v>2150</v>
      </c>
      <c r="K275" s="95" t="s">
        <v>2587</v>
      </c>
      <c r="L275" s="95" t="s">
        <v>2136</v>
      </c>
      <c r="M275" s="95" t="s">
        <v>2137</v>
      </c>
    </row>
    <row r="276" spans="1:13" x14ac:dyDescent="0.25">
      <c r="A276" s="95" t="s">
        <v>2583</v>
      </c>
      <c r="B276" s="95" t="s">
        <v>1684</v>
      </c>
      <c r="C276" s="95" t="str">
        <f t="shared" ca="1" si="4"/>
        <v/>
      </c>
      <c r="D276" s="95" t="s">
        <v>376</v>
      </c>
      <c r="E276" s="95" t="s">
        <v>2583</v>
      </c>
      <c r="F276" s="95" t="s">
        <v>2151</v>
      </c>
      <c r="G276" s="95">
        <v>33</v>
      </c>
      <c r="H276" s="95" t="s">
        <v>2134</v>
      </c>
      <c r="I276" s="95" t="s">
        <v>2156</v>
      </c>
      <c r="J276" s="95" t="s">
        <v>2152</v>
      </c>
      <c r="K276" s="95" t="s">
        <v>2587</v>
      </c>
      <c r="L276" s="95" t="s">
        <v>2136</v>
      </c>
      <c r="M276" s="95" t="s">
        <v>2137</v>
      </c>
    </row>
    <row r="277" spans="1:13" x14ac:dyDescent="0.25">
      <c r="A277" s="95" t="s">
        <v>2583</v>
      </c>
      <c r="B277" s="95" t="s">
        <v>2217</v>
      </c>
      <c r="C277" s="95" t="str">
        <f t="shared" ca="1" si="4"/>
        <v/>
      </c>
      <c r="D277" s="95" t="s">
        <v>377</v>
      </c>
      <c r="E277" s="95" t="s">
        <v>2583</v>
      </c>
      <c r="F277" s="95" t="s">
        <v>2153</v>
      </c>
      <c r="G277" s="95">
        <v>33</v>
      </c>
      <c r="H277" s="95" t="s">
        <v>2134</v>
      </c>
      <c r="I277" s="95" t="s">
        <v>2156</v>
      </c>
      <c r="J277" s="95" t="s">
        <v>2135</v>
      </c>
      <c r="K277" s="95" t="s">
        <v>2587</v>
      </c>
      <c r="L277" s="95" t="s">
        <v>2136</v>
      </c>
      <c r="M277" s="95" t="s">
        <v>2137</v>
      </c>
    </row>
    <row r="278" spans="1:13" x14ac:dyDescent="0.25">
      <c r="A278" s="95" t="s">
        <v>2583</v>
      </c>
      <c r="B278" s="95" t="s">
        <v>2218</v>
      </c>
      <c r="C278" s="95" t="str">
        <f t="shared" ca="1" si="4"/>
        <v/>
      </c>
      <c r="D278" s="95" t="s">
        <v>379</v>
      </c>
      <c r="E278" s="95" t="s">
        <v>2583</v>
      </c>
      <c r="F278" s="95" t="s">
        <v>2133</v>
      </c>
      <c r="G278" s="95">
        <v>34</v>
      </c>
      <c r="H278" s="95" t="s">
        <v>2134</v>
      </c>
      <c r="I278" s="95" t="s">
        <v>2157</v>
      </c>
      <c r="J278" s="95" t="s">
        <v>2135</v>
      </c>
      <c r="K278" s="95" t="s">
        <v>2587</v>
      </c>
      <c r="L278" s="95" t="s">
        <v>2136</v>
      </c>
      <c r="M278" s="95" t="s">
        <v>2137</v>
      </c>
    </row>
    <row r="279" spans="1:13" x14ac:dyDescent="0.25">
      <c r="A279" s="95" t="s">
        <v>2583</v>
      </c>
      <c r="B279" s="95" t="s">
        <v>2132</v>
      </c>
      <c r="C279" s="95" t="str">
        <f t="shared" ca="1" si="4"/>
        <v/>
      </c>
      <c r="D279" s="95" t="s">
        <v>380</v>
      </c>
      <c r="E279" s="95" t="s">
        <v>2583</v>
      </c>
      <c r="F279" s="95" t="s">
        <v>2138</v>
      </c>
      <c r="G279" s="95">
        <v>34</v>
      </c>
      <c r="H279" s="95" t="s">
        <v>2134</v>
      </c>
      <c r="I279" s="95" t="s">
        <v>2157</v>
      </c>
      <c r="J279" s="95" t="s">
        <v>2135</v>
      </c>
      <c r="K279" s="95" t="s">
        <v>2587</v>
      </c>
      <c r="L279" s="95" t="s">
        <v>2136</v>
      </c>
      <c r="M279" s="95" t="s">
        <v>2137</v>
      </c>
    </row>
    <row r="280" spans="1:13" x14ac:dyDescent="0.25">
      <c r="A280" s="95" t="s">
        <v>2583</v>
      </c>
      <c r="B280" s="95" t="s">
        <v>2113</v>
      </c>
      <c r="C280" s="95" t="str">
        <f t="shared" ca="1" si="4"/>
        <v/>
      </c>
      <c r="D280" s="95" t="s">
        <v>381</v>
      </c>
      <c r="E280" s="95" t="s">
        <v>2583</v>
      </c>
      <c r="F280" s="95" t="s">
        <v>2139</v>
      </c>
      <c r="G280" s="95">
        <v>34</v>
      </c>
      <c r="H280" s="95" t="s">
        <v>2134</v>
      </c>
      <c r="I280" s="95" t="s">
        <v>2157</v>
      </c>
      <c r="J280" s="95" t="s">
        <v>2135</v>
      </c>
      <c r="K280" s="95" t="s">
        <v>2587</v>
      </c>
      <c r="L280" s="95" t="s">
        <v>2136</v>
      </c>
      <c r="M280" s="95" t="s">
        <v>2137</v>
      </c>
    </row>
    <row r="281" spans="1:13" x14ac:dyDescent="0.25">
      <c r="A281" s="95" t="s">
        <v>2583</v>
      </c>
      <c r="B281" s="95" t="s">
        <v>2114</v>
      </c>
      <c r="C281" s="95" t="str">
        <f t="shared" ca="1" si="4"/>
        <v/>
      </c>
      <c r="D281" s="95" t="s">
        <v>382</v>
      </c>
      <c r="E281" s="95" t="s">
        <v>2583</v>
      </c>
      <c r="F281" s="95" t="s">
        <v>2140</v>
      </c>
      <c r="G281" s="95">
        <v>34</v>
      </c>
      <c r="H281" s="95" t="s">
        <v>2134</v>
      </c>
      <c r="I281" s="95" t="s">
        <v>2157</v>
      </c>
      <c r="J281" s="95" t="s">
        <v>2135</v>
      </c>
      <c r="K281" s="95" t="s">
        <v>2587</v>
      </c>
      <c r="L281" s="95" t="s">
        <v>2136</v>
      </c>
      <c r="M281" s="95" t="s">
        <v>2137</v>
      </c>
    </row>
    <row r="282" spans="1:13" x14ac:dyDescent="0.25">
      <c r="A282" s="95" t="s">
        <v>2583</v>
      </c>
      <c r="B282" s="95" t="s">
        <v>2219</v>
      </c>
      <c r="C282" s="95" t="str">
        <f t="shared" ca="1" si="4"/>
        <v/>
      </c>
      <c r="D282" s="95" t="s">
        <v>383</v>
      </c>
      <c r="E282" s="95" t="s">
        <v>2583</v>
      </c>
      <c r="F282" s="95" t="s">
        <v>2141</v>
      </c>
      <c r="G282" s="95">
        <v>34</v>
      </c>
      <c r="H282" s="95" t="s">
        <v>2134</v>
      </c>
      <c r="I282" s="95" t="s">
        <v>2157</v>
      </c>
      <c r="J282" s="95" t="s">
        <v>2135</v>
      </c>
      <c r="K282" s="95" t="s">
        <v>2587</v>
      </c>
      <c r="L282" s="95" t="s">
        <v>2136</v>
      </c>
      <c r="M282" s="95" t="s">
        <v>2137</v>
      </c>
    </row>
    <row r="283" spans="1:13" x14ac:dyDescent="0.25">
      <c r="A283" s="95" t="s">
        <v>2583</v>
      </c>
      <c r="B283" s="95" t="s">
        <v>2115</v>
      </c>
      <c r="C283" s="95" t="str">
        <f t="shared" ca="1" si="4"/>
        <v/>
      </c>
      <c r="D283" s="95" t="s">
        <v>384</v>
      </c>
      <c r="E283" s="95" t="s">
        <v>2583</v>
      </c>
      <c r="F283" s="95" t="s">
        <v>2142</v>
      </c>
      <c r="G283" s="95">
        <v>34</v>
      </c>
      <c r="H283" s="95" t="s">
        <v>2134</v>
      </c>
      <c r="I283" s="95" t="s">
        <v>2157</v>
      </c>
      <c r="J283" s="95" t="s">
        <v>2143</v>
      </c>
      <c r="K283" s="95" t="s">
        <v>2587</v>
      </c>
      <c r="L283" s="95" t="s">
        <v>2136</v>
      </c>
      <c r="M283" s="95" t="s">
        <v>2137</v>
      </c>
    </row>
    <row r="284" spans="1:13" x14ac:dyDescent="0.25">
      <c r="A284" s="95" t="s">
        <v>2583</v>
      </c>
      <c r="B284" s="95" t="s">
        <v>2116</v>
      </c>
      <c r="C284" s="95" t="str">
        <f t="shared" ca="1" si="4"/>
        <v/>
      </c>
      <c r="D284" s="95" t="s">
        <v>385</v>
      </c>
      <c r="E284" s="95" t="s">
        <v>2583</v>
      </c>
      <c r="F284" s="95" t="s">
        <v>2144</v>
      </c>
      <c r="G284" s="95">
        <v>34</v>
      </c>
      <c r="H284" s="95" t="s">
        <v>2134</v>
      </c>
      <c r="I284" s="95" t="s">
        <v>2157</v>
      </c>
      <c r="J284" s="95" t="s">
        <v>2145</v>
      </c>
      <c r="K284" s="95" t="s">
        <v>2587</v>
      </c>
      <c r="L284" s="95" t="s">
        <v>2136</v>
      </c>
      <c r="M284" s="95" t="s">
        <v>2137</v>
      </c>
    </row>
    <row r="285" spans="1:13" x14ac:dyDescent="0.25">
      <c r="A285" s="95" t="s">
        <v>2583</v>
      </c>
      <c r="B285" s="95" t="s">
        <v>2220</v>
      </c>
      <c r="C285" s="95" t="str">
        <f t="shared" ca="1" si="4"/>
        <v/>
      </c>
      <c r="D285" s="95" t="s">
        <v>386</v>
      </c>
      <c r="E285" s="95" t="s">
        <v>2583</v>
      </c>
      <c r="F285" s="95" t="s">
        <v>2146</v>
      </c>
      <c r="G285" s="95">
        <v>34</v>
      </c>
      <c r="H285" s="95" t="s">
        <v>2134</v>
      </c>
      <c r="I285" s="95" t="s">
        <v>2157</v>
      </c>
      <c r="J285" s="95" t="s">
        <v>2147</v>
      </c>
      <c r="K285" s="95" t="s">
        <v>2587</v>
      </c>
      <c r="L285" s="95" t="s">
        <v>2136</v>
      </c>
      <c r="M285" s="95" t="s">
        <v>2137</v>
      </c>
    </row>
    <row r="286" spans="1:13" x14ac:dyDescent="0.25">
      <c r="A286" s="95" t="s">
        <v>2583</v>
      </c>
      <c r="B286" s="95" t="s">
        <v>2117</v>
      </c>
      <c r="C286" s="95" t="str">
        <f t="shared" ca="1" si="4"/>
        <v/>
      </c>
      <c r="D286" s="95" t="s">
        <v>387</v>
      </c>
      <c r="E286" s="95" t="s">
        <v>2583</v>
      </c>
      <c r="F286" s="95" t="s">
        <v>2148</v>
      </c>
      <c r="G286" s="95">
        <v>34</v>
      </c>
      <c r="H286" s="95" t="s">
        <v>2134</v>
      </c>
      <c r="I286" s="95" t="s">
        <v>2157</v>
      </c>
      <c r="J286" s="95" t="s">
        <v>2192</v>
      </c>
      <c r="K286" s="95" t="s">
        <v>2587</v>
      </c>
      <c r="L286" s="95" t="s">
        <v>2136</v>
      </c>
      <c r="M286" s="95" t="s">
        <v>2137</v>
      </c>
    </row>
    <row r="287" spans="1:13" x14ac:dyDescent="0.25">
      <c r="A287" s="95" t="s">
        <v>2583</v>
      </c>
      <c r="B287" s="95" t="s">
        <v>2221</v>
      </c>
      <c r="C287" s="95" t="str">
        <f t="shared" ca="1" si="4"/>
        <v/>
      </c>
      <c r="D287" s="95" t="s">
        <v>388</v>
      </c>
      <c r="E287" s="95" t="s">
        <v>2583</v>
      </c>
      <c r="F287" s="95" t="s">
        <v>2149</v>
      </c>
      <c r="G287" s="95">
        <v>34</v>
      </c>
      <c r="H287" s="95" t="s">
        <v>2134</v>
      </c>
      <c r="I287" s="95" t="s">
        <v>2157</v>
      </c>
      <c r="J287" s="95" t="s">
        <v>2150</v>
      </c>
      <c r="K287" s="95" t="s">
        <v>2587</v>
      </c>
      <c r="L287" s="95" t="s">
        <v>2136</v>
      </c>
      <c r="M287" s="95" t="s">
        <v>2137</v>
      </c>
    </row>
    <row r="288" spans="1:13" x14ac:dyDescent="0.25">
      <c r="A288" s="95" t="s">
        <v>2583</v>
      </c>
      <c r="B288" s="95" t="s">
        <v>2222</v>
      </c>
      <c r="C288" s="95" t="str">
        <f t="shared" ca="1" si="4"/>
        <v/>
      </c>
      <c r="D288" s="95" t="s">
        <v>389</v>
      </c>
      <c r="E288" s="95" t="s">
        <v>2583</v>
      </c>
      <c r="F288" s="95" t="s">
        <v>2151</v>
      </c>
      <c r="G288" s="95">
        <v>34</v>
      </c>
      <c r="H288" s="95" t="s">
        <v>2134</v>
      </c>
      <c r="I288" s="95" t="s">
        <v>2157</v>
      </c>
      <c r="J288" s="95" t="s">
        <v>2152</v>
      </c>
      <c r="K288" s="95" t="s">
        <v>2587</v>
      </c>
      <c r="L288" s="95" t="s">
        <v>2136</v>
      </c>
      <c r="M288" s="95" t="s">
        <v>2137</v>
      </c>
    </row>
    <row r="289" spans="1:13" x14ac:dyDescent="0.25">
      <c r="A289" s="95" t="s">
        <v>2583</v>
      </c>
      <c r="B289" s="95" t="s">
        <v>2223</v>
      </c>
      <c r="C289" s="95" t="str">
        <f t="shared" ca="1" si="4"/>
        <v/>
      </c>
      <c r="D289" s="95" t="s">
        <v>390</v>
      </c>
      <c r="E289" s="95" t="s">
        <v>2583</v>
      </c>
      <c r="F289" s="95" t="s">
        <v>2153</v>
      </c>
      <c r="G289" s="95">
        <v>34</v>
      </c>
      <c r="H289" s="95" t="s">
        <v>2134</v>
      </c>
      <c r="I289" s="95" t="s">
        <v>2157</v>
      </c>
      <c r="J289" s="95" t="s">
        <v>2135</v>
      </c>
      <c r="K289" s="95" t="s">
        <v>2587</v>
      </c>
      <c r="L289" s="95" t="s">
        <v>2136</v>
      </c>
      <c r="M289" s="95" t="s">
        <v>2137</v>
      </c>
    </row>
    <row r="290" spans="1:13" x14ac:dyDescent="0.25">
      <c r="A290" s="95" t="s">
        <v>2583</v>
      </c>
      <c r="B290" s="95" t="s">
        <v>1794</v>
      </c>
      <c r="C290" s="95" t="str">
        <f t="shared" ca="1" si="4"/>
        <v/>
      </c>
      <c r="D290" s="95" t="s">
        <v>392</v>
      </c>
      <c r="E290" s="95" t="s">
        <v>2583</v>
      </c>
      <c r="F290" s="95" t="s">
        <v>2133</v>
      </c>
      <c r="G290" s="95">
        <v>35</v>
      </c>
      <c r="H290" s="95" t="s">
        <v>2134</v>
      </c>
      <c r="I290" s="95" t="s">
        <v>2135</v>
      </c>
      <c r="J290" s="95" t="s">
        <v>2135</v>
      </c>
      <c r="K290" s="95" t="s">
        <v>2587</v>
      </c>
      <c r="L290" s="95" t="s">
        <v>2158</v>
      </c>
      <c r="M290" s="95" t="s">
        <v>2137</v>
      </c>
    </row>
    <row r="291" spans="1:13" x14ac:dyDescent="0.25">
      <c r="A291" s="95" t="s">
        <v>2583</v>
      </c>
      <c r="B291" s="95" t="s">
        <v>1795</v>
      </c>
      <c r="C291" s="95" t="str">
        <f t="shared" ca="1" si="4"/>
        <v/>
      </c>
      <c r="D291" s="95" t="s">
        <v>393</v>
      </c>
      <c r="E291" s="95" t="s">
        <v>2583</v>
      </c>
      <c r="F291" s="95" t="s">
        <v>2138</v>
      </c>
      <c r="G291" s="95">
        <v>35</v>
      </c>
      <c r="H291" s="95" t="s">
        <v>2134</v>
      </c>
      <c r="I291" s="95" t="s">
        <v>2135</v>
      </c>
      <c r="J291" s="95" t="s">
        <v>2135</v>
      </c>
      <c r="K291" s="95" t="s">
        <v>2587</v>
      </c>
      <c r="L291" s="95" t="s">
        <v>2158</v>
      </c>
      <c r="M291" s="95" t="s">
        <v>2137</v>
      </c>
    </row>
    <row r="292" spans="1:13" x14ac:dyDescent="0.25">
      <c r="A292" s="95" t="s">
        <v>2583</v>
      </c>
      <c r="B292" s="95" t="s">
        <v>1796</v>
      </c>
      <c r="C292" s="95" t="str">
        <f t="shared" ca="1" si="4"/>
        <v/>
      </c>
      <c r="D292" s="95" t="s">
        <v>394</v>
      </c>
      <c r="E292" s="95" t="s">
        <v>2583</v>
      </c>
      <c r="F292" s="95" t="s">
        <v>2139</v>
      </c>
      <c r="G292" s="95">
        <v>35</v>
      </c>
      <c r="H292" s="95" t="s">
        <v>2134</v>
      </c>
      <c r="I292" s="95" t="s">
        <v>2135</v>
      </c>
      <c r="J292" s="95" t="s">
        <v>2135</v>
      </c>
      <c r="K292" s="95" t="s">
        <v>2587</v>
      </c>
      <c r="L292" s="95" t="s">
        <v>2158</v>
      </c>
      <c r="M292" s="95" t="s">
        <v>2137</v>
      </c>
    </row>
    <row r="293" spans="1:13" x14ac:dyDescent="0.25">
      <c r="A293" s="95" t="s">
        <v>2583</v>
      </c>
      <c r="B293" s="95" t="s">
        <v>1797</v>
      </c>
      <c r="C293" s="95" t="str">
        <f t="shared" ca="1" si="4"/>
        <v/>
      </c>
      <c r="D293" s="95" t="s">
        <v>395</v>
      </c>
      <c r="E293" s="95" t="s">
        <v>2583</v>
      </c>
      <c r="F293" s="95" t="s">
        <v>2140</v>
      </c>
      <c r="G293" s="95">
        <v>35</v>
      </c>
      <c r="H293" s="95" t="s">
        <v>2134</v>
      </c>
      <c r="I293" s="95" t="s">
        <v>2135</v>
      </c>
      <c r="J293" s="95" t="s">
        <v>2135</v>
      </c>
      <c r="K293" s="95" t="s">
        <v>2587</v>
      </c>
      <c r="L293" s="95" t="s">
        <v>2158</v>
      </c>
      <c r="M293" s="95" t="s">
        <v>2137</v>
      </c>
    </row>
    <row r="294" spans="1:13" x14ac:dyDescent="0.25">
      <c r="A294" s="95" t="s">
        <v>2583</v>
      </c>
      <c r="B294" s="95" t="s">
        <v>1798</v>
      </c>
      <c r="C294" s="95" t="str">
        <f t="shared" ca="1" si="4"/>
        <v/>
      </c>
      <c r="D294" s="95" t="s">
        <v>396</v>
      </c>
      <c r="E294" s="95" t="s">
        <v>2583</v>
      </c>
      <c r="F294" s="95" t="s">
        <v>2141</v>
      </c>
      <c r="G294" s="95">
        <v>35</v>
      </c>
      <c r="H294" s="95" t="s">
        <v>2134</v>
      </c>
      <c r="I294" s="95" t="s">
        <v>2135</v>
      </c>
      <c r="J294" s="95" t="s">
        <v>2135</v>
      </c>
      <c r="K294" s="95" t="s">
        <v>2587</v>
      </c>
      <c r="L294" s="95" t="s">
        <v>2158</v>
      </c>
      <c r="M294" s="95" t="s">
        <v>2137</v>
      </c>
    </row>
    <row r="295" spans="1:13" x14ac:dyDescent="0.25">
      <c r="A295" s="95" t="s">
        <v>2583</v>
      </c>
      <c r="B295" s="95" t="s">
        <v>1799</v>
      </c>
      <c r="C295" s="95" t="str">
        <f t="shared" ca="1" si="4"/>
        <v/>
      </c>
      <c r="D295" s="95" t="s">
        <v>397</v>
      </c>
      <c r="E295" s="95" t="s">
        <v>2583</v>
      </c>
      <c r="F295" s="95" t="s">
        <v>2142</v>
      </c>
      <c r="G295" s="95">
        <v>35</v>
      </c>
      <c r="H295" s="95" t="s">
        <v>2134</v>
      </c>
      <c r="I295" s="95" t="s">
        <v>2135</v>
      </c>
      <c r="J295" s="95" t="s">
        <v>2143</v>
      </c>
      <c r="K295" s="95" t="s">
        <v>2587</v>
      </c>
      <c r="L295" s="95" t="s">
        <v>2158</v>
      </c>
      <c r="M295" s="95" t="s">
        <v>2137</v>
      </c>
    </row>
    <row r="296" spans="1:13" x14ac:dyDescent="0.25">
      <c r="A296" s="95" t="s">
        <v>2583</v>
      </c>
      <c r="B296" s="95" t="s">
        <v>1800</v>
      </c>
      <c r="C296" s="95" t="str">
        <f t="shared" ca="1" si="4"/>
        <v/>
      </c>
      <c r="D296" s="95" t="s">
        <v>398</v>
      </c>
      <c r="E296" s="95" t="s">
        <v>2583</v>
      </c>
      <c r="F296" s="95" t="s">
        <v>2144</v>
      </c>
      <c r="G296" s="95">
        <v>35</v>
      </c>
      <c r="H296" s="95" t="s">
        <v>2134</v>
      </c>
      <c r="I296" s="95" t="s">
        <v>2135</v>
      </c>
      <c r="J296" s="95" t="s">
        <v>2145</v>
      </c>
      <c r="K296" s="95" t="s">
        <v>2587</v>
      </c>
      <c r="L296" s="95" t="s">
        <v>2158</v>
      </c>
      <c r="M296" s="95" t="s">
        <v>2137</v>
      </c>
    </row>
    <row r="297" spans="1:13" x14ac:dyDescent="0.25">
      <c r="A297" s="95" t="s">
        <v>2583</v>
      </c>
      <c r="B297" s="95" t="s">
        <v>1801</v>
      </c>
      <c r="C297" s="95" t="str">
        <f t="shared" ca="1" si="4"/>
        <v/>
      </c>
      <c r="D297" s="95" t="s">
        <v>399</v>
      </c>
      <c r="E297" s="95" t="s">
        <v>2583</v>
      </c>
      <c r="F297" s="95" t="s">
        <v>2146</v>
      </c>
      <c r="G297" s="95">
        <v>35</v>
      </c>
      <c r="H297" s="95" t="s">
        <v>2134</v>
      </c>
      <c r="I297" s="95" t="s">
        <v>2135</v>
      </c>
      <c r="J297" s="95" t="s">
        <v>2147</v>
      </c>
      <c r="K297" s="95" t="s">
        <v>2587</v>
      </c>
      <c r="L297" s="95" t="s">
        <v>2158</v>
      </c>
      <c r="M297" s="95" t="s">
        <v>2137</v>
      </c>
    </row>
    <row r="298" spans="1:13" x14ac:dyDescent="0.25">
      <c r="A298" s="95" t="s">
        <v>2583</v>
      </c>
      <c r="B298" s="95" t="s">
        <v>1802</v>
      </c>
      <c r="C298" s="95" t="str">
        <f t="shared" ca="1" si="4"/>
        <v/>
      </c>
      <c r="D298" s="95" t="s">
        <v>400</v>
      </c>
      <c r="E298" s="95" t="s">
        <v>2583</v>
      </c>
      <c r="F298" s="95" t="s">
        <v>2148</v>
      </c>
      <c r="G298" s="95">
        <v>35</v>
      </c>
      <c r="H298" s="95" t="s">
        <v>2134</v>
      </c>
      <c r="I298" s="95" t="s">
        <v>2135</v>
      </c>
      <c r="J298" s="95" t="s">
        <v>2192</v>
      </c>
      <c r="K298" s="95" t="s">
        <v>2587</v>
      </c>
      <c r="L298" s="95" t="s">
        <v>2158</v>
      </c>
      <c r="M298" s="95" t="s">
        <v>2137</v>
      </c>
    </row>
    <row r="299" spans="1:13" x14ac:dyDescent="0.25">
      <c r="A299" s="95" t="s">
        <v>2583</v>
      </c>
      <c r="B299" s="95" t="s">
        <v>1803</v>
      </c>
      <c r="C299" s="95" t="str">
        <f t="shared" ca="1" si="4"/>
        <v/>
      </c>
      <c r="D299" s="95" t="s">
        <v>401</v>
      </c>
      <c r="E299" s="95" t="s">
        <v>2583</v>
      </c>
      <c r="F299" s="95" t="s">
        <v>2149</v>
      </c>
      <c r="G299" s="95">
        <v>35</v>
      </c>
      <c r="H299" s="95" t="s">
        <v>2134</v>
      </c>
      <c r="I299" s="95" t="s">
        <v>2135</v>
      </c>
      <c r="J299" s="95" t="s">
        <v>2150</v>
      </c>
      <c r="K299" s="95" t="s">
        <v>2587</v>
      </c>
      <c r="L299" s="95" t="s">
        <v>2158</v>
      </c>
      <c r="M299" s="95" t="s">
        <v>2137</v>
      </c>
    </row>
    <row r="300" spans="1:13" x14ac:dyDescent="0.25">
      <c r="A300" s="95" t="s">
        <v>2583</v>
      </c>
      <c r="B300" s="95" t="s">
        <v>1804</v>
      </c>
      <c r="C300" s="95" t="str">
        <f t="shared" ca="1" si="4"/>
        <v/>
      </c>
      <c r="D300" s="95" t="s">
        <v>402</v>
      </c>
      <c r="E300" s="95" t="s">
        <v>2583</v>
      </c>
      <c r="F300" s="95" t="s">
        <v>2151</v>
      </c>
      <c r="G300" s="95">
        <v>35</v>
      </c>
      <c r="H300" s="95" t="s">
        <v>2134</v>
      </c>
      <c r="I300" s="95" t="s">
        <v>2135</v>
      </c>
      <c r="J300" s="95" t="s">
        <v>2152</v>
      </c>
      <c r="K300" s="95" t="s">
        <v>2587</v>
      </c>
      <c r="L300" s="95" t="s">
        <v>2158</v>
      </c>
      <c r="M300" s="95" t="s">
        <v>2137</v>
      </c>
    </row>
    <row r="301" spans="1:13" x14ac:dyDescent="0.25">
      <c r="A301" s="95" t="s">
        <v>2583</v>
      </c>
      <c r="B301" s="95" t="s">
        <v>1805</v>
      </c>
      <c r="C301" s="95" t="str">
        <f t="shared" ca="1" si="4"/>
        <v/>
      </c>
      <c r="D301" s="95" t="s">
        <v>403</v>
      </c>
      <c r="E301" s="95" t="s">
        <v>2583</v>
      </c>
      <c r="F301" s="95" t="s">
        <v>2153</v>
      </c>
      <c r="G301" s="95">
        <v>35</v>
      </c>
      <c r="H301" s="95" t="s">
        <v>2134</v>
      </c>
      <c r="I301" s="95" t="s">
        <v>2135</v>
      </c>
      <c r="J301" s="95" t="s">
        <v>2135</v>
      </c>
      <c r="K301" s="95" t="s">
        <v>2587</v>
      </c>
      <c r="L301" s="95" t="s">
        <v>2158</v>
      </c>
      <c r="M301" s="95" t="s">
        <v>2137</v>
      </c>
    </row>
    <row r="302" spans="1:13" x14ac:dyDescent="0.25">
      <c r="A302" s="95" t="s">
        <v>2583</v>
      </c>
      <c r="B302" s="95" t="s">
        <v>2118</v>
      </c>
      <c r="C302" s="95" t="str">
        <f t="shared" ca="1" si="4"/>
        <v/>
      </c>
      <c r="D302" s="95" t="s">
        <v>405</v>
      </c>
      <c r="E302" s="95" t="s">
        <v>2583</v>
      </c>
      <c r="F302" s="95" t="s">
        <v>2133</v>
      </c>
      <c r="G302" s="95">
        <v>36</v>
      </c>
      <c r="H302" s="95" t="s">
        <v>2134</v>
      </c>
      <c r="I302" s="95" t="s">
        <v>2159</v>
      </c>
      <c r="J302" s="95" t="s">
        <v>2135</v>
      </c>
      <c r="K302" s="95" t="s">
        <v>2587</v>
      </c>
      <c r="L302" s="95" t="s">
        <v>2158</v>
      </c>
      <c r="M302" s="95" t="s">
        <v>2137</v>
      </c>
    </row>
    <row r="303" spans="1:13" x14ac:dyDescent="0.25">
      <c r="A303" s="95" t="s">
        <v>2583</v>
      </c>
      <c r="B303" s="95" t="s">
        <v>2119</v>
      </c>
      <c r="C303" s="95" t="str">
        <f t="shared" ca="1" si="4"/>
        <v/>
      </c>
      <c r="D303" s="95" t="s">
        <v>406</v>
      </c>
      <c r="E303" s="95" t="s">
        <v>2583</v>
      </c>
      <c r="F303" s="95" t="s">
        <v>2138</v>
      </c>
      <c r="G303" s="95">
        <v>36</v>
      </c>
      <c r="H303" s="95" t="s">
        <v>2134</v>
      </c>
      <c r="I303" s="95" t="s">
        <v>2159</v>
      </c>
      <c r="J303" s="95" t="s">
        <v>2135</v>
      </c>
      <c r="K303" s="95" t="s">
        <v>2587</v>
      </c>
      <c r="L303" s="95" t="s">
        <v>2158</v>
      </c>
      <c r="M303" s="95" t="s">
        <v>2137</v>
      </c>
    </row>
    <row r="304" spans="1:13" x14ac:dyDescent="0.25">
      <c r="A304" s="95" t="s">
        <v>2583</v>
      </c>
      <c r="B304" s="95" t="s">
        <v>2120</v>
      </c>
      <c r="C304" s="95" t="str">
        <f t="shared" ca="1" si="4"/>
        <v/>
      </c>
      <c r="D304" s="95" t="s">
        <v>407</v>
      </c>
      <c r="E304" s="95" t="s">
        <v>2583</v>
      </c>
      <c r="F304" s="95" t="s">
        <v>2139</v>
      </c>
      <c r="G304" s="95">
        <v>36</v>
      </c>
      <c r="H304" s="95" t="s">
        <v>2134</v>
      </c>
      <c r="I304" s="95" t="s">
        <v>2159</v>
      </c>
      <c r="J304" s="95" t="s">
        <v>2135</v>
      </c>
      <c r="K304" s="95" t="s">
        <v>2587</v>
      </c>
      <c r="L304" s="95" t="s">
        <v>2158</v>
      </c>
      <c r="M304" s="95" t="s">
        <v>2137</v>
      </c>
    </row>
    <row r="305" spans="1:13" x14ac:dyDescent="0.25">
      <c r="A305" s="95" t="s">
        <v>2583</v>
      </c>
      <c r="B305" s="95" t="s">
        <v>2224</v>
      </c>
      <c r="C305" s="95" t="str">
        <f t="shared" ca="1" si="4"/>
        <v/>
      </c>
      <c r="D305" s="95" t="s">
        <v>408</v>
      </c>
      <c r="E305" s="95" t="s">
        <v>2583</v>
      </c>
      <c r="F305" s="95" t="s">
        <v>2140</v>
      </c>
      <c r="G305" s="95">
        <v>36</v>
      </c>
      <c r="H305" s="95" t="s">
        <v>2134</v>
      </c>
      <c r="I305" s="95" t="s">
        <v>2159</v>
      </c>
      <c r="J305" s="95" t="s">
        <v>2135</v>
      </c>
      <c r="K305" s="95" t="s">
        <v>2587</v>
      </c>
      <c r="L305" s="95" t="s">
        <v>2158</v>
      </c>
      <c r="M305" s="95" t="s">
        <v>2137</v>
      </c>
    </row>
    <row r="306" spans="1:13" x14ac:dyDescent="0.25">
      <c r="A306" s="95" t="s">
        <v>2583</v>
      </c>
      <c r="B306" s="95" t="s">
        <v>2225</v>
      </c>
      <c r="C306" s="95" t="str">
        <f t="shared" ca="1" si="4"/>
        <v/>
      </c>
      <c r="D306" s="95" t="s">
        <v>409</v>
      </c>
      <c r="E306" s="95" t="s">
        <v>2583</v>
      </c>
      <c r="F306" s="95" t="s">
        <v>2141</v>
      </c>
      <c r="G306" s="95">
        <v>36</v>
      </c>
      <c r="H306" s="95" t="s">
        <v>2134</v>
      </c>
      <c r="I306" s="95" t="s">
        <v>2159</v>
      </c>
      <c r="J306" s="95" t="s">
        <v>2135</v>
      </c>
      <c r="K306" s="95" t="s">
        <v>2587</v>
      </c>
      <c r="L306" s="95" t="s">
        <v>2158</v>
      </c>
      <c r="M306" s="95" t="s">
        <v>2137</v>
      </c>
    </row>
    <row r="307" spans="1:13" x14ac:dyDescent="0.25">
      <c r="A307" s="95" t="s">
        <v>2583</v>
      </c>
      <c r="B307" s="95" t="s">
        <v>2226</v>
      </c>
      <c r="C307" s="95" t="str">
        <f t="shared" ca="1" si="4"/>
        <v/>
      </c>
      <c r="D307" s="95" t="s">
        <v>410</v>
      </c>
      <c r="E307" s="95" t="s">
        <v>2583</v>
      </c>
      <c r="F307" s="95" t="s">
        <v>2142</v>
      </c>
      <c r="G307" s="95">
        <v>36</v>
      </c>
      <c r="H307" s="95" t="s">
        <v>2134</v>
      </c>
      <c r="I307" s="95" t="s">
        <v>2159</v>
      </c>
      <c r="J307" s="95" t="s">
        <v>2143</v>
      </c>
      <c r="K307" s="95" t="s">
        <v>2587</v>
      </c>
      <c r="L307" s="95" t="s">
        <v>2158</v>
      </c>
      <c r="M307" s="95" t="s">
        <v>2137</v>
      </c>
    </row>
    <row r="308" spans="1:13" x14ac:dyDescent="0.25">
      <c r="A308" s="95" t="s">
        <v>2583</v>
      </c>
      <c r="B308" s="95" t="s">
        <v>2227</v>
      </c>
      <c r="C308" s="95" t="str">
        <f t="shared" ca="1" si="4"/>
        <v/>
      </c>
      <c r="D308" s="95" t="s">
        <v>411</v>
      </c>
      <c r="E308" s="95" t="s">
        <v>2583</v>
      </c>
      <c r="F308" s="95" t="s">
        <v>2144</v>
      </c>
      <c r="G308" s="95">
        <v>36</v>
      </c>
      <c r="H308" s="95" t="s">
        <v>2134</v>
      </c>
      <c r="I308" s="95" t="s">
        <v>2159</v>
      </c>
      <c r="J308" s="95" t="s">
        <v>2145</v>
      </c>
      <c r="K308" s="95" t="s">
        <v>2587</v>
      </c>
      <c r="L308" s="95" t="s">
        <v>2158</v>
      </c>
      <c r="M308" s="95" t="s">
        <v>2137</v>
      </c>
    </row>
    <row r="309" spans="1:13" x14ac:dyDescent="0.25">
      <c r="A309" s="95" t="s">
        <v>2583</v>
      </c>
      <c r="B309" s="95" t="s">
        <v>2228</v>
      </c>
      <c r="C309" s="95" t="str">
        <f t="shared" ca="1" si="4"/>
        <v/>
      </c>
      <c r="D309" s="95" t="s">
        <v>412</v>
      </c>
      <c r="E309" s="95" t="s">
        <v>2583</v>
      </c>
      <c r="F309" s="95" t="s">
        <v>2146</v>
      </c>
      <c r="G309" s="95">
        <v>36</v>
      </c>
      <c r="H309" s="95" t="s">
        <v>2134</v>
      </c>
      <c r="I309" s="95" t="s">
        <v>2159</v>
      </c>
      <c r="J309" s="95" t="s">
        <v>2147</v>
      </c>
      <c r="K309" s="95" t="s">
        <v>2587</v>
      </c>
      <c r="L309" s="95" t="s">
        <v>2158</v>
      </c>
      <c r="M309" s="95" t="s">
        <v>2137</v>
      </c>
    </row>
    <row r="310" spans="1:13" x14ac:dyDescent="0.25">
      <c r="A310" s="95" t="s">
        <v>2583</v>
      </c>
      <c r="B310" s="95" t="s">
        <v>2121</v>
      </c>
      <c r="C310" s="95" t="str">
        <f t="shared" ca="1" si="4"/>
        <v/>
      </c>
      <c r="D310" s="95" t="s">
        <v>413</v>
      </c>
      <c r="E310" s="95" t="s">
        <v>2583</v>
      </c>
      <c r="F310" s="95" t="s">
        <v>2148</v>
      </c>
      <c r="G310" s="95">
        <v>36</v>
      </c>
      <c r="H310" s="95" t="s">
        <v>2134</v>
      </c>
      <c r="I310" s="95" t="s">
        <v>2159</v>
      </c>
      <c r="J310" s="95" t="s">
        <v>2192</v>
      </c>
      <c r="K310" s="95" t="s">
        <v>2587</v>
      </c>
      <c r="L310" s="95" t="s">
        <v>2158</v>
      </c>
      <c r="M310" s="95" t="s">
        <v>2137</v>
      </c>
    </row>
    <row r="311" spans="1:13" x14ac:dyDescent="0.25">
      <c r="A311" s="95" t="s">
        <v>2583</v>
      </c>
      <c r="B311" s="95" t="s">
        <v>2229</v>
      </c>
      <c r="C311" s="95" t="str">
        <f t="shared" ca="1" si="4"/>
        <v/>
      </c>
      <c r="D311" s="95" t="s">
        <v>414</v>
      </c>
      <c r="E311" s="95" t="s">
        <v>2583</v>
      </c>
      <c r="F311" s="95" t="s">
        <v>2149</v>
      </c>
      <c r="G311" s="95">
        <v>36</v>
      </c>
      <c r="H311" s="95" t="s">
        <v>2134</v>
      </c>
      <c r="I311" s="95" t="s">
        <v>2159</v>
      </c>
      <c r="J311" s="95" t="s">
        <v>2150</v>
      </c>
      <c r="K311" s="95" t="s">
        <v>2587</v>
      </c>
      <c r="L311" s="95" t="s">
        <v>2158</v>
      </c>
      <c r="M311" s="95" t="s">
        <v>2137</v>
      </c>
    </row>
    <row r="312" spans="1:13" x14ac:dyDescent="0.25">
      <c r="A312" s="95" t="s">
        <v>2583</v>
      </c>
      <c r="B312" s="95" t="s">
        <v>2230</v>
      </c>
      <c r="C312" s="95" t="str">
        <f t="shared" ca="1" si="4"/>
        <v/>
      </c>
      <c r="D312" s="95" t="s">
        <v>415</v>
      </c>
      <c r="E312" s="95" t="s">
        <v>2583</v>
      </c>
      <c r="F312" s="95" t="s">
        <v>2151</v>
      </c>
      <c r="G312" s="95">
        <v>36</v>
      </c>
      <c r="H312" s="95" t="s">
        <v>2134</v>
      </c>
      <c r="I312" s="95" t="s">
        <v>2159</v>
      </c>
      <c r="J312" s="95" t="s">
        <v>2152</v>
      </c>
      <c r="K312" s="95" t="s">
        <v>2587</v>
      </c>
      <c r="L312" s="95" t="s">
        <v>2158</v>
      </c>
      <c r="M312" s="95" t="s">
        <v>2137</v>
      </c>
    </row>
    <row r="313" spans="1:13" x14ac:dyDescent="0.25">
      <c r="A313" s="95" t="s">
        <v>2583</v>
      </c>
      <c r="B313" s="95" t="s">
        <v>1806</v>
      </c>
      <c r="C313" s="95" t="str">
        <f t="shared" ca="1" si="4"/>
        <v/>
      </c>
      <c r="D313" s="95" t="s">
        <v>416</v>
      </c>
      <c r="E313" s="95" t="s">
        <v>2583</v>
      </c>
      <c r="F313" s="95" t="s">
        <v>2153</v>
      </c>
      <c r="G313" s="95">
        <v>36</v>
      </c>
      <c r="H313" s="95" t="s">
        <v>2134</v>
      </c>
      <c r="I313" s="95" t="s">
        <v>2159</v>
      </c>
      <c r="J313" s="95" t="s">
        <v>2135</v>
      </c>
      <c r="K313" s="95" t="s">
        <v>2587</v>
      </c>
      <c r="L313" s="95" t="s">
        <v>2158</v>
      </c>
      <c r="M313" s="95" t="s">
        <v>2137</v>
      </c>
    </row>
    <row r="314" spans="1:13" x14ac:dyDescent="0.25">
      <c r="A314" s="95" t="s">
        <v>2583</v>
      </c>
      <c r="B314" s="95" t="s">
        <v>2122</v>
      </c>
      <c r="C314" s="95" t="str">
        <f t="shared" ca="1" si="4"/>
        <v/>
      </c>
      <c r="D314" s="95" t="s">
        <v>418</v>
      </c>
      <c r="E314" s="95" t="s">
        <v>2583</v>
      </c>
      <c r="F314" s="95" t="s">
        <v>2133</v>
      </c>
      <c r="G314" s="95">
        <v>37</v>
      </c>
      <c r="H314" s="95" t="s">
        <v>2134</v>
      </c>
      <c r="I314" s="95" t="s">
        <v>2160</v>
      </c>
      <c r="J314" s="95" t="s">
        <v>2135</v>
      </c>
      <c r="K314" s="95" t="s">
        <v>2587</v>
      </c>
      <c r="L314" s="95" t="s">
        <v>2158</v>
      </c>
      <c r="M314" s="95" t="s">
        <v>2137</v>
      </c>
    </row>
    <row r="315" spans="1:13" x14ac:dyDescent="0.25">
      <c r="A315" s="95" t="s">
        <v>2583</v>
      </c>
      <c r="B315" s="95" t="s">
        <v>2123</v>
      </c>
      <c r="C315" s="95" t="str">
        <f t="shared" ca="1" si="4"/>
        <v/>
      </c>
      <c r="D315" s="95" t="s">
        <v>419</v>
      </c>
      <c r="E315" s="95" t="s">
        <v>2583</v>
      </c>
      <c r="F315" s="95" t="s">
        <v>2138</v>
      </c>
      <c r="G315" s="95">
        <v>37</v>
      </c>
      <c r="H315" s="95" t="s">
        <v>2134</v>
      </c>
      <c r="I315" s="95" t="s">
        <v>2160</v>
      </c>
      <c r="J315" s="95" t="s">
        <v>2135</v>
      </c>
      <c r="K315" s="95" t="s">
        <v>2587</v>
      </c>
      <c r="L315" s="95" t="s">
        <v>2158</v>
      </c>
      <c r="M315" s="95" t="s">
        <v>2137</v>
      </c>
    </row>
    <row r="316" spans="1:13" x14ac:dyDescent="0.25">
      <c r="A316" s="95" t="s">
        <v>2583</v>
      </c>
      <c r="B316" s="95" t="s">
        <v>2124</v>
      </c>
      <c r="C316" s="95" t="str">
        <f t="shared" ca="1" si="4"/>
        <v/>
      </c>
      <c r="D316" s="95" t="s">
        <v>420</v>
      </c>
      <c r="E316" s="95" t="s">
        <v>2583</v>
      </c>
      <c r="F316" s="95" t="s">
        <v>2139</v>
      </c>
      <c r="G316" s="95">
        <v>37</v>
      </c>
      <c r="H316" s="95" t="s">
        <v>2134</v>
      </c>
      <c r="I316" s="95" t="s">
        <v>2160</v>
      </c>
      <c r="J316" s="95" t="s">
        <v>2135</v>
      </c>
      <c r="K316" s="95" t="s">
        <v>2587</v>
      </c>
      <c r="L316" s="95" t="s">
        <v>2158</v>
      </c>
      <c r="M316" s="95" t="s">
        <v>2137</v>
      </c>
    </row>
    <row r="317" spans="1:13" x14ac:dyDescent="0.25">
      <c r="A317" s="95" t="s">
        <v>2583</v>
      </c>
      <c r="B317" s="95" t="s">
        <v>2231</v>
      </c>
      <c r="C317" s="95" t="str">
        <f t="shared" ca="1" si="4"/>
        <v/>
      </c>
      <c r="D317" s="95" t="s">
        <v>421</v>
      </c>
      <c r="E317" s="95" t="s">
        <v>2583</v>
      </c>
      <c r="F317" s="95" t="s">
        <v>2140</v>
      </c>
      <c r="G317" s="95">
        <v>37</v>
      </c>
      <c r="H317" s="95" t="s">
        <v>2134</v>
      </c>
      <c r="I317" s="95" t="s">
        <v>2160</v>
      </c>
      <c r="J317" s="95" t="s">
        <v>2135</v>
      </c>
      <c r="K317" s="95" t="s">
        <v>2587</v>
      </c>
      <c r="L317" s="95" t="s">
        <v>2158</v>
      </c>
      <c r="M317" s="95" t="s">
        <v>2137</v>
      </c>
    </row>
    <row r="318" spans="1:13" x14ac:dyDescent="0.25">
      <c r="A318" s="95" t="s">
        <v>2583</v>
      </c>
      <c r="B318" s="95" t="s">
        <v>2232</v>
      </c>
      <c r="C318" s="95" t="str">
        <f t="shared" ca="1" si="4"/>
        <v/>
      </c>
      <c r="D318" s="95" t="s">
        <v>422</v>
      </c>
      <c r="E318" s="95" t="s">
        <v>2583</v>
      </c>
      <c r="F318" s="95" t="s">
        <v>2141</v>
      </c>
      <c r="G318" s="95">
        <v>37</v>
      </c>
      <c r="H318" s="95" t="s">
        <v>2134</v>
      </c>
      <c r="I318" s="95" t="s">
        <v>2160</v>
      </c>
      <c r="J318" s="95" t="s">
        <v>2135</v>
      </c>
      <c r="K318" s="95" t="s">
        <v>2587</v>
      </c>
      <c r="L318" s="95" t="s">
        <v>2158</v>
      </c>
      <c r="M318" s="95" t="s">
        <v>2137</v>
      </c>
    </row>
    <row r="319" spans="1:13" x14ac:dyDescent="0.25">
      <c r="A319" s="95" t="s">
        <v>2583</v>
      </c>
      <c r="B319" s="95" t="s">
        <v>2233</v>
      </c>
      <c r="C319" s="95" t="str">
        <f t="shared" ca="1" si="4"/>
        <v/>
      </c>
      <c r="D319" s="95" t="s">
        <v>423</v>
      </c>
      <c r="E319" s="95" t="s">
        <v>2583</v>
      </c>
      <c r="F319" s="95" t="s">
        <v>2142</v>
      </c>
      <c r="G319" s="95">
        <v>37</v>
      </c>
      <c r="H319" s="95" t="s">
        <v>2134</v>
      </c>
      <c r="I319" s="95" t="s">
        <v>2160</v>
      </c>
      <c r="J319" s="95" t="s">
        <v>2143</v>
      </c>
      <c r="K319" s="95" t="s">
        <v>2587</v>
      </c>
      <c r="L319" s="95" t="s">
        <v>2158</v>
      </c>
      <c r="M319" s="95" t="s">
        <v>2137</v>
      </c>
    </row>
    <row r="320" spans="1:13" x14ac:dyDescent="0.25">
      <c r="A320" s="95" t="s">
        <v>2583</v>
      </c>
      <c r="B320" s="95" t="s">
        <v>2234</v>
      </c>
      <c r="C320" s="95" t="str">
        <f t="shared" ca="1" si="4"/>
        <v/>
      </c>
      <c r="D320" s="95" t="s">
        <v>424</v>
      </c>
      <c r="E320" s="95" t="s">
        <v>2583</v>
      </c>
      <c r="F320" s="95" t="s">
        <v>2144</v>
      </c>
      <c r="G320" s="95">
        <v>37</v>
      </c>
      <c r="H320" s="95" t="s">
        <v>2134</v>
      </c>
      <c r="I320" s="95" t="s">
        <v>2160</v>
      </c>
      <c r="J320" s="95" t="s">
        <v>2145</v>
      </c>
      <c r="K320" s="95" t="s">
        <v>2587</v>
      </c>
      <c r="L320" s="95" t="s">
        <v>2158</v>
      </c>
      <c r="M320" s="95" t="s">
        <v>2137</v>
      </c>
    </row>
    <row r="321" spans="1:13" x14ac:dyDescent="0.25">
      <c r="A321" s="95" t="s">
        <v>2583</v>
      </c>
      <c r="B321" s="95" t="s">
        <v>2235</v>
      </c>
      <c r="C321" s="95" t="str">
        <f t="shared" ca="1" si="4"/>
        <v/>
      </c>
      <c r="D321" s="95" t="s">
        <v>425</v>
      </c>
      <c r="E321" s="95" t="s">
        <v>2583</v>
      </c>
      <c r="F321" s="95" t="s">
        <v>2146</v>
      </c>
      <c r="G321" s="95">
        <v>37</v>
      </c>
      <c r="H321" s="95" t="s">
        <v>2134</v>
      </c>
      <c r="I321" s="95" t="s">
        <v>2160</v>
      </c>
      <c r="J321" s="95" t="s">
        <v>2147</v>
      </c>
      <c r="K321" s="95" t="s">
        <v>2587</v>
      </c>
      <c r="L321" s="95" t="s">
        <v>2158</v>
      </c>
      <c r="M321" s="95" t="s">
        <v>2137</v>
      </c>
    </row>
    <row r="322" spans="1:13" x14ac:dyDescent="0.25">
      <c r="A322" s="95" t="s">
        <v>2583</v>
      </c>
      <c r="B322" s="95" t="s">
        <v>2125</v>
      </c>
      <c r="C322" s="95" t="str">
        <f t="shared" ref="C322:C385" ca="1" si="5">IF(ISBLANK(INDIRECT(CONCATENATE("'",A322,"'","!",B322))),"",(INDIRECT(CONCATENATE("'",A322,"'","!",B322))))</f>
        <v/>
      </c>
      <c r="D322" s="95" t="s">
        <v>426</v>
      </c>
      <c r="E322" s="95" t="s">
        <v>2583</v>
      </c>
      <c r="F322" s="95" t="s">
        <v>2148</v>
      </c>
      <c r="G322" s="95">
        <v>37</v>
      </c>
      <c r="H322" s="95" t="s">
        <v>2134</v>
      </c>
      <c r="I322" s="95" t="s">
        <v>2160</v>
      </c>
      <c r="J322" s="95" t="s">
        <v>2192</v>
      </c>
      <c r="K322" s="95" t="s">
        <v>2587</v>
      </c>
      <c r="L322" s="95" t="s">
        <v>2158</v>
      </c>
      <c r="M322" s="95" t="s">
        <v>2137</v>
      </c>
    </row>
    <row r="323" spans="1:13" x14ac:dyDescent="0.25">
      <c r="A323" s="95" t="s">
        <v>2583</v>
      </c>
      <c r="B323" s="95" t="s">
        <v>2236</v>
      </c>
      <c r="C323" s="95" t="str">
        <f t="shared" ca="1" si="5"/>
        <v/>
      </c>
      <c r="D323" s="95" t="s">
        <v>427</v>
      </c>
      <c r="E323" s="95" t="s">
        <v>2583</v>
      </c>
      <c r="F323" s="95" t="s">
        <v>2149</v>
      </c>
      <c r="G323" s="95">
        <v>37</v>
      </c>
      <c r="H323" s="95" t="s">
        <v>2134</v>
      </c>
      <c r="I323" s="95" t="s">
        <v>2160</v>
      </c>
      <c r="J323" s="95" t="s">
        <v>2150</v>
      </c>
      <c r="K323" s="95" t="s">
        <v>2587</v>
      </c>
      <c r="L323" s="95" t="s">
        <v>2158</v>
      </c>
      <c r="M323" s="95" t="s">
        <v>2137</v>
      </c>
    </row>
    <row r="324" spans="1:13" x14ac:dyDescent="0.25">
      <c r="A324" s="95" t="s">
        <v>2583</v>
      </c>
      <c r="B324" s="95" t="s">
        <v>2237</v>
      </c>
      <c r="C324" s="95" t="str">
        <f t="shared" ca="1" si="5"/>
        <v/>
      </c>
      <c r="D324" s="95" t="s">
        <v>428</v>
      </c>
      <c r="E324" s="95" t="s">
        <v>2583</v>
      </c>
      <c r="F324" s="95" t="s">
        <v>2151</v>
      </c>
      <c r="G324" s="95">
        <v>37</v>
      </c>
      <c r="H324" s="95" t="s">
        <v>2134</v>
      </c>
      <c r="I324" s="95" t="s">
        <v>2160</v>
      </c>
      <c r="J324" s="95" t="s">
        <v>2152</v>
      </c>
      <c r="K324" s="95" t="s">
        <v>2587</v>
      </c>
      <c r="L324" s="95" t="s">
        <v>2158</v>
      </c>
      <c r="M324" s="95" t="s">
        <v>2137</v>
      </c>
    </row>
    <row r="325" spans="1:13" x14ac:dyDescent="0.25">
      <c r="A325" s="95" t="s">
        <v>2583</v>
      </c>
      <c r="B325" s="95" t="s">
        <v>1807</v>
      </c>
      <c r="C325" s="95" t="str">
        <f t="shared" ca="1" si="5"/>
        <v/>
      </c>
      <c r="D325" s="95" t="s">
        <v>429</v>
      </c>
      <c r="E325" s="95" t="s">
        <v>2583</v>
      </c>
      <c r="F325" s="95" t="s">
        <v>2153</v>
      </c>
      <c r="G325" s="95">
        <v>37</v>
      </c>
      <c r="H325" s="95" t="s">
        <v>2134</v>
      </c>
      <c r="I325" s="95" t="s">
        <v>2160</v>
      </c>
      <c r="J325" s="95" t="s">
        <v>2135</v>
      </c>
      <c r="K325" s="95" t="s">
        <v>2587</v>
      </c>
      <c r="L325" s="95" t="s">
        <v>2158</v>
      </c>
      <c r="M325" s="95" t="s">
        <v>2137</v>
      </c>
    </row>
    <row r="326" spans="1:13" x14ac:dyDescent="0.25">
      <c r="A326" s="95" t="s">
        <v>2583</v>
      </c>
      <c r="B326" s="95" t="s">
        <v>2126</v>
      </c>
      <c r="C326" s="95" t="str">
        <f t="shared" ca="1" si="5"/>
        <v/>
      </c>
      <c r="D326" s="95" t="s">
        <v>431</v>
      </c>
      <c r="E326" s="95" t="s">
        <v>2583</v>
      </c>
      <c r="F326" s="95" t="s">
        <v>2133</v>
      </c>
      <c r="G326" s="95">
        <v>38</v>
      </c>
      <c r="H326" s="95" t="s">
        <v>2134</v>
      </c>
      <c r="I326" s="95" t="s">
        <v>2161</v>
      </c>
      <c r="J326" s="95" t="s">
        <v>2135</v>
      </c>
      <c r="K326" s="95" t="s">
        <v>2587</v>
      </c>
      <c r="L326" s="95" t="s">
        <v>2158</v>
      </c>
      <c r="M326" s="95" t="s">
        <v>2137</v>
      </c>
    </row>
    <row r="327" spans="1:13" x14ac:dyDescent="0.25">
      <c r="A327" s="95" t="s">
        <v>2583</v>
      </c>
      <c r="B327" s="95" t="s">
        <v>2127</v>
      </c>
      <c r="C327" s="95" t="str">
        <f t="shared" ca="1" si="5"/>
        <v/>
      </c>
      <c r="D327" s="95" t="s">
        <v>432</v>
      </c>
      <c r="E327" s="95" t="s">
        <v>2583</v>
      </c>
      <c r="F327" s="95" t="s">
        <v>2138</v>
      </c>
      <c r="G327" s="95">
        <v>38</v>
      </c>
      <c r="H327" s="95" t="s">
        <v>2134</v>
      </c>
      <c r="I327" s="95" t="s">
        <v>2161</v>
      </c>
      <c r="J327" s="95" t="s">
        <v>2135</v>
      </c>
      <c r="K327" s="95" t="s">
        <v>2587</v>
      </c>
      <c r="L327" s="95" t="s">
        <v>2158</v>
      </c>
      <c r="M327" s="95" t="s">
        <v>2137</v>
      </c>
    </row>
    <row r="328" spans="1:13" x14ac:dyDescent="0.25">
      <c r="A328" s="95" t="s">
        <v>2583</v>
      </c>
      <c r="B328" s="95" t="s">
        <v>2128</v>
      </c>
      <c r="C328" s="95" t="str">
        <f t="shared" ca="1" si="5"/>
        <v/>
      </c>
      <c r="D328" s="95" t="s">
        <v>433</v>
      </c>
      <c r="E328" s="95" t="s">
        <v>2583</v>
      </c>
      <c r="F328" s="95" t="s">
        <v>2139</v>
      </c>
      <c r="G328" s="95">
        <v>38</v>
      </c>
      <c r="H328" s="95" t="s">
        <v>2134</v>
      </c>
      <c r="I328" s="95" t="s">
        <v>2161</v>
      </c>
      <c r="J328" s="95" t="s">
        <v>2135</v>
      </c>
      <c r="K328" s="95" t="s">
        <v>2587</v>
      </c>
      <c r="L328" s="95" t="s">
        <v>2158</v>
      </c>
      <c r="M328" s="95" t="s">
        <v>2137</v>
      </c>
    </row>
    <row r="329" spans="1:13" x14ac:dyDescent="0.25">
      <c r="A329" s="95" t="s">
        <v>2583</v>
      </c>
      <c r="B329" s="95" t="s">
        <v>2238</v>
      </c>
      <c r="C329" s="95" t="str">
        <f t="shared" ca="1" si="5"/>
        <v/>
      </c>
      <c r="D329" s="95" t="s">
        <v>434</v>
      </c>
      <c r="E329" s="95" t="s">
        <v>2583</v>
      </c>
      <c r="F329" s="95" t="s">
        <v>2140</v>
      </c>
      <c r="G329" s="95">
        <v>38</v>
      </c>
      <c r="H329" s="95" t="s">
        <v>2134</v>
      </c>
      <c r="I329" s="95" t="s">
        <v>2161</v>
      </c>
      <c r="J329" s="95" t="s">
        <v>2135</v>
      </c>
      <c r="K329" s="95" t="s">
        <v>2587</v>
      </c>
      <c r="L329" s="95" t="s">
        <v>2158</v>
      </c>
      <c r="M329" s="95" t="s">
        <v>2137</v>
      </c>
    </row>
    <row r="330" spans="1:13" x14ac:dyDescent="0.25">
      <c r="A330" s="95" t="s">
        <v>2583</v>
      </c>
      <c r="B330" s="95" t="s">
        <v>2239</v>
      </c>
      <c r="C330" s="95" t="str">
        <f t="shared" ca="1" si="5"/>
        <v/>
      </c>
      <c r="D330" s="95" t="s">
        <v>435</v>
      </c>
      <c r="E330" s="95" t="s">
        <v>2583</v>
      </c>
      <c r="F330" s="95" t="s">
        <v>2141</v>
      </c>
      <c r="G330" s="95">
        <v>38</v>
      </c>
      <c r="H330" s="95" t="s">
        <v>2134</v>
      </c>
      <c r="I330" s="95" t="s">
        <v>2161</v>
      </c>
      <c r="J330" s="95" t="s">
        <v>2135</v>
      </c>
      <c r="K330" s="95" t="s">
        <v>2587</v>
      </c>
      <c r="L330" s="95" t="s">
        <v>2158</v>
      </c>
      <c r="M330" s="95" t="s">
        <v>2137</v>
      </c>
    </row>
    <row r="331" spans="1:13" x14ac:dyDescent="0.25">
      <c r="A331" s="95" t="s">
        <v>2583</v>
      </c>
      <c r="B331" s="95" t="s">
        <v>2240</v>
      </c>
      <c r="C331" s="95" t="str">
        <f t="shared" ca="1" si="5"/>
        <v/>
      </c>
      <c r="D331" s="95" t="s">
        <v>436</v>
      </c>
      <c r="E331" s="95" t="s">
        <v>2583</v>
      </c>
      <c r="F331" s="95" t="s">
        <v>2142</v>
      </c>
      <c r="G331" s="95">
        <v>38</v>
      </c>
      <c r="H331" s="95" t="s">
        <v>2134</v>
      </c>
      <c r="I331" s="95" t="s">
        <v>2161</v>
      </c>
      <c r="J331" s="95" t="s">
        <v>2143</v>
      </c>
      <c r="K331" s="95" t="s">
        <v>2587</v>
      </c>
      <c r="L331" s="95" t="s">
        <v>2158</v>
      </c>
      <c r="M331" s="95" t="s">
        <v>2137</v>
      </c>
    </row>
    <row r="332" spans="1:13" x14ac:dyDescent="0.25">
      <c r="A332" s="95" t="s">
        <v>2583</v>
      </c>
      <c r="B332" s="95" t="s">
        <v>2241</v>
      </c>
      <c r="C332" s="95" t="str">
        <f t="shared" ca="1" si="5"/>
        <v/>
      </c>
      <c r="D332" s="95" t="s">
        <v>437</v>
      </c>
      <c r="E332" s="95" t="s">
        <v>2583</v>
      </c>
      <c r="F332" s="95" t="s">
        <v>2144</v>
      </c>
      <c r="G332" s="95">
        <v>38</v>
      </c>
      <c r="H332" s="95" t="s">
        <v>2134</v>
      </c>
      <c r="I332" s="95" t="s">
        <v>2161</v>
      </c>
      <c r="J332" s="95" t="s">
        <v>2145</v>
      </c>
      <c r="K332" s="95" t="s">
        <v>2587</v>
      </c>
      <c r="L332" s="95" t="s">
        <v>2158</v>
      </c>
      <c r="M332" s="95" t="s">
        <v>2137</v>
      </c>
    </row>
    <row r="333" spans="1:13" x14ac:dyDescent="0.25">
      <c r="A333" s="95" t="s">
        <v>2583</v>
      </c>
      <c r="B333" s="95" t="s">
        <v>2242</v>
      </c>
      <c r="C333" s="95" t="str">
        <f t="shared" ca="1" si="5"/>
        <v/>
      </c>
      <c r="D333" s="95" t="s">
        <v>438</v>
      </c>
      <c r="E333" s="95" t="s">
        <v>2583</v>
      </c>
      <c r="F333" s="95" t="s">
        <v>2146</v>
      </c>
      <c r="G333" s="95">
        <v>38</v>
      </c>
      <c r="H333" s="95" t="s">
        <v>2134</v>
      </c>
      <c r="I333" s="95" t="s">
        <v>2161</v>
      </c>
      <c r="J333" s="95" t="s">
        <v>2147</v>
      </c>
      <c r="K333" s="95" t="s">
        <v>2587</v>
      </c>
      <c r="L333" s="95" t="s">
        <v>2158</v>
      </c>
      <c r="M333" s="95" t="s">
        <v>2137</v>
      </c>
    </row>
    <row r="334" spans="1:13" x14ac:dyDescent="0.25">
      <c r="A334" s="95" t="s">
        <v>2583</v>
      </c>
      <c r="B334" s="95" t="s">
        <v>2129</v>
      </c>
      <c r="C334" s="95" t="str">
        <f t="shared" ca="1" si="5"/>
        <v/>
      </c>
      <c r="D334" s="95" t="s">
        <v>439</v>
      </c>
      <c r="E334" s="95" t="s">
        <v>2583</v>
      </c>
      <c r="F334" s="95" t="s">
        <v>2148</v>
      </c>
      <c r="G334" s="95">
        <v>38</v>
      </c>
      <c r="H334" s="95" t="s">
        <v>2134</v>
      </c>
      <c r="I334" s="95" t="s">
        <v>2161</v>
      </c>
      <c r="J334" s="95" t="s">
        <v>2192</v>
      </c>
      <c r="K334" s="95" t="s">
        <v>2587</v>
      </c>
      <c r="L334" s="95" t="s">
        <v>2158</v>
      </c>
      <c r="M334" s="95" t="s">
        <v>2137</v>
      </c>
    </row>
    <row r="335" spans="1:13" x14ac:dyDescent="0.25">
      <c r="A335" s="95" t="s">
        <v>2583</v>
      </c>
      <c r="B335" s="95" t="s">
        <v>2243</v>
      </c>
      <c r="C335" s="95" t="str">
        <f t="shared" ca="1" si="5"/>
        <v/>
      </c>
      <c r="D335" s="95" t="s">
        <v>440</v>
      </c>
      <c r="E335" s="95" t="s">
        <v>2583</v>
      </c>
      <c r="F335" s="95" t="s">
        <v>2149</v>
      </c>
      <c r="G335" s="95">
        <v>38</v>
      </c>
      <c r="H335" s="95" t="s">
        <v>2134</v>
      </c>
      <c r="I335" s="95" t="s">
        <v>2161</v>
      </c>
      <c r="J335" s="95" t="s">
        <v>2150</v>
      </c>
      <c r="K335" s="95" t="s">
        <v>2587</v>
      </c>
      <c r="L335" s="95" t="s">
        <v>2158</v>
      </c>
      <c r="M335" s="95" t="s">
        <v>2137</v>
      </c>
    </row>
    <row r="336" spans="1:13" x14ac:dyDescent="0.25">
      <c r="A336" s="95" t="s">
        <v>2583</v>
      </c>
      <c r="B336" s="95" t="s">
        <v>2244</v>
      </c>
      <c r="C336" s="95" t="str">
        <f t="shared" ca="1" si="5"/>
        <v/>
      </c>
      <c r="D336" s="95" t="s">
        <v>441</v>
      </c>
      <c r="E336" s="95" t="s">
        <v>2583</v>
      </c>
      <c r="F336" s="95" t="s">
        <v>2151</v>
      </c>
      <c r="G336" s="95">
        <v>38</v>
      </c>
      <c r="H336" s="95" t="s">
        <v>2134</v>
      </c>
      <c r="I336" s="95" t="s">
        <v>2161</v>
      </c>
      <c r="J336" s="95" t="s">
        <v>2152</v>
      </c>
      <c r="K336" s="95" t="s">
        <v>2587</v>
      </c>
      <c r="L336" s="95" t="s">
        <v>2158</v>
      </c>
      <c r="M336" s="95" t="s">
        <v>2137</v>
      </c>
    </row>
    <row r="337" spans="1:13" x14ac:dyDescent="0.25">
      <c r="A337" s="95" t="s">
        <v>2583</v>
      </c>
      <c r="B337" s="95" t="s">
        <v>1808</v>
      </c>
      <c r="C337" s="95" t="str">
        <f t="shared" ca="1" si="5"/>
        <v/>
      </c>
      <c r="D337" s="95" t="s">
        <v>442</v>
      </c>
      <c r="E337" s="95" t="s">
        <v>2583</v>
      </c>
      <c r="F337" s="95" t="s">
        <v>2153</v>
      </c>
      <c r="G337" s="95">
        <v>38</v>
      </c>
      <c r="H337" s="95" t="s">
        <v>2134</v>
      </c>
      <c r="I337" s="95" t="s">
        <v>2161</v>
      </c>
      <c r="J337" s="95" t="s">
        <v>2135</v>
      </c>
      <c r="K337" s="95" t="s">
        <v>2587</v>
      </c>
      <c r="L337" s="95" t="s">
        <v>2158</v>
      </c>
      <c r="M337" s="95" t="s">
        <v>2137</v>
      </c>
    </row>
    <row r="338" spans="1:13" x14ac:dyDescent="0.25">
      <c r="A338" s="95" t="s">
        <v>2583</v>
      </c>
      <c r="B338" s="95" t="s">
        <v>1809</v>
      </c>
      <c r="C338" s="95" t="str">
        <f t="shared" ca="1" si="5"/>
        <v/>
      </c>
      <c r="D338" s="95" t="s">
        <v>444</v>
      </c>
      <c r="E338" s="95" t="s">
        <v>2583</v>
      </c>
      <c r="F338" s="95" t="s">
        <v>2133</v>
      </c>
      <c r="G338" s="95">
        <v>39</v>
      </c>
      <c r="H338" s="95" t="s">
        <v>2134</v>
      </c>
      <c r="I338" s="95" t="s">
        <v>2162</v>
      </c>
      <c r="J338" s="95" t="s">
        <v>2135</v>
      </c>
      <c r="K338" s="95" t="s">
        <v>2587</v>
      </c>
      <c r="L338" s="95" t="s">
        <v>2158</v>
      </c>
      <c r="M338" s="95" t="s">
        <v>2137</v>
      </c>
    </row>
    <row r="339" spans="1:13" x14ac:dyDescent="0.25">
      <c r="A339" s="95" t="s">
        <v>2583</v>
      </c>
      <c r="B339" s="95" t="s">
        <v>1810</v>
      </c>
      <c r="C339" s="95" t="str">
        <f t="shared" ca="1" si="5"/>
        <v/>
      </c>
      <c r="D339" s="95" t="s">
        <v>445</v>
      </c>
      <c r="E339" s="95" t="s">
        <v>2583</v>
      </c>
      <c r="F339" s="95" t="s">
        <v>2138</v>
      </c>
      <c r="G339" s="95">
        <v>39</v>
      </c>
      <c r="H339" s="95" t="s">
        <v>2134</v>
      </c>
      <c r="I339" s="95" t="s">
        <v>2162</v>
      </c>
      <c r="J339" s="95" t="s">
        <v>2135</v>
      </c>
      <c r="K339" s="95" t="s">
        <v>2587</v>
      </c>
      <c r="L339" s="95" t="s">
        <v>2158</v>
      </c>
      <c r="M339" s="95" t="s">
        <v>2137</v>
      </c>
    </row>
    <row r="340" spans="1:13" x14ac:dyDescent="0.25">
      <c r="A340" s="95" t="s">
        <v>2583</v>
      </c>
      <c r="B340" s="95" t="s">
        <v>1811</v>
      </c>
      <c r="C340" s="95" t="str">
        <f t="shared" ca="1" si="5"/>
        <v/>
      </c>
      <c r="D340" s="95" t="s">
        <v>446</v>
      </c>
      <c r="E340" s="95" t="s">
        <v>2583</v>
      </c>
      <c r="F340" s="95" t="s">
        <v>2139</v>
      </c>
      <c r="G340" s="95">
        <v>39</v>
      </c>
      <c r="H340" s="95" t="s">
        <v>2134</v>
      </c>
      <c r="I340" s="95" t="s">
        <v>2162</v>
      </c>
      <c r="J340" s="95" t="s">
        <v>2135</v>
      </c>
      <c r="K340" s="95" t="s">
        <v>2587</v>
      </c>
      <c r="L340" s="95" t="s">
        <v>2158</v>
      </c>
      <c r="M340" s="95" t="s">
        <v>2137</v>
      </c>
    </row>
    <row r="341" spans="1:13" x14ac:dyDescent="0.25">
      <c r="A341" s="95" t="s">
        <v>2583</v>
      </c>
      <c r="B341" s="95" t="s">
        <v>1812</v>
      </c>
      <c r="C341" s="95" t="str">
        <f t="shared" ca="1" si="5"/>
        <v/>
      </c>
      <c r="D341" s="95" t="s">
        <v>447</v>
      </c>
      <c r="E341" s="95" t="s">
        <v>2583</v>
      </c>
      <c r="F341" s="95" t="s">
        <v>2140</v>
      </c>
      <c r="G341" s="95">
        <v>39</v>
      </c>
      <c r="H341" s="95" t="s">
        <v>2134</v>
      </c>
      <c r="I341" s="95" t="s">
        <v>2162</v>
      </c>
      <c r="J341" s="95" t="s">
        <v>2135</v>
      </c>
      <c r="K341" s="95" t="s">
        <v>2587</v>
      </c>
      <c r="L341" s="95" t="s">
        <v>2158</v>
      </c>
      <c r="M341" s="95" t="s">
        <v>2137</v>
      </c>
    </row>
    <row r="342" spans="1:13" x14ac:dyDescent="0.25">
      <c r="A342" s="95" t="s">
        <v>2583</v>
      </c>
      <c r="B342" s="95" t="s">
        <v>1813</v>
      </c>
      <c r="C342" s="95" t="str">
        <f t="shared" ca="1" si="5"/>
        <v/>
      </c>
      <c r="D342" s="95" t="s">
        <v>448</v>
      </c>
      <c r="E342" s="95" t="s">
        <v>2583</v>
      </c>
      <c r="F342" s="95" t="s">
        <v>2141</v>
      </c>
      <c r="G342" s="95">
        <v>39</v>
      </c>
      <c r="H342" s="95" t="s">
        <v>2134</v>
      </c>
      <c r="I342" s="95" t="s">
        <v>2162</v>
      </c>
      <c r="J342" s="95" t="s">
        <v>2135</v>
      </c>
      <c r="K342" s="95" t="s">
        <v>2587</v>
      </c>
      <c r="L342" s="95" t="s">
        <v>2158</v>
      </c>
      <c r="M342" s="95" t="s">
        <v>2137</v>
      </c>
    </row>
    <row r="343" spans="1:13" x14ac:dyDescent="0.25">
      <c r="A343" s="95" t="s">
        <v>2583</v>
      </c>
      <c r="B343" s="95" t="s">
        <v>1814</v>
      </c>
      <c r="C343" s="95" t="str">
        <f t="shared" ca="1" si="5"/>
        <v/>
      </c>
      <c r="D343" s="95" t="s">
        <v>449</v>
      </c>
      <c r="E343" s="95" t="s">
        <v>2583</v>
      </c>
      <c r="F343" s="95" t="s">
        <v>2142</v>
      </c>
      <c r="G343" s="95">
        <v>39</v>
      </c>
      <c r="H343" s="95" t="s">
        <v>2134</v>
      </c>
      <c r="I343" s="95" t="s">
        <v>2162</v>
      </c>
      <c r="J343" s="95" t="s">
        <v>2143</v>
      </c>
      <c r="K343" s="95" t="s">
        <v>2587</v>
      </c>
      <c r="L343" s="95" t="s">
        <v>2158</v>
      </c>
      <c r="M343" s="95" t="s">
        <v>2137</v>
      </c>
    </row>
    <row r="344" spans="1:13" x14ac:dyDescent="0.25">
      <c r="A344" s="95" t="s">
        <v>2583</v>
      </c>
      <c r="B344" s="95" t="s">
        <v>1815</v>
      </c>
      <c r="C344" s="95" t="str">
        <f t="shared" ca="1" si="5"/>
        <v/>
      </c>
      <c r="D344" s="95" t="s">
        <v>450</v>
      </c>
      <c r="E344" s="95" t="s">
        <v>2583</v>
      </c>
      <c r="F344" s="95" t="s">
        <v>2144</v>
      </c>
      <c r="G344" s="95">
        <v>39</v>
      </c>
      <c r="H344" s="95" t="s">
        <v>2134</v>
      </c>
      <c r="I344" s="95" t="s">
        <v>2162</v>
      </c>
      <c r="J344" s="95" t="s">
        <v>2145</v>
      </c>
      <c r="K344" s="95" t="s">
        <v>2587</v>
      </c>
      <c r="L344" s="95" t="s">
        <v>2158</v>
      </c>
      <c r="M344" s="95" t="s">
        <v>2137</v>
      </c>
    </row>
    <row r="345" spans="1:13" x14ac:dyDescent="0.25">
      <c r="A345" s="95" t="s">
        <v>2583</v>
      </c>
      <c r="B345" s="95" t="s">
        <v>1816</v>
      </c>
      <c r="C345" s="95" t="str">
        <f t="shared" ca="1" si="5"/>
        <v/>
      </c>
      <c r="D345" s="95" t="s">
        <v>451</v>
      </c>
      <c r="E345" s="95" t="s">
        <v>2583</v>
      </c>
      <c r="F345" s="95" t="s">
        <v>2146</v>
      </c>
      <c r="G345" s="95">
        <v>39</v>
      </c>
      <c r="H345" s="95" t="s">
        <v>2134</v>
      </c>
      <c r="I345" s="95" t="s">
        <v>2162</v>
      </c>
      <c r="J345" s="95" t="s">
        <v>2147</v>
      </c>
      <c r="K345" s="95" t="s">
        <v>2587</v>
      </c>
      <c r="L345" s="95" t="s">
        <v>2158</v>
      </c>
      <c r="M345" s="95" t="s">
        <v>2137</v>
      </c>
    </row>
    <row r="346" spans="1:13" x14ac:dyDescent="0.25">
      <c r="A346" s="95" t="s">
        <v>2583</v>
      </c>
      <c r="B346" s="95" t="s">
        <v>1817</v>
      </c>
      <c r="C346" s="95" t="str">
        <f t="shared" ca="1" si="5"/>
        <v/>
      </c>
      <c r="D346" s="95" t="s">
        <v>452</v>
      </c>
      <c r="E346" s="95" t="s">
        <v>2583</v>
      </c>
      <c r="F346" s="95" t="s">
        <v>2148</v>
      </c>
      <c r="G346" s="95">
        <v>39</v>
      </c>
      <c r="H346" s="95" t="s">
        <v>2134</v>
      </c>
      <c r="I346" s="95" t="s">
        <v>2162</v>
      </c>
      <c r="J346" s="95" t="s">
        <v>2192</v>
      </c>
      <c r="K346" s="95" t="s">
        <v>2587</v>
      </c>
      <c r="L346" s="95" t="s">
        <v>2158</v>
      </c>
      <c r="M346" s="95" t="s">
        <v>2137</v>
      </c>
    </row>
    <row r="347" spans="1:13" x14ac:dyDescent="0.25">
      <c r="A347" s="95" t="s">
        <v>2583</v>
      </c>
      <c r="B347" s="95" t="s">
        <v>1818</v>
      </c>
      <c r="C347" s="95" t="str">
        <f t="shared" ca="1" si="5"/>
        <v/>
      </c>
      <c r="D347" s="95" t="s">
        <v>453</v>
      </c>
      <c r="E347" s="95" t="s">
        <v>2583</v>
      </c>
      <c r="F347" s="95" t="s">
        <v>2149</v>
      </c>
      <c r="G347" s="95">
        <v>39</v>
      </c>
      <c r="H347" s="95" t="s">
        <v>2134</v>
      </c>
      <c r="I347" s="95" t="s">
        <v>2162</v>
      </c>
      <c r="J347" s="95" t="s">
        <v>2150</v>
      </c>
      <c r="K347" s="95" t="s">
        <v>2587</v>
      </c>
      <c r="L347" s="95" t="s">
        <v>2158</v>
      </c>
      <c r="M347" s="95" t="s">
        <v>2137</v>
      </c>
    </row>
    <row r="348" spans="1:13" x14ac:dyDescent="0.25">
      <c r="A348" s="95" t="s">
        <v>2583</v>
      </c>
      <c r="B348" s="95" t="s">
        <v>1819</v>
      </c>
      <c r="C348" s="95" t="str">
        <f t="shared" ca="1" si="5"/>
        <v/>
      </c>
      <c r="D348" s="95" t="s">
        <v>454</v>
      </c>
      <c r="E348" s="95" t="s">
        <v>2583</v>
      </c>
      <c r="F348" s="95" t="s">
        <v>2151</v>
      </c>
      <c r="G348" s="95">
        <v>39</v>
      </c>
      <c r="H348" s="95" t="s">
        <v>2134</v>
      </c>
      <c r="I348" s="95" t="s">
        <v>2162</v>
      </c>
      <c r="J348" s="95" t="s">
        <v>2152</v>
      </c>
      <c r="K348" s="95" t="s">
        <v>2587</v>
      </c>
      <c r="L348" s="95" t="s">
        <v>2158</v>
      </c>
      <c r="M348" s="95" t="s">
        <v>2137</v>
      </c>
    </row>
    <row r="349" spans="1:13" x14ac:dyDescent="0.25">
      <c r="A349" s="95" t="s">
        <v>2583</v>
      </c>
      <c r="B349" s="95" t="s">
        <v>1820</v>
      </c>
      <c r="C349" s="95" t="str">
        <f t="shared" ca="1" si="5"/>
        <v/>
      </c>
      <c r="D349" s="95" t="s">
        <v>455</v>
      </c>
      <c r="E349" s="95" t="s">
        <v>2583</v>
      </c>
      <c r="F349" s="95" t="s">
        <v>2153</v>
      </c>
      <c r="G349" s="95">
        <v>39</v>
      </c>
      <c r="H349" s="95" t="s">
        <v>2134</v>
      </c>
      <c r="I349" s="95" t="s">
        <v>2162</v>
      </c>
      <c r="J349" s="95" t="s">
        <v>2135</v>
      </c>
      <c r="K349" s="95" t="s">
        <v>2587</v>
      </c>
      <c r="L349" s="95" t="s">
        <v>2158</v>
      </c>
      <c r="M349" s="95" t="s">
        <v>2137</v>
      </c>
    </row>
    <row r="350" spans="1:13" x14ac:dyDescent="0.25">
      <c r="A350" s="95" t="s">
        <v>2583</v>
      </c>
      <c r="B350" s="95" t="s">
        <v>1821</v>
      </c>
      <c r="C350" s="95" t="str">
        <f t="shared" ca="1" si="5"/>
        <v/>
      </c>
      <c r="D350" s="95" t="s">
        <v>457</v>
      </c>
      <c r="E350" s="95" t="s">
        <v>2583</v>
      </c>
      <c r="F350" s="95" t="s">
        <v>2133</v>
      </c>
      <c r="G350" s="95">
        <v>40</v>
      </c>
      <c r="H350" s="95" t="s">
        <v>2134</v>
      </c>
      <c r="I350" s="95" t="s">
        <v>2163</v>
      </c>
      <c r="J350" s="95" t="s">
        <v>2135</v>
      </c>
      <c r="K350" s="95" t="s">
        <v>2587</v>
      </c>
      <c r="L350" s="95" t="s">
        <v>2158</v>
      </c>
      <c r="M350" s="95" t="s">
        <v>2137</v>
      </c>
    </row>
    <row r="351" spans="1:13" x14ac:dyDescent="0.25">
      <c r="A351" s="95" t="s">
        <v>2583</v>
      </c>
      <c r="B351" s="95" t="s">
        <v>1822</v>
      </c>
      <c r="C351" s="95" t="str">
        <f t="shared" ca="1" si="5"/>
        <v/>
      </c>
      <c r="D351" s="95" t="s">
        <v>458</v>
      </c>
      <c r="E351" s="95" t="s">
        <v>2583</v>
      </c>
      <c r="F351" s="95" t="s">
        <v>2138</v>
      </c>
      <c r="G351" s="95">
        <v>40</v>
      </c>
      <c r="H351" s="95" t="s">
        <v>2134</v>
      </c>
      <c r="I351" s="95" t="s">
        <v>2163</v>
      </c>
      <c r="J351" s="95" t="s">
        <v>2135</v>
      </c>
      <c r="K351" s="95" t="s">
        <v>2587</v>
      </c>
      <c r="L351" s="95" t="s">
        <v>2158</v>
      </c>
      <c r="M351" s="95" t="s">
        <v>2137</v>
      </c>
    </row>
    <row r="352" spans="1:13" x14ac:dyDescent="0.25">
      <c r="A352" s="95" t="s">
        <v>2583</v>
      </c>
      <c r="B352" s="95" t="s">
        <v>2245</v>
      </c>
      <c r="C352" s="95" t="str">
        <f t="shared" ca="1" si="5"/>
        <v/>
      </c>
      <c r="D352" s="95" t="s">
        <v>459</v>
      </c>
      <c r="E352" s="95" t="s">
        <v>2583</v>
      </c>
      <c r="F352" s="95" t="s">
        <v>2139</v>
      </c>
      <c r="G352" s="95">
        <v>40</v>
      </c>
      <c r="H352" s="95" t="s">
        <v>2134</v>
      </c>
      <c r="I352" s="95" t="s">
        <v>2163</v>
      </c>
      <c r="J352" s="95" t="s">
        <v>2135</v>
      </c>
      <c r="K352" s="95" t="s">
        <v>2587</v>
      </c>
      <c r="L352" s="95" t="s">
        <v>2158</v>
      </c>
      <c r="M352" s="95" t="s">
        <v>2137</v>
      </c>
    </row>
    <row r="353" spans="1:13" x14ac:dyDescent="0.25">
      <c r="A353" s="95" t="s">
        <v>2583</v>
      </c>
      <c r="B353" s="95" t="s">
        <v>2246</v>
      </c>
      <c r="C353" s="95" t="str">
        <f t="shared" ca="1" si="5"/>
        <v/>
      </c>
      <c r="D353" s="95" t="s">
        <v>460</v>
      </c>
      <c r="E353" s="95" t="s">
        <v>2583</v>
      </c>
      <c r="F353" s="95" t="s">
        <v>2140</v>
      </c>
      <c r="G353" s="95">
        <v>40</v>
      </c>
      <c r="H353" s="95" t="s">
        <v>2134</v>
      </c>
      <c r="I353" s="95" t="s">
        <v>2163</v>
      </c>
      <c r="J353" s="95" t="s">
        <v>2135</v>
      </c>
      <c r="K353" s="95" t="s">
        <v>2587</v>
      </c>
      <c r="L353" s="95" t="s">
        <v>2158</v>
      </c>
      <c r="M353" s="95" t="s">
        <v>2137</v>
      </c>
    </row>
    <row r="354" spans="1:13" x14ac:dyDescent="0.25">
      <c r="A354" s="95" t="s">
        <v>2583</v>
      </c>
      <c r="B354" s="95" t="s">
        <v>2247</v>
      </c>
      <c r="C354" s="95" t="str">
        <f t="shared" ca="1" si="5"/>
        <v/>
      </c>
      <c r="D354" s="95" t="s">
        <v>461</v>
      </c>
      <c r="E354" s="95" t="s">
        <v>2583</v>
      </c>
      <c r="F354" s="95" t="s">
        <v>2141</v>
      </c>
      <c r="G354" s="95">
        <v>40</v>
      </c>
      <c r="H354" s="95" t="s">
        <v>2134</v>
      </c>
      <c r="I354" s="95" t="s">
        <v>2163</v>
      </c>
      <c r="J354" s="95" t="s">
        <v>2135</v>
      </c>
      <c r="K354" s="95" t="s">
        <v>2587</v>
      </c>
      <c r="L354" s="95" t="s">
        <v>2158</v>
      </c>
      <c r="M354" s="95" t="s">
        <v>2137</v>
      </c>
    </row>
    <row r="355" spans="1:13" x14ac:dyDescent="0.25">
      <c r="A355" s="95" t="s">
        <v>2583</v>
      </c>
      <c r="B355" s="95" t="s">
        <v>2248</v>
      </c>
      <c r="C355" s="95" t="str">
        <f t="shared" ca="1" si="5"/>
        <v/>
      </c>
      <c r="D355" s="95" t="s">
        <v>462</v>
      </c>
      <c r="E355" s="95" t="s">
        <v>2583</v>
      </c>
      <c r="F355" s="95" t="s">
        <v>2142</v>
      </c>
      <c r="G355" s="95">
        <v>40</v>
      </c>
      <c r="H355" s="95" t="s">
        <v>2134</v>
      </c>
      <c r="I355" s="95" t="s">
        <v>2163</v>
      </c>
      <c r="J355" s="95" t="s">
        <v>2143</v>
      </c>
      <c r="K355" s="95" t="s">
        <v>2587</v>
      </c>
      <c r="L355" s="95" t="s">
        <v>2158</v>
      </c>
      <c r="M355" s="95" t="s">
        <v>2137</v>
      </c>
    </row>
    <row r="356" spans="1:13" x14ac:dyDescent="0.25">
      <c r="A356" s="95" t="s">
        <v>2583</v>
      </c>
      <c r="B356" s="95" t="s">
        <v>2249</v>
      </c>
      <c r="C356" s="95" t="str">
        <f t="shared" ca="1" si="5"/>
        <v/>
      </c>
      <c r="D356" s="95" t="s">
        <v>463</v>
      </c>
      <c r="E356" s="95" t="s">
        <v>2583</v>
      </c>
      <c r="F356" s="95" t="s">
        <v>2144</v>
      </c>
      <c r="G356" s="95">
        <v>40</v>
      </c>
      <c r="H356" s="95" t="s">
        <v>2134</v>
      </c>
      <c r="I356" s="95" t="s">
        <v>2163</v>
      </c>
      <c r="J356" s="95" t="s">
        <v>2145</v>
      </c>
      <c r="K356" s="95" t="s">
        <v>2587</v>
      </c>
      <c r="L356" s="95" t="s">
        <v>2158</v>
      </c>
      <c r="M356" s="95" t="s">
        <v>2137</v>
      </c>
    </row>
    <row r="357" spans="1:13" x14ac:dyDescent="0.25">
      <c r="A357" s="95" t="s">
        <v>2583</v>
      </c>
      <c r="B357" s="95" t="s">
        <v>2250</v>
      </c>
      <c r="C357" s="95" t="str">
        <f t="shared" ca="1" si="5"/>
        <v/>
      </c>
      <c r="D357" s="95" t="s">
        <v>464</v>
      </c>
      <c r="E357" s="95" t="s">
        <v>2583</v>
      </c>
      <c r="F357" s="95" t="s">
        <v>2146</v>
      </c>
      <c r="G357" s="95">
        <v>40</v>
      </c>
      <c r="H357" s="95" t="s">
        <v>2134</v>
      </c>
      <c r="I357" s="95" t="s">
        <v>2163</v>
      </c>
      <c r="J357" s="95" t="s">
        <v>2147</v>
      </c>
      <c r="K357" s="95" t="s">
        <v>2587</v>
      </c>
      <c r="L357" s="95" t="s">
        <v>2158</v>
      </c>
      <c r="M357" s="95" t="s">
        <v>2137</v>
      </c>
    </row>
    <row r="358" spans="1:13" x14ac:dyDescent="0.25">
      <c r="A358" s="95" t="s">
        <v>2583</v>
      </c>
      <c r="B358" s="95" t="s">
        <v>2251</v>
      </c>
      <c r="C358" s="95" t="str">
        <f t="shared" ca="1" si="5"/>
        <v/>
      </c>
      <c r="D358" s="95" t="s">
        <v>465</v>
      </c>
      <c r="E358" s="95" t="s">
        <v>2583</v>
      </c>
      <c r="F358" s="95" t="s">
        <v>2148</v>
      </c>
      <c r="G358" s="95">
        <v>40</v>
      </c>
      <c r="H358" s="95" t="s">
        <v>2134</v>
      </c>
      <c r="I358" s="95" t="s">
        <v>2163</v>
      </c>
      <c r="J358" s="95" t="s">
        <v>2192</v>
      </c>
      <c r="K358" s="95" t="s">
        <v>2587</v>
      </c>
      <c r="L358" s="95" t="s">
        <v>2158</v>
      </c>
      <c r="M358" s="95" t="s">
        <v>2137</v>
      </c>
    </row>
    <row r="359" spans="1:13" x14ac:dyDescent="0.25">
      <c r="A359" s="95" t="s">
        <v>2583</v>
      </c>
      <c r="B359" s="95" t="s">
        <v>2252</v>
      </c>
      <c r="C359" s="95" t="str">
        <f t="shared" ca="1" si="5"/>
        <v/>
      </c>
      <c r="D359" s="95" t="s">
        <v>466</v>
      </c>
      <c r="E359" s="95" t="s">
        <v>2583</v>
      </c>
      <c r="F359" s="95" t="s">
        <v>2149</v>
      </c>
      <c r="G359" s="95">
        <v>40</v>
      </c>
      <c r="H359" s="95" t="s">
        <v>2134</v>
      </c>
      <c r="I359" s="95" t="s">
        <v>2163</v>
      </c>
      <c r="J359" s="95" t="s">
        <v>2150</v>
      </c>
      <c r="K359" s="95" t="s">
        <v>2587</v>
      </c>
      <c r="L359" s="95" t="s">
        <v>2158</v>
      </c>
      <c r="M359" s="95" t="s">
        <v>2137</v>
      </c>
    </row>
    <row r="360" spans="1:13" x14ac:dyDescent="0.25">
      <c r="A360" s="95" t="s">
        <v>2583</v>
      </c>
      <c r="B360" s="95" t="s">
        <v>2253</v>
      </c>
      <c r="C360" s="95" t="str">
        <f t="shared" ca="1" si="5"/>
        <v/>
      </c>
      <c r="D360" s="95" t="s">
        <v>467</v>
      </c>
      <c r="E360" s="95" t="s">
        <v>2583</v>
      </c>
      <c r="F360" s="95" t="s">
        <v>2151</v>
      </c>
      <c r="G360" s="95">
        <v>40</v>
      </c>
      <c r="H360" s="95" t="s">
        <v>2134</v>
      </c>
      <c r="I360" s="95" t="s">
        <v>2163</v>
      </c>
      <c r="J360" s="95" t="s">
        <v>2152</v>
      </c>
      <c r="K360" s="95" t="s">
        <v>2587</v>
      </c>
      <c r="L360" s="95" t="s">
        <v>2158</v>
      </c>
      <c r="M360" s="95" t="s">
        <v>2137</v>
      </c>
    </row>
    <row r="361" spans="1:13" x14ac:dyDescent="0.25">
      <c r="A361" s="95" t="s">
        <v>2583</v>
      </c>
      <c r="B361" s="95" t="s">
        <v>1823</v>
      </c>
      <c r="C361" s="95" t="str">
        <f t="shared" ca="1" si="5"/>
        <v/>
      </c>
      <c r="D361" s="95" t="s">
        <v>468</v>
      </c>
      <c r="E361" s="95" t="s">
        <v>2583</v>
      </c>
      <c r="F361" s="95" t="s">
        <v>2153</v>
      </c>
      <c r="G361" s="95">
        <v>40</v>
      </c>
      <c r="H361" s="95" t="s">
        <v>2134</v>
      </c>
      <c r="I361" s="95" t="s">
        <v>2163</v>
      </c>
      <c r="J361" s="95" t="s">
        <v>2135</v>
      </c>
      <c r="K361" s="95" t="s">
        <v>2587</v>
      </c>
      <c r="L361" s="95" t="s">
        <v>2158</v>
      </c>
      <c r="M361" s="95" t="s">
        <v>2137</v>
      </c>
    </row>
    <row r="362" spans="1:13" x14ac:dyDescent="0.25">
      <c r="A362" s="95" t="s">
        <v>2583</v>
      </c>
      <c r="B362" s="95" t="s">
        <v>1824</v>
      </c>
      <c r="C362" s="95" t="str">
        <f t="shared" ca="1" si="5"/>
        <v/>
      </c>
      <c r="D362" s="95" t="s">
        <v>470</v>
      </c>
      <c r="E362" s="95" t="s">
        <v>2583</v>
      </c>
      <c r="F362" s="95" t="s">
        <v>2133</v>
      </c>
      <c r="G362" s="95">
        <v>41</v>
      </c>
      <c r="H362" s="95" t="s">
        <v>2134</v>
      </c>
      <c r="I362" s="95" t="s">
        <v>2157</v>
      </c>
      <c r="J362" s="95" t="s">
        <v>2135</v>
      </c>
      <c r="K362" s="95" t="s">
        <v>2587</v>
      </c>
      <c r="L362" s="95" t="s">
        <v>2158</v>
      </c>
      <c r="M362" s="95" t="s">
        <v>2137</v>
      </c>
    </row>
    <row r="363" spans="1:13" x14ac:dyDescent="0.25">
      <c r="A363" s="95" t="s">
        <v>2583</v>
      </c>
      <c r="B363" s="95" t="s">
        <v>1825</v>
      </c>
      <c r="C363" s="95" t="str">
        <f t="shared" ca="1" si="5"/>
        <v/>
      </c>
      <c r="D363" s="95" t="s">
        <v>471</v>
      </c>
      <c r="E363" s="95" t="s">
        <v>2583</v>
      </c>
      <c r="F363" s="95" t="s">
        <v>2138</v>
      </c>
      <c r="G363" s="95">
        <v>41</v>
      </c>
      <c r="H363" s="95" t="s">
        <v>2134</v>
      </c>
      <c r="I363" s="95" t="s">
        <v>2157</v>
      </c>
      <c r="J363" s="95" t="s">
        <v>2135</v>
      </c>
      <c r="K363" s="95" t="s">
        <v>2587</v>
      </c>
      <c r="L363" s="95" t="s">
        <v>2158</v>
      </c>
      <c r="M363" s="95" t="s">
        <v>2137</v>
      </c>
    </row>
    <row r="364" spans="1:13" x14ac:dyDescent="0.25">
      <c r="A364" s="95" t="s">
        <v>2583</v>
      </c>
      <c r="B364" s="95" t="s">
        <v>1826</v>
      </c>
      <c r="C364" s="95" t="str">
        <f t="shared" ca="1" si="5"/>
        <v/>
      </c>
      <c r="D364" s="95" t="s">
        <v>472</v>
      </c>
      <c r="E364" s="95" t="s">
        <v>2583</v>
      </c>
      <c r="F364" s="95" t="s">
        <v>2139</v>
      </c>
      <c r="G364" s="95">
        <v>41</v>
      </c>
      <c r="H364" s="95" t="s">
        <v>2134</v>
      </c>
      <c r="I364" s="95" t="s">
        <v>2157</v>
      </c>
      <c r="J364" s="95" t="s">
        <v>2135</v>
      </c>
      <c r="K364" s="95" t="s">
        <v>2587</v>
      </c>
      <c r="L364" s="95" t="s">
        <v>2158</v>
      </c>
      <c r="M364" s="95" t="s">
        <v>2137</v>
      </c>
    </row>
    <row r="365" spans="1:13" x14ac:dyDescent="0.25">
      <c r="A365" s="95" t="s">
        <v>2583</v>
      </c>
      <c r="B365" s="95" t="s">
        <v>1827</v>
      </c>
      <c r="C365" s="95" t="str">
        <f t="shared" ca="1" si="5"/>
        <v/>
      </c>
      <c r="D365" s="95" t="s">
        <v>473</v>
      </c>
      <c r="E365" s="95" t="s">
        <v>2583</v>
      </c>
      <c r="F365" s="95" t="s">
        <v>2140</v>
      </c>
      <c r="G365" s="95">
        <v>41</v>
      </c>
      <c r="H365" s="95" t="s">
        <v>2134</v>
      </c>
      <c r="I365" s="95" t="s">
        <v>2157</v>
      </c>
      <c r="J365" s="95" t="s">
        <v>2135</v>
      </c>
      <c r="K365" s="95" t="s">
        <v>2587</v>
      </c>
      <c r="L365" s="95" t="s">
        <v>2158</v>
      </c>
      <c r="M365" s="95" t="s">
        <v>2137</v>
      </c>
    </row>
    <row r="366" spans="1:13" x14ac:dyDescent="0.25">
      <c r="A366" s="95" t="s">
        <v>2583</v>
      </c>
      <c r="B366" s="95" t="s">
        <v>1828</v>
      </c>
      <c r="C366" s="95" t="str">
        <f t="shared" ca="1" si="5"/>
        <v/>
      </c>
      <c r="D366" s="95" t="s">
        <v>474</v>
      </c>
      <c r="E366" s="95" t="s">
        <v>2583</v>
      </c>
      <c r="F366" s="95" t="s">
        <v>2141</v>
      </c>
      <c r="G366" s="95">
        <v>41</v>
      </c>
      <c r="H366" s="95" t="s">
        <v>2134</v>
      </c>
      <c r="I366" s="95" t="s">
        <v>2157</v>
      </c>
      <c r="J366" s="95" t="s">
        <v>2135</v>
      </c>
      <c r="K366" s="95" t="s">
        <v>2587</v>
      </c>
      <c r="L366" s="95" t="s">
        <v>2158</v>
      </c>
      <c r="M366" s="95" t="s">
        <v>2137</v>
      </c>
    </row>
    <row r="367" spans="1:13" x14ac:dyDescent="0.25">
      <c r="A367" s="95" t="s">
        <v>2583</v>
      </c>
      <c r="B367" s="95" t="s">
        <v>1829</v>
      </c>
      <c r="C367" s="95" t="str">
        <f t="shared" ca="1" si="5"/>
        <v/>
      </c>
      <c r="D367" s="95" t="s">
        <v>475</v>
      </c>
      <c r="E367" s="95" t="s">
        <v>2583</v>
      </c>
      <c r="F367" s="95" t="s">
        <v>2142</v>
      </c>
      <c r="G367" s="95">
        <v>41</v>
      </c>
      <c r="H367" s="95" t="s">
        <v>2134</v>
      </c>
      <c r="I367" s="95" t="s">
        <v>2157</v>
      </c>
      <c r="J367" s="95" t="s">
        <v>2143</v>
      </c>
      <c r="K367" s="95" t="s">
        <v>2587</v>
      </c>
      <c r="L367" s="95" t="s">
        <v>2158</v>
      </c>
      <c r="M367" s="95" t="s">
        <v>2137</v>
      </c>
    </row>
    <row r="368" spans="1:13" x14ac:dyDescent="0.25">
      <c r="A368" s="95" t="s">
        <v>2583</v>
      </c>
      <c r="B368" s="95" t="s">
        <v>1830</v>
      </c>
      <c r="C368" s="95" t="str">
        <f t="shared" ca="1" si="5"/>
        <v/>
      </c>
      <c r="D368" s="95" t="s">
        <v>476</v>
      </c>
      <c r="E368" s="95" t="s">
        <v>2583</v>
      </c>
      <c r="F368" s="95" t="s">
        <v>2144</v>
      </c>
      <c r="G368" s="95">
        <v>41</v>
      </c>
      <c r="H368" s="95" t="s">
        <v>2134</v>
      </c>
      <c r="I368" s="95" t="s">
        <v>2157</v>
      </c>
      <c r="J368" s="95" t="s">
        <v>2145</v>
      </c>
      <c r="K368" s="95" t="s">
        <v>2587</v>
      </c>
      <c r="L368" s="95" t="s">
        <v>2158</v>
      </c>
      <c r="M368" s="95" t="s">
        <v>2137</v>
      </c>
    </row>
    <row r="369" spans="1:13" x14ac:dyDescent="0.25">
      <c r="A369" s="95" t="s">
        <v>2583</v>
      </c>
      <c r="B369" s="95" t="s">
        <v>1831</v>
      </c>
      <c r="C369" s="95" t="str">
        <f t="shared" ca="1" si="5"/>
        <v/>
      </c>
      <c r="D369" s="95" t="s">
        <v>477</v>
      </c>
      <c r="E369" s="95" t="s">
        <v>2583</v>
      </c>
      <c r="F369" s="95" t="s">
        <v>2146</v>
      </c>
      <c r="G369" s="95">
        <v>41</v>
      </c>
      <c r="H369" s="95" t="s">
        <v>2134</v>
      </c>
      <c r="I369" s="95" t="s">
        <v>2157</v>
      </c>
      <c r="J369" s="95" t="s">
        <v>2147</v>
      </c>
      <c r="K369" s="95" t="s">
        <v>2587</v>
      </c>
      <c r="L369" s="95" t="s">
        <v>2158</v>
      </c>
      <c r="M369" s="95" t="s">
        <v>2137</v>
      </c>
    </row>
    <row r="370" spans="1:13" x14ac:dyDescent="0.25">
      <c r="A370" s="95" t="s">
        <v>2583</v>
      </c>
      <c r="B370" s="95" t="s">
        <v>1832</v>
      </c>
      <c r="C370" s="95" t="str">
        <f t="shared" ca="1" si="5"/>
        <v/>
      </c>
      <c r="D370" s="95" t="s">
        <v>478</v>
      </c>
      <c r="E370" s="95" t="s">
        <v>2583</v>
      </c>
      <c r="F370" s="95" t="s">
        <v>2148</v>
      </c>
      <c r="G370" s="95">
        <v>41</v>
      </c>
      <c r="H370" s="95" t="s">
        <v>2134</v>
      </c>
      <c r="I370" s="95" t="s">
        <v>2157</v>
      </c>
      <c r="J370" s="95" t="s">
        <v>2192</v>
      </c>
      <c r="K370" s="95" t="s">
        <v>2587</v>
      </c>
      <c r="L370" s="95" t="s">
        <v>2158</v>
      </c>
      <c r="M370" s="95" t="s">
        <v>2137</v>
      </c>
    </row>
    <row r="371" spans="1:13" x14ac:dyDescent="0.25">
      <c r="A371" s="95" t="s">
        <v>2583</v>
      </c>
      <c r="B371" s="95" t="s">
        <v>1833</v>
      </c>
      <c r="C371" s="95" t="str">
        <f t="shared" ca="1" si="5"/>
        <v/>
      </c>
      <c r="D371" s="95" t="s">
        <v>479</v>
      </c>
      <c r="E371" s="95" t="s">
        <v>2583</v>
      </c>
      <c r="F371" s="95" t="s">
        <v>2149</v>
      </c>
      <c r="G371" s="95">
        <v>41</v>
      </c>
      <c r="H371" s="95" t="s">
        <v>2134</v>
      </c>
      <c r="I371" s="95" t="s">
        <v>2157</v>
      </c>
      <c r="J371" s="95" t="s">
        <v>2150</v>
      </c>
      <c r="K371" s="95" t="s">
        <v>2587</v>
      </c>
      <c r="L371" s="95" t="s">
        <v>2158</v>
      </c>
      <c r="M371" s="95" t="s">
        <v>2137</v>
      </c>
    </row>
    <row r="372" spans="1:13" x14ac:dyDescent="0.25">
      <c r="A372" s="95" t="s">
        <v>2583</v>
      </c>
      <c r="B372" s="95" t="s">
        <v>1834</v>
      </c>
      <c r="C372" s="95" t="str">
        <f t="shared" ca="1" si="5"/>
        <v/>
      </c>
      <c r="D372" s="95" t="s">
        <v>480</v>
      </c>
      <c r="E372" s="95" t="s">
        <v>2583</v>
      </c>
      <c r="F372" s="95" t="s">
        <v>2151</v>
      </c>
      <c r="G372" s="95">
        <v>41</v>
      </c>
      <c r="H372" s="95" t="s">
        <v>2134</v>
      </c>
      <c r="I372" s="95" t="s">
        <v>2157</v>
      </c>
      <c r="J372" s="95" t="s">
        <v>2152</v>
      </c>
      <c r="K372" s="95" t="s">
        <v>2587</v>
      </c>
      <c r="L372" s="95" t="s">
        <v>2158</v>
      </c>
      <c r="M372" s="95" t="s">
        <v>2137</v>
      </c>
    </row>
    <row r="373" spans="1:13" x14ac:dyDescent="0.25">
      <c r="A373" s="95" t="s">
        <v>2583</v>
      </c>
      <c r="B373" s="95" t="s">
        <v>1835</v>
      </c>
      <c r="C373" s="95" t="str">
        <f t="shared" ca="1" si="5"/>
        <v/>
      </c>
      <c r="D373" s="95" t="s">
        <v>481</v>
      </c>
      <c r="E373" s="95" t="s">
        <v>2583</v>
      </c>
      <c r="F373" s="95" t="s">
        <v>2153</v>
      </c>
      <c r="G373" s="95">
        <v>41</v>
      </c>
      <c r="H373" s="95" t="s">
        <v>2134</v>
      </c>
      <c r="I373" s="95" t="s">
        <v>2157</v>
      </c>
      <c r="J373" s="95" t="s">
        <v>2135</v>
      </c>
      <c r="K373" s="95" t="s">
        <v>2587</v>
      </c>
      <c r="L373" s="95" t="s">
        <v>2158</v>
      </c>
      <c r="M373" s="95" t="s">
        <v>2137</v>
      </c>
    </row>
    <row r="374" spans="1:13" x14ac:dyDescent="0.25">
      <c r="A374" s="95" t="s">
        <v>2583</v>
      </c>
      <c r="B374" s="95" t="s">
        <v>2254</v>
      </c>
      <c r="C374" s="95" t="str">
        <f t="shared" ca="1" si="5"/>
        <v/>
      </c>
      <c r="D374" s="95" t="s">
        <v>483</v>
      </c>
      <c r="E374" s="95" t="s">
        <v>2583</v>
      </c>
      <c r="F374" s="95" t="s">
        <v>2133</v>
      </c>
      <c r="G374" s="95">
        <v>42</v>
      </c>
      <c r="H374" s="95" t="s">
        <v>2134</v>
      </c>
      <c r="I374" s="95" t="s">
        <v>2135</v>
      </c>
      <c r="J374" s="95" t="s">
        <v>2135</v>
      </c>
      <c r="K374" s="95" t="s">
        <v>2587</v>
      </c>
      <c r="L374" s="95" t="s">
        <v>2164</v>
      </c>
      <c r="M374" s="95" t="s">
        <v>2137</v>
      </c>
    </row>
    <row r="375" spans="1:13" x14ac:dyDescent="0.25">
      <c r="A375" s="95" t="s">
        <v>2583</v>
      </c>
      <c r="B375" s="95" t="s">
        <v>1929</v>
      </c>
      <c r="C375" s="95" t="str">
        <f t="shared" ca="1" si="5"/>
        <v/>
      </c>
      <c r="D375" s="95" t="s">
        <v>484</v>
      </c>
      <c r="E375" s="95" t="s">
        <v>2583</v>
      </c>
      <c r="F375" s="95" t="s">
        <v>2138</v>
      </c>
      <c r="G375" s="95">
        <v>42</v>
      </c>
      <c r="H375" s="95" t="s">
        <v>2134</v>
      </c>
      <c r="I375" s="95" t="s">
        <v>2135</v>
      </c>
      <c r="J375" s="95" t="s">
        <v>2135</v>
      </c>
      <c r="K375" s="95" t="s">
        <v>2587</v>
      </c>
      <c r="L375" s="95" t="s">
        <v>2164</v>
      </c>
      <c r="M375" s="95" t="s">
        <v>2137</v>
      </c>
    </row>
    <row r="376" spans="1:13" x14ac:dyDescent="0.25">
      <c r="A376" s="95" t="s">
        <v>2583</v>
      </c>
      <c r="B376" s="95" t="s">
        <v>2255</v>
      </c>
      <c r="C376" s="95" t="str">
        <f t="shared" ca="1" si="5"/>
        <v/>
      </c>
      <c r="D376" s="95" t="s">
        <v>485</v>
      </c>
      <c r="E376" s="95" t="s">
        <v>2583</v>
      </c>
      <c r="F376" s="95" t="s">
        <v>2139</v>
      </c>
      <c r="G376" s="95">
        <v>42</v>
      </c>
      <c r="H376" s="95" t="s">
        <v>2134</v>
      </c>
      <c r="I376" s="95" t="s">
        <v>2135</v>
      </c>
      <c r="J376" s="95" t="s">
        <v>2135</v>
      </c>
      <c r="K376" s="95" t="s">
        <v>2587</v>
      </c>
      <c r="L376" s="95" t="s">
        <v>2164</v>
      </c>
      <c r="M376" s="95" t="s">
        <v>2137</v>
      </c>
    </row>
    <row r="377" spans="1:13" x14ac:dyDescent="0.25">
      <c r="A377" s="95" t="s">
        <v>2583</v>
      </c>
      <c r="B377" s="95" t="s">
        <v>1930</v>
      </c>
      <c r="C377" s="95" t="str">
        <f t="shared" ca="1" si="5"/>
        <v/>
      </c>
      <c r="D377" s="95" t="s">
        <v>486</v>
      </c>
      <c r="E377" s="95" t="s">
        <v>2583</v>
      </c>
      <c r="F377" s="95" t="s">
        <v>2140</v>
      </c>
      <c r="G377" s="95">
        <v>42</v>
      </c>
      <c r="H377" s="95" t="s">
        <v>2134</v>
      </c>
      <c r="I377" s="95" t="s">
        <v>2135</v>
      </c>
      <c r="J377" s="95" t="s">
        <v>2135</v>
      </c>
      <c r="K377" s="95" t="s">
        <v>2587</v>
      </c>
      <c r="L377" s="95" t="s">
        <v>2164</v>
      </c>
      <c r="M377" s="95" t="s">
        <v>2137</v>
      </c>
    </row>
    <row r="378" spans="1:13" x14ac:dyDescent="0.25">
      <c r="A378" s="95" t="s">
        <v>2583</v>
      </c>
      <c r="B378" s="95" t="s">
        <v>1931</v>
      </c>
      <c r="C378" s="95" t="str">
        <f t="shared" ca="1" si="5"/>
        <v/>
      </c>
      <c r="D378" s="95" t="s">
        <v>487</v>
      </c>
      <c r="E378" s="95" t="s">
        <v>2583</v>
      </c>
      <c r="F378" s="95" t="s">
        <v>2141</v>
      </c>
      <c r="G378" s="95">
        <v>42</v>
      </c>
      <c r="H378" s="95" t="s">
        <v>2134</v>
      </c>
      <c r="I378" s="95" t="s">
        <v>2135</v>
      </c>
      <c r="J378" s="95" t="s">
        <v>2135</v>
      </c>
      <c r="K378" s="95" t="s">
        <v>2587</v>
      </c>
      <c r="L378" s="95" t="s">
        <v>2164</v>
      </c>
      <c r="M378" s="95" t="s">
        <v>2137</v>
      </c>
    </row>
    <row r="379" spans="1:13" x14ac:dyDescent="0.25">
      <c r="A379" s="95" t="s">
        <v>2583</v>
      </c>
      <c r="B379" s="95" t="s">
        <v>1932</v>
      </c>
      <c r="C379" s="95" t="str">
        <f t="shared" ca="1" si="5"/>
        <v/>
      </c>
      <c r="D379" s="95" t="s">
        <v>488</v>
      </c>
      <c r="E379" s="95" t="s">
        <v>2583</v>
      </c>
      <c r="F379" s="95" t="s">
        <v>2142</v>
      </c>
      <c r="G379" s="95">
        <v>42</v>
      </c>
      <c r="H379" s="95" t="s">
        <v>2134</v>
      </c>
      <c r="I379" s="95" t="s">
        <v>2135</v>
      </c>
      <c r="J379" s="95" t="s">
        <v>2143</v>
      </c>
      <c r="K379" s="95" t="s">
        <v>2587</v>
      </c>
      <c r="L379" s="95" t="s">
        <v>2164</v>
      </c>
      <c r="M379" s="95" t="s">
        <v>2137</v>
      </c>
    </row>
    <row r="380" spans="1:13" x14ac:dyDescent="0.25">
      <c r="A380" s="95" t="s">
        <v>2583</v>
      </c>
      <c r="B380" s="95" t="s">
        <v>1933</v>
      </c>
      <c r="C380" s="95" t="str">
        <f t="shared" ca="1" si="5"/>
        <v/>
      </c>
      <c r="D380" s="95" t="s">
        <v>489</v>
      </c>
      <c r="E380" s="95" t="s">
        <v>2583</v>
      </c>
      <c r="F380" s="95" t="s">
        <v>2144</v>
      </c>
      <c r="G380" s="95">
        <v>42</v>
      </c>
      <c r="H380" s="95" t="s">
        <v>2134</v>
      </c>
      <c r="I380" s="95" t="s">
        <v>2135</v>
      </c>
      <c r="J380" s="95" t="s">
        <v>2145</v>
      </c>
      <c r="K380" s="95" t="s">
        <v>2587</v>
      </c>
      <c r="L380" s="95" t="s">
        <v>2164</v>
      </c>
      <c r="M380" s="95" t="s">
        <v>2137</v>
      </c>
    </row>
    <row r="381" spans="1:13" x14ac:dyDescent="0.25">
      <c r="A381" s="95" t="s">
        <v>2583</v>
      </c>
      <c r="B381" s="95" t="s">
        <v>1934</v>
      </c>
      <c r="C381" s="95" t="str">
        <f t="shared" ca="1" si="5"/>
        <v/>
      </c>
      <c r="D381" s="95" t="s">
        <v>490</v>
      </c>
      <c r="E381" s="95" t="s">
        <v>2583</v>
      </c>
      <c r="F381" s="95" t="s">
        <v>2146</v>
      </c>
      <c r="G381" s="95">
        <v>42</v>
      </c>
      <c r="H381" s="95" t="s">
        <v>2134</v>
      </c>
      <c r="I381" s="95" t="s">
        <v>2135</v>
      </c>
      <c r="J381" s="95" t="s">
        <v>2147</v>
      </c>
      <c r="K381" s="95" t="s">
        <v>2587</v>
      </c>
      <c r="L381" s="95" t="s">
        <v>2164</v>
      </c>
      <c r="M381" s="95" t="s">
        <v>2137</v>
      </c>
    </row>
    <row r="382" spans="1:13" x14ac:dyDescent="0.25">
      <c r="A382" s="95" t="s">
        <v>2583</v>
      </c>
      <c r="B382" s="95" t="s">
        <v>2256</v>
      </c>
      <c r="C382" s="95" t="str">
        <f t="shared" ca="1" si="5"/>
        <v/>
      </c>
      <c r="D382" s="95" t="s">
        <v>491</v>
      </c>
      <c r="E382" s="95" t="s">
        <v>2583</v>
      </c>
      <c r="F382" s="95" t="s">
        <v>2148</v>
      </c>
      <c r="G382" s="95">
        <v>42</v>
      </c>
      <c r="H382" s="95" t="s">
        <v>2134</v>
      </c>
      <c r="I382" s="95" t="s">
        <v>2135</v>
      </c>
      <c r="J382" s="95" t="s">
        <v>2192</v>
      </c>
      <c r="K382" s="95" t="s">
        <v>2587</v>
      </c>
      <c r="L382" s="95" t="s">
        <v>2164</v>
      </c>
      <c r="M382" s="95" t="s">
        <v>2137</v>
      </c>
    </row>
    <row r="383" spans="1:13" x14ac:dyDescent="0.25">
      <c r="A383" s="95" t="s">
        <v>2583</v>
      </c>
      <c r="B383" s="95" t="s">
        <v>1935</v>
      </c>
      <c r="C383" s="95" t="str">
        <f t="shared" ca="1" si="5"/>
        <v/>
      </c>
      <c r="D383" s="95" t="s">
        <v>492</v>
      </c>
      <c r="E383" s="95" t="s">
        <v>2583</v>
      </c>
      <c r="F383" s="95" t="s">
        <v>2149</v>
      </c>
      <c r="G383" s="95">
        <v>42</v>
      </c>
      <c r="H383" s="95" t="s">
        <v>2134</v>
      </c>
      <c r="I383" s="95" t="s">
        <v>2135</v>
      </c>
      <c r="J383" s="95" t="s">
        <v>2150</v>
      </c>
      <c r="K383" s="95" t="s">
        <v>2587</v>
      </c>
      <c r="L383" s="95" t="s">
        <v>2164</v>
      </c>
      <c r="M383" s="95" t="s">
        <v>2137</v>
      </c>
    </row>
    <row r="384" spans="1:13" x14ac:dyDescent="0.25">
      <c r="A384" s="95" t="s">
        <v>2583</v>
      </c>
      <c r="B384" s="95" t="s">
        <v>1936</v>
      </c>
      <c r="C384" s="95" t="str">
        <f t="shared" ca="1" si="5"/>
        <v/>
      </c>
      <c r="D384" s="95" t="s">
        <v>493</v>
      </c>
      <c r="E384" s="95" t="s">
        <v>2583</v>
      </c>
      <c r="F384" s="95" t="s">
        <v>2151</v>
      </c>
      <c r="G384" s="95">
        <v>42</v>
      </c>
      <c r="H384" s="95" t="s">
        <v>2134</v>
      </c>
      <c r="I384" s="95" t="s">
        <v>2135</v>
      </c>
      <c r="J384" s="95" t="s">
        <v>2152</v>
      </c>
      <c r="K384" s="95" t="s">
        <v>2587</v>
      </c>
      <c r="L384" s="95" t="s">
        <v>2164</v>
      </c>
      <c r="M384" s="95" t="s">
        <v>2137</v>
      </c>
    </row>
    <row r="385" spans="1:13" x14ac:dyDescent="0.25">
      <c r="A385" s="95" t="s">
        <v>2583</v>
      </c>
      <c r="B385" s="95" t="s">
        <v>1836</v>
      </c>
      <c r="C385" s="95" t="str">
        <f t="shared" ca="1" si="5"/>
        <v/>
      </c>
      <c r="D385" s="95" t="s">
        <v>494</v>
      </c>
      <c r="E385" s="95" t="s">
        <v>2583</v>
      </c>
      <c r="F385" s="95" t="s">
        <v>2153</v>
      </c>
      <c r="G385" s="95">
        <v>42</v>
      </c>
      <c r="H385" s="95" t="s">
        <v>2134</v>
      </c>
      <c r="I385" s="95" t="s">
        <v>2135</v>
      </c>
      <c r="J385" s="95" t="s">
        <v>2135</v>
      </c>
      <c r="K385" s="95" t="s">
        <v>2587</v>
      </c>
      <c r="L385" s="95" t="s">
        <v>2164</v>
      </c>
      <c r="M385" s="95" t="s">
        <v>2137</v>
      </c>
    </row>
    <row r="386" spans="1:13" x14ac:dyDescent="0.25">
      <c r="A386" s="95" t="s">
        <v>2583</v>
      </c>
      <c r="B386" s="95" t="s">
        <v>1937</v>
      </c>
      <c r="C386" s="95" t="str">
        <f t="shared" ref="C386:C449" ca="1" si="6">IF(ISBLANK(INDIRECT(CONCATENATE("'",A386,"'","!",B386))),"",(INDIRECT(CONCATENATE("'",A386,"'","!",B386))))</f>
        <v/>
      </c>
      <c r="D386" s="95" t="s">
        <v>496</v>
      </c>
      <c r="E386" s="95" t="s">
        <v>2583</v>
      </c>
      <c r="F386" s="95" t="s">
        <v>2133</v>
      </c>
      <c r="G386" s="95">
        <v>43</v>
      </c>
      <c r="H386" s="95" t="s">
        <v>2134</v>
      </c>
      <c r="I386" s="95" t="s">
        <v>2159</v>
      </c>
      <c r="J386" s="95" t="s">
        <v>2135</v>
      </c>
      <c r="K386" s="95" t="s">
        <v>2587</v>
      </c>
      <c r="L386" s="95" t="s">
        <v>2164</v>
      </c>
      <c r="M386" s="95" t="s">
        <v>2137</v>
      </c>
    </row>
    <row r="387" spans="1:13" x14ac:dyDescent="0.25">
      <c r="A387" s="95" t="s">
        <v>2583</v>
      </c>
      <c r="B387" s="95" t="s">
        <v>1938</v>
      </c>
      <c r="C387" s="95" t="str">
        <f t="shared" ca="1" si="6"/>
        <v/>
      </c>
      <c r="D387" s="95" t="s">
        <v>497</v>
      </c>
      <c r="E387" s="95" t="s">
        <v>2583</v>
      </c>
      <c r="F387" s="95" t="s">
        <v>2138</v>
      </c>
      <c r="G387" s="95">
        <v>43</v>
      </c>
      <c r="H387" s="95" t="s">
        <v>2134</v>
      </c>
      <c r="I387" s="95" t="s">
        <v>2159</v>
      </c>
      <c r="J387" s="95" t="s">
        <v>2135</v>
      </c>
      <c r="K387" s="95" t="s">
        <v>2587</v>
      </c>
      <c r="L387" s="95" t="s">
        <v>2164</v>
      </c>
      <c r="M387" s="95" t="s">
        <v>2137</v>
      </c>
    </row>
    <row r="388" spans="1:13" x14ac:dyDescent="0.25">
      <c r="A388" s="95" t="s">
        <v>2583</v>
      </c>
      <c r="B388" s="95" t="s">
        <v>1939</v>
      </c>
      <c r="C388" s="95" t="str">
        <f t="shared" ca="1" si="6"/>
        <v/>
      </c>
      <c r="D388" s="95" t="s">
        <v>498</v>
      </c>
      <c r="E388" s="95" t="s">
        <v>2583</v>
      </c>
      <c r="F388" s="95" t="s">
        <v>2139</v>
      </c>
      <c r="G388" s="95">
        <v>43</v>
      </c>
      <c r="H388" s="95" t="s">
        <v>2134</v>
      </c>
      <c r="I388" s="95" t="s">
        <v>2159</v>
      </c>
      <c r="J388" s="95" t="s">
        <v>2135</v>
      </c>
      <c r="K388" s="95" t="s">
        <v>2587</v>
      </c>
      <c r="L388" s="95" t="s">
        <v>2164</v>
      </c>
      <c r="M388" s="95" t="s">
        <v>2137</v>
      </c>
    </row>
    <row r="389" spans="1:13" x14ac:dyDescent="0.25">
      <c r="A389" s="95" t="s">
        <v>2583</v>
      </c>
      <c r="B389" s="95" t="s">
        <v>1940</v>
      </c>
      <c r="C389" s="95" t="str">
        <f t="shared" ca="1" si="6"/>
        <v/>
      </c>
      <c r="D389" s="95" t="s">
        <v>499</v>
      </c>
      <c r="E389" s="95" t="s">
        <v>2583</v>
      </c>
      <c r="F389" s="95" t="s">
        <v>2140</v>
      </c>
      <c r="G389" s="95">
        <v>43</v>
      </c>
      <c r="H389" s="95" t="s">
        <v>2134</v>
      </c>
      <c r="I389" s="95" t="s">
        <v>2159</v>
      </c>
      <c r="J389" s="95" t="s">
        <v>2135</v>
      </c>
      <c r="K389" s="95" t="s">
        <v>2587</v>
      </c>
      <c r="L389" s="95" t="s">
        <v>2164</v>
      </c>
      <c r="M389" s="95" t="s">
        <v>2137</v>
      </c>
    </row>
    <row r="390" spans="1:13" x14ac:dyDescent="0.25">
      <c r="A390" s="95" t="s">
        <v>2583</v>
      </c>
      <c r="B390" s="95" t="s">
        <v>1941</v>
      </c>
      <c r="C390" s="95" t="str">
        <f t="shared" ca="1" si="6"/>
        <v/>
      </c>
      <c r="D390" s="95" t="s">
        <v>500</v>
      </c>
      <c r="E390" s="95" t="s">
        <v>2583</v>
      </c>
      <c r="F390" s="95" t="s">
        <v>2141</v>
      </c>
      <c r="G390" s="95">
        <v>43</v>
      </c>
      <c r="H390" s="95" t="s">
        <v>2134</v>
      </c>
      <c r="I390" s="95" t="s">
        <v>2159</v>
      </c>
      <c r="J390" s="95" t="s">
        <v>2135</v>
      </c>
      <c r="K390" s="95" t="s">
        <v>2587</v>
      </c>
      <c r="L390" s="95" t="s">
        <v>2164</v>
      </c>
      <c r="M390" s="95" t="s">
        <v>2137</v>
      </c>
    </row>
    <row r="391" spans="1:13" x14ac:dyDescent="0.25">
      <c r="A391" s="95" t="s">
        <v>2583</v>
      </c>
      <c r="B391" s="95" t="s">
        <v>1942</v>
      </c>
      <c r="C391" s="95" t="str">
        <f t="shared" ca="1" si="6"/>
        <v/>
      </c>
      <c r="D391" s="95" t="s">
        <v>501</v>
      </c>
      <c r="E391" s="95" t="s">
        <v>2583</v>
      </c>
      <c r="F391" s="95" t="s">
        <v>2142</v>
      </c>
      <c r="G391" s="95">
        <v>43</v>
      </c>
      <c r="H391" s="95" t="s">
        <v>2134</v>
      </c>
      <c r="I391" s="95" t="s">
        <v>2159</v>
      </c>
      <c r="J391" s="95" t="s">
        <v>2143</v>
      </c>
      <c r="K391" s="95" t="s">
        <v>2587</v>
      </c>
      <c r="L391" s="95" t="s">
        <v>2164</v>
      </c>
      <c r="M391" s="95" t="s">
        <v>2137</v>
      </c>
    </row>
    <row r="392" spans="1:13" x14ac:dyDescent="0.25">
      <c r="A392" s="95" t="s">
        <v>2583</v>
      </c>
      <c r="B392" s="95" t="s">
        <v>1943</v>
      </c>
      <c r="C392" s="95" t="str">
        <f t="shared" ca="1" si="6"/>
        <v/>
      </c>
      <c r="D392" s="95" t="s">
        <v>502</v>
      </c>
      <c r="E392" s="95" t="s">
        <v>2583</v>
      </c>
      <c r="F392" s="95" t="s">
        <v>2144</v>
      </c>
      <c r="G392" s="95">
        <v>43</v>
      </c>
      <c r="H392" s="95" t="s">
        <v>2134</v>
      </c>
      <c r="I392" s="95" t="s">
        <v>2159</v>
      </c>
      <c r="J392" s="95" t="s">
        <v>2145</v>
      </c>
      <c r="K392" s="95" t="s">
        <v>2587</v>
      </c>
      <c r="L392" s="95" t="s">
        <v>2164</v>
      </c>
      <c r="M392" s="95" t="s">
        <v>2137</v>
      </c>
    </row>
    <row r="393" spans="1:13" x14ac:dyDescent="0.25">
      <c r="A393" s="95" t="s">
        <v>2583</v>
      </c>
      <c r="B393" s="95" t="s">
        <v>1944</v>
      </c>
      <c r="C393" s="95" t="str">
        <f t="shared" ca="1" si="6"/>
        <v/>
      </c>
      <c r="D393" s="95" t="s">
        <v>503</v>
      </c>
      <c r="E393" s="95" t="s">
        <v>2583</v>
      </c>
      <c r="F393" s="95" t="s">
        <v>2146</v>
      </c>
      <c r="G393" s="95">
        <v>43</v>
      </c>
      <c r="H393" s="95" t="s">
        <v>2134</v>
      </c>
      <c r="I393" s="95" t="s">
        <v>2159</v>
      </c>
      <c r="J393" s="95" t="s">
        <v>2147</v>
      </c>
      <c r="K393" s="95" t="s">
        <v>2587</v>
      </c>
      <c r="L393" s="95" t="s">
        <v>2164</v>
      </c>
      <c r="M393" s="95" t="s">
        <v>2137</v>
      </c>
    </row>
    <row r="394" spans="1:13" x14ac:dyDescent="0.25">
      <c r="A394" s="95" t="s">
        <v>2583</v>
      </c>
      <c r="B394" s="95" t="s">
        <v>1945</v>
      </c>
      <c r="C394" s="95" t="str">
        <f t="shared" ca="1" si="6"/>
        <v/>
      </c>
      <c r="D394" s="95" t="s">
        <v>504</v>
      </c>
      <c r="E394" s="95" t="s">
        <v>2583</v>
      </c>
      <c r="F394" s="95" t="s">
        <v>2148</v>
      </c>
      <c r="G394" s="95">
        <v>43</v>
      </c>
      <c r="H394" s="95" t="s">
        <v>2134</v>
      </c>
      <c r="I394" s="95" t="s">
        <v>2159</v>
      </c>
      <c r="J394" s="95" t="s">
        <v>2192</v>
      </c>
      <c r="K394" s="95" t="s">
        <v>2587</v>
      </c>
      <c r="L394" s="95" t="s">
        <v>2164</v>
      </c>
      <c r="M394" s="95" t="s">
        <v>2137</v>
      </c>
    </row>
    <row r="395" spans="1:13" x14ac:dyDescent="0.25">
      <c r="A395" s="95" t="s">
        <v>2583</v>
      </c>
      <c r="B395" s="95" t="s">
        <v>1946</v>
      </c>
      <c r="C395" s="95" t="str">
        <f t="shared" ca="1" si="6"/>
        <v/>
      </c>
      <c r="D395" s="95" t="s">
        <v>505</v>
      </c>
      <c r="E395" s="95" t="s">
        <v>2583</v>
      </c>
      <c r="F395" s="95" t="s">
        <v>2149</v>
      </c>
      <c r="G395" s="95">
        <v>43</v>
      </c>
      <c r="H395" s="95" t="s">
        <v>2134</v>
      </c>
      <c r="I395" s="95" t="s">
        <v>2159</v>
      </c>
      <c r="J395" s="95" t="s">
        <v>2150</v>
      </c>
      <c r="K395" s="95" t="s">
        <v>2587</v>
      </c>
      <c r="L395" s="95" t="s">
        <v>2164</v>
      </c>
      <c r="M395" s="95" t="s">
        <v>2137</v>
      </c>
    </row>
    <row r="396" spans="1:13" x14ac:dyDescent="0.25">
      <c r="A396" s="95" t="s">
        <v>2583</v>
      </c>
      <c r="B396" s="95" t="s">
        <v>1947</v>
      </c>
      <c r="C396" s="95" t="str">
        <f t="shared" ca="1" si="6"/>
        <v/>
      </c>
      <c r="D396" s="95" t="s">
        <v>506</v>
      </c>
      <c r="E396" s="95" t="s">
        <v>2583</v>
      </c>
      <c r="F396" s="95" t="s">
        <v>2151</v>
      </c>
      <c r="G396" s="95">
        <v>43</v>
      </c>
      <c r="H396" s="95" t="s">
        <v>2134</v>
      </c>
      <c r="I396" s="95" t="s">
        <v>2159</v>
      </c>
      <c r="J396" s="95" t="s">
        <v>2152</v>
      </c>
      <c r="K396" s="95" t="s">
        <v>2587</v>
      </c>
      <c r="L396" s="95" t="s">
        <v>2164</v>
      </c>
      <c r="M396" s="95" t="s">
        <v>2137</v>
      </c>
    </row>
    <row r="397" spans="1:13" x14ac:dyDescent="0.25">
      <c r="A397" s="95" t="s">
        <v>2583</v>
      </c>
      <c r="B397" s="95" t="s">
        <v>1837</v>
      </c>
      <c r="C397" s="95" t="str">
        <f t="shared" ca="1" si="6"/>
        <v/>
      </c>
      <c r="D397" s="95" t="s">
        <v>507</v>
      </c>
      <c r="E397" s="95" t="s">
        <v>2583</v>
      </c>
      <c r="F397" s="95" t="s">
        <v>2153</v>
      </c>
      <c r="G397" s="95">
        <v>43</v>
      </c>
      <c r="H397" s="95" t="s">
        <v>2134</v>
      </c>
      <c r="I397" s="95" t="s">
        <v>2159</v>
      </c>
      <c r="J397" s="95" t="s">
        <v>2135</v>
      </c>
      <c r="K397" s="95" t="s">
        <v>2587</v>
      </c>
      <c r="L397" s="95" t="s">
        <v>2164</v>
      </c>
      <c r="M397" s="95" t="s">
        <v>2137</v>
      </c>
    </row>
    <row r="398" spans="1:13" x14ac:dyDescent="0.25">
      <c r="A398" s="95" t="s">
        <v>2583</v>
      </c>
      <c r="B398" s="95" t="s">
        <v>2257</v>
      </c>
      <c r="C398" s="95" t="str">
        <f t="shared" ca="1" si="6"/>
        <v/>
      </c>
      <c r="D398" s="95" t="s">
        <v>509</v>
      </c>
      <c r="E398" s="95" t="s">
        <v>2583</v>
      </c>
      <c r="F398" s="95" t="s">
        <v>2133</v>
      </c>
      <c r="G398" s="95">
        <v>44</v>
      </c>
      <c r="H398" s="95" t="s">
        <v>2134</v>
      </c>
      <c r="I398" s="95" t="s">
        <v>2160</v>
      </c>
      <c r="J398" s="95" t="s">
        <v>2135</v>
      </c>
      <c r="K398" s="95" t="s">
        <v>2587</v>
      </c>
      <c r="L398" s="95" t="s">
        <v>2164</v>
      </c>
      <c r="M398" s="95" t="s">
        <v>2137</v>
      </c>
    </row>
    <row r="399" spans="1:13" x14ac:dyDescent="0.25">
      <c r="A399" s="95" t="s">
        <v>2583</v>
      </c>
      <c r="B399" s="95" t="s">
        <v>2258</v>
      </c>
      <c r="C399" s="95" t="str">
        <f t="shared" ca="1" si="6"/>
        <v/>
      </c>
      <c r="D399" s="95" t="s">
        <v>510</v>
      </c>
      <c r="E399" s="95" t="s">
        <v>2583</v>
      </c>
      <c r="F399" s="95" t="s">
        <v>2138</v>
      </c>
      <c r="G399" s="95">
        <v>44</v>
      </c>
      <c r="H399" s="95" t="s">
        <v>2134</v>
      </c>
      <c r="I399" s="95" t="s">
        <v>2160</v>
      </c>
      <c r="J399" s="95" t="s">
        <v>2135</v>
      </c>
      <c r="K399" s="95" t="s">
        <v>2587</v>
      </c>
      <c r="L399" s="95" t="s">
        <v>2164</v>
      </c>
      <c r="M399" s="95" t="s">
        <v>2137</v>
      </c>
    </row>
    <row r="400" spans="1:13" x14ac:dyDescent="0.25">
      <c r="A400" s="95" t="s">
        <v>2583</v>
      </c>
      <c r="B400" s="95" t="s">
        <v>2259</v>
      </c>
      <c r="C400" s="95" t="str">
        <f t="shared" ca="1" si="6"/>
        <v/>
      </c>
      <c r="D400" s="95" t="s">
        <v>511</v>
      </c>
      <c r="E400" s="95" t="s">
        <v>2583</v>
      </c>
      <c r="F400" s="95" t="s">
        <v>2139</v>
      </c>
      <c r="G400" s="95">
        <v>44</v>
      </c>
      <c r="H400" s="95" t="s">
        <v>2134</v>
      </c>
      <c r="I400" s="95" t="s">
        <v>2160</v>
      </c>
      <c r="J400" s="95" t="s">
        <v>2135</v>
      </c>
      <c r="K400" s="95" t="s">
        <v>2587</v>
      </c>
      <c r="L400" s="95" t="s">
        <v>2164</v>
      </c>
      <c r="M400" s="95" t="s">
        <v>2137</v>
      </c>
    </row>
    <row r="401" spans="1:13" x14ac:dyDescent="0.25">
      <c r="A401" s="95" t="s">
        <v>2583</v>
      </c>
      <c r="B401" s="95" t="s">
        <v>2260</v>
      </c>
      <c r="C401" s="95" t="str">
        <f t="shared" ca="1" si="6"/>
        <v/>
      </c>
      <c r="D401" s="95" t="s">
        <v>512</v>
      </c>
      <c r="E401" s="95" t="s">
        <v>2583</v>
      </c>
      <c r="F401" s="95" t="s">
        <v>2140</v>
      </c>
      <c r="G401" s="95">
        <v>44</v>
      </c>
      <c r="H401" s="95" t="s">
        <v>2134</v>
      </c>
      <c r="I401" s="95" t="s">
        <v>2160</v>
      </c>
      <c r="J401" s="95" t="s">
        <v>2135</v>
      </c>
      <c r="K401" s="95" t="s">
        <v>2587</v>
      </c>
      <c r="L401" s="95" t="s">
        <v>2164</v>
      </c>
      <c r="M401" s="95" t="s">
        <v>2137</v>
      </c>
    </row>
    <row r="402" spans="1:13" x14ac:dyDescent="0.25">
      <c r="A402" s="95" t="s">
        <v>2583</v>
      </c>
      <c r="B402" s="95" t="s">
        <v>2261</v>
      </c>
      <c r="C402" s="95" t="str">
        <f t="shared" ca="1" si="6"/>
        <v/>
      </c>
      <c r="D402" s="95" t="s">
        <v>513</v>
      </c>
      <c r="E402" s="95" t="s">
        <v>2583</v>
      </c>
      <c r="F402" s="95" t="s">
        <v>2141</v>
      </c>
      <c r="G402" s="95">
        <v>44</v>
      </c>
      <c r="H402" s="95" t="s">
        <v>2134</v>
      </c>
      <c r="I402" s="95" t="s">
        <v>2160</v>
      </c>
      <c r="J402" s="95" t="s">
        <v>2135</v>
      </c>
      <c r="K402" s="95" t="s">
        <v>2587</v>
      </c>
      <c r="L402" s="95" t="s">
        <v>2164</v>
      </c>
      <c r="M402" s="95" t="s">
        <v>2137</v>
      </c>
    </row>
    <row r="403" spans="1:13" x14ac:dyDescent="0.25">
      <c r="A403" s="95" t="s">
        <v>2583</v>
      </c>
      <c r="B403" s="95" t="s">
        <v>2262</v>
      </c>
      <c r="C403" s="95" t="str">
        <f t="shared" ca="1" si="6"/>
        <v/>
      </c>
      <c r="D403" s="95" t="s">
        <v>514</v>
      </c>
      <c r="E403" s="95" t="s">
        <v>2583</v>
      </c>
      <c r="F403" s="95" t="s">
        <v>2142</v>
      </c>
      <c r="G403" s="95">
        <v>44</v>
      </c>
      <c r="H403" s="95" t="s">
        <v>2134</v>
      </c>
      <c r="I403" s="95" t="s">
        <v>2160</v>
      </c>
      <c r="J403" s="95" t="s">
        <v>2143</v>
      </c>
      <c r="K403" s="95" t="s">
        <v>2587</v>
      </c>
      <c r="L403" s="95" t="s">
        <v>2164</v>
      </c>
      <c r="M403" s="95" t="s">
        <v>2137</v>
      </c>
    </row>
    <row r="404" spans="1:13" x14ac:dyDescent="0.25">
      <c r="A404" s="95" t="s">
        <v>2583</v>
      </c>
      <c r="B404" s="95" t="s">
        <v>2263</v>
      </c>
      <c r="C404" s="95" t="str">
        <f t="shared" ca="1" si="6"/>
        <v/>
      </c>
      <c r="D404" s="95" t="s">
        <v>515</v>
      </c>
      <c r="E404" s="95" t="s">
        <v>2583</v>
      </c>
      <c r="F404" s="95" t="s">
        <v>2144</v>
      </c>
      <c r="G404" s="95">
        <v>44</v>
      </c>
      <c r="H404" s="95" t="s">
        <v>2134</v>
      </c>
      <c r="I404" s="95" t="s">
        <v>2160</v>
      </c>
      <c r="J404" s="95" t="s">
        <v>2145</v>
      </c>
      <c r="K404" s="95" t="s">
        <v>2587</v>
      </c>
      <c r="L404" s="95" t="s">
        <v>2164</v>
      </c>
      <c r="M404" s="95" t="s">
        <v>2137</v>
      </c>
    </row>
    <row r="405" spans="1:13" x14ac:dyDescent="0.25">
      <c r="A405" s="95" t="s">
        <v>2583</v>
      </c>
      <c r="B405" s="95" t="s">
        <v>2264</v>
      </c>
      <c r="C405" s="95" t="str">
        <f t="shared" ca="1" si="6"/>
        <v/>
      </c>
      <c r="D405" s="95" t="s">
        <v>516</v>
      </c>
      <c r="E405" s="95" t="s">
        <v>2583</v>
      </c>
      <c r="F405" s="95" t="s">
        <v>2146</v>
      </c>
      <c r="G405" s="95">
        <v>44</v>
      </c>
      <c r="H405" s="95" t="s">
        <v>2134</v>
      </c>
      <c r="I405" s="95" t="s">
        <v>2160</v>
      </c>
      <c r="J405" s="95" t="s">
        <v>2147</v>
      </c>
      <c r="K405" s="95" t="s">
        <v>2587</v>
      </c>
      <c r="L405" s="95" t="s">
        <v>2164</v>
      </c>
      <c r="M405" s="95" t="s">
        <v>2137</v>
      </c>
    </row>
    <row r="406" spans="1:13" x14ac:dyDescent="0.25">
      <c r="A406" s="95" t="s">
        <v>2583</v>
      </c>
      <c r="B406" s="95" t="s">
        <v>2265</v>
      </c>
      <c r="C406" s="95" t="str">
        <f t="shared" ca="1" si="6"/>
        <v/>
      </c>
      <c r="D406" s="95" t="s">
        <v>517</v>
      </c>
      <c r="E406" s="95" t="s">
        <v>2583</v>
      </c>
      <c r="F406" s="95" t="s">
        <v>2148</v>
      </c>
      <c r="G406" s="95">
        <v>44</v>
      </c>
      <c r="H406" s="95" t="s">
        <v>2134</v>
      </c>
      <c r="I406" s="95" t="s">
        <v>2160</v>
      </c>
      <c r="J406" s="95" t="s">
        <v>2192</v>
      </c>
      <c r="K406" s="95" t="s">
        <v>2587</v>
      </c>
      <c r="L406" s="95" t="s">
        <v>2164</v>
      </c>
      <c r="M406" s="95" t="s">
        <v>2137</v>
      </c>
    </row>
    <row r="407" spans="1:13" x14ac:dyDescent="0.25">
      <c r="A407" s="95" t="s">
        <v>2583</v>
      </c>
      <c r="B407" s="95" t="s">
        <v>2266</v>
      </c>
      <c r="C407" s="95" t="str">
        <f t="shared" ca="1" si="6"/>
        <v/>
      </c>
      <c r="D407" s="95" t="s">
        <v>518</v>
      </c>
      <c r="E407" s="95" t="s">
        <v>2583</v>
      </c>
      <c r="F407" s="95" t="s">
        <v>2149</v>
      </c>
      <c r="G407" s="95">
        <v>44</v>
      </c>
      <c r="H407" s="95" t="s">
        <v>2134</v>
      </c>
      <c r="I407" s="95" t="s">
        <v>2160</v>
      </c>
      <c r="J407" s="95" t="s">
        <v>2150</v>
      </c>
      <c r="K407" s="95" t="s">
        <v>2587</v>
      </c>
      <c r="L407" s="95" t="s">
        <v>2164</v>
      </c>
      <c r="M407" s="95" t="s">
        <v>2137</v>
      </c>
    </row>
    <row r="408" spans="1:13" x14ac:dyDescent="0.25">
      <c r="A408" s="95" t="s">
        <v>2583</v>
      </c>
      <c r="B408" s="95" t="s">
        <v>2267</v>
      </c>
      <c r="C408" s="95" t="str">
        <f t="shared" ca="1" si="6"/>
        <v/>
      </c>
      <c r="D408" s="95" t="s">
        <v>519</v>
      </c>
      <c r="E408" s="95" t="s">
        <v>2583</v>
      </c>
      <c r="F408" s="95" t="s">
        <v>2151</v>
      </c>
      <c r="G408" s="95">
        <v>44</v>
      </c>
      <c r="H408" s="95" t="s">
        <v>2134</v>
      </c>
      <c r="I408" s="95" t="s">
        <v>2160</v>
      </c>
      <c r="J408" s="95" t="s">
        <v>2152</v>
      </c>
      <c r="K408" s="95" t="s">
        <v>2587</v>
      </c>
      <c r="L408" s="95" t="s">
        <v>2164</v>
      </c>
      <c r="M408" s="95" t="s">
        <v>2137</v>
      </c>
    </row>
    <row r="409" spans="1:13" x14ac:dyDescent="0.25">
      <c r="A409" s="95" t="s">
        <v>2583</v>
      </c>
      <c r="B409" s="95" t="s">
        <v>1838</v>
      </c>
      <c r="C409" s="95" t="str">
        <f t="shared" ca="1" si="6"/>
        <v/>
      </c>
      <c r="D409" s="95" t="s">
        <v>520</v>
      </c>
      <c r="E409" s="95" t="s">
        <v>2583</v>
      </c>
      <c r="F409" s="95" t="s">
        <v>2153</v>
      </c>
      <c r="G409" s="95">
        <v>44</v>
      </c>
      <c r="H409" s="95" t="s">
        <v>2134</v>
      </c>
      <c r="I409" s="95" t="s">
        <v>2160</v>
      </c>
      <c r="J409" s="95" t="s">
        <v>2135</v>
      </c>
      <c r="K409" s="95" t="s">
        <v>2587</v>
      </c>
      <c r="L409" s="95" t="s">
        <v>2164</v>
      </c>
      <c r="M409" s="95" t="s">
        <v>2137</v>
      </c>
    </row>
    <row r="410" spans="1:13" x14ac:dyDescent="0.25">
      <c r="A410" s="95" t="s">
        <v>2583</v>
      </c>
      <c r="B410" s="95" t="s">
        <v>2268</v>
      </c>
      <c r="C410" s="95" t="str">
        <f t="shared" ca="1" si="6"/>
        <v/>
      </c>
      <c r="D410" s="95" t="s">
        <v>522</v>
      </c>
      <c r="E410" s="95" t="s">
        <v>2583</v>
      </c>
      <c r="F410" s="95" t="s">
        <v>2133</v>
      </c>
      <c r="G410" s="95">
        <v>45</v>
      </c>
      <c r="H410" s="95" t="s">
        <v>2134</v>
      </c>
      <c r="I410" s="95" t="s">
        <v>2161</v>
      </c>
      <c r="J410" s="95" t="s">
        <v>2135</v>
      </c>
      <c r="K410" s="95" t="s">
        <v>2587</v>
      </c>
      <c r="L410" s="95" t="s">
        <v>2164</v>
      </c>
      <c r="M410" s="95" t="s">
        <v>2137</v>
      </c>
    </row>
    <row r="411" spans="1:13" x14ac:dyDescent="0.25">
      <c r="A411" s="95" t="s">
        <v>2583</v>
      </c>
      <c r="B411" s="95" t="s">
        <v>2269</v>
      </c>
      <c r="C411" s="95" t="str">
        <f t="shared" ca="1" si="6"/>
        <v/>
      </c>
      <c r="D411" s="95" t="s">
        <v>523</v>
      </c>
      <c r="E411" s="95" t="s">
        <v>2583</v>
      </c>
      <c r="F411" s="95" t="s">
        <v>2138</v>
      </c>
      <c r="G411" s="95">
        <v>45</v>
      </c>
      <c r="H411" s="95" t="s">
        <v>2134</v>
      </c>
      <c r="I411" s="95" t="s">
        <v>2161</v>
      </c>
      <c r="J411" s="95" t="s">
        <v>2135</v>
      </c>
      <c r="K411" s="95" t="s">
        <v>2587</v>
      </c>
      <c r="L411" s="95" t="s">
        <v>2164</v>
      </c>
      <c r="M411" s="95" t="s">
        <v>2137</v>
      </c>
    </row>
    <row r="412" spans="1:13" x14ac:dyDescent="0.25">
      <c r="A412" s="95" t="s">
        <v>2583</v>
      </c>
      <c r="B412" s="95" t="s">
        <v>2270</v>
      </c>
      <c r="C412" s="95" t="str">
        <f t="shared" ca="1" si="6"/>
        <v/>
      </c>
      <c r="D412" s="95" t="s">
        <v>524</v>
      </c>
      <c r="E412" s="95" t="s">
        <v>2583</v>
      </c>
      <c r="F412" s="95" t="s">
        <v>2139</v>
      </c>
      <c r="G412" s="95">
        <v>45</v>
      </c>
      <c r="H412" s="95" t="s">
        <v>2134</v>
      </c>
      <c r="I412" s="95" t="s">
        <v>2161</v>
      </c>
      <c r="J412" s="95" t="s">
        <v>2135</v>
      </c>
      <c r="K412" s="95" t="s">
        <v>2587</v>
      </c>
      <c r="L412" s="95" t="s">
        <v>2164</v>
      </c>
      <c r="M412" s="95" t="s">
        <v>2137</v>
      </c>
    </row>
    <row r="413" spans="1:13" x14ac:dyDescent="0.25">
      <c r="A413" s="95" t="s">
        <v>2583</v>
      </c>
      <c r="B413" s="95" t="s">
        <v>2271</v>
      </c>
      <c r="C413" s="95" t="str">
        <f t="shared" ca="1" si="6"/>
        <v/>
      </c>
      <c r="D413" s="95" t="s">
        <v>525</v>
      </c>
      <c r="E413" s="95" t="s">
        <v>2583</v>
      </c>
      <c r="F413" s="95" t="s">
        <v>2140</v>
      </c>
      <c r="G413" s="95">
        <v>45</v>
      </c>
      <c r="H413" s="95" t="s">
        <v>2134</v>
      </c>
      <c r="I413" s="95" t="s">
        <v>2161</v>
      </c>
      <c r="J413" s="95" t="s">
        <v>2135</v>
      </c>
      <c r="K413" s="95" t="s">
        <v>2587</v>
      </c>
      <c r="L413" s="95" t="s">
        <v>2164</v>
      </c>
      <c r="M413" s="95" t="s">
        <v>2137</v>
      </c>
    </row>
    <row r="414" spans="1:13" x14ac:dyDescent="0.25">
      <c r="A414" s="95" t="s">
        <v>2583</v>
      </c>
      <c r="B414" s="95" t="s">
        <v>2272</v>
      </c>
      <c r="C414" s="95" t="str">
        <f t="shared" ca="1" si="6"/>
        <v/>
      </c>
      <c r="D414" s="95" t="s">
        <v>526</v>
      </c>
      <c r="E414" s="95" t="s">
        <v>2583</v>
      </c>
      <c r="F414" s="95" t="s">
        <v>2141</v>
      </c>
      <c r="G414" s="95">
        <v>45</v>
      </c>
      <c r="H414" s="95" t="s">
        <v>2134</v>
      </c>
      <c r="I414" s="95" t="s">
        <v>2161</v>
      </c>
      <c r="J414" s="95" t="s">
        <v>2135</v>
      </c>
      <c r="K414" s="95" t="s">
        <v>2587</v>
      </c>
      <c r="L414" s="95" t="s">
        <v>2164</v>
      </c>
      <c r="M414" s="95" t="s">
        <v>2137</v>
      </c>
    </row>
    <row r="415" spans="1:13" x14ac:dyDescent="0.25">
      <c r="A415" s="95" t="s">
        <v>2583</v>
      </c>
      <c r="B415" s="95" t="s">
        <v>2273</v>
      </c>
      <c r="C415" s="95" t="str">
        <f t="shared" ca="1" si="6"/>
        <v/>
      </c>
      <c r="D415" s="95" t="s">
        <v>527</v>
      </c>
      <c r="E415" s="95" t="s">
        <v>2583</v>
      </c>
      <c r="F415" s="95" t="s">
        <v>2142</v>
      </c>
      <c r="G415" s="95">
        <v>45</v>
      </c>
      <c r="H415" s="95" t="s">
        <v>2134</v>
      </c>
      <c r="I415" s="95" t="s">
        <v>2161</v>
      </c>
      <c r="J415" s="95" t="s">
        <v>2143</v>
      </c>
      <c r="K415" s="95" t="s">
        <v>2587</v>
      </c>
      <c r="L415" s="95" t="s">
        <v>2164</v>
      </c>
      <c r="M415" s="95" t="s">
        <v>2137</v>
      </c>
    </row>
    <row r="416" spans="1:13" x14ac:dyDescent="0.25">
      <c r="A416" s="95" t="s">
        <v>2583</v>
      </c>
      <c r="B416" s="95" t="s">
        <v>2274</v>
      </c>
      <c r="C416" s="95" t="str">
        <f t="shared" ca="1" si="6"/>
        <v/>
      </c>
      <c r="D416" s="95" t="s">
        <v>528</v>
      </c>
      <c r="E416" s="95" t="s">
        <v>2583</v>
      </c>
      <c r="F416" s="95" t="s">
        <v>2144</v>
      </c>
      <c r="G416" s="95">
        <v>45</v>
      </c>
      <c r="H416" s="95" t="s">
        <v>2134</v>
      </c>
      <c r="I416" s="95" t="s">
        <v>2161</v>
      </c>
      <c r="J416" s="95" t="s">
        <v>2145</v>
      </c>
      <c r="K416" s="95" t="s">
        <v>2587</v>
      </c>
      <c r="L416" s="95" t="s">
        <v>2164</v>
      </c>
      <c r="M416" s="95" t="s">
        <v>2137</v>
      </c>
    </row>
    <row r="417" spans="1:13" x14ac:dyDescent="0.25">
      <c r="A417" s="95" t="s">
        <v>2583</v>
      </c>
      <c r="B417" s="95" t="s">
        <v>2275</v>
      </c>
      <c r="C417" s="95" t="str">
        <f t="shared" ca="1" si="6"/>
        <v/>
      </c>
      <c r="D417" s="95" t="s">
        <v>529</v>
      </c>
      <c r="E417" s="95" t="s">
        <v>2583</v>
      </c>
      <c r="F417" s="95" t="s">
        <v>2146</v>
      </c>
      <c r="G417" s="95">
        <v>45</v>
      </c>
      <c r="H417" s="95" t="s">
        <v>2134</v>
      </c>
      <c r="I417" s="95" t="s">
        <v>2161</v>
      </c>
      <c r="J417" s="95" t="s">
        <v>2147</v>
      </c>
      <c r="K417" s="95" t="s">
        <v>2587</v>
      </c>
      <c r="L417" s="95" t="s">
        <v>2164</v>
      </c>
      <c r="M417" s="95" t="s">
        <v>2137</v>
      </c>
    </row>
    <row r="418" spans="1:13" x14ac:dyDescent="0.25">
      <c r="A418" s="95" t="s">
        <v>2583</v>
      </c>
      <c r="B418" s="95" t="s">
        <v>2276</v>
      </c>
      <c r="C418" s="95" t="str">
        <f t="shared" ca="1" si="6"/>
        <v/>
      </c>
      <c r="D418" s="95" t="s">
        <v>530</v>
      </c>
      <c r="E418" s="95" t="s">
        <v>2583</v>
      </c>
      <c r="F418" s="95" t="s">
        <v>2148</v>
      </c>
      <c r="G418" s="95">
        <v>45</v>
      </c>
      <c r="H418" s="95" t="s">
        <v>2134</v>
      </c>
      <c r="I418" s="95" t="s">
        <v>2161</v>
      </c>
      <c r="J418" s="95" t="s">
        <v>2192</v>
      </c>
      <c r="K418" s="95" t="s">
        <v>2587</v>
      </c>
      <c r="L418" s="95" t="s">
        <v>2164</v>
      </c>
      <c r="M418" s="95" t="s">
        <v>2137</v>
      </c>
    </row>
    <row r="419" spans="1:13" x14ac:dyDescent="0.25">
      <c r="A419" s="95" t="s">
        <v>2583</v>
      </c>
      <c r="B419" s="95" t="s">
        <v>2277</v>
      </c>
      <c r="C419" s="95" t="str">
        <f t="shared" ca="1" si="6"/>
        <v/>
      </c>
      <c r="D419" s="95" t="s">
        <v>531</v>
      </c>
      <c r="E419" s="95" t="s">
        <v>2583</v>
      </c>
      <c r="F419" s="95" t="s">
        <v>2149</v>
      </c>
      <c r="G419" s="95">
        <v>45</v>
      </c>
      <c r="H419" s="95" t="s">
        <v>2134</v>
      </c>
      <c r="I419" s="95" t="s">
        <v>2161</v>
      </c>
      <c r="J419" s="95" t="s">
        <v>2150</v>
      </c>
      <c r="K419" s="95" t="s">
        <v>2587</v>
      </c>
      <c r="L419" s="95" t="s">
        <v>2164</v>
      </c>
      <c r="M419" s="95" t="s">
        <v>2137</v>
      </c>
    </row>
    <row r="420" spans="1:13" x14ac:dyDescent="0.25">
      <c r="A420" s="95" t="s">
        <v>2583</v>
      </c>
      <c r="B420" s="95" t="s">
        <v>2278</v>
      </c>
      <c r="C420" s="95" t="str">
        <f t="shared" ca="1" si="6"/>
        <v/>
      </c>
      <c r="D420" s="95" t="s">
        <v>532</v>
      </c>
      <c r="E420" s="95" t="s">
        <v>2583</v>
      </c>
      <c r="F420" s="95" t="s">
        <v>2151</v>
      </c>
      <c r="G420" s="95">
        <v>45</v>
      </c>
      <c r="H420" s="95" t="s">
        <v>2134</v>
      </c>
      <c r="I420" s="95" t="s">
        <v>2161</v>
      </c>
      <c r="J420" s="95" t="s">
        <v>2152</v>
      </c>
      <c r="K420" s="95" t="s">
        <v>2587</v>
      </c>
      <c r="L420" s="95" t="s">
        <v>2164</v>
      </c>
      <c r="M420" s="95" t="s">
        <v>2137</v>
      </c>
    </row>
    <row r="421" spans="1:13" x14ac:dyDescent="0.25">
      <c r="A421" s="95" t="s">
        <v>2583</v>
      </c>
      <c r="B421" s="95" t="s">
        <v>1839</v>
      </c>
      <c r="C421" s="95" t="str">
        <f t="shared" ca="1" si="6"/>
        <v/>
      </c>
      <c r="D421" s="95" t="s">
        <v>533</v>
      </c>
      <c r="E421" s="95" t="s">
        <v>2583</v>
      </c>
      <c r="F421" s="95" t="s">
        <v>2153</v>
      </c>
      <c r="G421" s="95">
        <v>45</v>
      </c>
      <c r="H421" s="95" t="s">
        <v>2134</v>
      </c>
      <c r="I421" s="95" t="s">
        <v>2161</v>
      </c>
      <c r="J421" s="95" t="s">
        <v>2135</v>
      </c>
      <c r="K421" s="95" t="s">
        <v>2587</v>
      </c>
      <c r="L421" s="95" t="s">
        <v>2164</v>
      </c>
      <c r="M421" s="95" t="s">
        <v>2137</v>
      </c>
    </row>
    <row r="422" spans="1:13" x14ac:dyDescent="0.25">
      <c r="A422" s="95" t="s">
        <v>2583</v>
      </c>
      <c r="B422" s="95" t="s">
        <v>2279</v>
      </c>
      <c r="C422" s="95" t="str">
        <f t="shared" ca="1" si="6"/>
        <v/>
      </c>
      <c r="D422" s="95" t="s">
        <v>535</v>
      </c>
      <c r="E422" s="95" t="s">
        <v>2583</v>
      </c>
      <c r="F422" s="95" t="s">
        <v>2133</v>
      </c>
      <c r="G422" s="95">
        <v>46</v>
      </c>
      <c r="H422" s="95" t="s">
        <v>2134</v>
      </c>
      <c r="I422" s="95" t="s">
        <v>2162</v>
      </c>
      <c r="J422" s="95" t="s">
        <v>2135</v>
      </c>
      <c r="K422" s="95" t="s">
        <v>2587</v>
      </c>
      <c r="L422" s="95" t="s">
        <v>2164</v>
      </c>
      <c r="M422" s="95" t="s">
        <v>2137</v>
      </c>
    </row>
    <row r="423" spans="1:13" x14ac:dyDescent="0.25">
      <c r="A423" s="95" t="s">
        <v>2583</v>
      </c>
      <c r="B423" s="95" t="s">
        <v>2280</v>
      </c>
      <c r="C423" s="95" t="str">
        <f t="shared" ca="1" si="6"/>
        <v/>
      </c>
      <c r="D423" s="95" t="s">
        <v>536</v>
      </c>
      <c r="E423" s="95" t="s">
        <v>2583</v>
      </c>
      <c r="F423" s="95" t="s">
        <v>2138</v>
      </c>
      <c r="G423" s="95">
        <v>46</v>
      </c>
      <c r="H423" s="95" t="s">
        <v>2134</v>
      </c>
      <c r="I423" s="95" t="s">
        <v>2162</v>
      </c>
      <c r="J423" s="95" t="s">
        <v>2135</v>
      </c>
      <c r="K423" s="95" t="s">
        <v>2587</v>
      </c>
      <c r="L423" s="95" t="s">
        <v>2164</v>
      </c>
      <c r="M423" s="95" t="s">
        <v>2137</v>
      </c>
    </row>
    <row r="424" spans="1:13" x14ac:dyDescent="0.25">
      <c r="A424" s="95" t="s">
        <v>2583</v>
      </c>
      <c r="B424" s="95" t="s">
        <v>2281</v>
      </c>
      <c r="C424" s="95" t="str">
        <f t="shared" ca="1" si="6"/>
        <v/>
      </c>
      <c r="D424" s="95" t="s">
        <v>537</v>
      </c>
      <c r="E424" s="95" t="s">
        <v>2583</v>
      </c>
      <c r="F424" s="95" t="s">
        <v>2139</v>
      </c>
      <c r="G424" s="95">
        <v>46</v>
      </c>
      <c r="H424" s="95" t="s">
        <v>2134</v>
      </c>
      <c r="I424" s="95" t="s">
        <v>2162</v>
      </c>
      <c r="J424" s="95" t="s">
        <v>2135</v>
      </c>
      <c r="K424" s="95" t="s">
        <v>2587</v>
      </c>
      <c r="L424" s="95" t="s">
        <v>2164</v>
      </c>
      <c r="M424" s="95" t="s">
        <v>2137</v>
      </c>
    </row>
    <row r="425" spans="1:13" x14ac:dyDescent="0.25">
      <c r="A425" s="95" t="s">
        <v>2583</v>
      </c>
      <c r="B425" s="95" t="s">
        <v>2282</v>
      </c>
      <c r="C425" s="95" t="str">
        <f t="shared" ca="1" si="6"/>
        <v/>
      </c>
      <c r="D425" s="95" t="s">
        <v>538</v>
      </c>
      <c r="E425" s="95" t="s">
        <v>2583</v>
      </c>
      <c r="F425" s="95" t="s">
        <v>2140</v>
      </c>
      <c r="G425" s="95">
        <v>46</v>
      </c>
      <c r="H425" s="95" t="s">
        <v>2134</v>
      </c>
      <c r="I425" s="95" t="s">
        <v>2162</v>
      </c>
      <c r="J425" s="95" t="s">
        <v>2135</v>
      </c>
      <c r="K425" s="95" t="s">
        <v>2587</v>
      </c>
      <c r="L425" s="95" t="s">
        <v>2164</v>
      </c>
      <c r="M425" s="95" t="s">
        <v>2137</v>
      </c>
    </row>
    <row r="426" spans="1:13" x14ac:dyDescent="0.25">
      <c r="A426" s="95" t="s">
        <v>2583</v>
      </c>
      <c r="B426" s="95" t="s">
        <v>2283</v>
      </c>
      <c r="C426" s="95" t="str">
        <f t="shared" ca="1" si="6"/>
        <v/>
      </c>
      <c r="D426" s="95" t="s">
        <v>539</v>
      </c>
      <c r="E426" s="95" t="s">
        <v>2583</v>
      </c>
      <c r="F426" s="95" t="s">
        <v>2141</v>
      </c>
      <c r="G426" s="95">
        <v>46</v>
      </c>
      <c r="H426" s="95" t="s">
        <v>2134</v>
      </c>
      <c r="I426" s="95" t="s">
        <v>2162</v>
      </c>
      <c r="J426" s="95" t="s">
        <v>2135</v>
      </c>
      <c r="K426" s="95" t="s">
        <v>2587</v>
      </c>
      <c r="L426" s="95" t="s">
        <v>2164</v>
      </c>
      <c r="M426" s="95" t="s">
        <v>2137</v>
      </c>
    </row>
    <row r="427" spans="1:13" x14ac:dyDescent="0.25">
      <c r="A427" s="95" t="s">
        <v>2583</v>
      </c>
      <c r="B427" s="95" t="s">
        <v>2284</v>
      </c>
      <c r="C427" s="95" t="str">
        <f t="shared" ca="1" si="6"/>
        <v/>
      </c>
      <c r="D427" s="95" t="s">
        <v>540</v>
      </c>
      <c r="E427" s="95" t="s">
        <v>2583</v>
      </c>
      <c r="F427" s="95" t="s">
        <v>2142</v>
      </c>
      <c r="G427" s="95">
        <v>46</v>
      </c>
      <c r="H427" s="95" t="s">
        <v>2134</v>
      </c>
      <c r="I427" s="95" t="s">
        <v>2162</v>
      </c>
      <c r="J427" s="95" t="s">
        <v>2143</v>
      </c>
      <c r="K427" s="95" t="s">
        <v>2587</v>
      </c>
      <c r="L427" s="95" t="s">
        <v>2164</v>
      </c>
      <c r="M427" s="95" t="s">
        <v>2137</v>
      </c>
    </row>
    <row r="428" spans="1:13" x14ac:dyDescent="0.25">
      <c r="A428" s="95" t="s">
        <v>2583</v>
      </c>
      <c r="B428" s="95" t="s">
        <v>2285</v>
      </c>
      <c r="C428" s="95" t="str">
        <f t="shared" ca="1" si="6"/>
        <v/>
      </c>
      <c r="D428" s="95" t="s">
        <v>541</v>
      </c>
      <c r="E428" s="95" t="s">
        <v>2583</v>
      </c>
      <c r="F428" s="95" t="s">
        <v>2144</v>
      </c>
      <c r="G428" s="95">
        <v>46</v>
      </c>
      <c r="H428" s="95" t="s">
        <v>2134</v>
      </c>
      <c r="I428" s="95" t="s">
        <v>2162</v>
      </c>
      <c r="J428" s="95" t="s">
        <v>2145</v>
      </c>
      <c r="K428" s="95" t="s">
        <v>2587</v>
      </c>
      <c r="L428" s="95" t="s">
        <v>2164</v>
      </c>
      <c r="M428" s="95" t="s">
        <v>2137</v>
      </c>
    </row>
    <row r="429" spans="1:13" x14ac:dyDescent="0.25">
      <c r="A429" s="95" t="s">
        <v>2583</v>
      </c>
      <c r="B429" s="95" t="s">
        <v>2286</v>
      </c>
      <c r="C429" s="95" t="str">
        <f t="shared" ca="1" si="6"/>
        <v/>
      </c>
      <c r="D429" s="95" t="s">
        <v>542</v>
      </c>
      <c r="E429" s="95" t="s">
        <v>2583</v>
      </c>
      <c r="F429" s="95" t="s">
        <v>2146</v>
      </c>
      <c r="G429" s="95">
        <v>46</v>
      </c>
      <c r="H429" s="95" t="s">
        <v>2134</v>
      </c>
      <c r="I429" s="95" t="s">
        <v>2162</v>
      </c>
      <c r="J429" s="95" t="s">
        <v>2147</v>
      </c>
      <c r="K429" s="95" t="s">
        <v>2587</v>
      </c>
      <c r="L429" s="95" t="s">
        <v>2164</v>
      </c>
      <c r="M429" s="95" t="s">
        <v>2137</v>
      </c>
    </row>
    <row r="430" spans="1:13" x14ac:dyDescent="0.25">
      <c r="A430" s="95" t="s">
        <v>2583</v>
      </c>
      <c r="B430" s="95" t="s">
        <v>2287</v>
      </c>
      <c r="C430" s="95" t="str">
        <f t="shared" ca="1" si="6"/>
        <v/>
      </c>
      <c r="D430" s="95" t="s">
        <v>543</v>
      </c>
      <c r="E430" s="95" t="s">
        <v>2583</v>
      </c>
      <c r="F430" s="95" t="s">
        <v>2148</v>
      </c>
      <c r="G430" s="95">
        <v>46</v>
      </c>
      <c r="H430" s="95" t="s">
        <v>2134</v>
      </c>
      <c r="I430" s="95" t="s">
        <v>2162</v>
      </c>
      <c r="J430" s="95" t="s">
        <v>2192</v>
      </c>
      <c r="K430" s="95" t="s">
        <v>2587</v>
      </c>
      <c r="L430" s="95" t="s">
        <v>2164</v>
      </c>
      <c r="M430" s="95" t="s">
        <v>2137</v>
      </c>
    </row>
    <row r="431" spans="1:13" x14ac:dyDescent="0.25">
      <c r="A431" s="95" t="s">
        <v>2583</v>
      </c>
      <c r="B431" s="95" t="s">
        <v>2288</v>
      </c>
      <c r="C431" s="95" t="str">
        <f t="shared" ca="1" si="6"/>
        <v/>
      </c>
      <c r="D431" s="95" t="s">
        <v>544</v>
      </c>
      <c r="E431" s="95" t="s">
        <v>2583</v>
      </c>
      <c r="F431" s="95" t="s">
        <v>2149</v>
      </c>
      <c r="G431" s="95">
        <v>46</v>
      </c>
      <c r="H431" s="95" t="s">
        <v>2134</v>
      </c>
      <c r="I431" s="95" t="s">
        <v>2162</v>
      </c>
      <c r="J431" s="95" t="s">
        <v>2150</v>
      </c>
      <c r="K431" s="95" t="s">
        <v>2587</v>
      </c>
      <c r="L431" s="95" t="s">
        <v>2164</v>
      </c>
      <c r="M431" s="95" t="s">
        <v>2137</v>
      </c>
    </row>
    <row r="432" spans="1:13" x14ac:dyDescent="0.25">
      <c r="A432" s="95" t="s">
        <v>2583</v>
      </c>
      <c r="B432" s="95" t="s">
        <v>2289</v>
      </c>
      <c r="C432" s="95" t="str">
        <f t="shared" ca="1" si="6"/>
        <v/>
      </c>
      <c r="D432" s="95" t="s">
        <v>545</v>
      </c>
      <c r="E432" s="95" t="s">
        <v>2583</v>
      </c>
      <c r="F432" s="95" t="s">
        <v>2151</v>
      </c>
      <c r="G432" s="95">
        <v>46</v>
      </c>
      <c r="H432" s="95" t="s">
        <v>2134</v>
      </c>
      <c r="I432" s="95" t="s">
        <v>2162</v>
      </c>
      <c r="J432" s="95" t="s">
        <v>2152</v>
      </c>
      <c r="K432" s="95" t="s">
        <v>2587</v>
      </c>
      <c r="L432" s="95" t="s">
        <v>2164</v>
      </c>
      <c r="M432" s="95" t="s">
        <v>2137</v>
      </c>
    </row>
    <row r="433" spans="1:13" x14ac:dyDescent="0.25">
      <c r="A433" s="95" t="s">
        <v>2583</v>
      </c>
      <c r="B433" s="95" t="s">
        <v>1840</v>
      </c>
      <c r="C433" s="95" t="str">
        <f t="shared" ca="1" si="6"/>
        <v/>
      </c>
      <c r="D433" s="95" t="s">
        <v>546</v>
      </c>
      <c r="E433" s="95" t="s">
        <v>2583</v>
      </c>
      <c r="F433" s="95" t="s">
        <v>2153</v>
      </c>
      <c r="G433" s="95">
        <v>46</v>
      </c>
      <c r="H433" s="95" t="s">
        <v>2134</v>
      </c>
      <c r="I433" s="95" t="s">
        <v>2162</v>
      </c>
      <c r="J433" s="95" t="s">
        <v>2135</v>
      </c>
      <c r="K433" s="95" t="s">
        <v>2587</v>
      </c>
      <c r="L433" s="95" t="s">
        <v>2164</v>
      </c>
      <c r="M433" s="95" t="s">
        <v>2137</v>
      </c>
    </row>
    <row r="434" spans="1:13" x14ac:dyDescent="0.25">
      <c r="A434" s="95" t="s">
        <v>2583</v>
      </c>
      <c r="B434" s="95" t="s">
        <v>1841</v>
      </c>
      <c r="C434" s="95" t="str">
        <f t="shared" ca="1" si="6"/>
        <v/>
      </c>
      <c r="D434" s="95" t="s">
        <v>548</v>
      </c>
      <c r="E434" s="95" t="s">
        <v>2583</v>
      </c>
      <c r="F434" s="95" t="s">
        <v>2133</v>
      </c>
      <c r="G434" s="95">
        <v>47</v>
      </c>
      <c r="H434" s="95" t="s">
        <v>2134</v>
      </c>
      <c r="I434" s="95" t="s">
        <v>2163</v>
      </c>
      <c r="J434" s="95" t="s">
        <v>2135</v>
      </c>
      <c r="K434" s="95" t="s">
        <v>2587</v>
      </c>
      <c r="L434" s="95" t="s">
        <v>2164</v>
      </c>
      <c r="M434" s="95" t="s">
        <v>2137</v>
      </c>
    </row>
    <row r="435" spans="1:13" x14ac:dyDescent="0.25">
      <c r="A435" s="95" t="s">
        <v>2583</v>
      </c>
      <c r="B435" s="95" t="s">
        <v>1842</v>
      </c>
      <c r="C435" s="95" t="str">
        <f t="shared" ca="1" si="6"/>
        <v/>
      </c>
      <c r="D435" s="95" t="s">
        <v>549</v>
      </c>
      <c r="E435" s="95" t="s">
        <v>2583</v>
      </c>
      <c r="F435" s="95" t="s">
        <v>2138</v>
      </c>
      <c r="G435" s="95">
        <v>47</v>
      </c>
      <c r="H435" s="95" t="s">
        <v>2134</v>
      </c>
      <c r="I435" s="95" t="s">
        <v>2163</v>
      </c>
      <c r="J435" s="95" t="s">
        <v>2135</v>
      </c>
      <c r="K435" s="95" t="s">
        <v>2587</v>
      </c>
      <c r="L435" s="95" t="s">
        <v>2164</v>
      </c>
      <c r="M435" s="95" t="s">
        <v>2137</v>
      </c>
    </row>
    <row r="436" spans="1:13" x14ac:dyDescent="0.25">
      <c r="A436" s="95" t="s">
        <v>2583</v>
      </c>
      <c r="B436" s="95" t="s">
        <v>1843</v>
      </c>
      <c r="C436" s="95" t="str">
        <f t="shared" ca="1" si="6"/>
        <v/>
      </c>
      <c r="D436" s="95" t="s">
        <v>550</v>
      </c>
      <c r="E436" s="95" t="s">
        <v>2583</v>
      </c>
      <c r="F436" s="95" t="s">
        <v>2139</v>
      </c>
      <c r="G436" s="95">
        <v>47</v>
      </c>
      <c r="H436" s="95" t="s">
        <v>2134</v>
      </c>
      <c r="I436" s="95" t="s">
        <v>2163</v>
      </c>
      <c r="J436" s="95" t="s">
        <v>2135</v>
      </c>
      <c r="K436" s="95" t="s">
        <v>2587</v>
      </c>
      <c r="L436" s="95" t="s">
        <v>2164</v>
      </c>
      <c r="M436" s="95" t="s">
        <v>2137</v>
      </c>
    </row>
    <row r="437" spans="1:13" x14ac:dyDescent="0.25">
      <c r="A437" s="95" t="s">
        <v>2583</v>
      </c>
      <c r="B437" s="95" t="s">
        <v>1844</v>
      </c>
      <c r="C437" s="95" t="str">
        <f t="shared" ca="1" si="6"/>
        <v/>
      </c>
      <c r="D437" s="95" t="s">
        <v>551</v>
      </c>
      <c r="E437" s="95" t="s">
        <v>2583</v>
      </c>
      <c r="F437" s="95" t="s">
        <v>2140</v>
      </c>
      <c r="G437" s="95">
        <v>47</v>
      </c>
      <c r="H437" s="95" t="s">
        <v>2134</v>
      </c>
      <c r="I437" s="95" t="s">
        <v>2163</v>
      </c>
      <c r="J437" s="95" t="s">
        <v>2135</v>
      </c>
      <c r="K437" s="95" t="s">
        <v>2587</v>
      </c>
      <c r="L437" s="95" t="s">
        <v>2164</v>
      </c>
      <c r="M437" s="95" t="s">
        <v>2137</v>
      </c>
    </row>
    <row r="438" spans="1:13" x14ac:dyDescent="0.25">
      <c r="A438" s="95" t="s">
        <v>2583</v>
      </c>
      <c r="B438" s="95" t="s">
        <v>1845</v>
      </c>
      <c r="C438" s="95" t="str">
        <f t="shared" ca="1" si="6"/>
        <v/>
      </c>
      <c r="D438" s="95" t="s">
        <v>552</v>
      </c>
      <c r="E438" s="95" t="s">
        <v>2583</v>
      </c>
      <c r="F438" s="95" t="s">
        <v>2141</v>
      </c>
      <c r="G438" s="95">
        <v>47</v>
      </c>
      <c r="H438" s="95" t="s">
        <v>2134</v>
      </c>
      <c r="I438" s="95" t="s">
        <v>2163</v>
      </c>
      <c r="J438" s="95" t="s">
        <v>2135</v>
      </c>
      <c r="K438" s="95" t="s">
        <v>2587</v>
      </c>
      <c r="L438" s="95" t="s">
        <v>2164</v>
      </c>
      <c r="M438" s="95" t="s">
        <v>2137</v>
      </c>
    </row>
    <row r="439" spans="1:13" x14ac:dyDescent="0.25">
      <c r="A439" s="95" t="s">
        <v>2583</v>
      </c>
      <c r="B439" s="95" t="s">
        <v>1846</v>
      </c>
      <c r="C439" s="95" t="str">
        <f t="shared" ca="1" si="6"/>
        <v/>
      </c>
      <c r="D439" s="95" t="s">
        <v>553</v>
      </c>
      <c r="E439" s="95" t="s">
        <v>2583</v>
      </c>
      <c r="F439" s="95" t="s">
        <v>2142</v>
      </c>
      <c r="G439" s="95">
        <v>47</v>
      </c>
      <c r="H439" s="95" t="s">
        <v>2134</v>
      </c>
      <c r="I439" s="95" t="s">
        <v>2163</v>
      </c>
      <c r="J439" s="95" t="s">
        <v>2143</v>
      </c>
      <c r="K439" s="95" t="s">
        <v>2587</v>
      </c>
      <c r="L439" s="95" t="s">
        <v>2164</v>
      </c>
      <c r="M439" s="95" t="s">
        <v>2137</v>
      </c>
    </row>
    <row r="440" spans="1:13" x14ac:dyDescent="0.25">
      <c r="A440" s="95" t="s">
        <v>2583</v>
      </c>
      <c r="B440" s="95" t="s">
        <v>1847</v>
      </c>
      <c r="C440" s="95" t="str">
        <f t="shared" ca="1" si="6"/>
        <v/>
      </c>
      <c r="D440" s="95" t="s">
        <v>554</v>
      </c>
      <c r="E440" s="95" t="s">
        <v>2583</v>
      </c>
      <c r="F440" s="95" t="s">
        <v>2144</v>
      </c>
      <c r="G440" s="95">
        <v>47</v>
      </c>
      <c r="H440" s="95" t="s">
        <v>2134</v>
      </c>
      <c r="I440" s="95" t="s">
        <v>2163</v>
      </c>
      <c r="J440" s="95" t="s">
        <v>2145</v>
      </c>
      <c r="K440" s="95" t="s">
        <v>2587</v>
      </c>
      <c r="L440" s="95" t="s">
        <v>2164</v>
      </c>
      <c r="M440" s="95" t="s">
        <v>2137</v>
      </c>
    </row>
    <row r="441" spans="1:13" x14ac:dyDescent="0.25">
      <c r="A441" s="95" t="s">
        <v>2583</v>
      </c>
      <c r="B441" s="95" t="s">
        <v>1848</v>
      </c>
      <c r="C441" s="95" t="str">
        <f t="shared" ca="1" si="6"/>
        <v/>
      </c>
      <c r="D441" s="95" t="s">
        <v>555</v>
      </c>
      <c r="E441" s="95" t="s">
        <v>2583</v>
      </c>
      <c r="F441" s="95" t="s">
        <v>2146</v>
      </c>
      <c r="G441" s="95">
        <v>47</v>
      </c>
      <c r="H441" s="95" t="s">
        <v>2134</v>
      </c>
      <c r="I441" s="95" t="s">
        <v>2163</v>
      </c>
      <c r="J441" s="95" t="s">
        <v>2147</v>
      </c>
      <c r="K441" s="95" t="s">
        <v>2587</v>
      </c>
      <c r="L441" s="95" t="s">
        <v>2164</v>
      </c>
      <c r="M441" s="95" t="s">
        <v>2137</v>
      </c>
    </row>
    <row r="442" spans="1:13" x14ac:dyDescent="0.25">
      <c r="A442" s="95" t="s">
        <v>2583</v>
      </c>
      <c r="B442" s="95" t="s">
        <v>1849</v>
      </c>
      <c r="C442" s="95" t="str">
        <f t="shared" ca="1" si="6"/>
        <v/>
      </c>
      <c r="D442" s="95" t="s">
        <v>556</v>
      </c>
      <c r="E442" s="95" t="s">
        <v>2583</v>
      </c>
      <c r="F442" s="95" t="s">
        <v>2148</v>
      </c>
      <c r="G442" s="95">
        <v>47</v>
      </c>
      <c r="H442" s="95" t="s">
        <v>2134</v>
      </c>
      <c r="I442" s="95" t="s">
        <v>2163</v>
      </c>
      <c r="J442" s="95" t="s">
        <v>2192</v>
      </c>
      <c r="K442" s="95" t="s">
        <v>2587</v>
      </c>
      <c r="L442" s="95" t="s">
        <v>2164</v>
      </c>
      <c r="M442" s="95" t="s">
        <v>2137</v>
      </c>
    </row>
    <row r="443" spans="1:13" x14ac:dyDescent="0.25">
      <c r="A443" s="95" t="s">
        <v>2583</v>
      </c>
      <c r="B443" s="95" t="s">
        <v>1850</v>
      </c>
      <c r="C443" s="95" t="str">
        <f t="shared" ca="1" si="6"/>
        <v/>
      </c>
      <c r="D443" s="95" t="s">
        <v>557</v>
      </c>
      <c r="E443" s="95" t="s">
        <v>2583</v>
      </c>
      <c r="F443" s="95" t="s">
        <v>2149</v>
      </c>
      <c r="G443" s="95">
        <v>47</v>
      </c>
      <c r="H443" s="95" t="s">
        <v>2134</v>
      </c>
      <c r="I443" s="95" t="s">
        <v>2163</v>
      </c>
      <c r="J443" s="95" t="s">
        <v>2150</v>
      </c>
      <c r="K443" s="95" t="s">
        <v>2587</v>
      </c>
      <c r="L443" s="95" t="s">
        <v>2164</v>
      </c>
      <c r="M443" s="95" t="s">
        <v>2137</v>
      </c>
    </row>
    <row r="444" spans="1:13" x14ac:dyDescent="0.25">
      <c r="A444" s="95" t="s">
        <v>2583</v>
      </c>
      <c r="B444" s="95" t="s">
        <v>1851</v>
      </c>
      <c r="C444" s="95" t="str">
        <f t="shared" ca="1" si="6"/>
        <v/>
      </c>
      <c r="D444" s="95" t="s">
        <v>558</v>
      </c>
      <c r="E444" s="95" t="s">
        <v>2583</v>
      </c>
      <c r="F444" s="95" t="s">
        <v>2151</v>
      </c>
      <c r="G444" s="95">
        <v>47</v>
      </c>
      <c r="H444" s="95" t="s">
        <v>2134</v>
      </c>
      <c r="I444" s="95" t="s">
        <v>2163</v>
      </c>
      <c r="J444" s="95" t="s">
        <v>2152</v>
      </c>
      <c r="K444" s="95" t="s">
        <v>2587</v>
      </c>
      <c r="L444" s="95" t="s">
        <v>2164</v>
      </c>
      <c r="M444" s="95" t="s">
        <v>2137</v>
      </c>
    </row>
    <row r="445" spans="1:13" x14ac:dyDescent="0.25">
      <c r="A445" s="95" t="s">
        <v>2583</v>
      </c>
      <c r="B445" s="95" t="s">
        <v>1852</v>
      </c>
      <c r="C445" s="95" t="str">
        <f t="shared" ca="1" si="6"/>
        <v/>
      </c>
      <c r="D445" s="95" t="s">
        <v>559</v>
      </c>
      <c r="E445" s="95" t="s">
        <v>2583</v>
      </c>
      <c r="F445" s="95" t="s">
        <v>2153</v>
      </c>
      <c r="G445" s="95">
        <v>47</v>
      </c>
      <c r="H445" s="95" t="s">
        <v>2134</v>
      </c>
      <c r="I445" s="95" t="s">
        <v>2163</v>
      </c>
      <c r="J445" s="95" t="s">
        <v>2135</v>
      </c>
      <c r="K445" s="95" t="s">
        <v>2587</v>
      </c>
      <c r="L445" s="95" t="s">
        <v>2164</v>
      </c>
      <c r="M445" s="95" t="s">
        <v>2137</v>
      </c>
    </row>
    <row r="446" spans="1:13" x14ac:dyDescent="0.25">
      <c r="A446" s="95" t="s">
        <v>2583</v>
      </c>
      <c r="B446" s="95" t="s">
        <v>1853</v>
      </c>
      <c r="C446" s="95" t="str">
        <f t="shared" ca="1" si="6"/>
        <v/>
      </c>
      <c r="D446" s="95" t="s">
        <v>561</v>
      </c>
      <c r="E446" s="95" t="s">
        <v>2583</v>
      </c>
      <c r="F446" s="95" t="s">
        <v>2133</v>
      </c>
      <c r="G446" s="95">
        <v>48</v>
      </c>
      <c r="H446" s="95" t="s">
        <v>2134</v>
      </c>
      <c r="I446" s="95" t="s">
        <v>2157</v>
      </c>
      <c r="J446" s="95" t="s">
        <v>2135</v>
      </c>
      <c r="K446" s="95" t="s">
        <v>2587</v>
      </c>
      <c r="L446" s="95" t="s">
        <v>2164</v>
      </c>
      <c r="M446" s="95" t="s">
        <v>2137</v>
      </c>
    </row>
    <row r="447" spans="1:13" x14ac:dyDescent="0.25">
      <c r="A447" s="95" t="s">
        <v>2583</v>
      </c>
      <c r="B447" s="95" t="s">
        <v>1854</v>
      </c>
      <c r="C447" s="95" t="str">
        <f t="shared" ca="1" si="6"/>
        <v/>
      </c>
      <c r="D447" s="95" t="s">
        <v>562</v>
      </c>
      <c r="E447" s="95" t="s">
        <v>2583</v>
      </c>
      <c r="F447" s="95" t="s">
        <v>2138</v>
      </c>
      <c r="G447" s="95">
        <v>48</v>
      </c>
      <c r="H447" s="95" t="s">
        <v>2134</v>
      </c>
      <c r="I447" s="95" t="s">
        <v>2157</v>
      </c>
      <c r="J447" s="95" t="s">
        <v>2135</v>
      </c>
      <c r="K447" s="95" t="s">
        <v>2587</v>
      </c>
      <c r="L447" s="95" t="s">
        <v>2164</v>
      </c>
      <c r="M447" s="95" t="s">
        <v>2137</v>
      </c>
    </row>
    <row r="448" spans="1:13" x14ac:dyDescent="0.25">
      <c r="A448" s="95" t="s">
        <v>2583</v>
      </c>
      <c r="B448" s="95" t="s">
        <v>1948</v>
      </c>
      <c r="C448" s="95" t="str">
        <f t="shared" ca="1" si="6"/>
        <v/>
      </c>
      <c r="D448" s="95" t="s">
        <v>563</v>
      </c>
      <c r="E448" s="95" t="s">
        <v>2583</v>
      </c>
      <c r="F448" s="95" t="s">
        <v>2139</v>
      </c>
      <c r="G448" s="95">
        <v>48</v>
      </c>
      <c r="H448" s="95" t="s">
        <v>2134</v>
      </c>
      <c r="I448" s="95" t="s">
        <v>2157</v>
      </c>
      <c r="J448" s="95" t="s">
        <v>2135</v>
      </c>
      <c r="K448" s="95" t="s">
        <v>2587</v>
      </c>
      <c r="L448" s="95" t="s">
        <v>2164</v>
      </c>
      <c r="M448" s="95" t="s">
        <v>2137</v>
      </c>
    </row>
    <row r="449" spans="1:13" x14ac:dyDescent="0.25">
      <c r="A449" s="95" t="s">
        <v>2583</v>
      </c>
      <c r="B449" s="95" t="s">
        <v>1949</v>
      </c>
      <c r="C449" s="95" t="str">
        <f t="shared" ca="1" si="6"/>
        <v/>
      </c>
      <c r="D449" s="95" t="s">
        <v>564</v>
      </c>
      <c r="E449" s="95" t="s">
        <v>2583</v>
      </c>
      <c r="F449" s="95" t="s">
        <v>2140</v>
      </c>
      <c r="G449" s="95">
        <v>48</v>
      </c>
      <c r="H449" s="95" t="s">
        <v>2134</v>
      </c>
      <c r="I449" s="95" t="s">
        <v>2157</v>
      </c>
      <c r="J449" s="95" t="s">
        <v>2135</v>
      </c>
      <c r="K449" s="95" t="s">
        <v>2587</v>
      </c>
      <c r="L449" s="95" t="s">
        <v>2164</v>
      </c>
      <c r="M449" s="95" t="s">
        <v>2137</v>
      </c>
    </row>
    <row r="450" spans="1:13" x14ac:dyDescent="0.25">
      <c r="A450" s="95" t="s">
        <v>2583</v>
      </c>
      <c r="B450" s="95" t="s">
        <v>1950</v>
      </c>
      <c r="C450" s="95" t="str">
        <f t="shared" ref="C450:C513" ca="1" si="7">IF(ISBLANK(INDIRECT(CONCATENATE("'",A450,"'","!",B450))),"",(INDIRECT(CONCATENATE("'",A450,"'","!",B450))))</f>
        <v/>
      </c>
      <c r="D450" s="95" t="s">
        <v>565</v>
      </c>
      <c r="E450" s="95" t="s">
        <v>2583</v>
      </c>
      <c r="F450" s="95" t="s">
        <v>2141</v>
      </c>
      <c r="G450" s="95">
        <v>48</v>
      </c>
      <c r="H450" s="95" t="s">
        <v>2134</v>
      </c>
      <c r="I450" s="95" t="s">
        <v>2157</v>
      </c>
      <c r="J450" s="95" t="s">
        <v>2135</v>
      </c>
      <c r="K450" s="95" t="s">
        <v>2587</v>
      </c>
      <c r="L450" s="95" t="s">
        <v>2164</v>
      </c>
      <c r="M450" s="95" t="s">
        <v>2137</v>
      </c>
    </row>
    <row r="451" spans="1:13" x14ac:dyDescent="0.25">
      <c r="A451" s="95" t="s">
        <v>2583</v>
      </c>
      <c r="B451" s="95" t="s">
        <v>1951</v>
      </c>
      <c r="C451" s="95" t="str">
        <f t="shared" ca="1" si="7"/>
        <v/>
      </c>
      <c r="D451" s="95" t="s">
        <v>566</v>
      </c>
      <c r="E451" s="95" t="s">
        <v>2583</v>
      </c>
      <c r="F451" s="95" t="s">
        <v>2142</v>
      </c>
      <c r="G451" s="95">
        <v>48</v>
      </c>
      <c r="H451" s="95" t="s">
        <v>2134</v>
      </c>
      <c r="I451" s="95" t="s">
        <v>2157</v>
      </c>
      <c r="J451" s="95" t="s">
        <v>2143</v>
      </c>
      <c r="K451" s="95" t="s">
        <v>2587</v>
      </c>
      <c r="L451" s="95" t="s">
        <v>2164</v>
      </c>
      <c r="M451" s="95" t="s">
        <v>2137</v>
      </c>
    </row>
    <row r="452" spans="1:13" x14ac:dyDescent="0.25">
      <c r="A452" s="95" t="s">
        <v>2583</v>
      </c>
      <c r="B452" s="95" t="s">
        <v>1952</v>
      </c>
      <c r="C452" s="95" t="str">
        <f t="shared" ca="1" si="7"/>
        <v/>
      </c>
      <c r="D452" s="95" t="s">
        <v>567</v>
      </c>
      <c r="E452" s="95" t="s">
        <v>2583</v>
      </c>
      <c r="F452" s="95" t="s">
        <v>2144</v>
      </c>
      <c r="G452" s="95">
        <v>48</v>
      </c>
      <c r="H452" s="95" t="s">
        <v>2134</v>
      </c>
      <c r="I452" s="95" t="s">
        <v>2157</v>
      </c>
      <c r="J452" s="95" t="s">
        <v>2145</v>
      </c>
      <c r="K452" s="95" t="s">
        <v>2587</v>
      </c>
      <c r="L452" s="95" t="s">
        <v>2164</v>
      </c>
      <c r="M452" s="95" t="s">
        <v>2137</v>
      </c>
    </row>
    <row r="453" spans="1:13" x14ac:dyDescent="0.25">
      <c r="A453" s="95" t="s">
        <v>2583</v>
      </c>
      <c r="B453" s="95" t="s">
        <v>1953</v>
      </c>
      <c r="C453" s="95" t="str">
        <f t="shared" ca="1" si="7"/>
        <v/>
      </c>
      <c r="D453" s="95" t="s">
        <v>568</v>
      </c>
      <c r="E453" s="95" t="s">
        <v>2583</v>
      </c>
      <c r="F453" s="95" t="s">
        <v>2146</v>
      </c>
      <c r="G453" s="95">
        <v>48</v>
      </c>
      <c r="H453" s="95" t="s">
        <v>2134</v>
      </c>
      <c r="I453" s="95" t="s">
        <v>2157</v>
      </c>
      <c r="J453" s="95" t="s">
        <v>2147</v>
      </c>
      <c r="K453" s="95" t="s">
        <v>2587</v>
      </c>
      <c r="L453" s="95" t="s">
        <v>2164</v>
      </c>
      <c r="M453" s="95" t="s">
        <v>2137</v>
      </c>
    </row>
    <row r="454" spans="1:13" x14ac:dyDescent="0.25">
      <c r="A454" s="95" t="s">
        <v>2583</v>
      </c>
      <c r="B454" s="95" t="s">
        <v>1954</v>
      </c>
      <c r="C454" s="95" t="str">
        <f t="shared" ca="1" si="7"/>
        <v/>
      </c>
      <c r="D454" s="95" t="s">
        <v>569</v>
      </c>
      <c r="E454" s="95" t="s">
        <v>2583</v>
      </c>
      <c r="F454" s="95" t="s">
        <v>2148</v>
      </c>
      <c r="G454" s="95">
        <v>48</v>
      </c>
      <c r="H454" s="95" t="s">
        <v>2134</v>
      </c>
      <c r="I454" s="95" t="s">
        <v>2157</v>
      </c>
      <c r="J454" s="95" t="s">
        <v>2192</v>
      </c>
      <c r="K454" s="95" t="s">
        <v>2587</v>
      </c>
      <c r="L454" s="95" t="s">
        <v>2164</v>
      </c>
      <c r="M454" s="95" t="s">
        <v>2137</v>
      </c>
    </row>
    <row r="455" spans="1:13" x14ac:dyDescent="0.25">
      <c r="A455" s="95" t="s">
        <v>2583</v>
      </c>
      <c r="B455" s="95" t="s">
        <v>1955</v>
      </c>
      <c r="C455" s="95" t="str">
        <f t="shared" ca="1" si="7"/>
        <v/>
      </c>
      <c r="D455" s="95" t="s">
        <v>570</v>
      </c>
      <c r="E455" s="95" t="s">
        <v>2583</v>
      </c>
      <c r="F455" s="95" t="s">
        <v>2149</v>
      </c>
      <c r="G455" s="95">
        <v>48</v>
      </c>
      <c r="H455" s="95" t="s">
        <v>2134</v>
      </c>
      <c r="I455" s="95" t="s">
        <v>2157</v>
      </c>
      <c r="J455" s="95" t="s">
        <v>2150</v>
      </c>
      <c r="K455" s="95" t="s">
        <v>2587</v>
      </c>
      <c r="L455" s="95" t="s">
        <v>2164</v>
      </c>
      <c r="M455" s="95" t="s">
        <v>2137</v>
      </c>
    </row>
    <row r="456" spans="1:13" x14ac:dyDescent="0.25">
      <c r="A456" s="95" t="s">
        <v>2583</v>
      </c>
      <c r="B456" s="95" t="s">
        <v>1956</v>
      </c>
      <c r="C456" s="95" t="str">
        <f t="shared" ca="1" si="7"/>
        <v/>
      </c>
      <c r="D456" s="95" t="s">
        <v>571</v>
      </c>
      <c r="E456" s="95" t="s">
        <v>2583</v>
      </c>
      <c r="F456" s="95" t="s">
        <v>2151</v>
      </c>
      <c r="G456" s="95">
        <v>48</v>
      </c>
      <c r="H456" s="95" t="s">
        <v>2134</v>
      </c>
      <c r="I456" s="95" t="s">
        <v>2157</v>
      </c>
      <c r="J456" s="95" t="s">
        <v>2152</v>
      </c>
      <c r="K456" s="95" t="s">
        <v>2587</v>
      </c>
      <c r="L456" s="95" t="s">
        <v>2164</v>
      </c>
      <c r="M456" s="95" t="s">
        <v>2137</v>
      </c>
    </row>
    <row r="457" spans="1:13" x14ac:dyDescent="0.25">
      <c r="A457" s="95" t="s">
        <v>2583</v>
      </c>
      <c r="B457" s="95" t="s">
        <v>1855</v>
      </c>
      <c r="C457" s="95" t="str">
        <f t="shared" ca="1" si="7"/>
        <v/>
      </c>
      <c r="D457" s="95" t="s">
        <v>572</v>
      </c>
      <c r="E457" s="95" t="s">
        <v>2583</v>
      </c>
      <c r="F457" s="95" t="s">
        <v>2153</v>
      </c>
      <c r="G457" s="95">
        <v>48</v>
      </c>
      <c r="H457" s="95" t="s">
        <v>2134</v>
      </c>
      <c r="I457" s="95" t="s">
        <v>2157</v>
      </c>
      <c r="J457" s="95" t="s">
        <v>2135</v>
      </c>
      <c r="K457" s="95" t="s">
        <v>2587</v>
      </c>
      <c r="L457" s="95" t="s">
        <v>2164</v>
      </c>
      <c r="M457" s="95" t="s">
        <v>2137</v>
      </c>
    </row>
    <row r="458" spans="1:13" x14ac:dyDescent="0.25">
      <c r="A458" s="95" t="s">
        <v>2583</v>
      </c>
      <c r="B458" s="95" t="s">
        <v>1856</v>
      </c>
      <c r="C458" s="95" t="str">
        <f t="shared" ca="1" si="7"/>
        <v/>
      </c>
      <c r="D458" s="95" t="s">
        <v>574</v>
      </c>
      <c r="E458" s="95" t="s">
        <v>2583</v>
      </c>
      <c r="F458" s="95" t="s">
        <v>2133</v>
      </c>
      <c r="G458" s="95">
        <v>49</v>
      </c>
      <c r="H458" s="95" t="s">
        <v>2134</v>
      </c>
      <c r="I458" s="95" t="s">
        <v>2135</v>
      </c>
      <c r="J458" s="95" t="s">
        <v>2135</v>
      </c>
      <c r="K458" s="95" t="s">
        <v>2587</v>
      </c>
      <c r="L458" s="95" t="s">
        <v>2165</v>
      </c>
      <c r="M458" s="95" t="s">
        <v>2137</v>
      </c>
    </row>
    <row r="459" spans="1:13" x14ac:dyDescent="0.25">
      <c r="A459" s="95" t="s">
        <v>2583</v>
      </c>
      <c r="B459" s="95" t="s">
        <v>1857</v>
      </c>
      <c r="C459" s="95" t="str">
        <f t="shared" ca="1" si="7"/>
        <v/>
      </c>
      <c r="D459" s="95" t="s">
        <v>575</v>
      </c>
      <c r="E459" s="95" t="s">
        <v>2583</v>
      </c>
      <c r="F459" s="95" t="s">
        <v>2138</v>
      </c>
      <c r="G459" s="95">
        <v>49</v>
      </c>
      <c r="H459" s="95" t="s">
        <v>2134</v>
      </c>
      <c r="I459" s="95" t="s">
        <v>2135</v>
      </c>
      <c r="J459" s="95" t="s">
        <v>2135</v>
      </c>
      <c r="K459" s="95" t="s">
        <v>2587</v>
      </c>
      <c r="L459" s="95" t="s">
        <v>2165</v>
      </c>
      <c r="M459" s="95" t="s">
        <v>2137</v>
      </c>
    </row>
    <row r="460" spans="1:13" x14ac:dyDescent="0.25">
      <c r="A460" s="95" t="s">
        <v>2583</v>
      </c>
      <c r="B460" s="95" t="s">
        <v>1858</v>
      </c>
      <c r="C460" s="95" t="str">
        <f t="shared" ca="1" si="7"/>
        <v/>
      </c>
      <c r="D460" s="95" t="s">
        <v>576</v>
      </c>
      <c r="E460" s="95" t="s">
        <v>2583</v>
      </c>
      <c r="F460" s="95" t="s">
        <v>2139</v>
      </c>
      <c r="G460" s="95">
        <v>49</v>
      </c>
      <c r="H460" s="95" t="s">
        <v>2134</v>
      </c>
      <c r="I460" s="95" t="s">
        <v>2135</v>
      </c>
      <c r="J460" s="95" t="s">
        <v>2135</v>
      </c>
      <c r="K460" s="95" t="s">
        <v>2587</v>
      </c>
      <c r="L460" s="95" t="s">
        <v>2165</v>
      </c>
      <c r="M460" s="95" t="s">
        <v>2137</v>
      </c>
    </row>
    <row r="461" spans="1:13" x14ac:dyDescent="0.25">
      <c r="A461" s="95" t="s">
        <v>2583</v>
      </c>
      <c r="B461" s="95" t="s">
        <v>1859</v>
      </c>
      <c r="C461" s="95" t="str">
        <f t="shared" ca="1" si="7"/>
        <v/>
      </c>
      <c r="D461" s="95" t="s">
        <v>577</v>
      </c>
      <c r="E461" s="95" t="s">
        <v>2583</v>
      </c>
      <c r="F461" s="95" t="s">
        <v>2140</v>
      </c>
      <c r="G461" s="95">
        <v>49</v>
      </c>
      <c r="H461" s="95" t="s">
        <v>2134</v>
      </c>
      <c r="I461" s="95" t="s">
        <v>2135</v>
      </c>
      <c r="J461" s="95" t="s">
        <v>2135</v>
      </c>
      <c r="K461" s="95" t="s">
        <v>2587</v>
      </c>
      <c r="L461" s="95" t="s">
        <v>2165</v>
      </c>
      <c r="M461" s="95" t="s">
        <v>2137</v>
      </c>
    </row>
    <row r="462" spans="1:13" x14ac:dyDescent="0.25">
      <c r="A462" s="95" t="s">
        <v>2583</v>
      </c>
      <c r="B462" s="95" t="s">
        <v>1860</v>
      </c>
      <c r="C462" s="95" t="str">
        <f t="shared" ca="1" si="7"/>
        <v/>
      </c>
      <c r="D462" s="95" t="s">
        <v>578</v>
      </c>
      <c r="E462" s="95" t="s">
        <v>2583</v>
      </c>
      <c r="F462" s="95" t="s">
        <v>2141</v>
      </c>
      <c r="G462" s="95">
        <v>49</v>
      </c>
      <c r="H462" s="95" t="s">
        <v>2134</v>
      </c>
      <c r="I462" s="95" t="s">
        <v>2135</v>
      </c>
      <c r="J462" s="95" t="s">
        <v>2135</v>
      </c>
      <c r="K462" s="95" t="s">
        <v>2587</v>
      </c>
      <c r="L462" s="95" t="s">
        <v>2165</v>
      </c>
      <c r="M462" s="95" t="s">
        <v>2137</v>
      </c>
    </row>
    <row r="463" spans="1:13" x14ac:dyDescent="0.25">
      <c r="A463" s="95" t="s">
        <v>2583</v>
      </c>
      <c r="B463" s="95" t="s">
        <v>1861</v>
      </c>
      <c r="C463" s="95" t="str">
        <f t="shared" ca="1" si="7"/>
        <v/>
      </c>
      <c r="D463" s="95" t="s">
        <v>579</v>
      </c>
      <c r="E463" s="95" t="s">
        <v>2583</v>
      </c>
      <c r="F463" s="95" t="s">
        <v>2142</v>
      </c>
      <c r="G463" s="95">
        <v>49</v>
      </c>
      <c r="H463" s="95" t="s">
        <v>2134</v>
      </c>
      <c r="I463" s="95" t="s">
        <v>2135</v>
      </c>
      <c r="J463" s="95" t="s">
        <v>2143</v>
      </c>
      <c r="K463" s="95" t="s">
        <v>2587</v>
      </c>
      <c r="L463" s="95" t="s">
        <v>2165</v>
      </c>
      <c r="M463" s="95" t="s">
        <v>2137</v>
      </c>
    </row>
    <row r="464" spans="1:13" x14ac:dyDescent="0.25">
      <c r="A464" s="95" t="s">
        <v>2583</v>
      </c>
      <c r="B464" s="95" t="s">
        <v>1862</v>
      </c>
      <c r="C464" s="95" t="str">
        <f t="shared" ca="1" si="7"/>
        <v/>
      </c>
      <c r="D464" s="95" t="s">
        <v>580</v>
      </c>
      <c r="E464" s="95" t="s">
        <v>2583</v>
      </c>
      <c r="F464" s="95" t="s">
        <v>2144</v>
      </c>
      <c r="G464" s="95">
        <v>49</v>
      </c>
      <c r="H464" s="95" t="s">
        <v>2134</v>
      </c>
      <c r="I464" s="95" t="s">
        <v>2135</v>
      </c>
      <c r="J464" s="95" t="s">
        <v>2145</v>
      </c>
      <c r="K464" s="95" t="s">
        <v>2587</v>
      </c>
      <c r="L464" s="95" t="s">
        <v>2165</v>
      </c>
      <c r="M464" s="95" t="s">
        <v>2137</v>
      </c>
    </row>
    <row r="465" spans="1:13" x14ac:dyDescent="0.25">
      <c r="A465" s="95" t="s">
        <v>2583</v>
      </c>
      <c r="B465" s="95" t="s">
        <v>1863</v>
      </c>
      <c r="C465" s="95" t="str">
        <f t="shared" ca="1" si="7"/>
        <v/>
      </c>
      <c r="D465" s="95" t="s">
        <v>581</v>
      </c>
      <c r="E465" s="95" t="s">
        <v>2583</v>
      </c>
      <c r="F465" s="95" t="s">
        <v>2146</v>
      </c>
      <c r="G465" s="95">
        <v>49</v>
      </c>
      <c r="H465" s="95" t="s">
        <v>2134</v>
      </c>
      <c r="I465" s="95" t="s">
        <v>2135</v>
      </c>
      <c r="J465" s="95" t="s">
        <v>2147</v>
      </c>
      <c r="K465" s="95" t="s">
        <v>2587</v>
      </c>
      <c r="L465" s="95" t="s">
        <v>2165</v>
      </c>
      <c r="M465" s="95" t="s">
        <v>2137</v>
      </c>
    </row>
    <row r="466" spans="1:13" x14ac:dyDescent="0.25">
      <c r="A466" s="95" t="s">
        <v>2583</v>
      </c>
      <c r="B466" s="95" t="s">
        <v>1864</v>
      </c>
      <c r="C466" s="95" t="str">
        <f t="shared" ca="1" si="7"/>
        <v/>
      </c>
      <c r="D466" s="95" t="s">
        <v>582</v>
      </c>
      <c r="E466" s="95" t="s">
        <v>2583</v>
      </c>
      <c r="F466" s="95" t="s">
        <v>2148</v>
      </c>
      <c r="G466" s="95">
        <v>49</v>
      </c>
      <c r="H466" s="95" t="s">
        <v>2134</v>
      </c>
      <c r="I466" s="95" t="s">
        <v>2135</v>
      </c>
      <c r="J466" s="95" t="s">
        <v>2192</v>
      </c>
      <c r="K466" s="95" t="s">
        <v>2587</v>
      </c>
      <c r="L466" s="95" t="s">
        <v>2165</v>
      </c>
      <c r="M466" s="95" t="s">
        <v>2137</v>
      </c>
    </row>
    <row r="467" spans="1:13" x14ac:dyDescent="0.25">
      <c r="A467" s="95" t="s">
        <v>2583</v>
      </c>
      <c r="B467" s="95" t="s">
        <v>1865</v>
      </c>
      <c r="C467" s="95" t="str">
        <f t="shared" ca="1" si="7"/>
        <v/>
      </c>
      <c r="D467" s="95" t="s">
        <v>583</v>
      </c>
      <c r="E467" s="95" t="s">
        <v>2583</v>
      </c>
      <c r="F467" s="95" t="s">
        <v>2149</v>
      </c>
      <c r="G467" s="95">
        <v>49</v>
      </c>
      <c r="H467" s="95" t="s">
        <v>2134</v>
      </c>
      <c r="I467" s="95" t="s">
        <v>2135</v>
      </c>
      <c r="J467" s="95" t="s">
        <v>2150</v>
      </c>
      <c r="K467" s="95" t="s">
        <v>2587</v>
      </c>
      <c r="L467" s="95" t="s">
        <v>2165</v>
      </c>
      <c r="M467" s="95" t="s">
        <v>2137</v>
      </c>
    </row>
    <row r="468" spans="1:13" x14ac:dyDescent="0.25">
      <c r="A468" s="95" t="s">
        <v>2583</v>
      </c>
      <c r="B468" s="95" t="s">
        <v>1866</v>
      </c>
      <c r="C468" s="95" t="str">
        <f t="shared" ca="1" si="7"/>
        <v/>
      </c>
      <c r="D468" s="95" t="s">
        <v>584</v>
      </c>
      <c r="E468" s="95" t="s">
        <v>2583</v>
      </c>
      <c r="F468" s="95" t="s">
        <v>2151</v>
      </c>
      <c r="G468" s="95">
        <v>49</v>
      </c>
      <c r="H468" s="95" t="s">
        <v>2134</v>
      </c>
      <c r="I468" s="95" t="s">
        <v>2135</v>
      </c>
      <c r="J468" s="95" t="s">
        <v>2152</v>
      </c>
      <c r="K468" s="95" t="s">
        <v>2587</v>
      </c>
      <c r="L468" s="95" t="s">
        <v>2165</v>
      </c>
      <c r="M468" s="95" t="s">
        <v>2137</v>
      </c>
    </row>
    <row r="469" spans="1:13" x14ac:dyDescent="0.25">
      <c r="A469" s="95" t="s">
        <v>2583</v>
      </c>
      <c r="B469" s="95" t="s">
        <v>1867</v>
      </c>
      <c r="C469" s="95" t="str">
        <f t="shared" ca="1" si="7"/>
        <v/>
      </c>
      <c r="D469" s="95" t="s">
        <v>585</v>
      </c>
      <c r="E469" s="95" t="s">
        <v>2583</v>
      </c>
      <c r="F469" s="95" t="s">
        <v>2153</v>
      </c>
      <c r="G469" s="95">
        <v>49</v>
      </c>
      <c r="H469" s="95" t="s">
        <v>2134</v>
      </c>
      <c r="I469" s="95" t="s">
        <v>2135</v>
      </c>
      <c r="J469" s="95" t="s">
        <v>2135</v>
      </c>
      <c r="K469" s="95" t="s">
        <v>2587</v>
      </c>
      <c r="L469" s="95" t="s">
        <v>2165</v>
      </c>
      <c r="M469" s="95" t="s">
        <v>2137</v>
      </c>
    </row>
    <row r="470" spans="1:13" x14ac:dyDescent="0.25">
      <c r="A470" s="95" t="s">
        <v>2583</v>
      </c>
      <c r="B470" s="95" t="s">
        <v>1868</v>
      </c>
      <c r="C470" s="95" t="str">
        <f t="shared" ca="1" si="7"/>
        <v/>
      </c>
      <c r="D470" s="95" t="s">
        <v>592</v>
      </c>
      <c r="E470" s="95" t="s">
        <v>2583</v>
      </c>
      <c r="F470" s="95" t="s">
        <v>2133</v>
      </c>
      <c r="G470" s="95">
        <v>55</v>
      </c>
      <c r="H470" s="95" t="s">
        <v>2134</v>
      </c>
      <c r="I470" s="95" t="s">
        <v>2135</v>
      </c>
      <c r="J470" s="95" t="s">
        <v>2166</v>
      </c>
      <c r="K470" s="95" t="s">
        <v>2587</v>
      </c>
      <c r="L470" s="95" t="s">
        <v>2136</v>
      </c>
      <c r="M470" s="95" t="s">
        <v>2137</v>
      </c>
    </row>
    <row r="471" spans="1:13" x14ac:dyDescent="0.25">
      <c r="A471" s="95" t="s">
        <v>2583</v>
      </c>
      <c r="B471" s="95" t="s">
        <v>1869</v>
      </c>
      <c r="C471" s="95" t="str">
        <f t="shared" ca="1" si="7"/>
        <v/>
      </c>
      <c r="D471" s="95" t="s">
        <v>593</v>
      </c>
      <c r="E471" s="95" t="s">
        <v>2583</v>
      </c>
      <c r="F471" s="95" t="s">
        <v>2138</v>
      </c>
      <c r="G471" s="95">
        <v>55</v>
      </c>
      <c r="H471" s="95" t="s">
        <v>2134</v>
      </c>
      <c r="I471" s="95" t="s">
        <v>2135</v>
      </c>
      <c r="J471" s="95" t="s">
        <v>2167</v>
      </c>
      <c r="K471" s="95" t="s">
        <v>2587</v>
      </c>
      <c r="L471" s="95" t="s">
        <v>2136</v>
      </c>
      <c r="M471" s="95" t="s">
        <v>2137</v>
      </c>
    </row>
    <row r="472" spans="1:13" x14ac:dyDescent="0.25">
      <c r="A472" s="95" t="s">
        <v>2583</v>
      </c>
      <c r="B472" s="95" t="s">
        <v>1967</v>
      </c>
      <c r="C472" s="95" t="str">
        <f t="shared" ca="1" si="7"/>
        <v/>
      </c>
      <c r="D472" s="95" t="s">
        <v>594</v>
      </c>
      <c r="E472" s="95" t="s">
        <v>2583</v>
      </c>
      <c r="F472" s="95" t="s">
        <v>2139</v>
      </c>
      <c r="G472" s="95">
        <v>55</v>
      </c>
      <c r="H472" s="95" t="s">
        <v>2134</v>
      </c>
      <c r="I472" s="95" t="s">
        <v>2135</v>
      </c>
      <c r="J472" s="95" t="s">
        <v>2168</v>
      </c>
      <c r="K472" s="95" t="s">
        <v>2587</v>
      </c>
      <c r="L472" s="95" t="s">
        <v>2136</v>
      </c>
      <c r="M472" s="95" t="s">
        <v>2137</v>
      </c>
    </row>
    <row r="473" spans="1:13" x14ac:dyDescent="0.25">
      <c r="A473" s="95" t="s">
        <v>2583</v>
      </c>
      <c r="B473" s="95" t="s">
        <v>1968</v>
      </c>
      <c r="C473" s="95" t="str">
        <f t="shared" ca="1" si="7"/>
        <v/>
      </c>
      <c r="D473" s="95" t="s">
        <v>595</v>
      </c>
      <c r="E473" s="95" t="s">
        <v>2583</v>
      </c>
      <c r="F473" s="95" t="s">
        <v>2140</v>
      </c>
      <c r="G473" s="95">
        <v>55</v>
      </c>
      <c r="H473" s="95" t="s">
        <v>2134</v>
      </c>
      <c r="I473" s="95" t="s">
        <v>2135</v>
      </c>
      <c r="J473" s="95" t="s">
        <v>2169</v>
      </c>
      <c r="K473" s="95" t="s">
        <v>2587</v>
      </c>
      <c r="L473" s="95" t="s">
        <v>2136</v>
      </c>
      <c r="M473" s="95" t="s">
        <v>2137</v>
      </c>
    </row>
    <row r="474" spans="1:13" x14ac:dyDescent="0.25">
      <c r="A474" s="95" t="s">
        <v>2583</v>
      </c>
      <c r="B474" s="95" t="s">
        <v>1969</v>
      </c>
      <c r="C474" s="95" t="str">
        <f t="shared" ca="1" si="7"/>
        <v/>
      </c>
      <c r="D474" s="95" t="s">
        <v>596</v>
      </c>
      <c r="E474" s="95" t="s">
        <v>2583</v>
      </c>
      <c r="F474" s="95" t="s">
        <v>2141</v>
      </c>
      <c r="G474" s="95">
        <v>55</v>
      </c>
      <c r="H474" s="95" t="s">
        <v>2134</v>
      </c>
      <c r="I474" s="95" t="s">
        <v>2135</v>
      </c>
      <c r="J474" s="95" t="s">
        <v>2170</v>
      </c>
      <c r="K474" s="95" t="s">
        <v>2587</v>
      </c>
      <c r="L474" s="95" t="s">
        <v>2136</v>
      </c>
      <c r="M474" s="95" t="s">
        <v>2137</v>
      </c>
    </row>
    <row r="475" spans="1:13" x14ac:dyDescent="0.25">
      <c r="A475" s="95" t="s">
        <v>2583</v>
      </c>
      <c r="B475" s="95" t="s">
        <v>2290</v>
      </c>
      <c r="C475" s="95" t="str">
        <f t="shared" ca="1" si="7"/>
        <v/>
      </c>
      <c r="D475" s="95" t="s">
        <v>599</v>
      </c>
      <c r="E475" s="95" t="s">
        <v>2583</v>
      </c>
      <c r="F475" s="95" t="s">
        <v>2133</v>
      </c>
      <c r="G475" s="95">
        <v>56</v>
      </c>
      <c r="H475" s="95" t="s">
        <v>2134</v>
      </c>
      <c r="I475" s="95" t="s">
        <v>2135</v>
      </c>
      <c r="J475" s="95" t="s">
        <v>2166</v>
      </c>
      <c r="K475" s="95" t="s">
        <v>2587</v>
      </c>
      <c r="L475" s="95" t="s">
        <v>2171</v>
      </c>
      <c r="M475" s="95" t="s">
        <v>2137</v>
      </c>
    </row>
    <row r="476" spans="1:13" x14ac:dyDescent="0.25">
      <c r="A476" s="95" t="s">
        <v>2583</v>
      </c>
      <c r="B476" s="95" t="s">
        <v>2291</v>
      </c>
      <c r="C476" s="95" t="str">
        <f t="shared" ca="1" si="7"/>
        <v/>
      </c>
      <c r="D476" s="95" t="s">
        <v>600</v>
      </c>
      <c r="E476" s="95" t="s">
        <v>2583</v>
      </c>
      <c r="F476" s="95" t="s">
        <v>2138</v>
      </c>
      <c r="G476" s="95">
        <v>56</v>
      </c>
      <c r="H476" s="95" t="s">
        <v>2134</v>
      </c>
      <c r="I476" s="95" t="s">
        <v>2135</v>
      </c>
      <c r="J476" s="95" t="s">
        <v>2167</v>
      </c>
      <c r="K476" s="95" t="s">
        <v>2587</v>
      </c>
      <c r="L476" s="95" t="s">
        <v>2171</v>
      </c>
      <c r="M476" s="95" t="s">
        <v>2137</v>
      </c>
    </row>
    <row r="477" spans="1:13" x14ac:dyDescent="0.25">
      <c r="A477" s="95" t="s">
        <v>2583</v>
      </c>
      <c r="B477" s="95" t="s">
        <v>2292</v>
      </c>
      <c r="C477" s="95" t="str">
        <f t="shared" ca="1" si="7"/>
        <v/>
      </c>
      <c r="D477" s="95" t="s">
        <v>601</v>
      </c>
      <c r="E477" s="95" t="s">
        <v>2583</v>
      </c>
      <c r="F477" s="95" t="s">
        <v>2139</v>
      </c>
      <c r="G477" s="95">
        <v>56</v>
      </c>
      <c r="H477" s="95" t="s">
        <v>2134</v>
      </c>
      <c r="I477" s="95" t="s">
        <v>2135</v>
      </c>
      <c r="J477" s="95" t="s">
        <v>2168</v>
      </c>
      <c r="K477" s="95" t="s">
        <v>2587</v>
      </c>
      <c r="L477" s="95" t="s">
        <v>2171</v>
      </c>
      <c r="M477" s="95" t="s">
        <v>2137</v>
      </c>
    </row>
    <row r="478" spans="1:13" x14ac:dyDescent="0.25">
      <c r="A478" s="95" t="s">
        <v>2583</v>
      </c>
      <c r="B478" s="95" t="s">
        <v>2293</v>
      </c>
      <c r="C478" s="95" t="str">
        <f t="shared" ca="1" si="7"/>
        <v/>
      </c>
      <c r="D478" s="95" t="s">
        <v>602</v>
      </c>
      <c r="E478" s="95" t="s">
        <v>2583</v>
      </c>
      <c r="F478" s="95" t="s">
        <v>2140</v>
      </c>
      <c r="G478" s="95">
        <v>56</v>
      </c>
      <c r="H478" s="95" t="s">
        <v>2134</v>
      </c>
      <c r="I478" s="95" t="s">
        <v>2135</v>
      </c>
      <c r="J478" s="95" t="s">
        <v>2169</v>
      </c>
      <c r="K478" s="95" t="s">
        <v>2587</v>
      </c>
      <c r="L478" s="95" t="s">
        <v>2171</v>
      </c>
      <c r="M478" s="95" t="s">
        <v>2137</v>
      </c>
    </row>
    <row r="479" spans="1:13" x14ac:dyDescent="0.25">
      <c r="A479" s="95" t="s">
        <v>2583</v>
      </c>
      <c r="B479" s="95" t="s">
        <v>2294</v>
      </c>
      <c r="C479" s="95" t="str">
        <f t="shared" ca="1" si="7"/>
        <v/>
      </c>
      <c r="D479" s="95" t="s">
        <v>603</v>
      </c>
      <c r="E479" s="95" t="s">
        <v>2583</v>
      </c>
      <c r="F479" s="95" t="s">
        <v>2141</v>
      </c>
      <c r="G479" s="95">
        <v>56</v>
      </c>
      <c r="H479" s="95" t="s">
        <v>2134</v>
      </c>
      <c r="I479" s="95" t="s">
        <v>2135</v>
      </c>
      <c r="J479" s="95" t="s">
        <v>2170</v>
      </c>
      <c r="K479" s="95" t="s">
        <v>2587</v>
      </c>
      <c r="L479" s="95" t="s">
        <v>2171</v>
      </c>
      <c r="M479" s="95" t="s">
        <v>2137</v>
      </c>
    </row>
    <row r="480" spans="1:13" x14ac:dyDescent="0.25">
      <c r="A480" s="95" t="s">
        <v>2583</v>
      </c>
      <c r="B480" s="95" t="s">
        <v>1527</v>
      </c>
      <c r="C480" s="95" t="str">
        <f t="shared" ca="1" si="7"/>
        <v/>
      </c>
      <c r="D480" s="95" t="s">
        <v>606</v>
      </c>
      <c r="E480" s="95" t="s">
        <v>2583</v>
      </c>
      <c r="F480" s="95" t="s">
        <v>2133</v>
      </c>
      <c r="G480" s="95">
        <v>61</v>
      </c>
      <c r="H480" s="95" t="s">
        <v>2134</v>
      </c>
      <c r="I480" s="95" t="s">
        <v>2135</v>
      </c>
      <c r="J480" s="95" t="s">
        <v>2166</v>
      </c>
      <c r="K480" s="95" t="s">
        <v>2587</v>
      </c>
      <c r="L480" s="95" t="s">
        <v>2136</v>
      </c>
      <c r="M480" s="95" t="s">
        <v>2137</v>
      </c>
    </row>
    <row r="481" spans="1:13" x14ac:dyDescent="0.25">
      <c r="A481" s="95" t="s">
        <v>2583</v>
      </c>
      <c r="B481" s="95" t="s">
        <v>1528</v>
      </c>
      <c r="C481" s="95" t="str">
        <f t="shared" ca="1" si="7"/>
        <v/>
      </c>
      <c r="D481" s="95" t="s">
        <v>607</v>
      </c>
      <c r="E481" s="95" t="s">
        <v>2583</v>
      </c>
      <c r="F481" s="95" t="s">
        <v>2138</v>
      </c>
      <c r="G481" s="95">
        <v>61</v>
      </c>
      <c r="H481" s="95" t="s">
        <v>2134</v>
      </c>
      <c r="I481" s="95" t="s">
        <v>2135</v>
      </c>
      <c r="J481" s="95" t="s">
        <v>2167</v>
      </c>
      <c r="K481" s="95" t="s">
        <v>2587</v>
      </c>
      <c r="L481" s="95" t="s">
        <v>2136</v>
      </c>
      <c r="M481" s="95" t="s">
        <v>2137</v>
      </c>
    </row>
    <row r="482" spans="1:13" x14ac:dyDescent="0.25">
      <c r="A482" s="95" t="s">
        <v>2583</v>
      </c>
      <c r="B482" s="95" t="s">
        <v>1529</v>
      </c>
      <c r="C482" s="95" t="str">
        <f t="shared" ca="1" si="7"/>
        <v/>
      </c>
      <c r="D482" s="95" t="s">
        <v>608</v>
      </c>
      <c r="E482" s="95" t="s">
        <v>2583</v>
      </c>
      <c r="F482" s="95" t="s">
        <v>2139</v>
      </c>
      <c r="G482" s="95">
        <v>61</v>
      </c>
      <c r="H482" s="95" t="s">
        <v>2134</v>
      </c>
      <c r="I482" s="95" t="s">
        <v>2135</v>
      </c>
      <c r="J482" s="95" t="s">
        <v>2168</v>
      </c>
      <c r="K482" s="95" t="s">
        <v>2587</v>
      </c>
      <c r="L482" s="95" t="s">
        <v>2136</v>
      </c>
      <c r="M482" s="95" t="s">
        <v>2137</v>
      </c>
    </row>
    <row r="483" spans="1:13" x14ac:dyDescent="0.25">
      <c r="A483" s="95" t="s">
        <v>2583</v>
      </c>
      <c r="B483" s="95" t="s">
        <v>1530</v>
      </c>
      <c r="C483" s="95" t="str">
        <f t="shared" ca="1" si="7"/>
        <v/>
      </c>
      <c r="D483" s="95" t="s">
        <v>609</v>
      </c>
      <c r="E483" s="95" t="s">
        <v>2583</v>
      </c>
      <c r="F483" s="95" t="s">
        <v>2140</v>
      </c>
      <c r="G483" s="95">
        <v>61</v>
      </c>
      <c r="H483" s="95" t="s">
        <v>2134</v>
      </c>
      <c r="I483" s="95" t="s">
        <v>2135</v>
      </c>
      <c r="J483" s="95" t="s">
        <v>2169</v>
      </c>
      <c r="K483" s="95" t="s">
        <v>2587</v>
      </c>
      <c r="L483" s="95" t="s">
        <v>2136</v>
      </c>
      <c r="M483" s="95" t="s">
        <v>2137</v>
      </c>
    </row>
    <row r="484" spans="1:13" x14ac:dyDescent="0.25">
      <c r="A484" s="95" t="s">
        <v>2583</v>
      </c>
      <c r="B484" s="95" t="s">
        <v>1531</v>
      </c>
      <c r="C484" s="95" t="str">
        <f t="shared" ca="1" si="7"/>
        <v/>
      </c>
      <c r="D484" s="95" t="s">
        <v>610</v>
      </c>
      <c r="E484" s="95" t="s">
        <v>2583</v>
      </c>
      <c r="F484" s="95" t="s">
        <v>2141</v>
      </c>
      <c r="G484" s="95">
        <v>61</v>
      </c>
      <c r="H484" s="95" t="s">
        <v>2134</v>
      </c>
      <c r="I484" s="95" t="s">
        <v>2135</v>
      </c>
      <c r="J484" s="95" t="s">
        <v>2170</v>
      </c>
      <c r="K484" s="95" t="s">
        <v>2587</v>
      </c>
      <c r="L484" s="95" t="s">
        <v>2136</v>
      </c>
      <c r="M484" s="95" t="s">
        <v>2137</v>
      </c>
    </row>
    <row r="485" spans="1:13" x14ac:dyDescent="0.25">
      <c r="A485" s="95" t="s">
        <v>2583</v>
      </c>
      <c r="B485" s="95" t="s">
        <v>1538</v>
      </c>
      <c r="C485" s="95" t="str">
        <f t="shared" ca="1" si="7"/>
        <v/>
      </c>
      <c r="D485" s="95" t="s">
        <v>612</v>
      </c>
      <c r="E485" s="95" t="s">
        <v>2583</v>
      </c>
      <c r="F485" s="95" t="s">
        <v>2133</v>
      </c>
      <c r="G485" s="95">
        <v>62</v>
      </c>
      <c r="H485" s="95" t="s">
        <v>2134</v>
      </c>
      <c r="I485" s="95" t="s">
        <v>2135</v>
      </c>
      <c r="J485" s="95" t="s">
        <v>2166</v>
      </c>
      <c r="K485" s="95" t="s">
        <v>2587</v>
      </c>
      <c r="L485" s="95" t="s">
        <v>2171</v>
      </c>
      <c r="M485" s="95" t="s">
        <v>2137</v>
      </c>
    </row>
    <row r="486" spans="1:13" x14ac:dyDescent="0.25">
      <c r="A486" s="95" t="s">
        <v>2583</v>
      </c>
      <c r="B486" s="95" t="s">
        <v>1539</v>
      </c>
      <c r="C486" s="95" t="str">
        <f t="shared" ca="1" si="7"/>
        <v/>
      </c>
      <c r="D486" s="95" t="s">
        <v>613</v>
      </c>
      <c r="E486" s="95" t="s">
        <v>2583</v>
      </c>
      <c r="F486" s="95" t="s">
        <v>2138</v>
      </c>
      <c r="G486" s="95">
        <v>62</v>
      </c>
      <c r="H486" s="95" t="s">
        <v>2134</v>
      </c>
      <c r="I486" s="95" t="s">
        <v>2135</v>
      </c>
      <c r="J486" s="95" t="s">
        <v>2167</v>
      </c>
      <c r="K486" s="95" t="s">
        <v>2587</v>
      </c>
      <c r="L486" s="95" t="s">
        <v>2171</v>
      </c>
      <c r="M486" s="95" t="s">
        <v>2137</v>
      </c>
    </row>
    <row r="487" spans="1:13" x14ac:dyDescent="0.25">
      <c r="A487" s="95" t="s">
        <v>2583</v>
      </c>
      <c r="B487" s="95" t="s">
        <v>1540</v>
      </c>
      <c r="C487" s="95" t="str">
        <f t="shared" ca="1" si="7"/>
        <v/>
      </c>
      <c r="D487" s="95" t="s">
        <v>614</v>
      </c>
      <c r="E487" s="95" t="s">
        <v>2583</v>
      </c>
      <c r="F487" s="95" t="s">
        <v>2139</v>
      </c>
      <c r="G487" s="95">
        <v>62</v>
      </c>
      <c r="H487" s="95" t="s">
        <v>2134</v>
      </c>
      <c r="I487" s="95" t="s">
        <v>2135</v>
      </c>
      <c r="J487" s="95" t="s">
        <v>2168</v>
      </c>
      <c r="K487" s="95" t="s">
        <v>2587</v>
      </c>
      <c r="L487" s="95" t="s">
        <v>2171</v>
      </c>
      <c r="M487" s="95" t="s">
        <v>2137</v>
      </c>
    </row>
    <row r="488" spans="1:13" x14ac:dyDescent="0.25">
      <c r="A488" s="95" t="s">
        <v>2583</v>
      </c>
      <c r="B488" s="95" t="s">
        <v>1541</v>
      </c>
      <c r="C488" s="95" t="str">
        <f t="shared" ca="1" si="7"/>
        <v/>
      </c>
      <c r="D488" s="95" t="s">
        <v>615</v>
      </c>
      <c r="E488" s="95" t="s">
        <v>2583</v>
      </c>
      <c r="F488" s="95" t="s">
        <v>2140</v>
      </c>
      <c r="G488" s="95">
        <v>62</v>
      </c>
      <c r="H488" s="95" t="s">
        <v>2134</v>
      </c>
      <c r="I488" s="95" t="s">
        <v>2135</v>
      </c>
      <c r="J488" s="95" t="s">
        <v>2169</v>
      </c>
      <c r="K488" s="95" t="s">
        <v>2587</v>
      </c>
      <c r="L488" s="95" t="s">
        <v>2171</v>
      </c>
      <c r="M488" s="95" t="s">
        <v>2137</v>
      </c>
    </row>
    <row r="489" spans="1:13" x14ac:dyDescent="0.25">
      <c r="A489" s="95" t="s">
        <v>2583</v>
      </c>
      <c r="B489" s="95" t="s">
        <v>1542</v>
      </c>
      <c r="C489" s="95" t="str">
        <f t="shared" ca="1" si="7"/>
        <v/>
      </c>
      <c r="D489" s="95" t="s">
        <v>616</v>
      </c>
      <c r="E489" s="95" t="s">
        <v>2583</v>
      </c>
      <c r="F489" s="95" t="s">
        <v>2141</v>
      </c>
      <c r="G489" s="95">
        <v>62</v>
      </c>
      <c r="H489" s="95" t="s">
        <v>2134</v>
      </c>
      <c r="I489" s="95" t="s">
        <v>2135</v>
      </c>
      <c r="J489" s="95" t="s">
        <v>2170</v>
      </c>
      <c r="K489" s="95" t="s">
        <v>2587</v>
      </c>
      <c r="L489" s="95" t="s">
        <v>2171</v>
      </c>
      <c r="M489" s="95" t="s">
        <v>2137</v>
      </c>
    </row>
    <row r="490" spans="1:13" x14ac:dyDescent="0.25">
      <c r="A490" s="95" t="s">
        <v>2584</v>
      </c>
      <c r="B490" s="95" t="s">
        <v>1613</v>
      </c>
      <c r="C490" s="95" t="str">
        <f t="shared" ca="1" si="7"/>
        <v/>
      </c>
      <c r="D490" s="95" t="s">
        <v>640</v>
      </c>
      <c r="E490" s="95" t="s">
        <v>2584</v>
      </c>
      <c r="F490" s="95" t="s">
        <v>2139</v>
      </c>
      <c r="G490" s="95">
        <v>8</v>
      </c>
      <c r="H490" s="95" t="s">
        <v>2134</v>
      </c>
      <c r="I490" s="95" t="s">
        <v>2135</v>
      </c>
      <c r="J490" s="95" t="s">
        <v>2135</v>
      </c>
      <c r="K490" s="95" t="s">
        <v>2587</v>
      </c>
      <c r="L490" s="95" t="s">
        <v>2136</v>
      </c>
      <c r="M490" s="95" t="s">
        <v>2137</v>
      </c>
    </row>
    <row r="491" spans="1:13" x14ac:dyDescent="0.25">
      <c r="A491" s="95" t="s">
        <v>2584</v>
      </c>
      <c r="B491" s="95" t="s">
        <v>1614</v>
      </c>
      <c r="C491" s="95" t="str">
        <f t="shared" ca="1" si="7"/>
        <v/>
      </c>
      <c r="D491" s="95" t="s">
        <v>641</v>
      </c>
      <c r="E491" s="95" t="s">
        <v>2584</v>
      </c>
      <c r="F491" s="95" t="s">
        <v>2140</v>
      </c>
      <c r="G491" s="95">
        <v>8</v>
      </c>
      <c r="H491" s="95" t="s">
        <v>2134</v>
      </c>
      <c r="I491" s="95" t="s">
        <v>2135</v>
      </c>
      <c r="J491" s="95" t="s">
        <v>2143</v>
      </c>
      <c r="K491" s="95" t="s">
        <v>2587</v>
      </c>
      <c r="L491" s="95" t="s">
        <v>2136</v>
      </c>
      <c r="M491" s="95" t="s">
        <v>2137</v>
      </c>
    </row>
    <row r="492" spans="1:13" x14ac:dyDescent="0.25">
      <c r="A492" s="95" t="s">
        <v>2584</v>
      </c>
      <c r="B492" s="95" t="s">
        <v>1615</v>
      </c>
      <c r="C492" s="95" t="str">
        <f t="shared" ca="1" si="7"/>
        <v/>
      </c>
      <c r="D492" s="95" t="s">
        <v>642</v>
      </c>
      <c r="E492" s="95" t="s">
        <v>2584</v>
      </c>
      <c r="F492" s="95" t="s">
        <v>2141</v>
      </c>
      <c r="G492" s="95">
        <v>8</v>
      </c>
      <c r="H492" s="95" t="s">
        <v>2134</v>
      </c>
      <c r="I492" s="95" t="s">
        <v>2135</v>
      </c>
      <c r="J492" s="95" t="s">
        <v>2145</v>
      </c>
      <c r="K492" s="95" t="s">
        <v>2587</v>
      </c>
      <c r="L492" s="95" t="s">
        <v>2136</v>
      </c>
      <c r="M492" s="95" t="s">
        <v>2137</v>
      </c>
    </row>
    <row r="493" spans="1:13" x14ac:dyDescent="0.25">
      <c r="A493" s="95" t="s">
        <v>2584</v>
      </c>
      <c r="B493" s="95" t="s">
        <v>1616</v>
      </c>
      <c r="C493" s="95" t="str">
        <f t="shared" ca="1" si="7"/>
        <v/>
      </c>
      <c r="D493" s="95" t="s">
        <v>643</v>
      </c>
      <c r="E493" s="95" t="s">
        <v>2584</v>
      </c>
      <c r="F493" s="95" t="s">
        <v>2142</v>
      </c>
      <c r="G493" s="95">
        <v>8</v>
      </c>
      <c r="H493" s="95" t="s">
        <v>2134</v>
      </c>
      <c r="I493" s="95" t="s">
        <v>2135</v>
      </c>
      <c r="J493" s="95" t="s">
        <v>2147</v>
      </c>
      <c r="K493" s="95" t="s">
        <v>2587</v>
      </c>
      <c r="L493" s="95" t="s">
        <v>2136</v>
      </c>
      <c r="M493" s="95" t="s">
        <v>2137</v>
      </c>
    </row>
    <row r="494" spans="1:13" x14ac:dyDescent="0.25">
      <c r="A494" s="95" t="s">
        <v>2584</v>
      </c>
      <c r="B494" s="95" t="s">
        <v>1617</v>
      </c>
      <c r="C494" s="95" t="str">
        <f t="shared" ca="1" si="7"/>
        <v/>
      </c>
      <c r="D494" s="95" t="s">
        <v>644</v>
      </c>
      <c r="E494" s="95" t="s">
        <v>2584</v>
      </c>
      <c r="F494" s="95" t="s">
        <v>2144</v>
      </c>
      <c r="G494" s="95">
        <v>8</v>
      </c>
      <c r="H494" s="95" t="s">
        <v>2134</v>
      </c>
      <c r="I494" s="95" t="s">
        <v>2135</v>
      </c>
      <c r="J494" s="95" t="s">
        <v>2192</v>
      </c>
      <c r="K494" s="95" t="s">
        <v>2587</v>
      </c>
      <c r="L494" s="95" t="s">
        <v>2136</v>
      </c>
      <c r="M494" s="95" t="s">
        <v>2137</v>
      </c>
    </row>
    <row r="495" spans="1:13" x14ac:dyDescent="0.25">
      <c r="A495" s="95" t="s">
        <v>2584</v>
      </c>
      <c r="B495" s="95" t="s">
        <v>1618</v>
      </c>
      <c r="C495" s="95" t="str">
        <f t="shared" ca="1" si="7"/>
        <v/>
      </c>
      <c r="D495" s="95" t="s">
        <v>645</v>
      </c>
      <c r="E495" s="95" t="s">
        <v>2584</v>
      </c>
      <c r="F495" s="95" t="s">
        <v>2146</v>
      </c>
      <c r="G495" s="95">
        <v>8</v>
      </c>
      <c r="H495" s="95" t="s">
        <v>2134</v>
      </c>
      <c r="I495" s="95" t="s">
        <v>2135</v>
      </c>
      <c r="J495" s="95" t="s">
        <v>2150</v>
      </c>
      <c r="K495" s="95" t="s">
        <v>2587</v>
      </c>
      <c r="L495" s="95" t="s">
        <v>2136</v>
      </c>
      <c r="M495" s="95" t="s">
        <v>2137</v>
      </c>
    </row>
    <row r="496" spans="1:13" x14ac:dyDescent="0.25">
      <c r="A496" s="95" t="s">
        <v>2584</v>
      </c>
      <c r="B496" s="95" t="s">
        <v>1619</v>
      </c>
      <c r="C496" s="95" t="str">
        <f t="shared" ca="1" si="7"/>
        <v/>
      </c>
      <c r="D496" s="95" t="s">
        <v>646</v>
      </c>
      <c r="E496" s="95" t="s">
        <v>2584</v>
      </c>
      <c r="F496" s="95" t="s">
        <v>2148</v>
      </c>
      <c r="G496" s="95">
        <v>8</v>
      </c>
      <c r="H496" s="95" t="s">
        <v>2134</v>
      </c>
      <c r="I496" s="95" t="s">
        <v>2135</v>
      </c>
      <c r="J496" s="95" t="s">
        <v>2172</v>
      </c>
      <c r="K496" s="95" t="s">
        <v>2587</v>
      </c>
      <c r="L496" s="95" t="s">
        <v>2136</v>
      </c>
      <c r="M496" s="95" t="s">
        <v>2137</v>
      </c>
    </row>
    <row r="497" spans="1:13" x14ac:dyDescent="0.25">
      <c r="A497" s="95" t="s">
        <v>2584</v>
      </c>
      <c r="B497" s="95" t="s">
        <v>1620</v>
      </c>
      <c r="C497" s="95" t="str">
        <f t="shared" ca="1" si="7"/>
        <v/>
      </c>
      <c r="D497" s="95" t="s">
        <v>647</v>
      </c>
      <c r="E497" s="95" t="s">
        <v>2584</v>
      </c>
      <c r="F497" s="95" t="s">
        <v>2149</v>
      </c>
      <c r="G497" s="95">
        <v>8</v>
      </c>
      <c r="H497" s="95" t="s">
        <v>2134</v>
      </c>
      <c r="I497" s="95" t="s">
        <v>2135</v>
      </c>
      <c r="J497" s="95" t="s">
        <v>2173</v>
      </c>
      <c r="K497" s="95" t="s">
        <v>2587</v>
      </c>
      <c r="L497" s="95" t="s">
        <v>2136</v>
      </c>
      <c r="M497" s="95" t="s">
        <v>2137</v>
      </c>
    </row>
    <row r="498" spans="1:13" x14ac:dyDescent="0.25">
      <c r="A498" s="95" t="s">
        <v>2584</v>
      </c>
      <c r="B498" s="95" t="s">
        <v>1621</v>
      </c>
      <c r="C498" s="95" t="str">
        <f t="shared" ca="1" si="7"/>
        <v/>
      </c>
      <c r="D498" s="95" t="s">
        <v>648</v>
      </c>
      <c r="E498" s="95" t="s">
        <v>2584</v>
      </c>
      <c r="F498" s="95" t="s">
        <v>2151</v>
      </c>
      <c r="G498" s="95">
        <v>8</v>
      </c>
      <c r="H498" s="95" t="s">
        <v>2134</v>
      </c>
      <c r="I498" s="95" t="s">
        <v>2135</v>
      </c>
      <c r="J498" s="95" t="s">
        <v>2135</v>
      </c>
      <c r="K498" s="95" t="s">
        <v>2587</v>
      </c>
      <c r="L498" s="95" t="s">
        <v>2136</v>
      </c>
      <c r="M498" s="95" t="s">
        <v>2137</v>
      </c>
    </row>
    <row r="499" spans="1:13" x14ac:dyDescent="0.25">
      <c r="A499" s="95" t="s">
        <v>2584</v>
      </c>
      <c r="B499" s="95" t="s">
        <v>1277</v>
      </c>
      <c r="C499" s="95" t="str">
        <f t="shared" ca="1" si="7"/>
        <v/>
      </c>
      <c r="D499" s="95" t="s">
        <v>650</v>
      </c>
      <c r="E499" s="95" t="s">
        <v>2584</v>
      </c>
      <c r="F499" s="95" t="s">
        <v>2139</v>
      </c>
      <c r="G499" s="95">
        <v>9</v>
      </c>
      <c r="H499" s="95" t="s">
        <v>2134</v>
      </c>
      <c r="I499" s="95" t="s">
        <v>2156</v>
      </c>
      <c r="J499" s="95" t="s">
        <v>2135</v>
      </c>
      <c r="K499" s="95" t="s">
        <v>2587</v>
      </c>
      <c r="L499" s="95" t="s">
        <v>2136</v>
      </c>
      <c r="M499" s="95" t="s">
        <v>2137</v>
      </c>
    </row>
    <row r="500" spans="1:13" x14ac:dyDescent="0.25">
      <c r="A500" s="95" t="s">
        <v>2584</v>
      </c>
      <c r="B500" s="95" t="s">
        <v>1278</v>
      </c>
      <c r="C500" s="95" t="str">
        <f t="shared" ca="1" si="7"/>
        <v/>
      </c>
      <c r="D500" s="95" t="s">
        <v>651</v>
      </c>
      <c r="E500" s="95" t="s">
        <v>2584</v>
      </c>
      <c r="F500" s="95" t="s">
        <v>2140</v>
      </c>
      <c r="G500" s="95">
        <v>9</v>
      </c>
      <c r="H500" s="95" t="s">
        <v>2134</v>
      </c>
      <c r="I500" s="95" t="s">
        <v>2156</v>
      </c>
      <c r="J500" s="95" t="s">
        <v>2143</v>
      </c>
      <c r="K500" s="95" t="s">
        <v>2587</v>
      </c>
      <c r="L500" s="95" t="s">
        <v>2136</v>
      </c>
      <c r="M500" s="95" t="s">
        <v>2137</v>
      </c>
    </row>
    <row r="501" spans="1:13" x14ac:dyDescent="0.25">
      <c r="A501" s="95" t="s">
        <v>2584</v>
      </c>
      <c r="B501" s="95" t="s">
        <v>1279</v>
      </c>
      <c r="C501" s="95" t="str">
        <f t="shared" ca="1" si="7"/>
        <v/>
      </c>
      <c r="D501" s="95" t="s">
        <v>652</v>
      </c>
      <c r="E501" s="95" t="s">
        <v>2584</v>
      </c>
      <c r="F501" s="95" t="s">
        <v>2141</v>
      </c>
      <c r="G501" s="95">
        <v>9</v>
      </c>
      <c r="H501" s="95" t="s">
        <v>2134</v>
      </c>
      <c r="I501" s="95" t="s">
        <v>2156</v>
      </c>
      <c r="J501" s="95" t="s">
        <v>2145</v>
      </c>
      <c r="K501" s="95" t="s">
        <v>2587</v>
      </c>
      <c r="L501" s="95" t="s">
        <v>2136</v>
      </c>
      <c r="M501" s="95" t="s">
        <v>2137</v>
      </c>
    </row>
    <row r="502" spans="1:13" x14ac:dyDescent="0.25">
      <c r="A502" s="95" t="s">
        <v>2584</v>
      </c>
      <c r="B502" s="95" t="s">
        <v>1280</v>
      </c>
      <c r="C502" s="95" t="str">
        <f t="shared" ca="1" si="7"/>
        <v/>
      </c>
      <c r="D502" s="95" t="s">
        <v>653</v>
      </c>
      <c r="E502" s="95" t="s">
        <v>2584</v>
      </c>
      <c r="F502" s="95" t="s">
        <v>2142</v>
      </c>
      <c r="G502" s="95">
        <v>9</v>
      </c>
      <c r="H502" s="95" t="s">
        <v>2134</v>
      </c>
      <c r="I502" s="95" t="s">
        <v>2156</v>
      </c>
      <c r="J502" s="95" t="s">
        <v>2147</v>
      </c>
      <c r="K502" s="95" t="s">
        <v>2587</v>
      </c>
      <c r="L502" s="95" t="s">
        <v>2136</v>
      </c>
      <c r="M502" s="95" t="s">
        <v>2137</v>
      </c>
    </row>
    <row r="503" spans="1:13" x14ac:dyDescent="0.25">
      <c r="A503" s="95" t="s">
        <v>2584</v>
      </c>
      <c r="B503" s="95" t="s">
        <v>1281</v>
      </c>
      <c r="C503" s="95" t="str">
        <f t="shared" ca="1" si="7"/>
        <v/>
      </c>
      <c r="D503" s="95" t="s">
        <v>654</v>
      </c>
      <c r="E503" s="95" t="s">
        <v>2584</v>
      </c>
      <c r="F503" s="95" t="s">
        <v>2144</v>
      </c>
      <c r="G503" s="95">
        <v>9</v>
      </c>
      <c r="H503" s="95" t="s">
        <v>2134</v>
      </c>
      <c r="I503" s="95" t="s">
        <v>2156</v>
      </c>
      <c r="J503" s="95" t="s">
        <v>2192</v>
      </c>
      <c r="K503" s="95" t="s">
        <v>2587</v>
      </c>
      <c r="L503" s="95" t="s">
        <v>2136</v>
      </c>
      <c r="M503" s="95" t="s">
        <v>2137</v>
      </c>
    </row>
    <row r="504" spans="1:13" x14ac:dyDescent="0.25">
      <c r="A504" s="95" t="s">
        <v>2584</v>
      </c>
      <c r="B504" s="95" t="s">
        <v>1282</v>
      </c>
      <c r="C504" s="95" t="str">
        <f t="shared" ca="1" si="7"/>
        <v/>
      </c>
      <c r="D504" s="95" t="s">
        <v>655</v>
      </c>
      <c r="E504" s="95" t="s">
        <v>2584</v>
      </c>
      <c r="F504" s="95" t="s">
        <v>2146</v>
      </c>
      <c r="G504" s="95">
        <v>9</v>
      </c>
      <c r="H504" s="95" t="s">
        <v>2134</v>
      </c>
      <c r="I504" s="95" t="s">
        <v>2156</v>
      </c>
      <c r="J504" s="95" t="s">
        <v>2150</v>
      </c>
      <c r="K504" s="95" t="s">
        <v>2587</v>
      </c>
      <c r="L504" s="95" t="s">
        <v>2136</v>
      </c>
      <c r="M504" s="95" t="s">
        <v>2137</v>
      </c>
    </row>
    <row r="505" spans="1:13" x14ac:dyDescent="0.25">
      <c r="A505" s="95" t="s">
        <v>2584</v>
      </c>
      <c r="B505" s="95" t="s">
        <v>1283</v>
      </c>
      <c r="C505" s="95" t="str">
        <f t="shared" ca="1" si="7"/>
        <v/>
      </c>
      <c r="D505" s="95" t="s">
        <v>656</v>
      </c>
      <c r="E505" s="95" t="s">
        <v>2584</v>
      </c>
      <c r="F505" s="95" t="s">
        <v>2148</v>
      </c>
      <c r="G505" s="95">
        <v>9</v>
      </c>
      <c r="H505" s="95" t="s">
        <v>2134</v>
      </c>
      <c r="I505" s="95" t="s">
        <v>2156</v>
      </c>
      <c r="J505" s="95" t="s">
        <v>2172</v>
      </c>
      <c r="K505" s="95" t="s">
        <v>2587</v>
      </c>
      <c r="L505" s="95" t="s">
        <v>2136</v>
      </c>
      <c r="M505" s="95" t="s">
        <v>2137</v>
      </c>
    </row>
    <row r="506" spans="1:13" x14ac:dyDescent="0.25">
      <c r="A506" s="95" t="s">
        <v>2584</v>
      </c>
      <c r="B506" s="95" t="s">
        <v>1284</v>
      </c>
      <c r="C506" s="95" t="str">
        <f t="shared" ca="1" si="7"/>
        <v/>
      </c>
      <c r="D506" s="95" t="s">
        <v>657</v>
      </c>
      <c r="E506" s="95" t="s">
        <v>2584</v>
      </c>
      <c r="F506" s="95" t="s">
        <v>2149</v>
      </c>
      <c r="G506" s="95">
        <v>9</v>
      </c>
      <c r="H506" s="95" t="s">
        <v>2134</v>
      </c>
      <c r="I506" s="95" t="s">
        <v>2156</v>
      </c>
      <c r="J506" s="95" t="s">
        <v>2173</v>
      </c>
      <c r="K506" s="95" t="s">
        <v>2587</v>
      </c>
      <c r="L506" s="95" t="s">
        <v>2136</v>
      </c>
      <c r="M506" s="95" t="s">
        <v>2137</v>
      </c>
    </row>
    <row r="507" spans="1:13" x14ac:dyDescent="0.25">
      <c r="A507" s="95" t="s">
        <v>2584</v>
      </c>
      <c r="B507" s="95" t="s">
        <v>1285</v>
      </c>
      <c r="C507" s="95" t="str">
        <f t="shared" ca="1" si="7"/>
        <v/>
      </c>
      <c r="D507" s="95" t="s">
        <v>658</v>
      </c>
      <c r="E507" s="95" t="s">
        <v>2584</v>
      </c>
      <c r="F507" s="95" t="s">
        <v>2151</v>
      </c>
      <c r="G507" s="95">
        <v>9</v>
      </c>
      <c r="H507" s="95" t="s">
        <v>2134</v>
      </c>
      <c r="I507" s="95" t="s">
        <v>2156</v>
      </c>
      <c r="J507" s="95" t="s">
        <v>2135</v>
      </c>
      <c r="K507" s="95" t="s">
        <v>2587</v>
      </c>
      <c r="L507" s="95" t="s">
        <v>2136</v>
      </c>
      <c r="M507" s="95" t="s">
        <v>2137</v>
      </c>
    </row>
    <row r="508" spans="1:13" x14ac:dyDescent="0.25">
      <c r="A508" s="95" t="s">
        <v>2584</v>
      </c>
      <c r="B508" s="95" t="s">
        <v>1289</v>
      </c>
      <c r="C508" s="95" t="str">
        <f t="shared" ca="1" si="7"/>
        <v/>
      </c>
      <c r="D508" s="95" t="s">
        <v>661</v>
      </c>
      <c r="E508" s="95" t="s">
        <v>2584</v>
      </c>
      <c r="F508" s="95" t="s">
        <v>2133</v>
      </c>
      <c r="G508" s="95">
        <v>10</v>
      </c>
      <c r="H508" s="95" t="s">
        <v>2134</v>
      </c>
      <c r="I508" s="95" t="s">
        <v>2135</v>
      </c>
      <c r="J508" s="95" t="s">
        <v>2135</v>
      </c>
      <c r="K508" s="95" t="s">
        <v>2587</v>
      </c>
      <c r="L508" s="95" t="s">
        <v>2136</v>
      </c>
      <c r="M508" s="95" t="s">
        <v>2137</v>
      </c>
    </row>
    <row r="509" spans="1:13" x14ac:dyDescent="0.25">
      <c r="A509" s="95" t="s">
        <v>2584</v>
      </c>
      <c r="B509" s="95" t="s">
        <v>1290</v>
      </c>
      <c r="C509" s="95" t="str">
        <f t="shared" ca="1" si="7"/>
        <v/>
      </c>
      <c r="D509" s="95" t="s">
        <v>662</v>
      </c>
      <c r="E509" s="95" t="s">
        <v>2584</v>
      </c>
      <c r="F509" s="95" t="s">
        <v>2138</v>
      </c>
      <c r="G509" s="95">
        <v>10</v>
      </c>
      <c r="H509" s="95" t="s">
        <v>2134</v>
      </c>
      <c r="I509" s="95" t="s">
        <v>2156</v>
      </c>
      <c r="J509" s="95" t="s">
        <v>2135</v>
      </c>
      <c r="K509" s="95" t="s">
        <v>2587</v>
      </c>
      <c r="L509" s="95" t="s">
        <v>2136</v>
      </c>
      <c r="M509" s="95" t="s">
        <v>2137</v>
      </c>
    </row>
    <row r="510" spans="1:13" x14ac:dyDescent="0.25">
      <c r="A510" s="95" t="s">
        <v>2584</v>
      </c>
      <c r="B510" s="95" t="s">
        <v>1291</v>
      </c>
      <c r="C510" s="95" t="str">
        <f t="shared" ca="1" si="7"/>
        <v/>
      </c>
      <c r="D510" s="95" t="s">
        <v>663</v>
      </c>
      <c r="E510" s="95" t="s">
        <v>2584</v>
      </c>
      <c r="F510" s="95" t="s">
        <v>2139</v>
      </c>
      <c r="G510" s="95">
        <v>10</v>
      </c>
      <c r="H510" s="95" t="s">
        <v>2134</v>
      </c>
      <c r="I510" s="95" t="s">
        <v>2156</v>
      </c>
      <c r="J510" s="95" t="s">
        <v>2135</v>
      </c>
      <c r="K510" s="95" t="s">
        <v>2587</v>
      </c>
      <c r="L510" s="95" t="s">
        <v>2136</v>
      </c>
      <c r="M510" s="95" t="s">
        <v>2137</v>
      </c>
    </row>
    <row r="511" spans="1:13" x14ac:dyDescent="0.25">
      <c r="A511" s="95" t="s">
        <v>2584</v>
      </c>
      <c r="B511" s="95" t="s">
        <v>1292</v>
      </c>
      <c r="C511" s="95" t="str">
        <f t="shared" ca="1" si="7"/>
        <v/>
      </c>
      <c r="D511" s="95" t="s">
        <v>664</v>
      </c>
      <c r="E511" s="95" t="s">
        <v>2584</v>
      </c>
      <c r="F511" s="95" t="s">
        <v>2140</v>
      </c>
      <c r="G511" s="95">
        <v>10</v>
      </c>
      <c r="H511" s="95" t="s">
        <v>2134</v>
      </c>
      <c r="I511" s="95" t="s">
        <v>2156</v>
      </c>
      <c r="J511" s="95" t="s">
        <v>2143</v>
      </c>
      <c r="K511" s="95" t="s">
        <v>2587</v>
      </c>
      <c r="L511" s="95" t="s">
        <v>2136</v>
      </c>
      <c r="M511" s="95" t="s">
        <v>2137</v>
      </c>
    </row>
    <row r="512" spans="1:13" x14ac:dyDescent="0.25">
      <c r="A512" s="95" t="s">
        <v>2584</v>
      </c>
      <c r="B512" s="95" t="s">
        <v>1293</v>
      </c>
      <c r="C512" s="95" t="str">
        <f t="shared" ca="1" si="7"/>
        <v/>
      </c>
      <c r="D512" s="95" t="s">
        <v>665</v>
      </c>
      <c r="E512" s="95" t="s">
        <v>2584</v>
      </c>
      <c r="F512" s="95" t="s">
        <v>2141</v>
      </c>
      <c r="G512" s="95">
        <v>10</v>
      </c>
      <c r="H512" s="95" t="s">
        <v>2134</v>
      </c>
      <c r="I512" s="95" t="s">
        <v>2156</v>
      </c>
      <c r="J512" s="95" t="s">
        <v>2145</v>
      </c>
      <c r="K512" s="95" t="s">
        <v>2587</v>
      </c>
      <c r="L512" s="95" t="s">
        <v>2136</v>
      </c>
      <c r="M512" s="95" t="s">
        <v>2137</v>
      </c>
    </row>
    <row r="513" spans="1:13" x14ac:dyDescent="0.25">
      <c r="A513" s="95" t="s">
        <v>2584</v>
      </c>
      <c r="B513" s="95" t="s">
        <v>1294</v>
      </c>
      <c r="C513" s="95" t="str">
        <f t="shared" ca="1" si="7"/>
        <v/>
      </c>
      <c r="D513" s="95" t="s">
        <v>666</v>
      </c>
      <c r="E513" s="95" t="s">
        <v>2584</v>
      </c>
      <c r="F513" s="95" t="s">
        <v>2142</v>
      </c>
      <c r="G513" s="95">
        <v>10</v>
      </c>
      <c r="H513" s="95" t="s">
        <v>2134</v>
      </c>
      <c r="I513" s="95" t="s">
        <v>2156</v>
      </c>
      <c r="J513" s="95" t="s">
        <v>2147</v>
      </c>
      <c r="K513" s="95" t="s">
        <v>2587</v>
      </c>
      <c r="L513" s="95" t="s">
        <v>2136</v>
      </c>
      <c r="M513" s="95" t="s">
        <v>2137</v>
      </c>
    </row>
    <row r="514" spans="1:13" x14ac:dyDescent="0.25">
      <c r="A514" s="95" t="s">
        <v>2584</v>
      </c>
      <c r="B514" s="95" t="s">
        <v>1295</v>
      </c>
      <c r="C514" s="95" t="str">
        <f t="shared" ref="C514:C577" ca="1" si="8">IF(ISBLANK(INDIRECT(CONCATENATE("'",A514,"'","!",B514))),"",(INDIRECT(CONCATENATE("'",A514,"'","!",B514))))</f>
        <v/>
      </c>
      <c r="D514" s="95" t="s">
        <v>667</v>
      </c>
      <c r="E514" s="95" t="s">
        <v>2584</v>
      </c>
      <c r="F514" s="95" t="s">
        <v>2144</v>
      </c>
      <c r="G514" s="95">
        <v>10</v>
      </c>
      <c r="H514" s="95" t="s">
        <v>2134</v>
      </c>
      <c r="I514" s="95" t="s">
        <v>2156</v>
      </c>
      <c r="J514" s="95" t="s">
        <v>2192</v>
      </c>
      <c r="K514" s="95" t="s">
        <v>2587</v>
      </c>
      <c r="L514" s="95" t="s">
        <v>2136</v>
      </c>
      <c r="M514" s="95" t="s">
        <v>2137</v>
      </c>
    </row>
    <row r="515" spans="1:13" x14ac:dyDescent="0.25">
      <c r="A515" s="95" t="s">
        <v>2584</v>
      </c>
      <c r="B515" s="95" t="s">
        <v>1296</v>
      </c>
      <c r="C515" s="95" t="str">
        <f t="shared" ca="1" si="8"/>
        <v/>
      </c>
      <c r="D515" s="95" t="s">
        <v>668</v>
      </c>
      <c r="E515" s="95" t="s">
        <v>2584</v>
      </c>
      <c r="F515" s="95" t="s">
        <v>2146</v>
      </c>
      <c r="G515" s="95">
        <v>10</v>
      </c>
      <c r="H515" s="95" t="s">
        <v>2134</v>
      </c>
      <c r="I515" s="95" t="s">
        <v>2156</v>
      </c>
      <c r="J515" s="95" t="s">
        <v>2150</v>
      </c>
      <c r="K515" s="95" t="s">
        <v>2587</v>
      </c>
      <c r="L515" s="95" t="s">
        <v>2136</v>
      </c>
      <c r="M515" s="95" t="s">
        <v>2137</v>
      </c>
    </row>
    <row r="516" spans="1:13" x14ac:dyDescent="0.25">
      <c r="A516" s="95" t="s">
        <v>2584</v>
      </c>
      <c r="B516" s="95" t="s">
        <v>1297</v>
      </c>
      <c r="C516" s="95" t="str">
        <f t="shared" ca="1" si="8"/>
        <v/>
      </c>
      <c r="D516" s="95" t="s">
        <v>669</v>
      </c>
      <c r="E516" s="95" t="s">
        <v>2584</v>
      </c>
      <c r="F516" s="95" t="s">
        <v>2148</v>
      </c>
      <c r="G516" s="95">
        <v>10</v>
      </c>
      <c r="H516" s="95" t="s">
        <v>2134</v>
      </c>
      <c r="I516" s="95" t="s">
        <v>2156</v>
      </c>
      <c r="J516" s="95" t="s">
        <v>2172</v>
      </c>
      <c r="K516" s="95" t="s">
        <v>2587</v>
      </c>
      <c r="L516" s="95" t="s">
        <v>2136</v>
      </c>
      <c r="M516" s="95" t="s">
        <v>2137</v>
      </c>
    </row>
    <row r="517" spans="1:13" x14ac:dyDescent="0.25">
      <c r="A517" s="95" t="s">
        <v>2584</v>
      </c>
      <c r="B517" s="95" t="s">
        <v>1298</v>
      </c>
      <c r="C517" s="95" t="str">
        <f t="shared" ca="1" si="8"/>
        <v/>
      </c>
      <c r="D517" s="95" t="s">
        <v>670</v>
      </c>
      <c r="E517" s="95" t="s">
        <v>2584</v>
      </c>
      <c r="F517" s="95" t="s">
        <v>2149</v>
      </c>
      <c r="G517" s="95">
        <v>10</v>
      </c>
      <c r="H517" s="95" t="s">
        <v>2134</v>
      </c>
      <c r="I517" s="95" t="s">
        <v>2156</v>
      </c>
      <c r="J517" s="95" t="s">
        <v>2173</v>
      </c>
      <c r="K517" s="95" t="s">
        <v>2587</v>
      </c>
      <c r="L517" s="95" t="s">
        <v>2136</v>
      </c>
      <c r="M517" s="95" t="s">
        <v>2137</v>
      </c>
    </row>
    <row r="518" spans="1:13" x14ac:dyDescent="0.25">
      <c r="A518" s="95" t="s">
        <v>2584</v>
      </c>
      <c r="B518" s="95" t="s">
        <v>1299</v>
      </c>
      <c r="C518" s="95" t="str">
        <f t="shared" ca="1" si="8"/>
        <v/>
      </c>
      <c r="D518" s="95" t="s">
        <v>671</v>
      </c>
      <c r="E518" s="95" t="s">
        <v>2584</v>
      </c>
      <c r="F518" s="95" t="s">
        <v>2151</v>
      </c>
      <c r="G518" s="95">
        <v>10</v>
      </c>
      <c r="H518" s="95" t="s">
        <v>2134</v>
      </c>
      <c r="I518" s="95" t="s">
        <v>2156</v>
      </c>
      <c r="J518" s="95" t="s">
        <v>2135</v>
      </c>
      <c r="K518" s="95" t="s">
        <v>2587</v>
      </c>
      <c r="L518" s="95" t="s">
        <v>2136</v>
      </c>
      <c r="M518" s="95" t="s">
        <v>2137</v>
      </c>
    </row>
    <row r="519" spans="1:13" x14ac:dyDescent="0.25">
      <c r="A519" s="95" t="s">
        <v>2584</v>
      </c>
      <c r="B519" s="95" t="s">
        <v>1303</v>
      </c>
      <c r="C519" s="95" t="str">
        <f t="shared" ca="1" si="8"/>
        <v/>
      </c>
      <c r="D519" s="95" t="s">
        <v>673</v>
      </c>
      <c r="E519" s="95" t="s">
        <v>2584</v>
      </c>
      <c r="F519" s="95" t="s">
        <v>2133</v>
      </c>
      <c r="G519" s="95">
        <v>11</v>
      </c>
      <c r="H519" s="95" t="s">
        <v>2134</v>
      </c>
      <c r="I519" s="95" t="s">
        <v>2135</v>
      </c>
      <c r="J519" s="95" t="s">
        <v>2135</v>
      </c>
      <c r="K519" s="95" t="s">
        <v>2587</v>
      </c>
      <c r="L519" s="95" t="s">
        <v>2136</v>
      </c>
      <c r="M519" s="95" t="s">
        <v>2137</v>
      </c>
    </row>
    <row r="520" spans="1:13" x14ac:dyDescent="0.25">
      <c r="A520" s="95" t="s">
        <v>2584</v>
      </c>
      <c r="B520" s="95" t="s">
        <v>1304</v>
      </c>
      <c r="C520" s="95" t="str">
        <f t="shared" ca="1" si="8"/>
        <v/>
      </c>
      <c r="D520" s="95" t="s">
        <v>674</v>
      </c>
      <c r="E520" s="95" t="s">
        <v>2584</v>
      </c>
      <c r="F520" s="95" t="s">
        <v>2138</v>
      </c>
      <c r="G520" s="95">
        <v>11</v>
      </c>
      <c r="H520" s="95" t="s">
        <v>2134</v>
      </c>
      <c r="I520" s="95" t="s">
        <v>2156</v>
      </c>
      <c r="J520" s="95" t="s">
        <v>2135</v>
      </c>
      <c r="K520" s="95" t="s">
        <v>2587</v>
      </c>
      <c r="L520" s="95" t="s">
        <v>2136</v>
      </c>
      <c r="M520" s="95" t="s">
        <v>2137</v>
      </c>
    </row>
    <row r="521" spans="1:13" x14ac:dyDescent="0.25">
      <c r="A521" s="95" t="s">
        <v>2584</v>
      </c>
      <c r="B521" s="95" t="s">
        <v>1305</v>
      </c>
      <c r="C521" s="95" t="str">
        <f t="shared" ca="1" si="8"/>
        <v/>
      </c>
      <c r="D521" s="95" t="s">
        <v>675</v>
      </c>
      <c r="E521" s="95" t="s">
        <v>2584</v>
      </c>
      <c r="F521" s="95" t="s">
        <v>2139</v>
      </c>
      <c r="G521" s="95">
        <v>11</v>
      </c>
      <c r="H521" s="95" t="s">
        <v>2134</v>
      </c>
      <c r="I521" s="95" t="s">
        <v>2156</v>
      </c>
      <c r="J521" s="95" t="s">
        <v>2135</v>
      </c>
      <c r="K521" s="95" t="s">
        <v>2587</v>
      </c>
      <c r="L521" s="95" t="s">
        <v>2136</v>
      </c>
      <c r="M521" s="95" t="s">
        <v>2137</v>
      </c>
    </row>
    <row r="522" spans="1:13" x14ac:dyDescent="0.25">
      <c r="A522" s="95" t="s">
        <v>2584</v>
      </c>
      <c r="B522" s="95" t="s">
        <v>1306</v>
      </c>
      <c r="C522" s="95" t="str">
        <f t="shared" ca="1" si="8"/>
        <v/>
      </c>
      <c r="D522" s="95" t="s">
        <v>676</v>
      </c>
      <c r="E522" s="95" t="s">
        <v>2584</v>
      </c>
      <c r="F522" s="95" t="s">
        <v>2140</v>
      </c>
      <c r="G522" s="95">
        <v>11</v>
      </c>
      <c r="H522" s="95" t="s">
        <v>2134</v>
      </c>
      <c r="I522" s="95" t="s">
        <v>2156</v>
      </c>
      <c r="J522" s="95" t="s">
        <v>2143</v>
      </c>
      <c r="K522" s="95" t="s">
        <v>2587</v>
      </c>
      <c r="L522" s="95" t="s">
        <v>2136</v>
      </c>
      <c r="M522" s="95" t="s">
        <v>2137</v>
      </c>
    </row>
    <row r="523" spans="1:13" x14ac:dyDescent="0.25">
      <c r="A523" s="95" t="s">
        <v>2584</v>
      </c>
      <c r="B523" s="95" t="s">
        <v>1307</v>
      </c>
      <c r="C523" s="95" t="str">
        <f t="shared" ca="1" si="8"/>
        <v/>
      </c>
      <c r="D523" s="95" t="s">
        <v>677</v>
      </c>
      <c r="E523" s="95" t="s">
        <v>2584</v>
      </c>
      <c r="F523" s="95" t="s">
        <v>2141</v>
      </c>
      <c r="G523" s="95">
        <v>11</v>
      </c>
      <c r="H523" s="95" t="s">
        <v>2134</v>
      </c>
      <c r="I523" s="95" t="s">
        <v>2156</v>
      </c>
      <c r="J523" s="95" t="s">
        <v>2145</v>
      </c>
      <c r="K523" s="95" t="s">
        <v>2587</v>
      </c>
      <c r="L523" s="95" t="s">
        <v>2136</v>
      </c>
      <c r="M523" s="95" t="s">
        <v>2137</v>
      </c>
    </row>
    <row r="524" spans="1:13" x14ac:dyDescent="0.25">
      <c r="A524" s="95" t="s">
        <v>2584</v>
      </c>
      <c r="B524" s="95" t="s">
        <v>1308</v>
      </c>
      <c r="C524" s="95" t="str">
        <f t="shared" ca="1" si="8"/>
        <v/>
      </c>
      <c r="D524" s="95" t="s">
        <v>678</v>
      </c>
      <c r="E524" s="95" t="s">
        <v>2584</v>
      </c>
      <c r="F524" s="95" t="s">
        <v>2142</v>
      </c>
      <c r="G524" s="95">
        <v>11</v>
      </c>
      <c r="H524" s="95" t="s">
        <v>2134</v>
      </c>
      <c r="I524" s="95" t="s">
        <v>2156</v>
      </c>
      <c r="J524" s="95" t="s">
        <v>2147</v>
      </c>
      <c r="K524" s="95" t="s">
        <v>2587</v>
      </c>
      <c r="L524" s="95" t="s">
        <v>2136</v>
      </c>
      <c r="M524" s="95" t="s">
        <v>2137</v>
      </c>
    </row>
    <row r="525" spans="1:13" x14ac:dyDescent="0.25">
      <c r="A525" s="95" t="s">
        <v>2584</v>
      </c>
      <c r="B525" s="95" t="s">
        <v>1309</v>
      </c>
      <c r="C525" s="95" t="str">
        <f t="shared" ca="1" si="8"/>
        <v/>
      </c>
      <c r="D525" s="95" t="s">
        <v>679</v>
      </c>
      <c r="E525" s="95" t="s">
        <v>2584</v>
      </c>
      <c r="F525" s="95" t="s">
        <v>2144</v>
      </c>
      <c r="G525" s="95">
        <v>11</v>
      </c>
      <c r="H525" s="95" t="s">
        <v>2134</v>
      </c>
      <c r="I525" s="95" t="s">
        <v>2156</v>
      </c>
      <c r="J525" s="95" t="s">
        <v>2192</v>
      </c>
      <c r="K525" s="95" t="s">
        <v>2587</v>
      </c>
      <c r="L525" s="95" t="s">
        <v>2136</v>
      </c>
      <c r="M525" s="95" t="s">
        <v>2137</v>
      </c>
    </row>
    <row r="526" spans="1:13" x14ac:dyDescent="0.25">
      <c r="A526" s="95" t="s">
        <v>2584</v>
      </c>
      <c r="B526" s="95" t="s">
        <v>1310</v>
      </c>
      <c r="C526" s="95" t="str">
        <f t="shared" ca="1" si="8"/>
        <v/>
      </c>
      <c r="D526" s="95" t="s">
        <v>680</v>
      </c>
      <c r="E526" s="95" t="s">
        <v>2584</v>
      </c>
      <c r="F526" s="95" t="s">
        <v>2146</v>
      </c>
      <c r="G526" s="95">
        <v>11</v>
      </c>
      <c r="H526" s="95" t="s">
        <v>2134</v>
      </c>
      <c r="I526" s="95" t="s">
        <v>2156</v>
      </c>
      <c r="J526" s="95" t="s">
        <v>2150</v>
      </c>
      <c r="K526" s="95" t="s">
        <v>2587</v>
      </c>
      <c r="L526" s="95" t="s">
        <v>2136</v>
      </c>
      <c r="M526" s="95" t="s">
        <v>2137</v>
      </c>
    </row>
    <row r="527" spans="1:13" x14ac:dyDescent="0.25">
      <c r="A527" s="95" t="s">
        <v>2584</v>
      </c>
      <c r="B527" s="95" t="s">
        <v>1311</v>
      </c>
      <c r="C527" s="95" t="str">
        <f t="shared" ca="1" si="8"/>
        <v/>
      </c>
      <c r="D527" s="95" t="s">
        <v>681</v>
      </c>
      <c r="E527" s="95" t="s">
        <v>2584</v>
      </c>
      <c r="F527" s="95" t="s">
        <v>2148</v>
      </c>
      <c r="G527" s="95">
        <v>11</v>
      </c>
      <c r="H527" s="95" t="s">
        <v>2134</v>
      </c>
      <c r="I527" s="95" t="s">
        <v>2156</v>
      </c>
      <c r="J527" s="95" t="s">
        <v>2172</v>
      </c>
      <c r="K527" s="95" t="s">
        <v>2587</v>
      </c>
      <c r="L527" s="95" t="s">
        <v>2136</v>
      </c>
      <c r="M527" s="95" t="s">
        <v>2137</v>
      </c>
    </row>
    <row r="528" spans="1:13" x14ac:dyDescent="0.25">
      <c r="A528" s="95" t="s">
        <v>2584</v>
      </c>
      <c r="B528" s="95" t="s">
        <v>1312</v>
      </c>
      <c r="C528" s="95" t="str">
        <f t="shared" ca="1" si="8"/>
        <v/>
      </c>
      <c r="D528" s="95" t="s">
        <v>682</v>
      </c>
      <c r="E528" s="95" t="s">
        <v>2584</v>
      </c>
      <c r="F528" s="95" t="s">
        <v>2149</v>
      </c>
      <c r="G528" s="95">
        <v>11</v>
      </c>
      <c r="H528" s="95" t="s">
        <v>2134</v>
      </c>
      <c r="I528" s="95" t="s">
        <v>2156</v>
      </c>
      <c r="J528" s="95" t="s">
        <v>2173</v>
      </c>
      <c r="K528" s="95" t="s">
        <v>2587</v>
      </c>
      <c r="L528" s="95" t="s">
        <v>2136</v>
      </c>
      <c r="M528" s="95" t="s">
        <v>2137</v>
      </c>
    </row>
    <row r="529" spans="1:13" x14ac:dyDescent="0.25">
      <c r="A529" s="95" t="s">
        <v>2584</v>
      </c>
      <c r="B529" s="95" t="s">
        <v>1313</v>
      </c>
      <c r="C529" s="95" t="str">
        <f t="shared" ca="1" si="8"/>
        <v/>
      </c>
      <c r="D529" s="95" t="s">
        <v>683</v>
      </c>
      <c r="E529" s="95" t="s">
        <v>2584</v>
      </c>
      <c r="F529" s="95" t="s">
        <v>2151</v>
      </c>
      <c r="G529" s="95">
        <v>11</v>
      </c>
      <c r="H529" s="95" t="s">
        <v>2134</v>
      </c>
      <c r="I529" s="95" t="s">
        <v>2156</v>
      </c>
      <c r="J529" s="95" t="s">
        <v>2135</v>
      </c>
      <c r="K529" s="95" t="s">
        <v>2587</v>
      </c>
      <c r="L529" s="95" t="s">
        <v>2136</v>
      </c>
      <c r="M529" s="95" t="s">
        <v>2137</v>
      </c>
    </row>
    <row r="530" spans="1:13" x14ac:dyDescent="0.25">
      <c r="A530" s="95" t="s">
        <v>2584</v>
      </c>
      <c r="B530" s="95" t="s">
        <v>1317</v>
      </c>
      <c r="C530" s="95" t="str">
        <f t="shared" ca="1" si="8"/>
        <v/>
      </c>
      <c r="D530" s="95" t="s">
        <v>685</v>
      </c>
      <c r="E530" s="95" t="s">
        <v>2584</v>
      </c>
      <c r="F530" s="95" t="s">
        <v>2133</v>
      </c>
      <c r="G530" s="95">
        <v>12</v>
      </c>
      <c r="H530" s="95" t="s">
        <v>2134</v>
      </c>
      <c r="I530" s="95" t="s">
        <v>2135</v>
      </c>
      <c r="J530" s="95" t="s">
        <v>2135</v>
      </c>
      <c r="K530" s="95" t="s">
        <v>2587</v>
      </c>
      <c r="L530" s="95" t="s">
        <v>2136</v>
      </c>
      <c r="M530" s="95" t="s">
        <v>2137</v>
      </c>
    </row>
    <row r="531" spans="1:13" x14ac:dyDescent="0.25">
      <c r="A531" s="95" t="s">
        <v>2584</v>
      </c>
      <c r="B531" s="95" t="s">
        <v>1318</v>
      </c>
      <c r="C531" s="95" t="str">
        <f t="shared" ca="1" si="8"/>
        <v/>
      </c>
      <c r="D531" s="95" t="s">
        <v>686</v>
      </c>
      <c r="E531" s="95" t="s">
        <v>2584</v>
      </c>
      <c r="F531" s="95" t="s">
        <v>2138</v>
      </c>
      <c r="G531" s="95">
        <v>12</v>
      </c>
      <c r="H531" s="95" t="s">
        <v>2134</v>
      </c>
      <c r="I531" s="95" t="s">
        <v>2156</v>
      </c>
      <c r="J531" s="95" t="s">
        <v>2135</v>
      </c>
      <c r="K531" s="95" t="s">
        <v>2587</v>
      </c>
      <c r="L531" s="95" t="s">
        <v>2136</v>
      </c>
      <c r="M531" s="95" t="s">
        <v>2137</v>
      </c>
    </row>
    <row r="532" spans="1:13" x14ac:dyDescent="0.25">
      <c r="A532" s="95" t="s">
        <v>2584</v>
      </c>
      <c r="B532" s="95" t="s">
        <v>1319</v>
      </c>
      <c r="C532" s="95" t="str">
        <f t="shared" ca="1" si="8"/>
        <v/>
      </c>
      <c r="D532" s="95" t="s">
        <v>687</v>
      </c>
      <c r="E532" s="95" t="s">
        <v>2584</v>
      </c>
      <c r="F532" s="95" t="s">
        <v>2139</v>
      </c>
      <c r="G532" s="95">
        <v>12</v>
      </c>
      <c r="H532" s="95" t="s">
        <v>2134</v>
      </c>
      <c r="I532" s="95" t="s">
        <v>2156</v>
      </c>
      <c r="J532" s="95" t="s">
        <v>2135</v>
      </c>
      <c r="K532" s="95" t="s">
        <v>2587</v>
      </c>
      <c r="L532" s="95" t="s">
        <v>2136</v>
      </c>
      <c r="M532" s="95" t="s">
        <v>2137</v>
      </c>
    </row>
    <row r="533" spans="1:13" x14ac:dyDescent="0.25">
      <c r="A533" s="95" t="s">
        <v>2584</v>
      </c>
      <c r="B533" s="95" t="s">
        <v>1320</v>
      </c>
      <c r="C533" s="95" t="str">
        <f t="shared" ca="1" si="8"/>
        <v/>
      </c>
      <c r="D533" s="95" t="s">
        <v>688</v>
      </c>
      <c r="E533" s="95" t="s">
        <v>2584</v>
      </c>
      <c r="F533" s="95" t="s">
        <v>2140</v>
      </c>
      <c r="G533" s="95">
        <v>12</v>
      </c>
      <c r="H533" s="95" t="s">
        <v>2134</v>
      </c>
      <c r="I533" s="95" t="s">
        <v>2156</v>
      </c>
      <c r="J533" s="95" t="s">
        <v>2143</v>
      </c>
      <c r="K533" s="95" t="s">
        <v>2587</v>
      </c>
      <c r="L533" s="95" t="s">
        <v>2136</v>
      </c>
      <c r="M533" s="95" t="s">
        <v>2137</v>
      </c>
    </row>
    <row r="534" spans="1:13" x14ac:dyDescent="0.25">
      <c r="A534" s="95" t="s">
        <v>2584</v>
      </c>
      <c r="B534" s="95" t="s">
        <v>1321</v>
      </c>
      <c r="C534" s="95" t="str">
        <f t="shared" ca="1" si="8"/>
        <v/>
      </c>
      <c r="D534" s="95" t="s">
        <v>689</v>
      </c>
      <c r="E534" s="95" t="s">
        <v>2584</v>
      </c>
      <c r="F534" s="95" t="s">
        <v>2141</v>
      </c>
      <c r="G534" s="95">
        <v>12</v>
      </c>
      <c r="H534" s="95" t="s">
        <v>2134</v>
      </c>
      <c r="I534" s="95" t="s">
        <v>2156</v>
      </c>
      <c r="J534" s="95" t="s">
        <v>2145</v>
      </c>
      <c r="K534" s="95" t="s">
        <v>2587</v>
      </c>
      <c r="L534" s="95" t="s">
        <v>2136</v>
      </c>
      <c r="M534" s="95" t="s">
        <v>2137</v>
      </c>
    </row>
    <row r="535" spans="1:13" x14ac:dyDescent="0.25">
      <c r="A535" s="95" t="s">
        <v>2584</v>
      </c>
      <c r="B535" s="95" t="s">
        <v>1322</v>
      </c>
      <c r="C535" s="95" t="str">
        <f t="shared" ca="1" si="8"/>
        <v/>
      </c>
      <c r="D535" s="95" t="s">
        <v>690</v>
      </c>
      <c r="E535" s="95" t="s">
        <v>2584</v>
      </c>
      <c r="F535" s="95" t="s">
        <v>2142</v>
      </c>
      <c r="G535" s="95">
        <v>12</v>
      </c>
      <c r="H535" s="95" t="s">
        <v>2134</v>
      </c>
      <c r="I535" s="95" t="s">
        <v>2156</v>
      </c>
      <c r="J535" s="95" t="s">
        <v>2147</v>
      </c>
      <c r="K535" s="95" t="s">
        <v>2587</v>
      </c>
      <c r="L535" s="95" t="s">
        <v>2136</v>
      </c>
      <c r="M535" s="95" t="s">
        <v>2137</v>
      </c>
    </row>
    <row r="536" spans="1:13" x14ac:dyDescent="0.25">
      <c r="A536" s="95" t="s">
        <v>2584</v>
      </c>
      <c r="B536" s="95" t="s">
        <v>1323</v>
      </c>
      <c r="C536" s="95" t="str">
        <f t="shared" ca="1" si="8"/>
        <v/>
      </c>
      <c r="D536" s="95" t="s">
        <v>691</v>
      </c>
      <c r="E536" s="95" t="s">
        <v>2584</v>
      </c>
      <c r="F536" s="95" t="s">
        <v>2144</v>
      </c>
      <c r="G536" s="95">
        <v>12</v>
      </c>
      <c r="H536" s="95" t="s">
        <v>2134</v>
      </c>
      <c r="I536" s="95" t="s">
        <v>2156</v>
      </c>
      <c r="J536" s="95" t="s">
        <v>2192</v>
      </c>
      <c r="K536" s="95" t="s">
        <v>2587</v>
      </c>
      <c r="L536" s="95" t="s">
        <v>2136</v>
      </c>
      <c r="M536" s="95" t="s">
        <v>2137</v>
      </c>
    </row>
    <row r="537" spans="1:13" x14ac:dyDescent="0.25">
      <c r="A537" s="95" t="s">
        <v>2584</v>
      </c>
      <c r="B537" s="95" t="s">
        <v>1324</v>
      </c>
      <c r="C537" s="95" t="str">
        <f t="shared" ca="1" si="8"/>
        <v/>
      </c>
      <c r="D537" s="95" t="s">
        <v>692</v>
      </c>
      <c r="E537" s="95" t="s">
        <v>2584</v>
      </c>
      <c r="F537" s="95" t="s">
        <v>2146</v>
      </c>
      <c r="G537" s="95">
        <v>12</v>
      </c>
      <c r="H537" s="95" t="s">
        <v>2134</v>
      </c>
      <c r="I537" s="95" t="s">
        <v>2156</v>
      </c>
      <c r="J537" s="95" t="s">
        <v>2150</v>
      </c>
      <c r="K537" s="95" t="s">
        <v>2587</v>
      </c>
      <c r="L537" s="95" t="s">
        <v>2136</v>
      </c>
      <c r="M537" s="95" t="s">
        <v>2137</v>
      </c>
    </row>
    <row r="538" spans="1:13" x14ac:dyDescent="0.25">
      <c r="A538" s="95" t="s">
        <v>2584</v>
      </c>
      <c r="B538" s="95" t="s">
        <v>1325</v>
      </c>
      <c r="C538" s="95" t="str">
        <f t="shared" ca="1" si="8"/>
        <v/>
      </c>
      <c r="D538" s="95" t="s">
        <v>693</v>
      </c>
      <c r="E538" s="95" t="s">
        <v>2584</v>
      </c>
      <c r="F538" s="95" t="s">
        <v>2148</v>
      </c>
      <c r="G538" s="95">
        <v>12</v>
      </c>
      <c r="H538" s="95" t="s">
        <v>2134</v>
      </c>
      <c r="I538" s="95" t="s">
        <v>2156</v>
      </c>
      <c r="J538" s="95" t="s">
        <v>2172</v>
      </c>
      <c r="K538" s="95" t="s">
        <v>2587</v>
      </c>
      <c r="L538" s="95" t="s">
        <v>2136</v>
      </c>
      <c r="M538" s="95" t="s">
        <v>2137</v>
      </c>
    </row>
    <row r="539" spans="1:13" x14ac:dyDescent="0.25">
      <c r="A539" s="95" t="s">
        <v>2584</v>
      </c>
      <c r="B539" s="95" t="s">
        <v>1326</v>
      </c>
      <c r="C539" s="95" t="str">
        <f t="shared" ca="1" si="8"/>
        <v/>
      </c>
      <c r="D539" s="95" t="s">
        <v>694</v>
      </c>
      <c r="E539" s="95" t="s">
        <v>2584</v>
      </c>
      <c r="F539" s="95" t="s">
        <v>2149</v>
      </c>
      <c r="G539" s="95">
        <v>12</v>
      </c>
      <c r="H539" s="95" t="s">
        <v>2134</v>
      </c>
      <c r="I539" s="95" t="s">
        <v>2156</v>
      </c>
      <c r="J539" s="95" t="s">
        <v>2173</v>
      </c>
      <c r="K539" s="95" t="s">
        <v>2587</v>
      </c>
      <c r="L539" s="95" t="s">
        <v>2136</v>
      </c>
      <c r="M539" s="95" t="s">
        <v>2137</v>
      </c>
    </row>
    <row r="540" spans="1:13" x14ac:dyDescent="0.25">
      <c r="A540" s="95" t="s">
        <v>2584</v>
      </c>
      <c r="B540" s="95" t="s">
        <v>1327</v>
      </c>
      <c r="C540" s="95" t="str">
        <f t="shared" ca="1" si="8"/>
        <v/>
      </c>
      <c r="D540" s="95" t="s">
        <v>695</v>
      </c>
      <c r="E540" s="95" t="s">
        <v>2584</v>
      </c>
      <c r="F540" s="95" t="s">
        <v>2151</v>
      </c>
      <c r="G540" s="95">
        <v>12</v>
      </c>
      <c r="H540" s="95" t="s">
        <v>2134</v>
      </c>
      <c r="I540" s="95" t="s">
        <v>2156</v>
      </c>
      <c r="J540" s="95" t="s">
        <v>2135</v>
      </c>
      <c r="K540" s="95" t="s">
        <v>2587</v>
      </c>
      <c r="L540" s="95" t="s">
        <v>2136</v>
      </c>
      <c r="M540" s="95" t="s">
        <v>2137</v>
      </c>
    </row>
    <row r="541" spans="1:13" x14ac:dyDescent="0.25">
      <c r="A541" s="95" t="s">
        <v>2584</v>
      </c>
      <c r="B541" s="95" t="s">
        <v>1331</v>
      </c>
      <c r="C541" s="95" t="str">
        <f t="shared" ca="1" si="8"/>
        <v/>
      </c>
      <c r="D541" s="95" t="s">
        <v>697</v>
      </c>
      <c r="E541" s="95" t="s">
        <v>2584</v>
      </c>
      <c r="F541" s="95" t="s">
        <v>2133</v>
      </c>
      <c r="G541" s="95">
        <v>13</v>
      </c>
      <c r="H541" s="95" t="s">
        <v>2134</v>
      </c>
      <c r="I541" s="95" t="s">
        <v>2156</v>
      </c>
      <c r="J541" s="95" t="s">
        <v>2135</v>
      </c>
      <c r="K541" s="95" t="s">
        <v>2587</v>
      </c>
      <c r="L541" s="95" t="s">
        <v>2136</v>
      </c>
      <c r="M541" s="95" t="s">
        <v>2137</v>
      </c>
    </row>
    <row r="542" spans="1:13" x14ac:dyDescent="0.25">
      <c r="A542" s="95" t="s">
        <v>2584</v>
      </c>
      <c r="B542" s="95" t="s">
        <v>1332</v>
      </c>
      <c r="C542" s="95" t="str">
        <f t="shared" ca="1" si="8"/>
        <v/>
      </c>
      <c r="D542" s="95" t="s">
        <v>698</v>
      </c>
      <c r="E542" s="95" t="s">
        <v>2584</v>
      </c>
      <c r="F542" s="95" t="s">
        <v>2138</v>
      </c>
      <c r="G542" s="95">
        <v>13</v>
      </c>
      <c r="H542" s="95" t="s">
        <v>2134</v>
      </c>
      <c r="I542" s="95" t="s">
        <v>2156</v>
      </c>
      <c r="J542" s="95" t="s">
        <v>2135</v>
      </c>
      <c r="K542" s="95" t="s">
        <v>2587</v>
      </c>
      <c r="L542" s="95" t="s">
        <v>2136</v>
      </c>
      <c r="M542" s="95" t="s">
        <v>2137</v>
      </c>
    </row>
    <row r="543" spans="1:13" x14ac:dyDescent="0.25">
      <c r="A543" s="95" t="s">
        <v>2584</v>
      </c>
      <c r="B543" s="95" t="s">
        <v>1333</v>
      </c>
      <c r="C543" s="95" t="str">
        <f t="shared" ca="1" si="8"/>
        <v/>
      </c>
      <c r="D543" s="95" t="s">
        <v>699</v>
      </c>
      <c r="E543" s="95" t="s">
        <v>2584</v>
      </c>
      <c r="F543" s="95" t="s">
        <v>2139</v>
      </c>
      <c r="G543" s="95">
        <v>13</v>
      </c>
      <c r="H543" s="95" t="s">
        <v>2134</v>
      </c>
      <c r="I543" s="95" t="s">
        <v>2156</v>
      </c>
      <c r="J543" s="95" t="s">
        <v>2135</v>
      </c>
      <c r="K543" s="95" t="s">
        <v>2587</v>
      </c>
      <c r="L543" s="95" t="s">
        <v>2136</v>
      </c>
      <c r="M543" s="95" t="s">
        <v>2137</v>
      </c>
    </row>
    <row r="544" spans="1:13" x14ac:dyDescent="0.25">
      <c r="A544" s="95" t="s">
        <v>2584</v>
      </c>
      <c r="B544" s="95" t="s">
        <v>1334</v>
      </c>
      <c r="C544" s="95" t="str">
        <f t="shared" ca="1" si="8"/>
        <v/>
      </c>
      <c r="D544" s="95" t="s">
        <v>700</v>
      </c>
      <c r="E544" s="95" t="s">
        <v>2584</v>
      </c>
      <c r="F544" s="95" t="s">
        <v>2140</v>
      </c>
      <c r="G544" s="95">
        <v>13</v>
      </c>
      <c r="H544" s="95" t="s">
        <v>2134</v>
      </c>
      <c r="I544" s="95" t="s">
        <v>2156</v>
      </c>
      <c r="J544" s="95" t="s">
        <v>2143</v>
      </c>
      <c r="K544" s="95" t="s">
        <v>2587</v>
      </c>
      <c r="L544" s="95" t="s">
        <v>2136</v>
      </c>
      <c r="M544" s="95" t="s">
        <v>2137</v>
      </c>
    </row>
    <row r="545" spans="1:13" x14ac:dyDescent="0.25">
      <c r="A545" s="95" t="s">
        <v>2584</v>
      </c>
      <c r="B545" s="95" t="s">
        <v>1335</v>
      </c>
      <c r="C545" s="95" t="str">
        <f t="shared" ca="1" si="8"/>
        <v/>
      </c>
      <c r="D545" s="95" t="s">
        <v>701</v>
      </c>
      <c r="E545" s="95" t="s">
        <v>2584</v>
      </c>
      <c r="F545" s="95" t="s">
        <v>2141</v>
      </c>
      <c r="G545" s="95">
        <v>13</v>
      </c>
      <c r="H545" s="95" t="s">
        <v>2134</v>
      </c>
      <c r="I545" s="95" t="s">
        <v>2156</v>
      </c>
      <c r="J545" s="95" t="s">
        <v>2145</v>
      </c>
      <c r="K545" s="95" t="s">
        <v>2587</v>
      </c>
      <c r="L545" s="95" t="s">
        <v>2136</v>
      </c>
      <c r="M545" s="95" t="s">
        <v>2137</v>
      </c>
    </row>
    <row r="546" spans="1:13" x14ac:dyDescent="0.25">
      <c r="A546" s="95" t="s">
        <v>2584</v>
      </c>
      <c r="B546" s="95" t="s">
        <v>1336</v>
      </c>
      <c r="C546" s="95" t="str">
        <f t="shared" ca="1" si="8"/>
        <v/>
      </c>
      <c r="D546" s="95" t="s">
        <v>702</v>
      </c>
      <c r="E546" s="95" t="s">
        <v>2584</v>
      </c>
      <c r="F546" s="95" t="s">
        <v>2142</v>
      </c>
      <c r="G546" s="95">
        <v>13</v>
      </c>
      <c r="H546" s="95" t="s">
        <v>2134</v>
      </c>
      <c r="I546" s="95" t="s">
        <v>2156</v>
      </c>
      <c r="J546" s="95" t="s">
        <v>2147</v>
      </c>
      <c r="K546" s="95" t="s">
        <v>2587</v>
      </c>
      <c r="L546" s="95" t="s">
        <v>2136</v>
      </c>
      <c r="M546" s="95" t="s">
        <v>2137</v>
      </c>
    </row>
    <row r="547" spans="1:13" x14ac:dyDescent="0.25">
      <c r="A547" s="95" t="s">
        <v>2584</v>
      </c>
      <c r="B547" s="95" t="s">
        <v>1337</v>
      </c>
      <c r="C547" s="95" t="str">
        <f t="shared" ca="1" si="8"/>
        <v/>
      </c>
      <c r="D547" s="95" t="s">
        <v>703</v>
      </c>
      <c r="E547" s="95" t="s">
        <v>2584</v>
      </c>
      <c r="F547" s="95" t="s">
        <v>2144</v>
      </c>
      <c r="G547" s="95">
        <v>13</v>
      </c>
      <c r="H547" s="95" t="s">
        <v>2134</v>
      </c>
      <c r="I547" s="95" t="s">
        <v>2156</v>
      </c>
      <c r="J547" s="95" t="s">
        <v>2192</v>
      </c>
      <c r="K547" s="95" t="s">
        <v>2587</v>
      </c>
      <c r="L547" s="95" t="s">
        <v>2136</v>
      </c>
      <c r="M547" s="95" t="s">
        <v>2137</v>
      </c>
    </row>
    <row r="548" spans="1:13" x14ac:dyDescent="0.25">
      <c r="A548" s="95" t="s">
        <v>2584</v>
      </c>
      <c r="B548" s="95" t="s">
        <v>1338</v>
      </c>
      <c r="C548" s="95" t="str">
        <f t="shared" ca="1" si="8"/>
        <v/>
      </c>
      <c r="D548" s="95" t="s">
        <v>704</v>
      </c>
      <c r="E548" s="95" t="s">
        <v>2584</v>
      </c>
      <c r="F548" s="95" t="s">
        <v>2146</v>
      </c>
      <c r="G548" s="95">
        <v>13</v>
      </c>
      <c r="H548" s="95" t="s">
        <v>2134</v>
      </c>
      <c r="I548" s="95" t="s">
        <v>2156</v>
      </c>
      <c r="J548" s="95" t="s">
        <v>2150</v>
      </c>
      <c r="K548" s="95" t="s">
        <v>2587</v>
      </c>
      <c r="L548" s="95" t="s">
        <v>2136</v>
      </c>
      <c r="M548" s="95" t="s">
        <v>2137</v>
      </c>
    </row>
    <row r="549" spans="1:13" x14ac:dyDescent="0.25">
      <c r="A549" s="95" t="s">
        <v>2584</v>
      </c>
      <c r="B549" s="95" t="s">
        <v>1339</v>
      </c>
      <c r="C549" s="95" t="str">
        <f t="shared" ca="1" si="8"/>
        <v/>
      </c>
      <c r="D549" s="95" t="s">
        <v>705</v>
      </c>
      <c r="E549" s="95" t="s">
        <v>2584</v>
      </c>
      <c r="F549" s="95" t="s">
        <v>2148</v>
      </c>
      <c r="G549" s="95">
        <v>13</v>
      </c>
      <c r="H549" s="95" t="s">
        <v>2134</v>
      </c>
      <c r="I549" s="95" t="s">
        <v>2156</v>
      </c>
      <c r="J549" s="95" t="s">
        <v>2172</v>
      </c>
      <c r="K549" s="95" t="s">
        <v>2587</v>
      </c>
      <c r="L549" s="95" t="s">
        <v>2136</v>
      </c>
      <c r="M549" s="95" t="s">
        <v>2137</v>
      </c>
    </row>
    <row r="550" spans="1:13" x14ac:dyDescent="0.25">
      <c r="A550" s="95" t="s">
        <v>2584</v>
      </c>
      <c r="B550" s="95" t="s">
        <v>1340</v>
      </c>
      <c r="C550" s="95" t="str">
        <f t="shared" ca="1" si="8"/>
        <v/>
      </c>
      <c r="D550" s="95" t="s">
        <v>706</v>
      </c>
      <c r="E550" s="95" t="s">
        <v>2584</v>
      </c>
      <c r="F550" s="95" t="s">
        <v>2149</v>
      </c>
      <c r="G550" s="95">
        <v>13</v>
      </c>
      <c r="H550" s="95" t="s">
        <v>2134</v>
      </c>
      <c r="I550" s="95" t="s">
        <v>2156</v>
      </c>
      <c r="J550" s="95" t="s">
        <v>2173</v>
      </c>
      <c r="K550" s="95" t="s">
        <v>2587</v>
      </c>
      <c r="L550" s="95" t="s">
        <v>2136</v>
      </c>
      <c r="M550" s="95" t="s">
        <v>2137</v>
      </c>
    </row>
    <row r="551" spans="1:13" x14ac:dyDescent="0.25">
      <c r="A551" s="95" t="s">
        <v>2584</v>
      </c>
      <c r="B551" s="95" t="s">
        <v>1341</v>
      </c>
      <c r="C551" s="95" t="str">
        <f t="shared" ca="1" si="8"/>
        <v/>
      </c>
      <c r="D551" s="95" t="s">
        <v>707</v>
      </c>
      <c r="E551" s="95" t="s">
        <v>2584</v>
      </c>
      <c r="F551" s="95" t="s">
        <v>2151</v>
      </c>
      <c r="G551" s="95">
        <v>13</v>
      </c>
      <c r="H551" s="95" t="s">
        <v>2134</v>
      </c>
      <c r="I551" s="95" t="s">
        <v>2156</v>
      </c>
      <c r="J551" s="95" t="s">
        <v>2135</v>
      </c>
      <c r="K551" s="95" t="s">
        <v>2587</v>
      </c>
      <c r="L551" s="95" t="s">
        <v>2136</v>
      </c>
      <c r="M551" s="95" t="s">
        <v>2137</v>
      </c>
    </row>
    <row r="552" spans="1:13" x14ac:dyDescent="0.25">
      <c r="A552" s="95" t="s">
        <v>2584</v>
      </c>
      <c r="B552" s="95" t="s">
        <v>1347</v>
      </c>
      <c r="C552" s="95" t="str">
        <f t="shared" ca="1" si="8"/>
        <v/>
      </c>
      <c r="D552" s="95" t="s">
        <v>709</v>
      </c>
      <c r="E552" s="95" t="s">
        <v>2584</v>
      </c>
      <c r="F552" s="95" t="s">
        <v>2139</v>
      </c>
      <c r="G552" s="95">
        <v>14</v>
      </c>
      <c r="H552" s="95" t="s">
        <v>2134</v>
      </c>
      <c r="I552" s="95" t="s">
        <v>2157</v>
      </c>
      <c r="J552" s="95" t="s">
        <v>2135</v>
      </c>
      <c r="K552" s="95" t="s">
        <v>2587</v>
      </c>
      <c r="L552" s="95" t="s">
        <v>2136</v>
      </c>
      <c r="M552" s="95" t="s">
        <v>2137</v>
      </c>
    </row>
    <row r="553" spans="1:13" x14ac:dyDescent="0.25">
      <c r="A553" s="95" t="s">
        <v>2584</v>
      </c>
      <c r="B553" s="95" t="s">
        <v>1348</v>
      </c>
      <c r="C553" s="95" t="str">
        <f t="shared" ca="1" si="8"/>
        <v/>
      </c>
      <c r="D553" s="95" t="s">
        <v>710</v>
      </c>
      <c r="E553" s="95" t="s">
        <v>2584</v>
      </c>
      <c r="F553" s="95" t="s">
        <v>2140</v>
      </c>
      <c r="G553" s="95">
        <v>14</v>
      </c>
      <c r="H553" s="95" t="s">
        <v>2134</v>
      </c>
      <c r="I553" s="95" t="s">
        <v>2157</v>
      </c>
      <c r="J553" s="95" t="s">
        <v>2143</v>
      </c>
      <c r="K553" s="95" t="s">
        <v>2587</v>
      </c>
      <c r="L553" s="95" t="s">
        <v>2136</v>
      </c>
      <c r="M553" s="95" t="s">
        <v>2137</v>
      </c>
    </row>
    <row r="554" spans="1:13" x14ac:dyDescent="0.25">
      <c r="A554" s="95" t="s">
        <v>2584</v>
      </c>
      <c r="B554" s="95" t="s">
        <v>1349</v>
      </c>
      <c r="C554" s="95" t="str">
        <f t="shared" ca="1" si="8"/>
        <v/>
      </c>
      <c r="D554" s="95" t="s">
        <v>711</v>
      </c>
      <c r="E554" s="95" t="s">
        <v>2584</v>
      </c>
      <c r="F554" s="95" t="s">
        <v>2141</v>
      </c>
      <c r="G554" s="95">
        <v>14</v>
      </c>
      <c r="H554" s="95" t="s">
        <v>2134</v>
      </c>
      <c r="I554" s="95" t="s">
        <v>2157</v>
      </c>
      <c r="J554" s="95" t="s">
        <v>2145</v>
      </c>
      <c r="K554" s="95" t="s">
        <v>2587</v>
      </c>
      <c r="L554" s="95" t="s">
        <v>2136</v>
      </c>
      <c r="M554" s="95" t="s">
        <v>2137</v>
      </c>
    </row>
    <row r="555" spans="1:13" x14ac:dyDescent="0.25">
      <c r="A555" s="95" t="s">
        <v>2584</v>
      </c>
      <c r="B555" s="95" t="s">
        <v>1350</v>
      </c>
      <c r="C555" s="95" t="str">
        <f t="shared" ca="1" si="8"/>
        <v/>
      </c>
      <c r="D555" s="95" t="s">
        <v>712</v>
      </c>
      <c r="E555" s="95" t="s">
        <v>2584</v>
      </c>
      <c r="F555" s="95" t="s">
        <v>2142</v>
      </c>
      <c r="G555" s="95">
        <v>14</v>
      </c>
      <c r="H555" s="95" t="s">
        <v>2134</v>
      </c>
      <c r="I555" s="95" t="s">
        <v>2157</v>
      </c>
      <c r="J555" s="95" t="s">
        <v>2147</v>
      </c>
      <c r="K555" s="95" t="s">
        <v>2587</v>
      </c>
      <c r="L555" s="95" t="s">
        <v>2136</v>
      </c>
      <c r="M555" s="95" t="s">
        <v>2137</v>
      </c>
    </row>
    <row r="556" spans="1:13" x14ac:dyDescent="0.25">
      <c r="A556" s="95" t="s">
        <v>2584</v>
      </c>
      <c r="B556" s="95" t="s">
        <v>1351</v>
      </c>
      <c r="C556" s="95" t="str">
        <f t="shared" ca="1" si="8"/>
        <v/>
      </c>
      <c r="D556" s="95" t="s">
        <v>713</v>
      </c>
      <c r="E556" s="95" t="s">
        <v>2584</v>
      </c>
      <c r="F556" s="95" t="s">
        <v>2144</v>
      </c>
      <c r="G556" s="95">
        <v>14</v>
      </c>
      <c r="H556" s="95" t="s">
        <v>2134</v>
      </c>
      <c r="I556" s="95" t="s">
        <v>2157</v>
      </c>
      <c r="J556" s="95" t="s">
        <v>2192</v>
      </c>
      <c r="K556" s="95" t="s">
        <v>2587</v>
      </c>
      <c r="L556" s="95" t="s">
        <v>2136</v>
      </c>
      <c r="M556" s="95" t="s">
        <v>2137</v>
      </c>
    </row>
    <row r="557" spans="1:13" x14ac:dyDescent="0.25">
      <c r="A557" s="95" t="s">
        <v>2584</v>
      </c>
      <c r="B557" s="95" t="s">
        <v>1352</v>
      </c>
      <c r="C557" s="95" t="str">
        <f t="shared" ca="1" si="8"/>
        <v/>
      </c>
      <c r="D557" s="95" t="s">
        <v>714</v>
      </c>
      <c r="E557" s="95" t="s">
        <v>2584</v>
      </c>
      <c r="F557" s="95" t="s">
        <v>2146</v>
      </c>
      <c r="G557" s="95">
        <v>14</v>
      </c>
      <c r="H557" s="95" t="s">
        <v>2134</v>
      </c>
      <c r="I557" s="95" t="s">
        <v>2157</v>
      </c>
      <c r="J557" s="95" t="s">
        <v>2150</v>
      </c>
      <c r="K557" s="95" t="s">
        <v>2587</v>
      </c>
      <c r="L557" s="95" t="s">
        <v>2136</v>
      </c>
      <c r="M557" s="95" t="s">
        <v>2137</v>
      </c>
    </row>
    <row r="558" spans="1:13" x14ac:dyDescent="0.25">
      <c r="A558" s="95" t="s">
        <v>2584</v>
      </c>
      <c r="B558" s="95" t="s">
        <v>1353</v>
      </c>
      <c r="C558" s="95" t="str">
        <f t="shared" ca="1" si="8"/>
        <v/>
      </c>
      <c r="D558" s="95" t="s">
        <v>715</v>
      </c>
      <c r="E558" s="95" t="s">
        <v>2584</v>
      </c>
      <c r="F558" s="95" t="s">
        <v>2148</v>
      </c>
      <c r="G558" s="95">
        <v>14</v>
      </c>
      <c r="H558" s="95" t="s">
        <v>2134</v>
      </c>
      <c r="I558" s="95" t="s">
        <v>2157</v>
      </c>
      <c r="J558" s="95" t="s">
        <v>2172</v>
      </c>
      <c r="K558" s="95" t="s">
        <v>2587</v>
      </c>
      <c r="L558" s="95" t="s">
        <v>2136</v>
      </c>
      <c r="M558" s="95" t="s">
        <v>2137</v>
      </c>
    </row>
    <row r="559" spans="1:13" x14ac:dyDescent="0.25">
      <c r="A559" s="95" t="s">
        <v>2584</v>
      </c>
      <c r="B559" s="95" t="s">
        <v>1354</v>
      </c>
      <c r="C559" s="95" t="str">
        <f t="shared" ca="1" si="8"/>
        <v/>
      </c>
      <c r="D559" s="95" t="s">
        <v>716</v>
      </c>
      <c r="E559" s="95" t="s">
        <v>2584</v>
      </c>
      <c r="F559" s="95" t="s">
        <v>2149</v>
      </c>
      <c r="G559" s="95">
        <v>14</v>
      </c>
      <c r="H559" s="95" t="s">
        <v>2134</v>
      </c>
      <c r="I559" s="95" t="s">
        <v>2157</v>
      </c>
      <c r="J559" s="95" t="s">
        <v>2173</v>
      </c>
      <c r="K559" s="95" t="s">
        <v>2587</v>
      </c>
      <c r="L559" s="95" t="s">
        <v>2136</v>
      </c>
      <c r="M559" s="95" t="s">
        <v>2137</v>
      </c>
    </row>
    <row r="560" spans="1:13" x14ac:dyDescent="0.25">
      <c r="A560" s="95" t="s">
        <v>2584</v>
      </c>
      <c r="B560" s="95" t="s">
        <v>1355</v>
      </c>
      <c r="C560" s="95" t="str">
        <f t="shared" ca="1" si="8"/>
        <v/>
      </c>
      <c r="D560" s="95" t="s">
        <v>717</v>
      </c>
      <c r="E560" s="95" t="s">
        <v>2584</v>
      </c>
      <c r="F560" s="95" t="s">
        <v>2151</v>
      </c>
      <c r="G560" s="95">
        <v>14</v>
      </c>
      <c r="H560" s="95" t="s">
        <v>2134</v>
      </c>
      <c r="I560" s="95" t="s">
        <v>2157</v>
      </c>
      <c r="J560" s="95" t="s">
        <v>2135</v>
      </c>
      <c r="K560" s="95" t="s">
        <v>2587</v>
      </c>
      <c r="L560" s="95" t="s">
        <v>2136</v>
      </c>
      <c r="M560" s="95" t="s">
        <v>2137</v>
      </c>
    </row>
    <row r="561" spans="1:13" x14ac:dyDescent="0.25">
      <c r="A561" s="95" t="s">
        <v>2584</v>
      </c>
      <c r="B561" s="95" t="s">
        <v>1359</v>
      </c>
      <c r="C561" s="95" t="str">
        <f t="shared" ca="1" si="8"/>
        <v/>
      </c>
      <c r="D561" s="95" t="s">
        <v>719</v>
      </c>
      <c r="E561" s="95" t="s">
        <v>2584</v>
      </c>
      <c r="F561" s="95" t="s">
        <v>2133</v>
      </c>
      <c r="G561" s="95">
        <v>15</v>
      </c>
      <c r="H561" s="95" t="s">
        <v>2134</v>
      </c>
      <c r="I561" s="95" t="s">
        <v>2157</v>
      </c>
      <c r="J561" s="95" t="s">
        <v>2135</v>
      </c>
      <c r="K561" s="95" t="s">
        <v>2587</v>
      </c>
      <c r="L561" s="95" t="s">
        <v>2136</v>
      </c>
      <c r="M561" s="95" t="s">
        <v>2137</v>
      </c>
    </row>
    <row r="562" spans="1:13" x14ac:dyDescent="0.25">
      <c r="A562" s="95" t="s">
        <v>2584</v>
      </c>
      <c r="B562" s="95" t="s">
        <v>1360</v>
      </c>
      <c r="C562" s="95" t="str">
        <f t="shared" ca="1" si="8"/>
        <v/>
      </c>
      <c r="D562" s="95" t="s">
        <v>720</v>
      </c>
      <c r="E562" s="95" t="s">
        <v>2584</v>
      </c>
      <c r="F562" s="95" t="s">
        <v>2138</v>
      </c>
      <c r="G562" s="95">
        <v>15</v>
      </c>
      <c r="H562" s="95" t="s">
        <v>2134</v>
      </c>
      <c r="I562" s="95" t="s">
        <v>2157</v>
      </c>
      <c r="J562" s="95" t="s">
        <v>2135</v>
      </c>
      <c r="K562" s="95" t="s">
        <v>2587</v>
      </c>
      <c r="L562" s="95" t="s">
        <v>2136</v>
      </c>
      <c r="M562" s="95" t="s">
        <v>2137</v>
      </c>
    </row>
    <row r="563" spans="1:13" x14ac:dyDescent="0.25">
      <c r="A563" s="95" t="s">
        <v>2584</v>
      </c>
      <c r="B563" s="95" t="s">
        <v>1361</v>
      </c>
      <c r="C563" s="95" t="str">
        <f t="shared" ca="1" si="8"/>
        <v/>
      </c>
      <c r="D563" s="95" t="s">
        <v>721</v>
      </c>
      <c r="E563" s="95" t="s">
        <v>2584</v>
      </c>
      <c r="F563" s="95" t="s">
        <v>2139</v>
      </c>
      <c r="G563" s="95">
        <v>15</v>
      </c>
      <c r="H563" s="95" t="s">
        <v>2134</v>
      </c>
      <c r="I563" s="95" t="s">
        <v>2157</v>
      </c>
      <c r="J563" s="95" t="s">
        <v>2135</v>
      </c>
      <c r="K563" s="95" t="s">
        <v>2587</v>
      </c>
      <c r="L563" s="95" t="s">
        <v>2136</v>
      </c>
      <c r="M563" s="95" t="s">
        <v>2137</v>
      </c>
    </row>
    <row r="564" spans="1:13" x14ac:dyDescent="0.25">
      <c r="A564" s="95" t="s">
        <v>2584</v>
      </c>
      <c r="B564" s="95" t="s">
        <v>1362</v>
      </c>
      <c r="C564" s="95" t="str">
        <f t="shared" ca="1" si="8"/>
        <v/>
      </c>
      <c r="D564" s="95" t="s">
        <v>722</v>
      </c>
      <c r="E564" s="95" t="s">
        <v>2584</v>
      </c>
      <c r="F564" s="95" t="s">
        <v>2140</v>
      </c>
      <c r="G564" s="95">
        <v>15</v>
      </c>
      <c r="H564" s="95" t="s">
        <v>2134</v>
      </c>
      <c r="I564" s="95" t="s">
        <v>2157</v>
      </c>
      <c r="J564" s="95" t="s">
        <v>2143</v>
      </c>
      <c r="K564" s="95" t="s">
        <v>2587</v>
      </c>
      <c r="L564" s="95" t="s">
        <v>2136</v>
      </c>
      <c r="M564" s="95" t="s">
        <v>2137</v>
      </c>
    </row>
    <row r="565" spans="1:13" x14ac:dyDescent="0.25">
      <c r="A565" s="95" t="s">
        <v>2584</v>
      </c>
      <c r="B565" s="95" t="s">
        <v>1363</v>
      </c>
      <c r="C565" s="95" t="str">
        <f t="shared" ca="1" si="8"/>
        <v/>
      </c>
      <c r="D565" s="95" t="s">
        <v>723</v>
      </c>
      <c r="E565" s="95" t="s">
        <v>2584</v>
      </c>
      <c r="F565" s="95" t="s">
        <v>2141</v>
      </c>
      <c r="G565" s="95">
        <v>15</v>
      </c>
      <c r="H565" s="95" t="s">
        <v>2134</v>
      </c>
      <c r="I565" s="95" t="s">
        <v>2157</v>
      </c>
      <c r="J565" s="95" t="s">
        <v>2145</v>
      </c>
      <c r="K565" s="95" t="s">
        <v>2587</v>
      </c>
      <c r="L565" s="95" t="s">
        <v>2136</v>
      </c>
      <c r="M565" s="95" t="s">
        <v>2137</v>
      </c>
    </row>
    <row r="566" spans="1:13" x14ac:dyDescent="0.25">
      <c r="A566" s="95" t="s">
        <v>2584</v>
      </c>
      <c r="B566" s="95" t="s">
        <v>1364</v>
      </c>
      <c r="C566" s="95" t="str">
        <f t="shared" ca="1" si="8"/>
        <v/>
      </c>
      <c r="D566" s="95" t="s">
        <v>724</v>
      </c>
      <c r="E566" s="95" t="s">
        <v>2584</v>
      </c>
      <c r="F566" s="95" t="s">
        <v>2142</v>
      </c>
      <c r="G566" s="95">
        <v>15</v>
      </c>
      <c r="H566" s="95" t="s">
        <v>2134</v>
      </c>
      <c r="I566" s="95" t="s">
        <v>2157</v>
      </c>
      <c r="J566" s="95" t="s">
        <v>2147</v>
      </c>
      <c r="K566" s="95" t="s">
        <v>2587</v>
      </c>
      <c r="L566" s="95" t="s">
        <v>2136</v>
      </c>
      <c r="M566" s="95" t="s">
        <v>2137</v>
      </c>
    </row>
    <row r="567" spans="1:13" x14ac:dyDescent="0.25">
      <c r="A567" s="95" t="s">
        <v>2584</v>
      </c>
      <c r="B567" s="95" t="s">
        <v>1365</v>
      </c>
      <c r="C567" s="95" t="str">
        <f t="shared" ca="1" si="8"/>
        <v/>
      </c>
      <c r="D567" s="95" t="s">
        <v>725</v>
      </c>
      <c r="E567" s="95" t="s">
        <v>2584</v>
      </c>
      <c r="F567" s="95" t="s">
        <v>2144</v>
      </c>
      <c r="G567" s="95">
        <v>15</v>
      </c>
      <c r="H567" s="95" t="s">
        <v>2134</v>
      </c>
      <c r="I567" s="95" t="s">
        <v>2157</v>
      </c>
      <c r="J567" s="95" t="s">
        <v>2192</v>
      </c>
      <c r="K567" s="95" t="s">
        <v>2587</v>
      </c>
      <c r="L567" s="95" t="s">
        <v>2136</v>
      </c>
      <c r="M567" s="95" t="s">
        <v>2137</v>
      </c>
    </row>
    <row r="568" spans="1:13" x14ac:dyDescent="0.25">
      <c r="A568" s="95" t="s">
        <v>2584</v>
      </c>
      <c r="B568" s="95" t="s">
        <v>1366</v>
      </c>
      <c r="C568" s="95" t="str">
        <f t="shared" ca="1" si="8"/>
        <v/>
      </c>
      <c r="D568" s="95" t="s">
        <v>726</v>
      </c>
      <c r="E568" s="95" t="s">
        <v>2584</v>
      </c>
      <c r="F568" s="95" t="s">
        <v>2146</v>
      </c>
      <c r="G568" s="95">
        <v>15</v>
      </c>
      <c r="H568" s="95" t="s">
        <v>2134</v>
      </c>
      <c r="I568" s="95" t="s">
        <v>2157</v>
      </c>
      <c r="J568" s="95" t="s">
        <v>2150</v>
      </c>
      <c r="K568" s="95" t="s">
        <v>2587</v>
      </c>
      <c r="L568" s="95" t="s">
        <v>2136</v>
      </c>
      <c r="M568" s="95" t="s">
        <v>2137</v>
      </c>
    </row>
    <row r="569" spans="1:13" x14ac:dyDescent="0.25">
      <c r="A569" s="95" t="s">
        <v>2584</v>
      </c>
      <c r="B569" s="95" t="s">
        <v>1367</v>
      </c>
      <c r="C569" s="95" t="str">
        <f t="shared" ca="1" si="8"/>
        <v/>
      </c>
      <c r="D569" s="95" t="s">
        <v>727</v>
      </c>
      <c r="E569" s="95" t="s">
        <v>2584</v>
      </c>
      <c r="F569" s="95" t="s">
        <v>2148</v>
      </c>
      <c r="G569" s="95">
        <v>15</v>
      </c>
      <c r="H569" s="95" t="s">
        <v>2134</v>
      </c>
      <c r="I569" s="95" t="s">
        <v>2157</v>
      </c>
      <c r="J569" s="95" t="s">
        <v>2172</v>
      </c>
      <c r="K569" s="95" t="s">
        <v>2587</v>
      </c>
      <c r="L569" s="95" t="s">
        <v>2136</v>
      </c>
      <c r="M569" s="95" t="s">
        <v>2137</v>
      </c>
    </row>
    <row r="570" spans="1:13" x14ac:dyDescent="0.25">
      <c r="A570" s="95" t="s">
        <v>2584</v>
      </c>
      <c r="B570" s="95" t="s">
        <v>1368</v>
      </c>
      <c r="C570" s="95" t="str">
        <f t="shared" ca="1" si="8"/>
        <v/>
      </c>
      <c r="D570" s="95" t="s">
        <v>728</v>
      </c>
      <c r="E570" s="95" t="s">
        <v>2584</v>
      </c>
      <c r="F570" s="95" t="s">
        <v>2149</v>
      </c>
      <c r="G570" s="95">
        <v>15</v>
      </c>
      <c r="H570" s="95" t="s">
        <v>2134</v>
      </c>
      <c r="I570" s="95" t="s">
        <v>2157</v>
      </c>
      <c r="J570" s="95" t="s">
        <v>2173</v>
      </c>
      <c r="K570" s="95" t="s">
        <v>2587</v>
      </c>
      <c r="L570" s="95" t="s">
        <v>2136</v>
      </c>
      <c r="M570" s="95" t="s">
        <v>2137</v>
      </c>
    </row>
    <row r="571" spans="1:13" x14ac:dyDescent="0.25">
      <c r="A571" s="95" t="s">
        <v>2584</v>
      </c>
      <c r="B571" s="95" t="s">
        <v>1369</v>
      </c>
      <c r="C571" s="95" t="str">
        <f t="shared" ca="1" si="8"/>
        <v/>
      </c>
      <c r="D571" s="95" t="s">
        <v>729</v>
      </c>
      <c r="E571" s="95" t="s">
        <v>2584</v>
      </c>
      <c r="F571" s="95" t="s">
        <v>2151</v>
      </c>
      <c r="G571" s="95">
        <v>15</v>
      </c>
      <c r="H571" s="95" t="s">
        <v>2134</v>
      </c>
      <c r="I571" s="95" t="s">
        <v>2157</v>
      </c>
      <c r="J571" s="95" t="s">
        <v>2135</v>
      </c>
      <c r="K571" s="95" t="s">
        <v>2587</v>
      </c>
      <c r="L571" s="95" t="s">
        <v>2136</v>
      </c>
      <c r="M571" s="95" t="s">
        <v>2137</v>
      </c>
    </row>
    <row r="572" spans="1:13" x14ac:dyDescent="0.25">
      <c r="A572" s="95" t="s">
        <v>2584</v>
      </c>
      <c r="B572" s="95" t="s">
        <v>1373</v>
      </c>
      <c r="C572" s="95" t="str">
        <f t="shared" ca="1" si="8"/>
        <v/>
      </c>
      <c r="D572" s="95" t="s">
        <v>731</v>
      </c>
      <c r="E572" s="95" t="s">
        <v>2584</v>
      </c>
      <c r="F572" s="95" t="s">
        <v>2133</v>
      </c>
      <c r="G572" s="95">
        <v>16</v>
      </c>
      <c r="H572" s="95" t="s">
        <v>2134</v>
      </c>
      <c r="I572" s="95" t="s">
        <v>2157</v>
      </c>
      <c r="J572" s="95" t="s">
        <v>2135</v>
      </c>
      <c r="K572" s="95" t="s">
        <v>2587</v>
      </c>
      <c r="L572" s="95" t="s">
        <v>2136</v>
      </c>
      <c r="M572" s="95" t="s">
        <v>2137</v>
      </c>
    </row>
    <row r="573" spans="1:13" x14ac:dyDescent="0.25">
      <c r="A573" s="95" t="s">
        <v>2584</v>
      </c>
      <c r="B573" s="95" t="s">
        <v>1374</v>
      </c>
      <c r="C573" s="95" t="str">
        <f t="shared" ca="1" si="8"/>
        <v/>
      </c>
      <c r="D573" s="95" t="s">
        <v>732</v>
      </c>
      <c r="E573" s="95" t="s">
        <v>2584</v>
      </c>
      <c r="F573" s="95" t="s">
        <v>2138</v>
      </c>
      <c r="G573" s="95">
        <v>16</v>
      </c>
      <c r="H573" s="95" t="s">
        <v>2134</v>
      </c>
      <c r="I573" s="95" t="s">
        <v>2157</v>
      </c>
      <c r="J573" s="95" t="s">
        <v>2135</v>
      </c>
      <c r="K573" s="95" t="s">
        <v>2587</v>
      </c>
      <c r="L573" s="95" t="s">
        <v>2136</v>
      </c>
      <c r="M573" s="95" t="s">
        <v>2137</v>
      </c>
    </row>
    <row r="574" spans="1:13" x14ac:dyDescent="0.25">
      <c r="A574" s="95" t="s">
        <v>2584</v>
      </c>
      <c r="B574" s="95" t="s">
        <v>1375</v>
      </c>
      <c r="C574" s="95" t="str">
        <f t="shared" ca="1" si="8"/>
        <v/>
      </c>
      <c r="D574" s="95" t="s">
        <v>733</v>
      </c>
      <c r="E574" s="95" t="s">
        <v>2584</v>
      </c>
      <c r="F574" s="95" t="s">
        <v>2139</v>
      </c>
      <c r="G574" s="95">
        <v>16</v>
      </c>
      <c r="H574" s="95" t="s">
        <v>2134</v>
      </c>
      <c r="I574" s="95" t="s">
        <v>2157</v>
      </c>
      <c r="J574" s="95" t="s">
        <v>2135</v>
      </c>
      <c r="K574" s="95" t="s">
        <v>2587</v>
      </c>
      <c r="L574" s="95" t="s">
        <v>2136</v>
      </c>
      <c r="M574" s="95" t="s">
        <v>2137</v>
      </c>
    </row>
    <row r="575" spans="1:13" x14ac:dyDescent="0.25">
      <c r="A575" s="95" t="s">
        <v>2584</v>
      </c>
      <c r="B575" s="95" t="s">
        <v>1376</v>
      </c>
      <c r="C575" s="95" t="str">
        <f t="shared" ca="1" si="8"/>
        <v/>
      </c>
      <c r="D575" s="95" t="s">
        <v>734</v>
      </c>
      <c r="E575" s="95" t="s">
        <v>2584</v>
      </c>
      <c r="F575" s="95" t="s">
        <v>2140</v>
      </c>
      <c r="G575" s="95">
        <v>16</v>
      </c>
      <c r="H575" s="95" t="s">
        <v>2134</v>
      </c>
      <c r="I575" s="95" t="s">
        <v>2157</v>
      </c>
      <c r="J575" s="95" t="s">
        <v>2143</v>
      </c>
      <c r="K575" s="95" t="s">
        <v>2587</v>
      </c>
      <c r="L575" s="95" t="s">
        <v>2136</v>
      </c>
      <c r="M575" s="95" t="s">
        <v>2137</v>
      </c>
    </row>
    <row r="576" spans="1:13" x14ac:dyDescent="0.25">
      <c r="A576" s="95" t="s">
        <v>2584</v>
      </c>
      <c r="B576" s="95" t="s">
        <v>1377</v>
      </c>
      <c r="C576" s="95" t="str">
        <f t="shared" ca="1" si="8"/>
        <v/>
      </c>
      <c r="D576" s="95" t="s">
        <v>735</v>
      </c>
      <c r="E576" s="95" t="s">
        <v>2584</v>
      </c>
      <c r="F576" s="95" t="s">
        <v>2141</v>
      </c>
      <c r="G576" s="95">
        <v>16</v>
      </c>
      <c r="H576" s="95" t="s">
        <v>2134</v>
      </c>
      <c r="I576" s="95" t="s">
        <v>2157</v>
      </c>
      <c r="J576" s="95" t="s">
        <v>2145</v>
      </c>
      <c r="K576" s="95" t="s">
        <v>2587</v>
      </c>
      <c r="L576" s="95" t="s">
        <v>2136</v>
      </c>
      <c r="M576" s="95" t="s">
        <v>2137</v>
      </c>
    </row>
    <row r="577" spans="1:13" x14ac:dyDescent="0.25">
      <c r="A577" s="95" t="s">
        <v>2584</v>
      </c>
      <c r="B577" s="95" t="s">
        <v>1378</v>
      </c>
      <c r="C577" s="95" t="str">
        <f t="shared" ca="1" si="8"/>
        <v/>
      </c>
      <c r="D577" s="95" t="s">
        <v>736</v>
      </c>
      <c r="E577" s="95" t="s">
        <v>2584</v>
      </c>
      <c r="F577" s="95" t="s">
        <v>2142</v>
      </c>
      <c r="G577" s="95">
        <v>16</v>
      </c>
      <c r="H577" s="95" t="s">
        <v>2134</v>
      </c>
      <c r="I577" s="95" t="s">
        <v>2157</v>
      </c>
      <c r="J577" s="95" t="s">
        <v>2147</v>
      </c>
      <c r="K577" s="95" t="s">
        <v>2587</v>
      </c>
      <c r="L577" s="95" t="s">
        <v>2136</v>
      </c>
      <c r="M577" s="95" t="s">
        <v>2137</v>
      </c>
    </row>
    <row r="578" spans="1:13" x14ac:dyDescent="0.25">
      <c r="A578" s="95" t="s">
        <v>2584</v>
      </c>
      <c r="B578" s="95" t="s">
        <v>1379</v>
      </c>
      <c r="C578" s="95" t="str">
        <f t="shared" ref="C578:C641" ca="1" si="9">IF(ISBLANK(INDIRECT(CONCATENATE("'",A578,"'","!",B578))),"",(INDIRECT(CONCATENATE("'",A578,"'","!",B578))))</f>
        <v/>
      </c>
      <c r="D578" s="95" t="s">
        <v>737</v>
      </c>
      <c r="E578" s="95" t="s">
        <v>2584</v>
      </c>
      <c r="F578" s="95" t="s">
        <v>2144</v>
      </c>
      <c r="G578" s="95">
        <v>16</v>
      </c>
      <c r="H578" s="95" t="s">
        <v>2134</v>
      </c>
      <c r="I578" s="95" t="s">
        <v>2157</v>
      </c>
      <c r="J578" s="95" t="s">
        <v>2192</v>
      </c>
      <c r="K578" s="95" t="s">
        <v>2587</v>
      </c>
      <c r="L578" s="95" t="s">
        <v>2136</v>
      </c>
      <c r="M578" s="95" t="s">
        <v>2137</v>
      </c>
    </row>
    <row r="579" spans="1:13" x14ac:dyDescent="0.25">
      <c r="A579" s="95" t="s">
        <v>2584</v>
      </c>
      <c r="B579" s="95" t="s">
        <v>1380</v>
      </c>
      <c r="C579" s="95" t="str">
        <f t="shared" ca="1" si="9"/>
        <v/>
      </c>
      <c r="D579" s="95" t="s">
        <v>738</v>
      </c>
      <c r="E579" s="95" t="s">
        <v>2584</v>
      </c>
      <c r="F579" s="95" t="s">
        <v>2146</v>
      </c>
      <c r="G579" s="95">
        <v>16</v>
      </c>
      <c r="H579" s="95" t="s">
        <v>2134</v>
      </c>
      <c r="I579" s="95" t="s">
        <v>2157</v>
      </c>
      <c r="J579" s="95" t="s">
        <v>2150</v>
      </c>
      <c r="K579" s="95" t="s">
        <v>2587</v>
      </c>
      <c r="L579" s="95" t="s">
        <v>2136</v>
      </c>
      <c r="M579" s="95" t="s">
        <v>2137</v>
      </c>
    </row>
    <row r="580" spans="1:13" x14ac:dyDescent="0.25">
      <c r="A580" s="95" t="s">
        <v>2584</v>
      </c>
      <c r="B580" s="95" t="s">
        <v>1381</v>
      </c>
      <c r="C580" s="95" t="str">
        <f t="shared" ca="1" si="9"/>
        <v/>
      </c>
      <c r="D580" s="95" t="s">
        <v>739</v>
      </c>
      <c r="E580" s="95" t="s">
        <v>2584</v>
      </c>
      <c r="F580" s="95" t="s">
        <v>2148</v>
      </c>
      <c r="G580" s="95">
        <v>16</v>
      </c>
      <c r="H580" s="95" t="s">
        <v>2134</v>
      </c>
      <c r="I580" s="95" t="s">
        <v>2157</v>
      </c>
      <c r="J580" s="95" t="s">
        <v>2172</v>
      </c>
      <c r="K580" s="95" t="s">
        <v>2587</v>
      </c>
      <c r="L580" s="95" t="s">
        <v>2136</v>
      </c>
      <c r="M580" s="95" t="s">
        <v>2137</v>
      </c>
    </row>
    <row r="581" spans="1:13" x14ac:dyDescent="0.25">
      <c r="A581" s="95" t="s">
        <v>2584</v>
      </c>
      <c r="B581" s="95" t="s">
        <v>1382</v>
      </c>
      <c r="C581" s="95" t="str">
        <f t="shared" ca="1" si="9"/>
        <v/>
      </c>
      <c r="D581" s="95" t="s">
        <v>740</v>
      </c>
      <c r="E581" s="95" t="s">
        <v>2584</v>
      </c>
      <c r="F581" s="95" t="s">
        <v>2149</v>
      </c>
      <c r="G581" s="95">
        <v>16</v>
      </c>
      <c r="H581" s="95" t="s">
        <v>2134</v>
      </c>
      <c r="I581" s="95" t="s">
        <v>2157</v>
      </c>
      <c r="J581" s="95" t="s">
        <v>2173</v>
      </c>
      <c r="K581" s="95" t="s">
        <v>2587</v>
      </c>
      <c r="L581" s="95" t="s">
        <v>2136</v>
      </c>
      <c r="M581" s="95" t="s">
        <v>2137</v>
      </c>
    </row>
    <row r="582" spans="1:13" x14ac:dyDescent="0.25">
      <c r="A582" s="95" t="s">
        <v>2584</v>
      </c>
      <c r="B582" s="95" t="s">
        <v>1383</v>
      </c>
      <c r="C582" s="95" t="str">
        <f t="shared" ca="1" si="9"/>
        <v/>
      </c>
      <c r="D582" s="95" t="s">
        <v>741</v>
      </c>
      <c r="E582" s="95" t="s">
        <v>2584</v>
      </c>
      <c r="F582" s="95" t="s">
        <v>2151</v>
      </c>
      <c r="G582" s="95">
        <v>16</v>
      </c>
      <c r="H582" s="95" t="s">
        <v>2134</v>
      </c>
      <c r="I582" s="95" t="s">
        <v>2157</v>
      </c>
      <c r="J582" s="95" t="s">
        <v>2135</v>
      </c>
      <c r="K582" s="95" t="s">
        <v>2587</v>
      </c>
      <c r="L582" s="95" t="s">
        <v>2136</v>
      </c>
      <c r="M582" s="95" t="s">
        <v>2137</v>
      </c>
    </row>
    <row r="583" spans="1:13" x14ac:dyDescent="0.25">
      <c r="A583" s="95" t="s">
        <v>2584</v>
      </c>
      <c r="B583" s="95" t="s">
        <v>1387</v>
      </c>
      <c r="C583" s="95" t="str">
        <f t="shared" ca="1" si="9"/>
        <v/>
      </c>
      <c r="D583" s="95" t="s">
        <v>743</v>
      </c>
      <c r="E583" s="95" t="s">
        <v>2584</v>
      </c>
      <c r="F583" s="95" t="s">
        <v>2133</v>
      </c>
      <c r="G583" s="95">
        <v>17</v>
      </c>
      <c r="H583" s="95" t="s">
        <v>2134</v>
      </c>
      <c r="I583" s="95" t="s">
        <v>2157</v>
      </c>
      <c r="J583" s="95" t="s">
        <v>2135</v>
      </c>
      <c r="K583" s="95" t="s">
        <v>2587</v>
      </c>
      <c r="L583" s="95" t="s">
        <v>2136</v>
      </c>
      <c r="M583" s="95" t="s">
        <v>2137</v>
      </c>
    </row>
    <row r="584" spans="1:13" x14ac:dyDescent="0.25">
      <c r="A584" s="95" t="s">
        <v>2584</v>
      </c>
      <c r="B584" s="95" t="s">
        <v>1388</v>
      </c>
      <c r="C584" s="95" t="str">
        <f t="shared" ca="1" si="9"/>
        <v/>
      </c>
      <c r="D584" s="95" t="s">
        <v>744</v>
      </c>
      <c r="E584" s="95" t="s">
        <v>2584</v>
      </c>
      <c r="F584" s="95" t="s">
        <v>2138</v>
      </c>
      <c r="G584" s="95">
        <v>17</v>
      </c>
      <c r="H584" s="95" t="s">
        <v>2134</v>
      </c>
      <c r="I584" s="95" t="s">
        <v>2157</v>
      </c>
      <c r="J584" s="95" t="s">
        <v>2135</v>
      </c>
      <c r="K584" s="95" t="s">
        <v>2587</v>
      </c>
      <c r="L584" s="95" t="s">
        <v>2136</v>
      </c>
      <c r="M584" s="95" t="s">
        <v>2137</v>
      </c>
    </row>
    <row r="585" spans="1:13" x14ac:dyDescent="0.25">
      <c r="A585" s="95" t="s">
        <v>2584</v>
      </c>
      <c r="B585" s="95" t="s">
        <v>1389</v>
      </c>
      <c r="C585" s="95" t="str">
        <f t="shared" ca="1" si="9"/>
        <v/>
      </c>
      <c r="D585" s="95" t="s">
        <v>745</v>
      </c>
      <c r="E585" s="95" t="s">
        <v>2584</v>
      </c>
      <c r="F585" s="95" t="s">
        <v>2139</v>
      </c>
      <c r="G585" s="95">
        <v>17</v>
      </c>
      <c r="H585" s="95" t="s">
        <v>2134</v>
      </c>
      <c r="I585" s="95" t="s">
        <v>2157</v>
      </c>
      <c r="J585" s="95" t="s">
        <v>2135</v>
      </c>
      <c r="K585" s="95" t="s">
        <v>2587</v>
      </c>
      <c r="L585" s="95" t="s">
        <v>2136</v>
      </c>
      <c r="M585" s="95" t="s">
        <v>2137</v>
      </c>
    </row>
    <row r="586" spans="1:13" x14ac:dyDescent="0.25">
      <c r="A586" s="95" t="s">
        <v>2584</v>
      </c>
      <c r="B586" s="95" t="s">
        <v>1390</v>
      </c>
      <c r="C586" s="95" t="str">
        <f t="shared" ca="1" si="9"/>
        <v/>
      </c>
      <c r="D586" s="95" t="s">
        <v>746</v>
      </c>
      <c r="E586" s="95" t="s">
        <v>2584</v>
      </c>
      <c r="F586" s="95" t="s">
        <v>2140</v>
      </c>
      <c r="G586" s="95">
        <v>17</v>
      </c>
      <c r="H586" s="95" t="s">
        <v>2134</v>
      </c>
      <c r="I586" s="95" t="s">
        <v>2157</v>
      </c>
      <c r="J586" s="95" t="s">
        <v>2143</v>
      </c>
      <c r="K586" s="95" t="s">
        <v>2587</v>
      </c>
      <c r="L586" s="95" t="s">
        <v>2136</v>
      </c>
      <c r="M586" s="95" t="s">
        <v>2137</v>
      </c>
    </row>
    <row r="587" spans="1:13" x14ac:dyDescent="0.25">
      <c r="A587" s="95" t="s">
        <v>2584</v>
      </c>
      <c r="B587" s="95" t="s">
        <v>1391</v>
      </c>
      <c r="C587" s="95" t="str">
        <f t="shared" ca="1" si="9"/>
        <v/>
      </c>
      <c r="D587" s="95" t="s">
        <v>747</v>
      </c>
      <c r="E587" s="95" t="s">
        <v>2584</v>
      </c>
      <c r="F587" s="95" t="s">
        <v>2141</v>
      </c>
      <c r="G587" s="95">
        <v>17</v>
      </c>
      <c r="H587" s="95" t="s">
        <v>2134</v>
      </c>
      <c r="I587" s="95" t="s">
        <v>2157</v>
      </c>
      <c r="J587" s="95" t="s">
        <v>2145</v>
      </c>
      <c r="K587" s="95" t="s">
        <v>2587</v>
      </c>
      <c r="L587" s="95" t="s">
        <v>2136</v>
      </c>
      <c r="M587" s="95" t="s">
        <v>2137</v>
      </c>
    </row>
    <row r="588" spans="1:13" x14ac:dyDescent="0.25">
      <c r="A588" s="95" t="s">
        <v>2584</v>
      </c>
      <c r="B588" s="95" t="s">
        <v>1392</v>
      </c>
      <c r="C588" s="95" t="str">
        <f t="shared" ca="1" si="9"/>
        <v/>
      </c>
      <c r="D588" s="95" t="s">
        <v>748</v>
      </c>
      <c r="E588" s="95" t="s">
        <v>2584</v>
      </c>
      <c r="F588" s="95" t="s">
        <v>2142</v>
      </c>
      <c r="G588" s="95">
        <v>17</v>
      </c>
      <c r="H588" s="95" t="s">
        <v>2134</v>
      </c>
      <c r="I588" s="95" t="s">
        <v>2157</v>
      </c>
      <c r="J588" s="95" t="s">
        <v>2147</v>
      </c>
      <c r="K588" s="95" t="s">
        <v>2587</v>
      </c>
      <c r="L588" s="95" t="s">
        <v>2136</v>
      </c>
      <c r="M588" s="95" t="s">
        <v>2137</v>
      </c>
    </row>
    <row r="589" spans="1:13" x14ac:dyDescent="0.25">
      <c r="A589" s="95" t="s">
        <v>2584</v>
      </c>
      <c r="B589" s="95" t="s">
        <v>1393</v>
      </c>
      <c r="C589" s="95" t="str">
        <f t="shared" ca="1" si="9"/>
        <v/>
      </c>
      <c r="D589" s="95" t="s">
        <v>749</v>
      </c>
      <c r="E589" s="95" t="s">
        <v>2584</v>
      </c>
      <c r="F589" s="95" t="s">
        <v>2144</v>
      </c>
      <c r="G589" s="95">
        <v>17</v>
      </c>
      <c r="H589" s="95" t="s">
        <v>2134</v>
      </c>
      <c r="I589" s="95" t="s">
        <v>2157</v>
      </c>
      <c r="J589" s="95" t="s">
        <v>2192</v>
      </c>
      <c r="K589" s="95" t="s">
        <v>2587</v>
      </c>
      <c r="L589" s="95" t="s">
        <v>2136</v>
      </c>
      <c r="M589" s="95" t="s">
        <v>2137</v>
      </c>
    </row>
    <row r="590" spans="1:13" x14ac:dyDescent="0.25">
      <c r="A590" s="95" t="s">
        <v>2584</v>
      </c>
      <c r="B590" s="95" t="s">
        <v>1394</v>
      </c>
      <c r="C590" s="95" t="str">
        <f t="shared" ca="1" si="9"/>
        <v/>
      </c>
      <c r="D590" s="95" t="s">
        <v>750</v>
      </c>
      <c r="E590" s="95" t="s">
        <v>2584</v>
      </c>
      <c r="F590" s="95" t="s">
        <v>2146</v>
      </c>
      <c r="G590" s="95">
        <v>17</v>
      </c>
      <c r="H590" s="95" t="s">
        <v>2134</v>
      </c>
      <c r="I590" s="95" t="s">
        <v>2157</v>
      </c>
      <c r="J590" s="95" t="s">
        <v>2150</v>
      </c>
      <c r="K590" s="95" t="s">
        <v>2587</v>
      </c>
      <c r="L590" s="95" t="s">
        <v>2136</v>
      </c>
      <c r="M590" s="95" t="s">
        <v>2137</v>
      </c>
    </row>
    <row r="591" spans="1:13" x14ac:dyDescent="0.25">
      <c r="A591" s="95" t="s">
        <v>2584</v>
      </c>
      <c r="B591" s="95" t="s">
        <v>1395</v>
      </c>
      <c r="C591" s="95" t="str">
        <f t="shared" ca="1" si="9"/>
        <v/>
      </c>
      <c r="D591" s="95" t="s">
        <v>751</v>
      </c>
      <c r="E591" s="95" t="s">
        <v>2584</v>
      </c>
      <c r="F591" s="95" t="s">
        <v>2148</v>
      </c>
      <c r="G591" s="95">
        <v>17</v>
      </c>
      <c r="H591" s="95" t="s">
        <v>2134</v>
      </c>
      <c r="I591" s="95" t="s">
        <v>2157</v>
      </c>
      <c r="J591" s="95" t="s">
        <v>2172</v>
      </c>
      <c r="K591" s="95" t="s">
        <v>2587</v>
      </c>
      <c r="L591" s="95" t="s">
        <v>2136</v>
      </c>
      <c r="M591" s="95" t="s">
        <v>2137</v>
      </c>
    </row>
    <row r="592" spans="1:13" x14ac:dyDescent="0.25">
      <c r="A592" s="95" t="s">
        <v>2584</v>
      </c>
      <c r="B592" s="95" t="s">
        <v>1396</v>
      </c>
      <c r="C592" s="95" t="str">
        <f t="shared" ca="1" si="9"/>
        <v/>
      </c>
      <c r="D592" s="95" t="s">
        <v>752</v>
      </c>
      <c r="E592" s="95" t="s">
        <v>2584</v>
      </c>
      <c r="F592" s="95" t="s">
        <v>2149</v>
      </c>
      <c r="G592" s="95">
        <v>17</v>
      </c>
      <c r="H592" s="95" t="s">
        <v>2134</v>
      </c>
      <c r="I592" s="95" t="s">
        <v>2157</v>
      </c>
      <c r="J592" s="95" t="s">
        <v>2173</v>
      </c>
      <c r="K592" s="95" t="s">
        <v>2587</v>
      </c>
      <c r="L592" s="95" t="s">
        <v>2136</v>
      </c>
      <c r="M592" s="95" t="s">
        <v>2137</v>
      </c>
    </row>
    <row r="593" spans="1:13" x14ac:dyDescent="0.25">
      <c r="A593" s="95" t="s">
        <v>2584</v>
      </c>
      <c r="B593" s="95" t="s">
        <v>1397</v>
      </c>
      <c r="C593" s="95" t="str">
        <f t="shared" ca="1" si="9"/>
        <v/>
      </c>
      <c r="D593" s="95" t="s">
        <v>753</v>
      </c>
      <c r="E593" s="95" t="s">
        <v>2584</v>
      </c>
      <c r="F593" s="95" t="s">
        <v>2151</v>
      </c>
      <c r="G593" s="95">
        <v>17</v>
      </c>
      <c r="H593" s="95" t="s">
        <v>2134</v>
      </c>
      <c r="I593" s="95" t="s">
        <v>2157</v>
      </c>
      <c r="J593" s="95" t="s">
        <v>2135</v>
      </c>
      <c r="K593" s="95" t="s">
        <v>2587</v>
      </c>
      <c r="L593" s="95" t="s">
        <v>2136</v>
      </c>
      <c r="M593" s="95" t="s">
        <v>2137</v>
      </c>
    </row>
    <row r="594" spans="1:13" x14ac:dyDescent="0.25">
      <c r="A594" s="95" t="s">
        <v>2584</v>
      </c>
      <c r="B594" s="95" t="s">
        <v>1401</v>
      </c>
      <c r="C594" s="95" t="str">
        <f t="shared" ca="1" si="9"/>
        <v/>
      </c>
      <c r="D594" s="95" t="s">
        <v>755</v>
      </c>
      <c r="E594" s="95" t="s">
        <v>2584</v>
      </c>
      <c r="F594" s="95" t="s">
        <v>2133</v>
      </c>
      <c r="G594" s="95">
        <v>18</v>
      </c>
      <c r="H594" s="95" t="s">
        <v>2134</v>
      </c>
      <c r="I594" s="95" t="s">
        <v>2157</v>
      </c>
      <c r="J594" s="95" t="s">
        <v>2135</v>
      </c>
      <c r="K594" s="95" t="s">
        <v>2587</v>
      </c>
      <c r="L594" s="95" t="s">
        <v>2136</v>
      </c>
      <c r="M594" s="95" t="s">
        <v>2137</v>
      </c>
    </row>
    <row r="595" spans="1:13" x14ac:dyDescent="0.25">
      <c r="A595" s="95" t="s">
        <v>2584</v>
      </c>
      <c r="B595" s="95" t="s">
        <v>1402</v>
      </c>
      <c r="C595" s="95" t="str">
        <f t="shared" ca="1" si="9"/>
        <v/>
      </c>
      <c r="D595" s="95" t="s">
        <v>756</v>
      </c>
      <c r="E595" s="95" t="s">
        <v>2584</v>
      </c>
      <c r="F595" s="95" t="s">
        <v>2138</v>
      </c>
      <c r="G595" s="95">
        <v>18</v>
      </c>
      <c r="H595" s="95" t="s">
        <v>2134</v>
      </c>
      <c r="I595" s="95" t="s">
        <v>2157</v>
      </c>
      <c r="J595" s="95" t="s">
        <v>2135</v>
      </c>
      <c r="K595" s="95" t="s">
        <v>2587</v>
      </c>
      <c r="L595" s="95" t="s">
        <v>2136</v>
      </c>
      <c r="M595" s="95" t="s">
        <v>2137</v>
      </c>
    </row>
    <row r="596" spans="1:13" x14ac:dyDescent="0.25">
      <c r="A596" s="95" t="s">
        <v>2584</v>
      </c>
      <c r="B596" s="95" t="s">
        <v>1403</v>
      </c>
      <c r="C596" s="95" t="str">
        <f t="shared" ca="1" si="9"/>
        <v/>
      </c>
      <c r="D596" s="95" t="s">
        <v>757</v>
      </c>
      <c r="E596" s="95" t="s">
        <v>2584</v>
      </c>
      <c r="F596" s="95" t="s">
        <v>2139</v>
      </c>
      <c r="G596" s="95">
        <v>18</v>
      </c>
      <c r="H596" s="95" t="s">
        <v>2134</v>
      </c>
      <c r="I596" s="95" t="s">
        <v>2157</v>
      </c>
      <c r="J596" s="95" t="s">
        <v>2135</v>
      </c>
      <c r="K596" s="95" t="s">
        <v>2587</v>
      </c>
      <c r="L596" s="95" t="s">
        <v>2136</v>
      </c>
      <c r="M596" s="95" t="s">
        <v>2137</v>
      </c>
    </row>
    <row r="597" spans="1:13" x14ac:dyDescent="0.25">
      <c r="A597" s="95" t="s">
        <v>2584</v>
      </c>
      <c r="B597" s="95" t="s">
        <v>1404</v>
      </c>
      <c r="C597" s="95" t="str">
        <f t="shared" ca="1" si="9"/>
        <v/>
      </c>
      <c r="D597" s="95" t="s">
        <v>758</v>
      </c>
      <c r="E597" s="95" t="s">
        <v>2584</v>
      </c>
      <c r="F597" s="95" t="s">
        <v>2140</v>
      </c>
      <c r="G597" s="95">
        <v>18</v>
      </c>
      <c r="H597" s="95" t="s">
        <v>2134</v>
      </c>
      <c r="I597" s="95" t="s">
        <v>2157</v>
      </c>
      <c r="J597" s="95" t="s">
        <v>2143</v>
      </c>
      <c r="K597" s="95" t="s">
        <v>2587</v>
      </c>
      <c r="L597" s="95" t="s">
        <v>2136</v>
      </c>
      <c r="M597" s="95" t="s">
        <v>2137</v>
      </c>
    </row>
    <row r="598" spans="1:13" x14ac:dyDescent="0.25">
      <c r="A598" s="95" t="s">
        <v>2584</v>
      </c>
      <c r="B598" s="95" t="s">
        <v>1405</v>
      </c>
      <c r="C598" s="95" t="str">
        <f t="shared" ca="1" si="9"/>
        <v/>
      </c>
      <c r="D598" s="95" t="s">
        <v>759</v>
      </c>
      <c r="E598" s="95" t="s">
        <v>2584</v>
      </c>
      <c r="F598" s="95" t="s">
        <v>2141</v>
      </c>
      <c r="G598" s="95">
        <v>18</v>
      </c>
      <c r="H598" s="95" t="s">
        <v>2134</v>
      </c>
      <c r="I598" s="95" t="s">
        <v>2157</v>
      </c>
      <c r="J598" s="95" t="s">
        <v>2145</v>
      </c>
      <c r="K598" s="95" t="s">
        <v>2587</v>
      </c>
      <c r="L598" s="95" t="s">
        <v>2136</v>
      </c>
      <c r="M598" s="95" t="s">
        <v>2137</v>
      </c>
    </row>
    <row r="599" spans="1:13" x14ac:dyDescent="0.25">
      <c r="A599" s="95" t="s">
        <v>2584</v>
      </c>
      <c r="B599" s="95" t="s">
        <v>1406</v>
      </c>
      <c r="C599" s="95" t="str">
        <f t="shared" ca="1" si="9"/>
        <v/>
      </c>
      <c r="D599" s="95" t="s">
        <v>760</v>
      </c>
      <c r="E599" s="95" t="s">
        <v>2584</v>
      </c>
      <c r="F599" s="95" t="s">
        <v>2142</v>
      </c>
      <c r="G599" s="95">
        <v>18</v>
      </c>
      <c r="H599" s="95" t="s">
        <v>2134</v>
      </c>
      <c r="I599" s="95" t="s">
        <v>2157</v>
      </c>
      <c r="J599" s="95" t="s">
        <v>2147</v>
      </c>
      <c r="K599" s="95" t="s">
        <v>2587</v>
      </c>
      <c r="L599" s="95" t="s">
        <v>2136</v>
      </c>
      <c r="M599" s="95" t="s">
        <v>2137</v>
      </c>
    </row>
    <row r="600" spans="1:13" x14ac:dyDescent="0.25">
      <c r="A600" s="95" t="s">
        <v>2584</v>
      </c>
      <c r="B600" s="95" t="s">
        <v>1407</v>
      </c>
      <c r="C600" s="95" t="str">
        <f t="shared" ca="1" si="9"/>
        <v/>
      </c>
      <c r="D600" s="95" t="s">
        <v>761</v>
      </c>
      <c r="E600" s="95" t="s">
        <v>2584</v>
      </c>
      <c r="F600" s="95" t="s">
        <v>2144</v>
      </c>
      <c r="G600" s="95">
        <v>18</v>
      </c>
      <c r="H600" s="95" t="s">
        <v>2134</v>
      </c>
      <c r="I600" s="95" t="s">
        <v>2157</v>
      </c>
      <c r="J600" s="95" t="s">
        <v>2192</v>
      </c>
      <c r="K600" s="95" t="s">
        <v>2587</v>
      </c>
      <c r="L600" s="95" t="s">
        <v>2136</v>
      </c>
      <c r="M600" s="95" t="s">
        <v>2137</v>
      </c>
    </row>
    <row r="601" spans="1:13" x14ac:dyDescent="0.25">
      <c r="A601" s="95" t="s">
        <v>2584</v>
      </c>
      <c r="B601" s="95" t="s">
        <v>1408</v>
      </c>
      <c r="C601" s="95" t="str">
        <f t="shared" ca="1" si="9"/>
        <v/>
      </c>
      <c r="D601" s="95" t="s">
        <v>762</v>
      </c>
      <c r="E601" s="95" t="s">
        <v>2584</v>
      </c>
      <c r="F601" s="95" t="s">
        <v>2146</v>
      </c>
      <c r="G601" s="95">
        <v>18</v>
      </c>
      <c r="H601" s="95" t="s">
        <v>2134</v>
      </c>
      <c r="I601" s="95" t="s">
        <v>2157</v>
      </c>
      <c r="J601" s="95" t="s">
        <v>2150</v>
      </c>
      <c r="K601" s="95" t="s">
        <v>2587</v>
      </c>
      <c r="L601" s="95" t="s">
        <v>2136</v>
      </c>
      <c r="M601" s="95" t="s">
        <v>2137</v>
      </c>
    </row>
    <row r="602" spans="1:13" x14ac:dyDescent="0.25">
      <c r="A602" s="95" t="s">
        <v>2584</v>
      </c>
      <c r="B602" s="95" t="s">
        <v>1409</v>
      </c>
      <c r="C602" s="95" t="str">
        <f t="shared" ca="1" si="9"/>
        <v/>
      </c>
      <c r="D602" s="95" t="s">
        <v>763</v>
      </c>
      <c r="E602" s="95" t="s">
        <v>2584</v>
      </c>
      <c r="F602" s="95" t="s">
        <v>2148</v>
      </c>
      <c r="G602" s="95">
        <v>18</v>
      </c>
      <c r="H602" s="95" t="s">
        <v>2134</v>
      </c>
      <c r="I602" s="95" t="s">
        <v>2157</v>
      </c>
      <c r="J602" s="95" t="s">
        <v>2172</v>
      </c>
      <c r="K602" s="95" t="s">
        <v>2587</v>
      </c>
      <c r="L602" s="95" t="s">
        <v>2136</v>
      </c>
      <c r="M602" s="95" t="s">
        <v>2137</v>
      </c>
    </row>
    <row r="603" spans="1:13" x14ac:dyDescent="0.25">
      <c r="A603" s="95" t="s">
        <v>2584</v>
      </c>
      <c r="B603" s="95" t="s">
        <v>1410</v>
      </c>
      <c r="C603" s="95" t="str">
        <f t="shared" ca="1" si="9"/>
        <v/>
      </c>
      <c r="D603" s="95" t="s">
        <v>764</v>
      </c>
      <c r="E603" s="95" t="s">
        <v>2584</v>
      </c>
      <c r="F603" s="95" t="s">
        <v>2149</v>
      </c>
      <c r="G603" s="95">
        <v>18</v>
      </c>
      <c r="H603" s="95" t="s">
        <v>2134</v>
      </c>
      <c r="I603" s="95" t="s">
        <v>2157</v>
      </c>
      <c r="J603" s="95" t="s">
        <v>2173</v>
      </c>
      <c r="K603" s="95" t="s">
        <v>2587</v>
      </c>
      <c r="L603" s="95" t="s">
        <v>2136</v>
      </c>
      <c r="M603" s="95" t="s">
        <v>2137</v>
      </c>
    </row>
    <row r="604" spans="1:13" x14ac:dyDescent="0.25">
      <c r="A604" s="95" t="s">
        <v>2584</v>
      </c>
      <c r="B604" s="95" t="s">
        <v>1411</v>
      </c>
      <c r="C604" s="95" t="str">
        <f t="shared" ca="1" si="9"/>
        <v/>
      </c>
      <c r="D604" s="95" t="s">
        <v>765</v>
      </c>
      <c r="E604" s="95" t="s">
        <v>2584</v>
      </c>
      <c r="F604" s="95" t="s">
        <v>2151</v>
      </c>
      <c r="G604" s="95">
        <v>18</v>
      </c>
      <c r="H604" s="95" t="s">
        <v>2134</v>
      </c>
      <c r="I604" s="95" t="s">
        <v>2157</v>
      </c>
      <c r="J604" s="95" t="s">
        <v>2135</v>
      </c>
      <c r="K604" s="95" t="s">
        <v>2587</v>
      </c>
      <c r="L604" s="95" t="s">
        <v>2136</v>
      </c>
      <c r="M604" s="95" t="s">
        <v>2137</v>
      </c>
    </row>
    <row r="605" spans="1:13" x14ac:dyDescent="0.25">
      <c r="A605" s="95" t="s">
        <v>2584</v>
      </c>
      <c r="B605" s="95" t="s">
        <v>1417</v>
      </c>
      <c r="C605" s="95" t="str">
        <f t="shared" ca="1" si="9"/>
        <v/>
      </c>
      <c r="D605" s="95" t="s">
        <v>767</v>
      </c>
      <c r="E605" s="95" t="s">
        <v>2584</v>
      </c>
      <c r="F605" s="95" t="s">
        <v>2139</v>
      </c>
      <c r="G605" s="95">
        <v>19</v>
      </c>
      <c r="H605" s="95" t="s">
        <v>2134</v>
      </c>
      <c r="I605" s="95" t="s">
        <v>2135</v>
      </c>
      <c r="J605" s="95" t="s">
        <v>2135</v>
      </c>
      <c r="K605" s="95" t="s">
        <v>2587</v>
      </c>
      <c r="L605" s="95" t="s">
        <v>2158</v>
      </c>
      <c r="M605" s="95" t="s">
        <v>2137</v>
      </c>
    </row>
    <row r="606" spans="1:13" x14ac:dyDescent="0.25">
      <c r="A606" s="95" t="s">
        <v>2584</v>
      </c>
      <c r="B606" s="95" t="s">
        <v>1418</v>
      </c>
      <c r="C606" s="95" t="str">
        <f t="shared" ca="1" si="9"/>
        <v/>
      </c>
      <c r="D606" s="95" t="s">
        <v>768</v>
      </c>
      <c r="E606" s="95" t="s">
        <v>2584</v>
      </c>
      <c r="F606" s="95" t="s">
        <v>2140</v>
      </c>
      <c r="G606" s="95">
        <v>19</v>
      </c>
      <c r="H606" s="95" t="s">
        <v>2134</v>
      </c>
      <c r="I606" s="95" t="s">
        <v>2135</v>
      </c>
      <c r="J606" s="95" t="s">
        <v>2143</v>
      </c>
      <c r="K606" s="95" t="s">
        <v>2587</v>
      </c>
      <c r="L606" s="95" t="s">
        <v>2158</v>
      </c>
      <c r="M606" s="95" t="s">
        <v>2137</v>
      </c>
    </row>
    <row r="607" spans="1:13" x14ac:dyDescent="0.25">
      <c r="A607" s="95" t="s">
        <v>2584</v>
      </c>
      <c r="B607" s="95" t="s">
        <v>1419</v>
      </c>
      <c r="C607" s="95" t="str">
        <f t="shared" ca="1" si="9"/>
        <v/>
      </c>
      <c r="D607" s="95" t="s">
        <v>769</v>
      </c>
      <c r="E607" s="95" t="s">
        <v>2584</v>
      </c>
      <c r="F607" s="95" t="s">
        <v>2141</v>
      </c>
      <c r="G607" s="95">
        <v>19</v>
      </c>
      <c r="H607" s="95" t="s">
        <v>2134</v>
      </c>
      <c r="I607" s="95" t="s">
        <v>2135</v>
      </c>
      <c r="J607" s="95" t="s">
        <v>2145</v>
      </c>
      <c r="K607" s="95" t="s">
        <v>2587</v>
      </c>
      <c r="L607" s="95" t="s">
        <v>2158</v>
      </c>
      <c r="M607" s="95" t="s">
        <v>2137</v>
      </c>
    </row>
    <row r="608" spans="1:13" x14ac:dyDescent="0.25">
      <c r="A608" s="95" t="s">
        <v>2584</v>
      </c>
      <c r="B608" s="95" t="s">
        <v>1420</v>
      </c>
      <c r="C608" s="95" t="str">
        <f t="shared" ca="1" si="9"/>
        <v/>
      </c>
      <c r="D608" s="95" t="s">
        <v>770</v>
      </c>
      <c r="E608" s="95" t="s">
        <v>2584</v>
      </c>
      <c r="F608" s="95" t="s">
        <v>2142</v>
      </c>
      <c r="G608" s="95">
        <v>19</v>
      </c>
      <c r="H608" s="95" t="s">
        <v>2134</v>
      </c>
      <c r="I608" s="95" t="s">
        <v>2135</v>
      </c>
      <c r="J608" s="95" t="s">
        <v>2147</v>
      </c>
      <c r="K608" s="95" t="s">
        <v>2587</v>
      </c>
      <c r="L608" s="95" t="s">
        <v>2158</v>
      </c>
      <c r="M608" s="95" t="s">
        <v>2137</v>
      </c>
    </row>
    <row r="609" spans="1:13" x14ac:dyDescent="0.25">
      <c r="A609" s="95" t="s">
        <v>2584</v>
      </c>
      <c r="B609" s="95" t="s">
        <v>1421</v>
      </c>
      <c r="C609" s="95" t="str">
        <f t="shared" ca="1" si="9"/>
        <v/>
      </c>
      <c r="D609" s="95" t="s">
        <v>771</v>
      </c>
      <c r="E609" s="95" t="s">
        <v>2584</v>
      </c>
      <c r="F609" s="95" t="s">
        <v>2144</v>
      </c>
      <c r="G609" s="95">
        <v>19</v>
      </c>
      <c r="H609" s="95" t="s">
        <v>2134</v>
      </c>
      <c r="I609" s="95" t="s">
        <v>2135</v>
      </c>
      <c r="J609" s="95" t="s">
        <v>2192</v>
      </c>
      <c r="K609" s="95" t="s">
        <v>2587</v>
      </c>
      <c r="L609" s="95" t="s">
        <v>2158</v>
      </c>
      <c r="M609" s="95" t="s">
        <v>2137</v>
      </c>
    </row>
    <row r="610" spans="1:13" x14ac:dyDescent="0.25">
      <c r="A610" s="95" t="s">
        <v>2584</v>
      </c>
      <c r="B610" s="95" t="s">
        <v>1422</v>
      </c>
      <c r="C610" s="95" t="str">
        <f t="shared" ca="1" si="9"/>
        <v/>
      </c>
      <c r="D610" s="95" t="s">
        <v>772</v>
      </c>
      <c r="E610" s="95" t="s">
        <v>2584</v>
      </c>
      <c r="F610" s="95" t="s">
        <v>2146</v>
      </c>
      <c r="G610" s="95">
        <v>19</v>
      </c>
      <c r="H610" s="95" t="s">
        <v>2134</v>
      </c>
      <c r="I610" s="95" t="s">
        <v>2135</v>
      </c>
      <c r="J610" s="95" t="s">
        <v>2150</v>
      </c>
      <c r="K610" s="95" t="s">
        <v>2587</v>
      </c>
      <c r="L610" s="95" t="s">
        <v>2158</v>
      </c>
      <c r="M610" s="95" t="s">
        <v>2137</v>
      </c>
    </row>
    <row r="611" spans="1:13" x14ac:dyDescent="0.25">
      <c r="A611" s="95" t="s">
        <v>2584</v>
      </c>
      <c r="B611" s="95" t="s">
        <v>1423</v>
      </c>
      <c r="C611" s="95" t="str">
        <f t="shared" ca="1" si="9"/>
        <v/>
      </c>
      <c r="D611" s="95" t="s">
        <v>773</v>
      </c>
      <c r="E611" s="95" t="s">
        <v>2584</v>
      </c>
      <c r="F611" s="95" t="s">
        <v>2148</v>
      </c>
      <c r="G611" s="95">
        <v>19</v>
      </c>
      <c r="H611" s="95" t="s">
        <v>2134</v>
      </c>
      <c r="I611" s="95" t="s">
        <v>2135</v>
      </c>
      <c r="J611" s="95" t="s">
        <v>2172</v>
      </c>
      <c r="K611" s="95" t="s">
        <v>2587</v>
      </c>
      <c r="L611" s="95" t="s">
        <v>2158</v>
      </c>
      <c r="M611" s="95" t="s">
        <v>2137</v>
      </c>
    </row>
    <row r="612" spans="1:13" x14ac:dyDescent="0.25">
      <c r="A612" s="95" t="s">
        <v>2584</v>
      </c>
      <c r="B612" s="95" t="s">
        <v>1424</v>
      </c>
      <c r="C612" s="95" t="str">
        <f t="shared" ca="1" si="9"/>
        <v/>
      </c>
      <c r="D612" s="95" t="s">
        <v>774</v>
      </c>
      <c r="E612" s="95" t="s">
        <v>2584</v>
      </c>
      <c r="F612" s="95" t="s">
        <v>2149</v>
      </c>
      <c r="G612" s="95">
        <v>19</v>
      </c>
      <c r="H612" s="95" t="s">
        <v>2134</v>
      </c>
      <c r="I612" s="95" t="s">
        <v>2135</v>
      </c>
      <c r="J612" s="95" t="s">
        <v>2173</v>
      </c>
      <c r="K612" s="95" t="s">
        <v>2587</v>
      </c>
      <c r="L612" s="95" t="s">
        <v>2158</v>
      </c>
      <c r="M612" s="95" t="s">
        <v>2137</v>
      </c>
    </row>
    <row r="613" spans="1:13" x14ac:dyDescent="0.25">
      <c r="A613" s="95" t="s">
        <v>2584</v>
      </c>
      <c r="B613" s="95" t="s">
        <v>1425</v>
      </c>
      <c r="C613" s="95" t="str">
        <f t="shared" ca="1" si="9"/>
        <v/>
      </c>
      <c r="D613" s="95" t="s">
        <v>775</v>
      </c>
      <c r="E613" s="95" t="s">
        <v>2584</v>
      </c>
      <c r="F613" s="95" t="s">
        <v>2151</v>
      </c>
      <c r="G613" s="95">
        <v>19</v>
      </c>
      <c r="H613" s="95" t="s">
        <v>2134</v>
      </c>
      <c r="I613" s="95" t="s">
        <v>2135</v>
      </c>
      <c r="J613" s="95" t="s">
        <v>2135</v>
      </c>
      <c r="K613" s="95" t="s">
        <v>2587</v>
      </c>
      <c r="L613" s="95" t="s">
        <v>2158</v>
      </c>
      <c r="M613" s="95" t="s">
        <v>2137</v>
      </c>
    </row>
    <row r="614" spans="1:13" x14ac:dyDescent="0.25">
      <c r="A614" s="95" t="s">
        <v>2584</v>
      </c>
      <c r="B614" s="95" t="s">
        <v>1431</v>
      </c>
      <c r="C614" s="95" t="str">
        <f t="shared" ca="1" si="9"/>
        <v/>
      </c>
      <c r="D614" s="95" t="s">
        <v>777</v>
      </c>
      <c r="E614" s="95" t="s">
        <v>2584</v>
      </c>
      <c r="F614" s="95" t="s">
        <v>2139</v>
      </c>
      <c r="G614" s="95">
        <v>20</v>
      </c>
      <c r="H614" s="95" t="s">
        <v>2134</v>
      </c>
      <c r="I614" s="95" t="s">
        <v>2159</v>
      </c>
      <c r="J614" s="95" t="s">
        <v>2135</v>
      </c>
      <c r="K614" s="95" t="s">
        <v>2587</v>
      </c>
      <c r="L614" s="95" t="s">
        <v>2158</v>
      </c>
      <c r="M614" s="95" t="s">
        <v>2137</v>
      </c>
    </row>
    <row r="615" spans="1:13" x14ac:dyDescent="0.25">
      <c r="A615" s="95" t="s">
        <v>2584</v>
      </c>
      <c r="B615" s="95" t="s">
        <v>1432</v>
      </c>
      <c r="C615" s="95" t="str">
        <f t="shared" ca="1" si="9"/>
        <v/>
      </c>
      <c r="D615" s="95" t="s">
        <v>778</v>
      </c>
      <c r="E615" s="95" t="s">
        <v>2584</v>
      </c>
      <c r="F615" s="95" t="s">
        <v>2140</v>
      </c>
      <c r="G615" s="95">
        <v>20</v>
      </c>
      <c r="H615" s="95" t="s">
        <v>2134</v>
      </c>
      <c r="I615" s="95" t="s">
        <v>2159</v>
      </c>
      <c r="J615" s="95" t="s">
        <v>2143</v>
      </c>
      <c r="K615" s="95" t="s">
        <v>2587</v>
      </c>
      <c r="L615" s="95" t="s">
        <v>2158</v>
      </c>
      <c r="M615" s="95" t="s">
        <v>2137</v>
      </c>
    </row>
    <row r="616" spans="1:13" x14ac:dyDescent="0.25">
      <c r="A616" s="95" t="s">
        <v>2584</v>
      </c>
      <c r="B616" s="95" t="s">
        <v>1433</v>
      </c>
      <c r="C616" s="95" t="str">
        <f t="shared" ca="1" si="9"/>
        <v/>
      </c>
      <c r="D616" s="95" t="s">
        <v>779</v>
      </c>
      <c r="E616" s="95" t="s">
        <v>2584</v>
      </c>
      <c r="F616" s="95" t="s">
        <v>2141</v>
      </c>
      <c r="G616" s="95">
        <v>20</v>
      </c>
      <c r="H616" s="95" t="s">
        <v>2134</v>
      </c>
      <c r="I616" s="95" t="s">
        <v>2159</v>
      </c>
      <c r="J616" s="95" t="s">
        <v>2145</v>
      </c>
      <c r="K616" s="95" t="s">
        <v>2587</v>
      </c>
      <c r="L616" s="95" t="s">
        <v>2158</v>
      </c>
      <c r="M616" s="95" t="s">
        <v>2137</v>
      </c>
    </row>
    <row r="617" spans="1:13" x14ac:dyDescent="0.25">
      <c r="A617" s="95" t="s">
        <v>2584</v>
      </c>
      <c r="B617" s="95" t="s">
        <v>1434</v>
      </c>
      <c r="C617" s="95" t="str">
        <f t="shared" ca="1" si="9"/>
        <v/>
      </c>
      <c r="D617" s="95" t="s">
        <v>780</v>
      </c>
      <c r="E617" s="95" t="s">
        <v>2584</v>
      </c>
      <c r="F617" s="95" t="s">
        <v>2142</v>
      </c>
      <c r="G617" s="95">
        <v>20</v>
      </c>
      <c r="H617" s="95" t="s">
        <v>2134</v>
      </c>
      <c r="I617" s="95" t="s">
        <v>2159</v>
      </c>
      <c r="J617" s="95" t="s">
        <v>2147</v>
      </c>
      <c r="K617" s="95" t="s">
        <v>2587</v>
      </c>
      <c r="L617" s="95" t="s">
        <v>2158</v>
      </c>
      <c r="M617" s="95" t="s">
        <v>2137</v>
      </c>
    </row>
    <row r="618" spans="1:13" x14ac:dyDescent="0.25">
      <c r="A618" s="95" t="s">
        <v>2584</v>
      </c>
      <c r="B618" s="95" t="s">
        <v>1435</v>
      </c>
      <c r="C618" s="95" t="str">
        <f t="shared" ca="1" si="9"/>
        <v/>
      </c>
      <c r="D618" s="95" t="s">
        <v>781</v>
      </c>
      <c r="E618" s="95" t="s">
        <v>2584</v>
      </c>
      <c r="F618" s="95" t="s">
        <v>2144</v>
      </c>
      <c r="G618" s="95">
        <v>20</v>
      </c>
      <c r="H618" s="95" t="s">
        <v>2134</v>
      </c>
      <c r="I618" s="95" t="s">
        <v>2159</v>
      </c>
      <c r="J618" s="95" t="s">
        <v>2192</v>
      </c>
      <c r="K618" s="95" t="s">
        <v>2587</v>
      </c>
      <c r="L618" s="95" t="s">
        <v>2158</v>
      </c>
      <c r="M618" s="95" t="s">
        <v>2137</v>
      </c>
    </row>
    <row r="619" spans="1:13" x14ac:dyDescent="0.25">
      <c r="A619" s="95" t="s">
        <v>2584</v>
      </c>
      <c r="B619" s="95" t="s">
        <v>1436</v>
      </c>
      <c r="C619" s="95" t="str">
        <f t="shared" ca="1" si="9"/>
        <v/>
      </c>
      <c r="D619" s="95" t="s">
        <v>782</v>
      </c>
      <c r="E619" s="95" t="s">
        <v>2584</v>
      </c>
      <c r="F619" s="95" t="s">
        <v>2146</v>
      </c>
      <c r="G619" s="95">
        <v>20</v>
      </c>
      <c r="H619" s="95" t="s">
        <v>2134</v>
      </c>
      <c r="I619" s="95" t="s">
        <v>2159</v>
      </c>
      <c r="J619" s="95" t="s">
        <v>2150</v>
      </c>
      <c r="K619" s="95" t="s">
        <v>2587</v>
      </c>
      <c r="L619" s="95" t="s">
        <v>2158</v>
      </c>
      <c r="M619" s="95" t="s">
        <v>2137</v>
      </c>
    </row>
    <row r="620" spans="1:13" x14ac:dyDescent="0.25">
      <c r="A620" s="95" t="s">
        <v>2584</v>
      </c>
      <c r="B620" s="95" t="s">
        <v>1437</v>
      </c>
      <c r="C620" s="95" t="str">
        <f t="shared" ca="1" si="9"/>
        <v/>
      </c>
      <c r="D620" s="95" t="s">
        <v>783</v>
      </c>
      <c r="E620" s="95" t="s">
        <v>2584</v>
      </c>
      <c r="F620" s="95" t="s">
        <v>2148</v>
      </c>
      <c r="G620" s="95">
        <v>20</v>
      </c>
      <c r="H620" s="95" t="s">
        <v>2134</v>
      </c>
      <c r="I620" s="95" t="s">
        <v>2159</v>
      </c>
      <c r="J620" s="95" t="s">
        <v>2172</v>
      </c>
      <c r="K620" s="95" t="s">
        <v>2587</v>
      </c>
      <c r="L620" s="95" t="s">
        <v>2158</v>
      </c>
      <c r="M620" s="95" t="s">
        <v>2137</v>
      </c>
    </row>
    <row r="621" spans="1:13" x14ac:dyDescent="0.25">
      <c r="A621" s="95" t="s">
        <v>2584</v>
      </c>
      <c r="B621" s="95" t="s">
        <v>1438</v>
      </c>
      <c r="C621" s="95" t="str">
        <f t="shared" ca="1" si="9"/>
        <v/>
      </c>
      <c r="D621" s="95" t="s">
        <v>784</v>
      </c>
      <c r="E621" s="95" t="s">
        <v>2584</v>
      </c>
      <c r="F621" s="95" t="s">
        <v>2149</v>
      </c>
      <c r="G621" s="95">
        <v>20</v>
      </c>
      <c r="H621" s="95" t="s">
        <v>2134</v>
      </c>
      <c r="I621" s="95" t="s">
        <v>2159</v>
      </c>
      <c r="J621" s="95" t="s">
        <v>2173</v>
      </c>
      <c r="K621" s="95" t="s">
        <v>2587</v>
      </c>
      <c r="L621" s="95" t="s">
        <v>2158</v>
      </c>
      <c r="M621" s="95" t="s">
        <v>2137</v>
      </c>
    </row>
    <row r="622" spans="1:13" x14ac:dyDescent="0.25">
      <c r="A622" s="95" t="s">
        <v>2584</v>
      </c>
      <c r="B622" s="95" t="s">
        <v>1439</v>
      </c>
      <c r="C622" s="95" t="str">
        <f t="shared" ca="1" si="9"/>
        <v/>
      </c>
      <c r="D622" s="95" t="s">
        <v>785</v>
      </c>
      <c r="E622" s="95" t="s">
        <v>2584</v>
      </c>
      <c r="F622" s="95" t="s">
        <v>2151</v>
      </c>
      <c r="G622" s="95">
        <v>20</v>
      </c>
      <c r="H622" s="95" t="s">
        <v>2134</v>
      </c>
      <c r="I622" s="95" t="s">
        <v>2159</v>
      </c>
      <c r="J622" s="95" t="s">
        <v>2135</v>
      </c>
      <c r="K622" s="95" t="s">
        <v>2587</v>
      </c>
      <c r="L622" s="95" t="s">
        <v>2158</v>
      </c>
      <c r="M622" s="95" t="s">
        <v>2137</v>
      </c>
    </row>
    <row r="623" spans="1:13" x14ac:dyDescent="0.25">
      <c r="A623" s="95" t="s">
        <v>2584</v>
      </c>
      <c r="B623" s="95" t="s">
        <v>1445</v>
      </c>
      <c r="C623" s="95" t="str">
        <f t="shared" ca="1" si="9"/>
        <v/>
      </c>
      <c r="D623" s="95" t="s">
        <v>787</v>
      </c>
      <c r="E623" s="95" t="s">
        <v>2584</v>
      </c>
      <c r="F623" s="95" t="s">
        <v>2139</v>
      </c>
      <c r="G623" s="95">
        <v>21</v>
      </c>
      <c r="H623" s="95" t="s">
        <v>2134</v>
      </c>
      <c r="I623" s="95" t="s">
        <v>2160</v>
      </c>
      <c r="J623" s="95" t="s">
        <v>2135</v>
      </c>
      <c r="K623" s="95" t="s">
        <v>2587</v>
      </c>
      <c r="L623" s="95" t="s">
        <v>2158</v>
      </c>
      <c r="M623" s="95" t="s">
        <v>2137</v>
      </c>
    </row>
    <row r="624" spans="1:13" x14ac:dyDescent="0.25">
      <c r="A624" s="95" t="s">
        <v>2584</v>
      </c>
      <c r="B624" s="95" t="s">
        <v>1446</v>
      </c>
      <c r="C624" s="95" t="str">
        <f t="shared" ca="1" si="9"/>
        <v/>
      </c>
      <c r="D624" s="95" t="s">
        <v>788</v>
      </c>
      <c r="E624" s="95" t="s">
        <v>2584</v>
      </c>
      <c r="F624" s="95" t="s">
        <v>2140</v>
      </c>
      <c r="G624" s="95">
        <v>21</v>
      </c>
      <c r="H624" s="95" t="s">
        <v>2134</v>
      </c>
      <c r="I624" s="95" t="s">
        <v>2160</v>
      </c>
      <c r="J624" s="95" t="s">
        <v>2143</v>
      </c>
      <c r="K624" s="95" t="s">
        <v>2587</v>
      </c>
      <c r="L624" s="95" t="s">
        <v>2158</v>
      </c>
      <c r="M624" s="95" t="s">
        <v>2137</v>
      </c>
    </row>
    <row r="625" spans="1:13" x14ac:dyDescent="0.25">
      <c r="A625" s="95" t="s">
        <v>2584</v>
      </c>
      <c r="B625" s="95" t="s">
        <v>1447</v>
      </c>
      <c r="C625" s="95" t="str">
        <f t="shared" ca="1" si="9"/>
        <v/>
      </c>
      <c r="D625" s="95" t="s">
        <v>789</v>
      </c>
      <c r="E625" s="95" t="s">
        <v>2584</v>
      </c>
      <c r="F625" s="95" t="s">
        <v>2141</v>
      </c>
      <c r="G625" s="95">
        <v>21</v>
      </c>
      <c r="H625" s="95" t="s">
        <v>2134</v>
      </c>
      <c r="I625" s="95" t="s">
        <v>2160</v>
      </c>
      <c r="J625" s="95" t="s">
        <v>2145</v>
      </c>
      <c r="K625" s="95" t="s">
        <v>2587</v>
      </c>
      <c r="L625" s="95" t="s">
        <v>2158</v>
      </c>
      <c r="M625" s="95" t="s">
        <v>2137</v>
      </c>
    </row>
    <row r="626" spans="1:13" x14ac:dyDescent="0.25">
      <c r="A626" s="95" t="s">
        <v>2584</v>
      </c>
      <c r="B626" s="95" t="s">
        <v>1448</v>
      </c>
      <c r="C626" s="95" t="str">
        <f t="shared" ca="1" si="9"/>
        <v/>
      </c>
      <c r="D626" s="95" t="s">
        <v>790</v>
      </c>
      <c r="E626" s="95" t="s">
        <v>2584</v>
      </c>
      <c r="F626" s="95" t="s">
        <v>2142</v>
      </c>
      <c r="G626" s="95">
        <v>21</v>
      </c>
      <c r="H626" s="95" t="s">
        <v>2134</v>
      </c>
      <c r="I626" s="95" t="s">
        <v>2160</v>
      </c>
      <c r="J626" s="95" t="s">
        <v>2147</v>
      </c>
      <c r="K626" s="95" t="s">
        <v>2587</v>
      </c>
      <c r="L626" s="95" t="s">
        <v>2158</v>
      </c>
      <c r="M626" s="95" t="s">
        <v>2137</v>
      </c>
    </row>
    <row r="627" spans="1:13" x14ac:dyDescent="0.25">
      <c r="A627" s="95" t="s">
        <v>2584</v>
      </c>
      <c r="B627" s="95" t="s">
        <v>1449</v>
      </c>
      <c r="C627" s="95" t="str">
        <f t="shared" ca="1" si="9"/>
        <v/>
      </c>
      <c r="D627" s="95" t="s">
        <v>791</v>
      </c>
      <c r="E627" s="95" t="s">
        <v>2584</v>
      </c>
      <c r="F627" s="95" t="s">
        <v>2144</v>
      </c>
      <c r="G627" s="95">
        <v>21</v>
      </c>
      <c r="H627" s="95" t="s">
        <v>2134</v>
      </c>
      <c r="I627" s="95" t="s">
        <v>2160</v>
      </c>
      <c r="J627" s="95" t="s">
        <v>2192</v>
      </c>
      <c r="K627" s="95" t="s">
        <v>2587</v>
      </c>
      <c r="L627" s="95" t="s">
        <v>2158</v>
      </c>
      <c r="M627" s="95" t="s">
        <v>2137</v>
      </c>
    </row>
    <row r="628" spans="1:13" x14ac:dyDescent="0.25">
      <c r="A628" s="95" t="s">
        <v>2584</v>
      </c>
      <c r="B628" s="95" t="s">
        <v>1450</v>
      </c>
      <c r="C628" s="95" t="str">
        <f t="shared" ca="1" si="9"/>
        <v/>
      </c>
      <c r="D628" s="95" t="s">
        <v>792</v>
      </c>
      <c r="E628" s="95" t="s">
        <v>2584</v>
      </c>
      <c r="F628" s="95" t="s">
        <v>2146</v>
      </c>
      <c r="G628" s="95">
        <v>21</v>
      </c>
      <c r="H628" s="95" t="s">
        <v>2134</v>
      </c>
      <c r="I628" s="95" t="s">
        <v>2160</v>
      </c>
      <c r="J628" s="95" t="s">
        <v>2150</v>
      </c>
      <c r="K628" s="95" t="s">
        <v>2587</v>
      </c>
      <c r="L628" s="95" t="s">
        <v>2158</v>
      </c>
      <c r="M628" s="95" t="s">
        <v>2137</v>
      </c>
    </row>
    <row r="629" spans="1:13" x14ac:dyDescent="0.25">
      <c r="A629" s="95" t="s">
        <v>2584</v>
      </c>
      <c r="B629" s="95" t="s">
        <v>1451</v>
      </c>
      <c r="C629" s="95" t="str">
        <f t="shared" ca="1" si="9"/>
        <v/>
      </c>
      <c r="D629" s="95" t="s">
        <v>793</v>
      </c>
      <c r="E629" s="95" t="s">
        <v>2584</v>
      </c>
      <c r="F629" s="95" t="s">
        <v>2148</v>
      </c>
      <c r="G629" s="95">
        <v>21</v>
      </c>
      <c r="H629" s="95" t="s">
        <v>2134</v>
      </c>
      <c r="I629" s="95" t="s">
        <v>2160</v>
      </c>
      <c r="J629" s="95" t="s">
        <v>2172</v>
      </c>
      <c r="K629" s="95" t="s">
        <v>2587</v>
      </c>
      <c r="L629" s="95" t="s">
        <v>2158</v>
      </c>
      <c r="M629" s="95" t="s">
        <v>2137</v>
      </c>
    </row>
    <row r="630" spans="1:13" x14ac:dyDescent="0.25">
      <c r="A630" s="95" t="s">
        <v>2584</v>
      </c>
      <c r="B630" s="95" t="s">
        <v>1452</v>
      </c>
      <c r="C630" s="95" t="str">
        <f t="shared" ca="1" si="9"/>
        <v/>
      </c>
      <c r="D630" s="95" t="s">
        <v>794</v>
      </c>
      <c r="E630" s="95" t="s">
        <v>2584</v>
      </c>
      <c r="F630" s="95" t="s">
        <v>2149</v>
      </c>
      <c r="G630" s="95">
        <v>21</v>
      </c>
      <c r="H630" s="95" t="s">
        <v>2134</v>
      </c>
      <c r="I630" s="95" t="s">
        <v>2160</v>
      </c>
      <c r="J630" s="95" t="s">
        <v>2173</v>
      </c>
      <c r="K630" s="95" t="s">
        <v>2587</v>
      </c>
      <c r="L630" s="95" t="s">
        <v>2158</v>
      </c>
      <c r="M630" s="95" t="s">
        <v>2137</v>
      </c>
    </row>
    <row r="631" spans="1:13" x14ac:dyDescent="0.25">
      <c r="A631" s="95" t="s">
        <v>2584</v>
      </c>
      <c r="B631" s="95" t="s">
        <v>1453</v>
      </c>
      <c r="C631" s="95" t="str">
        <f t="shared" ca="1" si="9"/>
        <v/>
      </c>
      <c r="D631" s="95" t="s">
        <v>795</v>
      </c>
      <c r="E631" s="95" t="s">
        <v>2584</v>
      </c>
      <c r="F631" s="95" t="s">
        <v>2151</v>
      </c>
      <c r="G631" s="95">
        <v>21</v>
      </c>
      <c r="H631" s="95" t="s">
        <v>2134</v>
      </c>
      <c r="I631" s="95" t="s">
        <v>2160</v>
      </c>
      <c r="J631" s="95" t="s">
        <v>2135</v>
      </c>
      <c r="K631" s="95" t="s">
        <v>2587</v>
      </c>
      <c r="L631" s="95" t="s">
        <v>2158</v>
      </c>
      <c r="M631" s="95" t="s">
        <v>2137</v>
      </c>
    </row>
    <row r="632" spans="1:13" x14ac:dyDescent="0.25">
      <c r="A632" s="95" t="s">
        <v>2584</v>
      </c>
      <c r="B632" s="95" t="s">
        <v>1459</v>
      </c>
      <c r="C632" s="95" t="str">
        <f t="shared" ca="1" si="9"/>
        <v/>
      </c>
      <c r="D632" s="95" t="s">
        <v>797</v>
      </c>
      <c r="E632" s="95" t="s">
        <v>2584</v>
      </c>
      <c r="F632" s="95" t="s">
        <v>2139</v>
      </c>
      <c r="G632" s="95">
        <v>22</v>
      </c>
      <c r="H632" s="95" t="s">
        <v>2134</v>
      </c>
      <c r="I632" s="95" t="s">
        <v>2161</v>
      </c>
      <c r="J632" s="95" t="s">
        <v>2135</v>
      </c>
      <c r="K632" s="95" t="s">
        <v>2587</v>
      </c>
      <c r="L632" s="95" t="s">
        <v>2158</v>
      </c>
      <c r="M632" s="95" t="s">
        <v>2137</v>
      </c>
    </row>
    <row r="633" spans="1:13" x14ac:dyDescent="0.25">
      <c r="A633" s="95" t="s">
        <v>2584</v>
      </c>
      <c r="B633" s="95" t="s">
        <v>1460</v>
      </c>
      <c r="C633" s="95" t="str">
        <f t="shared" ca="1" si="9"/>
        <v/>
      </c>
      <c r="D633" s="95" t="s">
        <v>798</v>
      </c>
      <c r="E633" s="95" t="s">
        <v>2584</v>
      </c>
      <c r="F633" s="95" t="s">
        <v>2140</v>
      </c>
      <c r="G633" s="95">
        <v>22</v>
      </c>
      <c r="H633" s="95" t="s">
        <v>2134</v>
      </c>
      <c r="I633" s="95" t="s">
        <v>2161</v>
      </c>
      <c r="J633" s="95" t="s">
        <v>2143</v>
      </c>
      <c r="K633" s="95" t="s">
        <v>2587</v>
      </c>
      <c r="L633" s="95" t="s">
        <v>2158</v>
      </c>
      <c r="M633" s="95" t="s">
        <v>2137</v>
      </c>
    </row>
    <row r="634" spans="1:13" x14ac:dyDescent="0.25">
      <c r="A634" s="95" t="s">
        <v>2584</v>
      </c>
      <c r="B634" s="95" t="s">
        <v>1461</v>
      </c>
      <c r="C634" s="95" t="str">
        <f t="shared" ca="1" si="9"/>
        <v/>
      </c>
      <c r="D634" s="95" t="s">
        <v>799</v>
      </c>
      <c r="E634" s="95" t="s">
        <v>2584</v>
      </c>
      <c r="F634" s="95" t="s">
        <v>2141</v>
      </c>
      <c r="G634" s="95">
        <v>22</v>
      </c>
      <c r="H634" s="95" t="s">
        <v>2134</v>
      </c>
      <c r="I634" s="95" t="s">
        <v>2161</v>
      </c>
      <c r="J634" s="95" t="s">
        <v>2145</v>
      </c>
      <c r="K634" s="95" t="s">
        <v>2587</v>
      </c>
      <c r="L634" s="95" t="s">
        <v>2158</v>
      </c>
      <c r="M634" s="95" t="s">
        <v>2137</v>
      </c>
    </row>
    <row r="635" spans="1:13" x14ac:dyDescent="0.25">
      <c r="A635" s="95" t="s">
        <v>2584</v>
      </c>
      <c r="B635" s="95" t="s">
        <v>1462</v>
      </c>
      <c r="C635" s="95" t="str">
        <f t="shared" ca="1" si="9"/>
        <v/>
      </c>
      <c r="D635" s="95" t="s">
        <v>800</v>
      </c>
      <c r="E635" s="95" t="s">
        <v>2584</v>
      </c>
      <c r="F635" s="95" t="s">
        <v>2142</v>
      </c>
      <c r="G635" s="95">
        <v>22</v>
      </c>
      <c r="H635" s="95" t="s">
        <v>2134</v>
      </c>
      <c r="I635" s="95" t="s">
        <v>2161</v>
      </c>
      <c r="J635" s="95" t="s">
        <v>2147</v>
      </c>
      <c r="K635" s="95" t="s">
        <v>2587</v>
      </c>
      <c r="L635" s="95" t="s">
        <v>2158</v>
      </c>
      <c r="M635" s="95" t="s">
        <v>2137</v>
      </c>
    </row>
    <row r="636" spans="1:13" x14ac:dyDescent="0.25">
      <c r="A636" s="95" t="s">
        <v>2584</v>
      </c>
      <c r="B636" s="95" t="s">
        <v>1463</v>
      </c>
      <c r="C636" s="95" t="str">
        <f t="shared" ca="1" si="9"/>
        <v/>
      </c>
      <c r="D636" s="95" t="s">
        <v>801</v>
      </c>
      <c r="E636" s="95" t="s">
        <v>2584</v>
      </c>
      <c r="F636" s="95" t="s">
        <v>2144</v>
      </c>
      <c r="G636" s="95">
        <v>22</v>
      </c>
      <c r="H636" s="95" t="s">
        <v>2134</v>
      </c>
      <c r="I636" s="95" t="s">
        <v>2161</v>
      </c>
      <c r="J636" s="95" t="s">
        <v>2192</v>
      </c>
      <c r="K636" s="95" t="s">
        <v>2587</v>
      </c>
      <c r="L636" s="95" t="s">
        <v>2158</v>
      </c>
      <c r="M636" s="95" t="s">
        <v>2137</v>
      </c>
    </row>
    <row r="637" spans="1:13" x14ac:dyDescent="0.25">
      <c r="A637" s="95" t="s">
        <v>2584</v>
      </c>
      <c r="B637" s="95" t="s">
        <v>1464</v>
      </c>
      <c r="C637" s="95" t="str">
        <f t="shared" ca="1" si="9"/>
        <v/>
      </c>
      <c r="D637" s="95" t="s">
        <v>802</v>
      </c>
      <c r="E637" s="95" t="s">
        <v>2584</v>
      </c>
      <c r="F637" s="95" t="s">
        <v>2146</v>
      </c>
      <c r="G637" s="95">
        <v>22</v>
      </c>
      <c r="H637" s="95" t="s">
        <v>2134</v>
      </c>
      <c r="I637" s="95" t="s">
        <v>2161</v>
      </c>
      <c r="J637" s="95" t="s">
        <v>2150</v>
      </c>
      <c r="K637" s="95" t="s">
        <v>2587</v>
      </c>
      <c r="L637" s="95" t="s">
        <v>2158</v>
      </c>
      <c r="M637" s="95" t="s">
        <v>2137</v>
      </c>
    </row>
    <row r="638" spans="1:13" x14ac:dyDescent="0.25">
      <c r="A638" s="95" t="s">
        <v>2584</v>
      </c>
      <c r="B638" s="95" t="s">
        <v>1465</v>
      </c>
      <c r="C638" s="95" t="str">
        <f t="shared" ca="1" si="9"/>
        <v/>
      </c>
      <c r="D638" s="95" t="s">
        <v>803</v>
      </c>
      <c r="E638" s="95" t="s">
        <v>2584</v>
      </c>
      <c r="F638" s="95" t="s">
        <v>2148</v>
      </c>
      <c r="G638" s="95">
        <v>22</v>
      </c>
      <c r="H638" s="95" t="s">
        <v>2134</v>
      </c>
      <c r="I638" s="95" t="s">
        <v>2161</v>
      </c>
      <c r="J638" s="95" t="s">
        <v>2172</v>
      </c>
      <c r="K638" s="95" t="s">
        <v>2587</v>
      </c>
      <c r="L638" s="95" t="s">
        <v>2158</v>
      </c>
      <c r="M638" s="95" t="s">
        <v>2137</v>
      </c>
    </row>
    <row r="639" spans="1:13" x14ac:dyDescent="0.25">
      <c r="A639" s="95" t="s">
        <v>2584</v>
      </c>
      <c r="B639" s="95" t="s">
        <v>1466</v>
      </c>
      <c r="C639" s="95" t="str">
        <f t="shared" ca="1" si="9"/>
        <v/>
      </c>
      <c r="D639" s="95" t="s">
        <v>804</v>
      </c>
      <c r="E639" s="95" t="s">
        <v>2584</v>
      </c>
      <c r="F639" s="95" t="s">
        <v>2149</v>
      </c>
      <c r="G639" s="95">
        <v>22</v>
      </c>
      <c r="H639" s="95" t="s">
        <v>2134</v>
      </c>
      <c r="I639" s="95" t="s">
        <v>2161</v>
      </c>
      <c r="J639" s="95" t="s">
        <v>2173</v>
      </c>
      <c r="K639" s="95" t="s">
        <v>2587</v>
      </c>
      <c r="L639" s="95" t="s">
        <v>2158</v>
      </c>
      <c r="M639" s="95" t="s">
        <v>2137</v>
      </c>
    </row>
    <row r="640" spans="1:13" x14ac:dyDescent="0.25">
      <c r="A640" s="95" t="s">
        <v>2584</v>
      </c>
      <c r="B640" s="95" t="s">
        <v>1467</v>
      </c>
      <c r="C640" s="95" t="str">
        <f t="shared" ca="1" si="9"/>
        <v/>
      </c>
      <c r="D640" s="95" t="s">
        <v>805</v>
      </c>
      <c r="E640" s="95" t="s">
        <v>2584</v>
      </c>
      <c r="F640" s="95" t="s">
        <v>2151</v>
      </c>
      <c r="G640" s="95">
        <v>22</v>
      </c>
      <c r="H640" s="95" t="s">
        <v>2134</v>
      </c>
      <c r="I640" s="95" t="s">
        <v>2161</v>
      </c>
      <c r="J640" s="95" t="s">
        <v>2135</v>
      </c>
      <c r="K640" s="95" t="s">
        <v>2587</v>
      </c>
      <c r="L640" s="95" t="s">
        <v>2158</v>
      </c>
      <c r="M640" s="95" t="s">
        <v>2137</v>
      </c>
    </row>
    <row r="641" spans="1:13" x14ac:dyDescent="0.25">
      <c r="A641" s="95" t="s">
        <v>2584</v>
      </c>
      <c r="B641" s="95" t="s">
        <v>1473</v>
      </c>
      <c r="C641" s="95" t="str">
        <f t="shared" ca="1" si="9"/>
        <v/>
      </c>
      <c r="D641" s="95" t="s">
        <v>807</v>
      </c>
      <c r="E641" s="95" t="s">
        <v>2584</v>
      </c>
      <c r="F641" s="95" t="s">
        <v>2139</v>
      </c>
      <c r="G641" s="95">
        <v>23</v>
      </c>
      <c r="H641" s="95" t="s">
        <v>2134</v>
      </c>
      <c r="I641" s="95" t="s">
        <v>2162</v>
      </c>
      <c r="J641" s="95" t="s">
        <v>2135</v>
      </c>
      <c r="K641" s="95" t="s">
        <v>2587</v>
      </c>
      <c r="L641" s="95" t="s">
        <v>2158</v>
      </c>
      <c r="M641" s="95" t="s">
        <v>2137</v>
      </c>
    </row>
    <row r="642" spans="1:13" x14ac:dyDescent="0.25">
      <c r="A642" s="95" t="s">
        <v>2584</v>
      </c>
      <c r="B642" s="95" t="s">
        <v>1474</v>
      </c>
      <c r="C642" s="95" t="str">
        <f t="shared" ref="C642:C705" ca="1" si="10">IF(ISBLANK(INDIRECT(CONCATENATE("'",A642,"'","!",B642))),"",(INDIRECT(CONCATENATE("'",A642,"'","!",B642))))</f>
        <v/>
      </c>
      <c r="D642" s="95" t="s">
        <v>808</v>
      </c>
      <c r="E642" s="95" t="s">
        <v>2584</v>
      </c>
      <c r="F642" s="95" t="s">
        <v>2140</v>
      </c>
      <c r="G642" s="95">
        <v>23</v>
      </c>
      <c r="H642" s="95" t="s">
        <v>2134</v>
      </c>
      <c r="I642" s="95" t="s">
        <v>2162</v>
      </c>
      <c r="J642" s="95" t="s">
        <v>2143</v>
      </c>
      <c r="K642" s="95" t="s">
        <v>2587</v>
      </c>
      <c r="L642" s="95" t="s">
        <v>2158</v>
      </c>
      <c r="M642" s="95" t="s">
        <v>2137</v>
      </c>
    </row>
    <row r="643" spans="1:13" x14ac:dyDescent="0.25">
      <c r="A643" s="95" t="s">
        <v>2584</v>
      </c>
      <c r="B643" s="95" t="s">
        <v>1475</v>
      </c>
      <c r="C643" s="95" t="str">
        <f t="shared" ca="1" si="10"/>
        <v/>
      </c>
      <c r="D643" s="95" t="s">
        <v>809</v>
      </c>
      <c r="E643" s="95" t="s">
        <v>2584</v>
      </c>
      <c r="F643" s="95" t="s">
        <v>2141</v>
      </c>
      <c r="G643" s="95">
        <v>23</v>
      </c>
      <c r="H643" s="95" t="s">
        <v>2134</v>
      </c>
      <c r="I643" s="95" t="s">
        <v>2162</v>
      </c>
      <c r="J643" s="95" t="s">
        <v>2145</v>
      </c>
      <c r="K643" s="95" t="s">
        <v>2587</v>
      </c>
      <c r="L643" s="95" t="s">
        <v>2158</v>
      </c>
      <c r="M643" s="95" t="s">
        <v>2137</v>
      </c>
    </row>
    <row r="644" spans="1:13" x14ac:dyDescent="0.25">
      <c r="A644" s="95" t="s">
        <v>2584</v>
      </c>
      <c r="B644" s="95" t="s">
        <v>1476</v>
      </c>
      <c r="C644" s="95" t="str">
        <f t="shared" ca="1" si="10"/>
        <v/>
      </c>
      <c r="D644" s="95" t="s">
        <v>810</v>
      </c>
      <c r="E644" s="95" t="s">
        <v>2584</v>
      </c>
      <c r="F644" s="95" t="s">
        <v>2142</v>
      </c>
      <c r="G644" s="95">
        <v>23</v>
      </c>
      <c r="H644" s="95" t="s">
        <v>2134</v>
      </c>
      <c r="I644" s="95" t="s">
        <v>2162</v>
      </c>
      <c r="J644" s="95" t="s">
        <v>2147</v>
      </c>
      <c r="K644" s="95" t="s">
        <v>2587</v>
      </c>
      <c r="L644" s="95" t="s">
        <v>2158</v>
      </c>
      <c r="M644" s="95" t="s">
        <v>2137</v>
      </c>
    </row>
    <row r="645" spans="1:13" x14ac:dyDescent="0.25">
      <c r="A645" s="95" t="s">
        <v>2584</v>
      </c>
      <c r="B645" s="95" t="s">
        <v>1477</v>
      </c>
      <c r="C645" s="95" t="str">
        <f t="shared" ca="1" si="10"/>
        <v/>
      </c>
      <c r="D645" s="95" t="s">
        <v>811</v>
      </c>
      <c r="E645" s="95" t="s">
        <v>2584</v>
      </c>
      <c r="F645" s="95" t="s">
        <v>2144</v>
      </c>
      <c r="G645" s="95">
        <v>23</v>
      </c>
      <c r="H645" s="95" t="s">
        <v>2134</v>
      </c>
      <c r="I645" s="95" t="s">
        <v>2162</v>
      </c>
      <c r="J645" s="95" t="s">
        <v>2192</v>
      </c>
      <c r="K645" s="95" t="s">
        <v>2587</v>
      </c>
      <c r="L645" s="95" t="s">
        <v>2158</v>
      </c>
      <c r="M645" s="95" t="s">
        <v>2137</v>
      </c>
    </row>
    <row r="646" spans="1:13" x14ac:dyDescent="0.25">
      <c r="A646" s="95" t="s">
        <v>2584</v>
      </c>
      <c r="B646" s="95" t="s">
        <v>1478</v>
      </c>
      <c r="C646" s="95" t="str">
        <f t="shared" ca="1" si="10"/>
        <v/>
      </c>
      <c r="D646" s="95" t="s">
        <v>812</v>
      </c>
      <c r="E646" s="95" t="s">
        <v>2584</v>
      </c>
      <c r="F646" s="95" t="s">
        <v>2146</v>
      </c>
      <c r="G646" s="95">
        <v>23</v>
      </c>
      <c r="H646" s="95" t="s">
        <v>2134</v>
      </c>
      <c r="I646" s="95" t="s">
        <v>2162</v>
      </c>
      <c r="J646" s="95" t="s">
        <v>2150</v>
      </c>
      <c r="K646" s="95" t="s">
        <v>2587</v>
      </c>
      <c r="L646" s="95" t="s">
        <v>2158</v>
      </c>
      <c r="M646" s="95" t="s">
        <v>2137</v>
      </c>
    </row>
    <row r="647" spans="1:13" x14ac:dyDescent="0.25">
      <c r="A647" s="95" t="s">
        <v>2584</v>
      </c>
      <c r="B647" s="95" t="s">
        <v>1479</v>
      </c>
      <c r="C647" s="95" t="str">
        <f t="shared" ca="1" si="10"/>
        <v/>
      </c>
      <c r="D647" s="95" t="s">
        <v>813</v>
      </c>
      <c r="E647" s="95" t="s">
        <v>2584</v>
      </c>
      <c r="F647" s="95" t="s">
        <v>2148</v>
      </c>
      <c r="G647" s="95">
        <v>23</v>
      </c>
      <c r="H647" s="95" t="s">
        <v>2134</v>
      </c>
      <c r="I647" s="95" t="s">
        <v>2162</v>
      </c>
      <c r="J647" s="95" t="s">
        <v>2172</v>
      </c>
      <c r="K647" s="95" t="s">
        <v>2587</v>
      </c>
      <c r="L647" s="95" t="s">
        <v>2158</v>
      </c>
      <c r="M647" s="95" t="s">
        <v>2137</v>
      </c>
    </row>
    <row r="648" spans="1:13" x14ac:dyDescent="0.25">
      <c r="A648" s="95" t="s">
        <v>2584</v>
      </c>
      <c r="B648" s="95" t="s">
        <v>1480</v>
      </c>
      <c r="C648" s="95" t="str">
        <f t="shared" ca="1" si="10"/>
        <v/>
      </c>
      <c r="D648" s="95" t="s">
        <v>814</v>
      </c>
      <c r="E648" s="95" t="s">
        <v>2584</v>
      </c>
      <c r="F648" s="95" t="s">
        <v>2149</v>
      </c>
      <c r="G648" s="95">
        <v>23</v>
      </c>
      <c r="H648" s="95" t="s">
        <v>2134</v>
      </c>
      <c r="I648" s="95" t="s">
        <v>2162</v>
      </c>
      <c r="J648" s="95" t="s">
        <v>2173</v>
      </c>
      <c r="K648" s="95" t="s">
        <v>2587</v>
      </c>
      <c r="L648" s="95" t="s">
        <v>2158</v>
      </c>
      <c r="M648" s="95" t="s">
        <v>2137</v>
      </c>
    </row>
    <row r="649" spans="1:13" x14ac:dyDescent="0.25">
      <c r="A649" s="95" t="s">
        <v>2584</v>
      </c>
      <c r="B649" s="95" t="s">
        <v>1481</v>
      </c>
      <c r="C649" s="95" t="str">
        <f t="shared" ca="1" si="10"/>
        <v/>
      </c>
      <c r="D649" s="95" t="s">
        <v>815</v>
      </c>
      <c r="E649" s="95" t="s">
        <v>2584</v>
      </c>
      <c r="F649" s="95" t="s">
        <v>2151</v>
      </c>
      <c r="G649" s="95">
        <v>23</v>
      </c>
      <c r="H649" s="95" t="s">
        <v>2134</v>
      </c>
      <c r="I649" s="95" t="s">
        <v>2162</v>
      </c>
      <c r="J649" s="95" t="s">
        <v>2135</v>
      </c>
      <c r="K649" s="95" t="s">
        <v>2587</v>
      </c>
      <c r="L649" s="95" t="s">
        <v>2158</v>
      </c>
      <c r="M649" s="95" t="s">
        <v>2137</v>
      </c>
    </row>
    <row r="650" spans="1:13" x14ac:dyDescent="0.25">
      <c r="A650" s="95" t="s">
        <v>2584</v>
      </c>
      <c r="B650" s="95" t="s">
        <v>1487</v>
      </c>
      <c r="C650" s="95" t="str">
        <f t="shared" ca="1" si="10"/>
        <v/>
      </c>
      <c r="D650" s="95" t="s">
        <v>817</v>
      </c>
      <c r="E650" s="95" t="s">
        <v>2584</v>
      </c>
      <c r="F650" s="95" t="s">
        <v>2139</v>
      </c>
      <c r="G650" s="95">
        <v>24</v>
      </c>
      <c r="H650" s="95" t="s">
        <v>2134</v>
      </c>
      <c r="I650" s="95" t="s">
        <v>2163</v>
      </c>
      <c r="J650" s="95" t="s">
        <v>2135</v>
      </c>
      <c r="K650" s="95" t="s">
        <v>2587</v>
      </c>
      <c r="L650" s="95" t="s">
        <v>2158</v>
      </c>
      <c r="M650" s="95" t="s">
        <v>2137</v>
      </c>
    </row>
    <row r="651" spans="1:13" x14ac:dyDescent="0.25">
      <c r="A651" s="95" t="s">
        <v>2584</v>
      </c>
      <c r="B651" s="95" t="s">
        <v>1488</v>
      </c>
      <c r="C651" s="95" t="str">
        <f t="shared" ca="1" si="10"/>
        <v/>
      </c>
      <c r="D651" s="95" t="s">
        <v>818</v>
      </c>
      <c r="E651" s="95" t="s">
        <v>2584</v>
      </c>
      <c r="F651" s="95" t="s">
        <v>2140</v>
      </c>
      <c r="G651" s="95">
        <v>24</v>
      </c>
      <c r="H651" s="95" t="s">
        <v>2134</v>
      </c>
      <c r="I651" s="95" t="s">
        <v>2163</v>
      </c>
      <c r="J651" s="95" t="s">
        <v>2143</v>
      </c>
      <c r="K651" s="95" t="s">
        <v>2587</v>
      </c>
      <c r="L651" s="95" t="s">
        <v>2158</v>
      </c>
      <c r="M651" s="95" t="s">
        <v>2137</v>
      </c>
    </row>
    <row r="652" spans="1:13" x14ac:dyDescent="0.25">
      <c r="A652" s="95" t="s">
        <v>2584</v>
      </c>
      <c r="B652" s="95" t="s">
        <v>1489</v>
      </c>
      <c r="C652" s="95" t="str">
        <f t="shared" ca="1" si="10"/>
        <v/>
      </c>
      <c r="D652" s="95" t="s">
        <v>819</v>
      </c>
      <c r="E652" s="95" t="s">
        <v>2584</v>
      </c>
      <c r="F652" s="95" t="s">
        <v>2141</v>
      </c>
      <c r="G652" s="95">
        <v>24</v>
      </c>
      <c r="H652" s="95" t="s">
        <v>2134</v>
      </c>
      <c r="I652" s="95" t="s">
        <v>2163</v>
      </c>
      <c r="J652" s="95" t="s">
        <v>2145</v>
      </c>
      <c r="K652" s="95" t="s">
        <v>2587</v>
      </c>
      <c r="L652" s="95" t="s">
        <v>2158</v>
      </c>
      <c r="M652" s="95" t="s">
        <v>2137</v>
      </c>
    </row>
    <row r="653" spans="1:13" x14ac:dyDescent="0.25">
      <c r="A653" s="95" t="s">
        <v>2584</v>
      </c>
      <c r="B653" s="95" t="s">
        <v>1490</v>
      </c>
      <c r="C653" s="95" t="str">
        <f t="shared" ca="1" si="10"/>
        <v/>
      </c>
      <c r="D653" s="95" t="s">
        <v>820</v>
      </c>
      <c r="E653" s="95" t="s">
        <v>2584</v>
      </c>
      <c r="F653" s="95" t="s">
        <v>2142</v>
      </c>
      <c r="G653" s="95">
        <v>24</v>
      </c>
      <c r="H653" s="95" t="s">
        <v>2134</v>
      </c>
      <c r="I653" s="95" t="s">
        <v>2163</v>
      </c>
      <c r="J653" s="95" t="s">
        <v>2147</v>
      </c>
      <c r="K653" s="95" t="s">
        <v>2587</v>
      </c>
      <c r="L653" s="95" t="s">
        <v>2158</v>
      </c>
      <c r="M653" s="95" t="s">
        <v>2137</v>
      </c>
    </row>
    <row r="654" spans="1:13" x14ac:dyDescent="0.25">
      <c r="A654" s="95" t="s">
        <v>2584</v>
      </c>
      <c r="B654" s="95" t="s">
        <v>1491</v>
      </c>
      <c r="C654" s="95" t="str">
        <f t="shared" ca="1" si="10"/>
        <v/>
      </c>
      <c r="D654" s="95" t="s">
        <v>821</v>
      </c>
      <c r="E654" s="95" t="s">
        <v>2584</v>
      </c>
      <c r="F654" s="95" t="s">
        <v>2144</v>
      </c>
      <c r="G654" s="95">
        <v>24</v>
      </c>
      <c r="H654" s="95" t="s">
        <v>2134</v>
      </c>
      <c r="I654" s="95" t="s">
        <v>2163</v>
      </c>
      <c r="J654" s="95" t="s">
        <v>2192</v>
      </c>
      <c r="K654" s="95" t="s">
        <v>2587</v>
      </c>
      <c r="L654" s="95" t="s">
        <v>2158</v>
      </c>
      <c r="M654" s="95" t="s">
        <v>2137</v>
      </c>
    </row>
    <row r="655" spans="1:13" x14ac:dyDescent="0.25">
      <c r="A655" s="95" t="s">
        <v>2584</v>
      </c>
      <c r="B655" s="95" t="s">
        <v>1492</v>
      </c>
      <c r="C655" s="95" t="str">
        <f t="shared" ca="1" si="10"/>
        <v/>
      </c>
      <c r="D655" s="95" t="s">
        <v>822</v>
      </c>
      <c r="E655" s="95" t="s">
        <v>2584</v>
      </c>
      <c r="F655" s="95" t="s">
        <v>2146</v>
      </c>
      <c r="G655" s="95">
        <v>24</v>
      </c>
      <c r="H655" s="95" t="s">
        <v>2134</v>
      </c>
      <c r="I655" s="95" t="s">
        <v>2163</v>
      </c>
      <c r="J655" s="95" t="s">
        <v>2150</v>
      </c>
      <c r="K655" s="95" t="s">
        <v>2587</v>
      </c>
      <c r="L655" s="95" t="s">
        <v>2158</v>
      </c>
      <c r="M655" s="95" t="s">
        <v>2137</v>
      </c>
    </row>
    <row r="656" spans="1:13" x14ac:dyDescent="0.25">
      <c r="A656" s="95" t="s">
        <v>2584</v>
      </c>
      <c r="B656" s="95" t="s">
        <v>1493</v>
      </c>
      <c r="C656" s="95" t="str">
        <f t="shared" ca="1" si="10"/>
        <v/>
      </c>
      <c r="D656" s="95" t="s">
        <v>823</v>
      </c>
      <c r="E656" s="95" t="s">
        <v>2584</v>
      </c>
      <c r="F656" s="95" t="s">
        <v>2148</v>
      </c>
      <c r="G656" s="95">
        <v>24</v>
      </c>
      <c r="H656" s="95" t="s">
        <v>2134</v>
      </c>
      <c r="I656" s="95" t="s">
        <v>2163</v>
      </c>
      <c r="J656" s="95" t="s">
        <v>2172</v>
      </c>
      <c r="K656" s="95" t="s">
        <v>2587</v>
      </c>
      <c r="L656" s="95" t="s">
        <v>2158</v>
      </c>
      <c r="M656" s="95" t="s">
        <v>2137</v>
      </c>
    </row>
    <row r="657" spans="1:13" x14ac:dyDescent="0.25">
      <c r="A657" s="95" t="s">
        <v>2584</v>
      </c>
      <c r="B657" s="95" t="s">
        <v>1494</v>
      </c>
      <c r="C657" s="95" t="str">
        <f t="shared" ca="1" si="10"/>
        <v/>
      </c>
      <c r="D657" s="95" t="s">
        <v>824</v>
      </c>
      <c r="E657" s="95" t="s">
        <v>2584</v>
      </c>
      <c r="F657" s="95" t="s">
        <v>2149</v>
      </c>
      <c r="G657" s="95">
        <v>24</v>
      </c>
      <c r="H657" s="95" t="s">
        <v>2134</v>
      </c>
      <c r="I657" s="95" t="s">
        <v>2163</v>
      </c>
      <c r="J657" s="95" t="s">
        <v>2173</v>
      </c>
      <c r="K657" s="95" t="s">
        <v>2587</v>
      </c>
      <c r="L657" s="95" t="s">
        <v>2158</v>
      </c>
      <c r="M657" s="95" t="s">
        <v>2137</v>
      </c>
    </row>
    <row r="658" spans="1:13" x14ac:dyDescent="0.25">
      <c r="A658" s="95" t="s">
        <v>2584</v>
      </c>
      <c r="B658" s="95" t="s">
        <v>1495</v>
      </c>
      <c r="C658" s="95" t="str">
        <f t="shared" ca="1" si="10"/>
        <v/>
      </c>
      <c r="D658" s="95" t="s">
        <v>825</v>
      </c>
      <c r="E658" s="95" t="s">
        <v>2584</v>
      </c>
      <c r="F658" s="95" t="s">
        <v>2151</v>
      </c>
      <c r="G658" s="95">
        <v>24</v>
      </c>
      <c r="H658" s="95" t="s">
        <v>2134</v>
      </c>
      <c r="I658" s="95" t="s">
        <v>2163</v>
      </c>
      <c r="J658" s="95" t="s">
        <v>2135</v>
      </c>
      <c r="K658" s="95" t="s">
        <v>2587</v>
      </c>
      <c r="L658" s="95" t="s">
        <v>2158</v>
      </c>
      <c r="M658" s="95" t="s">
        <v>2137</v>
      </c>
    </row>
    <row r="659" spans="1:13" x14ac:dyDescent="0.25">
      <c r="A659" s="95" t="s">
        <v>2584</v>
      </c>
      <c r="B659" s="95" t="s">
        <v>1501</v>
      </c>
      <c r="C659" s="95" t="str">
        <f t="shared" ca="1" si="10"/>
        <v/>
      </c>
      <c r="D659" s="95" t="s">
        <v>827</v>
      </c>
      <c r="E659" s="95" t="s">
        <v>2584</v>
      </c>
      <c r="F659" s="95" t="s">
        <v>2139</v>
      </c>
      <c r="G659" s="95">
        <v>25</v>
      </c>
      <c r="H659" s="95" t="s">
        <v>2134</v>
      </c>
      <c r="I659" s="95" t="s">
        <v>2157</v>
      </c>
      <c r="J659" s="95" t="s">
        <v>2135</v>
      </c>
      <c r="K659" s="95" t="s">
        <v>2587</v>
      </c>
      <c r="L659" s="95" t="s">
        <v>2158</v>
      </c>
      <c r="M659" s="95" t="s">
        <v>2137</v>
      </c>
    </row>
    <row r="660" spans="1:13" x14ac:dyDescent="0.25">
      <c r="A660" s="95" t="s">
        <v>2584</v>
      </c>
      <c r="B660" s="95" t="s">
        <v>1502</v>
      </c>
      <c r="C660" s="95" t="str">
        <f t="shared" ca="1" si="10"/>
        <v/>
      </c>
      <c r="D660" s="95" t="s">
        <v>828</v>
      </c>
      <c r="E660" s="95" t="s">
        <v>2584</v>
      </c>
      <c r="F660" s="95" t="s">
        <v>2140</v>
      </c>
      <c r="G660" s="95">
        <v>25</v>
      </c>
      <c r="H660" s="95" t="s">
        <v>2134</v>
      </c>
      <c r="I660" s="95" t="s">
        <v>2157</v>
      </c>
      <c r="J660" s="95" t="s">
        <v>2143</v>
      </c>
      <c r="K660" s="95" t="s">
        <v>2587</v>
      </c>
      <c r="L660" s="95" t="s">
        <v>2158</v>
      </c>
      <c r="M660" s="95" t="s">
        <v>2137</v>
      </c>
    </row>
    <row r="661" spans="1:13" x14ac:dyDescent="0.25">
      <c r="A661" s="95" t="s">
        <v>2584</v>
      </c>
      <c r="B661" s="95" t="s">
        <v>1503</v>
      </c>
      <c r="C661" s="95" t="str">
        <f t="shared" ca="1" si="10"/>
        <v/>
      </c>
      <c r="D661" s="95" t="s">
        <v>829</v>
      </c>
      <c r="E661" s="95" t="s">
        <v>2584</v>
      </c>
      <c r="F661" s="95" t="s">
        <v>2141</v>
      </c>
      <c r="G661" s="95">
        <v>25</v>
      </c>
      <c r="H661" s="95" t="s">
        <v>2134</v>
      </c>
      <c r="I661" s="95" t="s">
        <v>2157</v>
      </c>
      <c r="J661" s="95" t="s">
        <v>2145</v>
      </c>
      <c r="K661" s="95" t="s">
        <v>2587</v>
      </c>
      <c r="L661" s="95" t="s">
        <v>2158</v>
      </c>
      <c r="M661" s="95" t="s">
        <v>2137</v>
      </c>
    </row>
    <row r="662" spans="1:13" x14ac:dyDescent="0.25">
      <c r="A662" s="95" t="s">
        <v>2584</v>
      </c>
      <c r="B662" s="95" t="s">
        <v>1504</v>
      </c>
      <c r="C662" s="95" t="str">
        <f t="shared" ca="1" si="10"/>
        <v/>
      </c>
      <c r="D662" s="95" t="s">
        <v>830</v>
      </c>
      <c r="E662" s="95" t="s">
        <v>2584</v>
      </c>
      <c r="F662" s="95" t="s">
        <v>2142</v>
      </c>
      <c r="G662" s="95">
        <v>25</v>
      </c>
      <c r="H662" s="95" t="s">
        <v>2134</v>
      </c>
      <c r="I662" s="95" t="s">
        <v>2157</v>
      </c>
      <c r="J662" s="95" t="s">
        <v>2147</v>
      </c>
      <c r="K662" s="95" t="s">
        <v>2587</v>
      </c>
      <c r="L662" s="95" t="s">
        <v>2158</v>
      </c>
      <c r="M662" s="95" t="s">
        <v>2137</v>
      </c>
    </row>
    <row r="663" spans="1:13" x14ac:dyDescent="0.25">
      <c r="A663" s="95" t="s">
        <v>2584</v>
      </c>
      <c r="B663" s="95" t="s">
        <v>1505</v>
      </c>
      <c r="C663" s="95" t="str">
        <f t="shared" ca="1" si="10"/>
        <v/>
      </c>
      <c r="D663" s="95" t="s">
        <v>831</v>
      </c>
      <c r="E663" s="95" t="s">
        <v>2584</v>
      </c>
      <c r="F663" s="95" t="s">
        <v>2144</v>
      </c>
      <c r="G663" s="95">
        <v>25</v>
      </c>
      <c r="H663" s="95" t="s">
        <v>2134</v>
      </c>
      <c r="I663" s="95" t="s">
        <v>2157</v>
      </c>
      <c r="J663" s="95" t="s">
        <v>2192</v>
      </c>
      <c r="K663" s="95" t="s">
        <v>2587</v>
      </c>
      <c r="L663" s="95" t="s">
        <v>2158</v>
      </c>
      <c r="M663" s="95" t="s">
        <v>2137</v>
      </c>
    </row>
    <row r="664" spans="1:13" x14ac:dyDescent="0.25">
      <c r="A664" s="95" t="s">
        <v>2584</v>
      </c>
      <c r="B664" s="95" t="s">
        <v>1506</v>
      </c>
      <c r="C664" s="95" t="str">
        <f t="shared" ca="1" si="10"/>
        <v/>
      </c>
      <c r="D664" s="95" t="s">
        <v>832</v>
      </c>
      <c r="E664" s="95" t="s">
        <v>2584</v>
      </c>
      <c r="F664" s="95" t="s">
        <v>2146</v>
      </c>
      <c r="G664" s="95">
        <v>25</v>
      </c>
      <c r="H664" s="95" t="s">
        <v>2134</v>
      </c>
      <c r="I664" s="95" t="s">
        <v>2157</v>
      </c>
      <c r="J664" s="95" t="s">
        <v>2150</v>
      </c>
      <c r="K664" s="95" t="s">
        <v>2587</v>
      </c>
      <c r="L664" s="95" t="s">
        <v>2158</v>
      </c>
      <c r="M664" s="95" t="s">
        <v>2137</v>
      </c>
    </row>
    <row r="665" spans="1:13" x14ac:dyDescent="0.25">
      <c r="A665" s="95" t="s">
        <v>2584</v>
      </c>
      <c r="B665" s="95" t="s">
        <v>1507</v>
      </c>
      <c r="C665" s="95" t="str">
        <f t="shared" ca="1" si="10"/>
        <v/>
      </c>
      <c r="D665" s="95" t="s">
        <v>833</v>
      </c>
      <c r="E665" s="95" t="s">
        <v>2584</v>
      </c>
      <c r="F665" s="95" t="s">
        <v>2148</v>
      </c>
      <c r="G665" s="95">
        <v>25</v>
      </c>
      <c r="H665" s="95" t="s">
        <v>2134</v>
      </c>
      <c r="I665" s="95" t="s">
        <v>2157</v>
      </c>
      <c r="J665" s="95" t="s">
        <v>2172</v>
      </c>
      <c r="K665" s="95" t="s">
        <v>2587</v>
      </c>
      <c r="L665" s="95" t="s">
        <v>2158</v>
      </c>
      <c r="M665" s="95" t="s">
        <v>2137</v>
      </c>
    </row>
    <row r="666" spans="1:13" x14ac:dyDescent="0.25">
      <c r="A666" s="95" t="s">
        <v>2584</v>
      </c>
      <c r="B666" s="95" t="s">
        <v>1508</v>
      </c>
      <c r="C666" s="95" t="str">
        <f t="shared" ca="1" si="10"/>
        <v/>
      </c>
      <c r="D666" s="95" t="s">
        <v>834</v>
      </c>
      <c r="E666" s="95" t="s">
        <v>2584</v>
      </c>
      <c r="F666" s="95" t="s">
        <v>2149</v>
      </c>
      <c r="G666" s="95">
        <v>25</v>
      </c>
      <c r="H666" s="95" t="s">
        <v>2134</v>
      </c>
      <c r="I666" s="95" t="s">
        <v>2157</v>
      </c>
      <c r="J666" s="95" t="s">
        <v>2173</v>
      </c>
      <c r="K666" s="95" t="s">
        <v>2587</v>
      </c>
      <c r="L666" s="95" t="s">
        <v>2158</v>
      </c>
      <c r="M666" s="95" t="s">
        <v>2137</v>
      </c>
    </row>
    <row r="667" spans="1:13" x14ac:dyDescent="0.25">
      <c r="A667" s="95" t="s">
        <v>2584</v>
      </c>
      <c r="B667" s="95" t="s">
        <v>1509</v>
      </c>
      <c r="C667" s="95" t="str">
        <f t="shared" ca="1" si="10"/>
        <v/>
      </c>
      <c r="D667" s="95" t="s">
        <v>835</v>
      </c>
      <c r="E667" s="95" t="s">
        <v>2584</v>
      </c>
      <c r="F667" s="95" t="s">
        <v>2151</v>
      </c>
      <c r="G667" s="95">
        <v>25</v>
      </c>
      <c r="H667" s="95" t="s">
        <v>2134</v>
      </c>
      <c r="I667" s="95" t="s">
        <v>2157</v>
      </c>
      <c r="J667" s="95" t="s">
        <v>2135</v>
      </c>
      <c r="K667" s="95" t="s">
        <v>2587</v>
      </c>
      <c r="L667" s="95" t="s">
        <v>2158</v>
      </c>
      <c r="M667" s="95" t="s">
        <v>2137</v>
      </c>
    </row>
    <row r="668" spans="1:13" x14ac:dyDescent="0.25">
      <c r="A668" s="95" t="s">
        <v>2584</v>
      </c>
      <c r="B668" s="95" t="s">
        <v>1515</v>
      </c>
      <c r="C668" s="95" t="str">
        <f t="shared" ca="1" si="10"/>
        <v/>
      </c>
      <c r="D668" s="95" t="s">
        <v>837</v>
      </c>
      <c r="E668" s="95" t="s">
        <v>2584</v>
      </c>
      <c r="F668" s="95" t="s">
        <v>2139</v>
      </c>
      <c r="G668" s="95">
        <v>26</v>
      </c>
      <c r="H668" s="95" t="s">
        <v>2134</v>
      </c>
      <c r="I668" s="95" t="s">
        <v>2135</v>
      </c>
      <c r="J668" s="95" t="s">
        <v>2135</v>
      </c>
      <c r="K668" s="95" t="s">
        <v>2587</v>
      </c>
      <c r="L668" s="95" t="s">
        <v>2164</v>
      </c>
      <c r="M668" s="95" t="s">
        <v>2137</v>
      </c>
    </row>
    <row r="669" spans="1:13" x14ac:dyDescent="0.25">
      <c r="A669" s="95" t="s">
        <v>2584</v>
      </c>
      <c r="B669" s="95" t="s">
        <v>1516</v>
      </c>
      <c r="C669" s="95" t="str">
        <f t="shared" ca="1" si="10"/>
        <v/>
      </c>
      <c r="D669" s="95" t="s">
        <v>838</v>
      </c>
      <c r="E669" s="95" t="s">
        <v>2584</v>
      </c>
      <c r="F669" s="95" t="s">
        <v>2140</v>
      </c>
      <c r="G669" s="95">
        <v>26</v>
      </c>
      <c r="H669" s="95" t="s">
        <v>2134</v>
      </c>
      <c r="I669" s="95" t="s">
        <v>2135</v>
      </c>
      <c r="J669" s="95" t="s">
        <v>2143</v>
      </c>
      <c r="K669" s="95" t="s">
        <v>2587</v>
      </c>
      <c r="L669" s="95" t="s">
        <v>2164</v>
      </c>
      <c r="M669" s="95" t="s">
        <v>2137</v>
      </c>
    </row>
    <row r="670" spans="1:13" x14ac:dyDescent="0.25">
      <c r="A670" s="95" t="s">
        <v>2584</v>
      </c>
      <c r="B670" s="95" t="s">
        <v>1517</v>
      </c>
      <c r="C670" s="95" t="str">
        <f t="shared" ca="1" si="10"/>
        <v/>
      </c>
      <c r="D670" s="95" t="s">
        <v>839</v>
      </c>
      <c r="E670" s="95" t="s">
        <v>2584</v>
      </c>
      <c r="F670" s="95" t="s">
        <v>2141</v>
      </c>
      <c r="G670" s="95">
        <v>26</v>
      </c>
      <c r="H670" s="95" t="s">
        <v>2134</v>
      </c>
      <c r="I670" s="95" t="s">
        <v>2135</v>
      </c>
      <c r="J670" s="95" t="s">
        <v>2145</v>
      </c>
      <c r="K670" s="95" t="s">
        <v>2587</v>
      </c>
      <c r="L670" s="95" t="s">
        <v>2164</v>
      </c>
      <c r="M670" s="95" t="s">
        <v>2137</v>
      </c>
    </row>
    <row r="671" spans="1:13" x14ac:dyDescent="0.25">
      <c r="A671" s="95" t="s">
        <v>2584</v>
      </c>
      <c r="B671" s="95" t="s">
        <v>1518</v>
      </c>
      <c r="C671" s="95" t="str">
        <f t="shared" ca="1" si="10"/>
        <v/>
      </c>
      <c r="D671" s="95" t="s">
        <v>840</v>
      </c>
      <c r="E671" s="95" t="s">
        <v>2584</v>
      </c>
      <c r="F671" s="95" t="s">
        <v>2142</v>
      </c>
      <c r="G671" s="95">
        <v>26</v>
      </c>
      <c r="H671" s="95" t="s">
        <v>2134</v>
      </c>
      <c r="I671" s="95" t="s">
        <v>2135</v>
      </c>
      <c r="J671" s="95" t="s">
        <v>2147</v>
      </c>
      <c r="K671" s="95" t="s">
        <v>2587</v>
      </c>
      <c r="L671" s="95" t="s">
        <v>2164</v>
      </c>
      <c r="M671" s="95" t="s">
        <v>2137</v>
      </c>
    </row>
    <row r="672" spans="1:13" x14ac:dyDescent="0.25">
      <c r="A672" s="95" t="s">
        <v>2584</v>
      </c>
      <c r="B672" s="95" t="s">
        <v>1519</v>
      </c>
      <c r="C672" s="95" t="str">
        <f t="shared" ca="1" si="10"/>
        <v/>
      </c>
      <c r="D672" s="95" t="s">
        <v>841</v>
      </c>
      <c r="E672" s="95" t="s">
        <v>2584</v>
      </c>
      <c r="F672" s="95" t="s">
        <v>2144</v>
      </c>
      <c r="G672" s="95">
        <v>26</v>
      </c>
      <c r="H672" s="95" t="s">
        <v>2134</v>
      </c>
      <c r="I672" s="95" t="s">
        <v>2135</v>
      </c>
      <c r="J672" s="95" t="s">
        <v>2192</v>
      </c>
      <c r="K672" s="95" t="s">
        <v>2587</v>
      </c>
      <c r="L672" s="95" t="s">
        <v>2164</v>
      </c>
      <c r="M672" s="95" t="s">
        <v>2137</v>
      </c>
    </row>
    <row r="673" spans="1:13" x14ac:dyDescent="0.25">
      <c r="A673" s="95" t="s">
        <v>2584</v>
      </c>
      <c r="B673" s="95" t="s">
        <v>1520</v>
      </c>
      <c r="C673" s="95" t="str">
        <f t="shared" ca="1" si="10"/>
        <v/>
      </c>
      <c r="D673" s="95" t="s">
        <v>842</v>
      </c>
      <c r="E673" s="95" t="s">
        <v>2584</v>
      </c>
      <c r="F673" s="95" t="s">
        <v>2146</v>
      </c>
      <c r="G673" s="95">
        <v>26</v>
      </c>
      <c r="H673" s="95" t="s">
        <v>2134</v>
      </c>
      <c r="I673" s="95" t="s">
        <v>2135</v>
      </c>
      <c r="J673" s="95" t="s">
        <v>2150</v>
      </c>
      <c r="K673" s="95" t="s">
        <v>2587</v>
      </c>
      <c r="L673" s="95" t="s">
        <v>2164</v>
      </c>
      <c r="M673" s="95" t="s">
        <v>2137</v>
      </c>
    </row>
    <row r="674" spans="1:13" x14ac:dyDescent="0.25">
      <c r="A674" s="95" t="s">
        <v>2584</v>
      </c>
      <c r="B674" s="95" t="s">
        <v>1521</v>
      </c>
      <c r="C674" s="95" t="str">
        <f t="shared" ca="1" si="10"/>
        <v/>
      </c>
      <c r="D674" s="95" t="s">
        <v>843</v>
      </c>
      <c r="E674" s="95" t="s">
        <v>2584</v>
      </c>
      <c r="F674" s="95" t="s">
        <v>2148</v>
      </c>
      <c r="G674" s="95">
        <v>26</v>
      </c>
      <c r="H674" s="95" t="s">
        <v>2134</v>
      </c>
      <c r="I674" s="95" t="s">
        <v>2135</v>
      </c>
      <c r="J674" s="95" t="s">
        <v>2172</v>
      </c>
      <c r="K674" s="95" t="s">
        <v>2587</v>
      </c>
      <c r="L674" s="95" t="s">
        <v>2164</v>
      </c>
      <c r="M674" s="95" t="s">
        <v>2137</v>
      </c>
    </row>
    <row r="675" spans="1:13" x14ac:dyDescent="0.25">
      <c r="A675" s="95" t="s">
        <v>2584</v>
      </c>
      <c r="B675" s="95" t="s">
        <v>1522</v>
      </c>
      <c r="C675" s="95" t="str">
        <f t="shared" ca="1" si="10"/>
        <v/>
      </c>
      <c r="D675" s="95" t="s">
        <v>844</v>
      </c>
      <c r="E675" s="95" t="s">
        <v>2584</v>
      </c>
      <c r="F675" s="95" t="s">
        <v>2149</v>
      </c>
      <c r="G675" s="95">
        <v>26</v>
      </c>
      <c r="H675" s="95" t="s">
        <v>2134</v>
      </c>
      <c r="I675" s="95" t="s">
        <v>2135</v>
      </c>
      <c r="J675" s="95" t="s">
        <v>2173</v>
      </c>
      <c r="K675" s="95" t="s">
        <v>2587</v>
      </c>
      <c r="L675" s="95" t="s">
        <v>2164</v>
      </c>
      <c r="M675" s="95" t="s">
        <v>2137</v>
      </c>
    </row>
    <row r="676" spans="1:13" x14ac:dyDescent="0.25">
      <c r="A676" s="95" t="s">
        <v>2584</v>
      </c>
      <c r="B676" s="95" t="s">
        <v>1523</v>
      </c>
      <c r="C676" s="95" t="str">
        <f t="shared" ca="1" si="10"/>
        <v/>
      </c>
      <c r="D676" s="95" t="s">
        <v>845</v>
      </c>
      <c r="E676" s="95" t="s">
        <v>2584</v>
      </c>
      <c r="F676" s="95" t="s">
        <v>2151</v>
      </c>
      <c r="G676" s="95">
        <v>26</v>
      </c>
      <c r="H676" s="95" t="s">
        <v>2134</v>
      </c>
      <c r="I676" s="95" t="s">
        <v>2135</v>
      </c>
      <c r="J676" s="95" t="s">
        <v>2135</v>
      </c>
      <c r="K676" s="95" t="s">
        <v>2587</v>
      </c>
      <c r="L676" s="95" t="s">
        <v>2164</v>
      </c>
      <c r="M676" s="95" t="s">
        <v>2137</v>
      </c>
    </row>
    <row r="677" spans="1:13" x14ac:dyDescent="0.25">
      <c r="A677" s="95" t="s">
        <v>2584</v>
      </c>
      <c r="B677" s="95" t="s">
        <v>1622</v>
      </c>
      <c r="C677" s="95" t="str">
        <f t="shared" ca="1" si="10"/>
        <v/>
      </c>
      <c r="D677" s="95" t="s">
        <v>847</v>
      </c>
      <c r="E677" s="95" t="s">
        <v>2584</v>
      </c>
      <c r="F677" s="95" t="s">
        <v>2139</v>
      </c>
      <c r="G677" s="95">
        <v>27</v>
      </c>
      <c r="H677" s="95" t="s">
        <v>2134</v>
      </c>
      <c r="I677" s="95" t="s">
        <v>2159</v>
      </c>
      <c r="J677" s="95" t="s">
        <v>2135</v>
      </c>
      <c r="K677" s="95" t="s">
        <v>2587</v>
      </c>
      <c r="L677" s="95" t="s">
        <v>2164</v>
      </c>
      <c r="M677" s="95" t="s">
        <v>2137</v>
      </c>
    </row>
    <row r="678" spans="1:13" x14ac:dyDescent="0.25">
      <c r="A678" s="95" t="s">
        <v>2584</v>
      </c>
      <c r="B678" s="95" t="s">
        <v>1623</v>
      </c>
      <c r="C678" s="95" t="str">
        <f t="shared" ca="1" si="10"/>
        <v/>
      </c>
      <c r="D678" s="95" t="s">
        <v>848</v>
      </c>
      <c r="E678" s="95" t="s">
        <v>2584</v>
      </c>
      <c r="F678" s="95" t="s">
        <v>2140</v>
      </c>
      <c r="G678" s="95">
        <v>27</v>
      </c>
      <c r="H678" s="95" t="s">
        <v>2134</v>
      </c>
      <c r="I678" s="95" t="s">
        <v>2159</v>
      </c>
      <c r="J678" s="95" t="s">
        <v>2143</v>
      </c>
      <c r="K678" s="95" t="s">
        <v>2587</v>
      </c>
      <c r="L678" s="95" t="s">
        <v>2164</v>
      </c>
      <c r="M678" s="95" t="s">
        <v>2137</v>
      </c>
    </row>
    <row r="679" spans="1:13" x14ac:dyDescent="0.25">
      <c r="A679" s="95" t="s">
        <v>2584</v>
      </c>
      <c r="B679" s="95" t="s">
        <v>1624</v>
      </c>
      <c r="C679" s="95" t="str">
        <f t="shared" ca="1" si="10"/>
        <v/>
      </c>
      <c r="D679" s="95" t="s">
        <v>849</v>
      </c>
      <c r="E679" s="95" t="s">
        <v>2584</v>
      </c>
      <c r="F679" s="95" t="s">
        <v>2141</v>
      </c>
      <c r="G679" s="95">
        <v>27</v>
      </c>
      <c r="H679" s="95" t="s">
        <v>2134</v>
      </c>
      <c r="I679" s="95" t="s">
        <v>2159</v>
      </c>
      <c r="J679" s="95" t="s">
        <v>2145</v>
      </c>
      <c r="K679" s="95" t="s">
        <v>2587</v>
      </c>
      <c r="L679" s="95" t="s">
        <v>2164</v>
      </c>
      <c r="M679" s="95" t="s">
        <v>2137</v>
      </c>
    </row>
    <row r="680" spans="1:13" x14ac:dyDescent="0.25">
      <c r="A680" s="95" t="s">
        <v>2584</v>
      </c>
      <c r="B680" s="95" t="s">
        <v>1625</v>
      </c>
      <c r="C680" s="95" t="str">
        <f t="shared" ca="1" si="10"/>
        <v/>
      </c>
      <c r="D680" s="95" t="s">
        <v>850</v>
      </c>
      <c r="E680" s="95" t="s">
        <v>2584</v>
      </c>
      <c r="F680" s="95" t="s">
        <v>2142</v>
      </c>
      <c r="G680" s="95">
        <v>27</v>
      </c>
      <c r="H680" s="95" t="s">
        <v>2134</v>
      </c>
      <c r="I680" s="95" t="s">
        <v>2159</v>
      </c>
      <c r="J680" s="95" t="s">
        <v>2147</v>
      </c>
      <c r="K680" s="95" t="s">
        <v>2587</v>
      </c>
      <c r="L680" s="95" t="s">
        <v>2164</v>
      </c>
      <c r="M680" s="95" t="s">
        <v>2137</v>
      </c>
    </row>
    <row r="681" spans="1:13" x14ac:dyDescent="0.25">
      <c r="A681" s="95" t="s">
        <v>2584</v>
      </c>
      <c r="B681" s="95" t="s">
        <v>1626</v>
      </c>
      <c r="C681" s="95" t="str">
        <f t="shared" ca="1" si="10"/>
        <v/>
      </c>
      <c r="D681" s="95" t="s">
        <v>851</v>
      </c>
      <c r="E681" s="95" t="s">
        <v>2584</v>
      </c>
      <c r="F681" s="95" t="s">
        <v>2144</v>
      </c>
      <c r="G681" s="95">
        <v>27</v>
      </c>
      <c r="H681" s="95" t="s">
        <v>2134</v>
      </c>
      <c r="I681" s="95" t="s">
        <v>2159</v>
      </c>
      <c r="J681" s="95" t="s">
        <v>2192</v>
      </c>
      <c r="K681" s="95" t="s">
        <v>2587</v>
      </c>
      <c r="L681" s="95" t="s">
        <v>2164</v>
      </c>
      <c r="M681" s="95" t="s">
        <v>2137</v>
      </c>
    </row>
    <row r="682" spans="1:13" x14ac:dyDescent="0.25">
      <c r="A682" s="95" t="s">
        <v>2584</v>
      </c>
      <c r="B682" s="95" t="s">
        <v>1627</v>
      </c>
      <c r="C682" s="95" t="str">
        <f t="shared" ca="1" si="10"/>
        <v/>
      </c>
      <c r="D682" s="95" t="s">
        <v>852</v>
      </c>
      <c r="E682" s="95" t="s">
        <v>2584</v>
      </c>
      <c r="F682" s="95" t="s">
        <v>2146</v>
      </c>
      <c r="G682" s="95">
        <v>27</v>
      </c>
      <c r="H682" s="95" t="s">
        <v>2134</v>
      </c>
      <c r="I682" s="95" t="s">
        <v>2159</v>
      </c>
      <c r="J682" s="95" t="s">
        <v>2150</v>
      </c>
      <c r="K682" s="95" t="s">
        <v>2587</v>
      </c>
      <c r="L682" s="95" t="s">
        <v>2164</v>
      </c>
      <c r="M682" s="95" t="s">
        <v>2137</v>
      </c>
    </row>
    <row r="683" spans="1:13" x14ac:dyDescent="0.25">
      <c r="A683" s="95" t="s">
        <v>2584</v>
      </c>
      <c r="B683" s="95" t="s">
        <v>1628</v>
      </c>
      <c r="C683" s="95" t="str">
        <f t="shared" ca="1" si="10"/>
        <v/>
      </c>
      <c r="D683" s="95" t="s">
        <v>853</v>
      </c>
      <c r="E683" s="95" t="s">
        <v>2584</v>
      </c>
      <c r="F683" s="95" t="s">
        <v>2148</v>
      </c>
      <c r="G683" s="95">
        <v>27</v>
      </c>
      <c r="H683" s="95" t="s">
        <v>2134</v>
      </c>
      <c r="I683" s="95" t="s">
        <v>2159</v>
      </c>
      <c r="J683" s="95" t="s">
        <v>2172</v>
      </c>
      <c r="K683" s="95" t="s">
        <v>2587</v>
      </c>
      <c r="L683" s="95" t="s">
        <v>2164</v>
      </c>
      <c r="M683" s="95" t="s">
        <v>2137</v>
      </c>
    </row>
    <row r="684" spans="1:13" x14ac:dyDescent="0.25">
      <c r="A684" s="95" t="s">
        <v>2584</v>
      </c>
      <c r="B684" s="95" t="s">
        <v>1629</v>
      </c>
      <c r="C684" s="95" t="str">
        <f t="shared" ca="1" si="10"/>
        <v/>
      </c>
      <c r="D684" s="95" t="s">
        <v>854</v>
      </c>
      <c r="E684" s="95" t="s">
        <v>2584</v>
      </c>
      <c r="F684" s="95" t="s">
        <v>2149</v>
      </c>
      <c r="G684" s="95">
        <v>27</v>
      </c>
      <c r="H684" s="95" t="s">
        <v>2134</v>
      </c>
      <c r="I684" s="95" t="s">
        <v>2159</v>
      </c>
      <c r="J684" s="95" t="s">
        <v>2173</v>
      </c>
      <c r="K684" s="95" t="s">
        <v>2587</v>
      </c>
      <c r="L684" s="95" t="s">
        <v>2164</v>
      </c>
      <c r="M684" s="95" t="s">
        <v>2137</v>
      </c>
    </row>
    <row r="685" spans="1:13" x14ac:dyDescent="0.25">
      <c r="A685" s="95" t="s">
        <v>2584</v>
      </c>
      <c r="B685" s="95" t="s">
        <v>1630</v>
      </c>
      <c r="C685" s="95" t="str">
        <f t="shared" ca="1" si="10"/>
        <v/>
      </c>
      <c r="D685" s="95" t="s">
        <v>855</v>
      </c>
      <c r="E685" s="95" t="s">
        <v>2584</v>
      </c>
      <c r="F685" s="95" t="s">
        <v>2151</v>
      </c>
      <c r="G685" s="95">
        <v>27</v>
      </c>
      <c r="H685" s="95" t="s">
        <v>2134</v>
      </c>
      <c r="I685" s="95" t="s">
        <v>2159</v>
      </c>
      <c r="J685" s="95" t="s">
        <v>2135</v>
      </c>
      <c r="K685" s="95" t="s">
        <v>2587</v>
      </c>
      <c r="L685" s="95" t="s">
        <v>2164</v>
      </c>
      <c r="M685" s="95" t="s">
        <v>2137</v>
      </c>
    </row>
    <row r="686" spans="1:13" x14ac:dyDescent="0.25">
      <c r="A686" s="95" t="s">
        <v>2584</v>
      </c>
      <c r="B686" s="95" t="s">
        <v>1631</v>
      </c>
      <c r="C686" s="95" t="str">
        <f t="shared" ca="1" si="10"/>
        <v/>
      </c>
      <c r="D686" s="95" t="s">
        <v>857</v>
      </c>
      <c r="E686" s="95" t="s">
        <v>2584</v>
      </c>
      <c r="F686" s="95" t="s">
        <v>2139</v>
      </c>
      <c r="G686" s="95">
        <v>28</v>
      </c>
      <c r="H686" s="95" t="s">
        <v>2134</v>
      </c>
      <c r="I686" s="95" t="s">
        <v>2160</v>
      </c>
      <c r="J686" s="95" t="s">
        <v>2135</v>
      </c>
      <c r="K686" s="95" t="s">
        <v>2587</v>
      </c>
      <c r="L686" s="95" t="s">
        <v>2164</v>
      </c>
      <c r="M686" s="95" t="s">
        <v>2137</v>
      </c>
    </row>
    <row r="687" spans="1:13" x14ac:dyDescent="0.25">
      <c r="A687" s="95" t="s">
        <v>2584</v>
      </c>
      <c r="B687" s="95" t="s">
        <v>1632</v>
      </c>
      <c r="C687" s="95" t="str">
        <f t="shared" ca="1" si="10"/>
        <v/>
      </c>
      <c r="D687" s="95" t="s">
        <v>858</v>
      </c>
      <c r="E687" s="95" t="s">
        <v>2584</v>
      </c>
      <c r="F687" s="95" t="s">
        <v>2140</v>
      </c>
      <c r="G687" s="95">
        <v>28</v>
      </c>
      <c r="H687" s="95" t="s">
        <v>2134</v>
      </c>
      <c r="I687" s="95" t="s">
        <v>2160</v>
      </c>
      <c r="J687" s="95" t="s">
        <v>2143</v>
      </c>
      <c r="K687" s="95" t="s">
        <v>2587</v>
      </c>
      <c r="L687" s="95" t="s">
        <v>2164</v>
      </c>
      <c r="M687" s="95" t="s">
        <v>2137</v>
      </c>
    </row>
    <row r="688" spans="1:13" x14ac:dyDescent="0.25">
      <c r="A688" s="95" t="s">
        <v>2584</v>
      </c>
      <c r="B688" s="95" t="s">
        <v>1633</v>
      </c>
      <c r="C688" s="95" t="str">
        <f t="shared" ca="1" si="10"/>
        <v/>
      </c>
      <c r="D688" s="95" t="s">
        <v>859</v>
      </c>
      <c r="E688" s="95" t="s">
        <v>2584</v>
      </c>
      <c r="F688" s="95" t="s">
        <v>2141</v>
      </c>
      <c r="G688" s="95">
        <v>28</v>
      </c>
      <c r="H688" s="95" t="s">
        <v>2134</v>
      </c>
      <c r="I688" s="95" t="s">
        <v>2160</v>
      </c>
      <c r="J688" s="95" t="s">
        <v>2145</v>
      </c>
      <c r="K688" s="95" t="s">
        <v>2587</v>
      </c>
      <c r="L688" s="95" t="s">
        <v>2164</v>
      </c>
      <c r="M688" s="95" t="s">
        <v>2137</v>
      </c>
    </row>
    <row r="689" spans="1:13" x14ac:dyDescent="0.25">
      <c r="A689" s="95" t="s">
        <v>2584</v>
      </c>
      <c r="B689" s="95" t="s">
        <v>1634</v>
      </c>
      <c r="C689" s="95" t="str">
        <f t="shared" ca="1" si="10"/>
        <v/>
      </c>
      <c r="D689" s="95" t="s">
        <v>860</v>
      </c>
      <c r="E689" s="95" t="s">
        <v>2584</v>
      </c>
      <c r="F689" s="95" t="s">
        <v>2142</v>
      </c>
      <c r="G689" s="95">
        <v>28</v>
      </c>
      <c r="H689" s="95" t="s">
        <v>2134</v>
      </c>
      <c r="I689" s="95" t="s">
        <v>2160</v>
      </c>
      <c r="J689" s="95" t="s">
        <v>2147</v>
      </c>
      <c r="K689" s="95" t="s">
        <v>2587</v>
      </c>
      <c r="L689" s="95" t="s">
        <v>2164</v>
      </c>
      <c r="M689" s="95" t="s">
        <v>2137</v>
      </c>
    </row>
    <row r="690" spans="1:13" x14ac:dyDescent="0.25">
      <c r="A690" s="95" t="s">
        <v>2584</v>
      </c>
      <c r="B690" s="95" t="s">
        <v>1635</v>
      </c>
      <c r="C690" s="95" t="str">
        <f t="shared" ca="1" si="10"/>
        <v/>
      </c>
      <c r="D690" s="95" t="s">
        <v>861</v>
      </c>
      <c r="E690" s="95" t="s">
        <v>2584</v>
      </c>
      <c r="F690" s="95" t="s">
        <v>2144</v>
      </c>
      <c r="G690" s="95">
        <v>28</v>
      </c>
      <c r="H690" s="95" t="s">
        <v>2134</v>
      </c>
      <c r="I690" s="95" t="s">
        <v>2160</v>
      </c>
      <c r="J690" s="95" t="s">
        <v>2192</v>
      </c>
      <c r="K690" s="95" t="s">
        <v>2587</v>
      </c>
      <c r="L690" s="95" t="s">
        <v>2164</v>
      </c>
      <c r="M690" s="95" t="s">
        <v>2137</v>
      </c>
    </row>
    <row r="691" spans="1:13" x14ac:dyDescent="0.25">
      <c r="A691" s="95" t="s">
        <v>2584</v>
      </c>
      <c r="B691" s="95" t="s">
        <v>1636</v>
      </c>
      <c r="C691" s="95" t="str">
        <f t="shared" ca="1" si="10"/>
        <v/>
      </c>
      <c r="D691" s="95" t="s">
        <v>862</v>
      </c>
      <c r="E691" s="95" t="s">
        <v>2584</v>
      </c>
      <c r="F691" s="95" t="s">
        <v>2146</v>
      </c>
      <c r="G691" s="95">
        <v>28</v>
      </c>
      <c r="H691" s="95" t="s">
        <v>2134</v>
      </c>
      <c r="I691" s="95" t="s">
        <v>2160</v>
      </c>
      <c r="J691" s="95" t="s">
        <v>2150</v>
      </c>
      <c r="K691" s="95" t="s">
        <v>2587</v>
      </c>
      <c r="L691" s="95" t="s">
        <v>2164</v>
      </c>
      <c r="M691" s="95" t="s">
        <v>2137</v>
      </c>
    </row>
    <row r="692" spans="1:13" x14ac:dyDescent="0.25">
      <c r="A692" s="95" t="s">
        <v>2584</v>
      </c>
      <c r="B692" s="95" t="s">
        <v>1637</v>
      </c>
      <c r="C692" s="95" t="str">
        <f t="shared" ca="1" si="10"/>
        <v/>
      </c>
      <c r="D692" s="95" t="s">
        <v>863</v>
      </c>
      <c r="E692" s="95" t="s">
        <v>2584</v>
      </c>
      <c r="F692" s="95" t="s">
        <v>2148</v>
      </c>
      <c r="G692" s="95">
        <v>28</v>
      </c>
      <c r="H692" s="95" t="s">
        <v>2134</v>
      </c>
      <c r="I692" s="95" t="s">
        <v>2160</v>
      </c>
      <c r="J692" s="95" t="s">
        <v>2172</v>
      </c>
      <c r="K692" s="95" t="s">
        <v>2587</v>
      </c>
      <c r="L692" s="95" t="s">
        <v>2164</v>
      </c>
      <c r="M692" s="95" t="s">
        <v>2137</v>
      </c>
    </row>
    <row r="693" spans="1:13" x14ac:dyDescent="0.25">
      <c r="A693" s="95" t="s">
        <v>2584</v>
      </c>
      <c r="B693" s="95" t="s">
        <v>1638</v>
      </c>
      <c r="C693" s="95" t="str">
        <f t="shared" ca="1" si="10"/>
        <v/>
      </c>
      <c r="D693" s="95" t="s">
        <v>864</v>
      </c>
      <c r="E693" s="95" t="s">
        <v>2584</v>
      </c>
      <c r="F693" s="95" t="s">
        <v>2149</v>
      </c>
      <c r="G693" s="95">
        <v>28</v>
      </c>
      <c r="H693" s="95" t="s">
        <v>2134</v>
      </c>
      <c r="I693" s="95" t="s">
        <v>2160</v>
      </c>
      <c r="J693" s="95" t="s">
        <v>2173</v>
      </c>
      <c r="K693" s="95" t="s">
        <v>2587</v>
      </c>
      <c r="L693" s="95" t="s">
        <v>2164</v>
      </c>
      <c r="M693" s="95" t="s">
        <v>2137</v>
      </c>
    </row>
    <row r="694" spans="1:13" x14ac:dyDescent="0.25">
      <c r="A694" s="95" t="s">
        <v>2584</v>
      </c>
      <c r="B694" s="95" t="s">
        <v>1639</v>
      </c>
      <c r="C694" s="95" t="str">
        <f t="shared" ca="1" si="10"/>
        <v/>
      </c>
      <c r="D694" s="95" t="s">
        <v>865</v>
      </c>
      <c r="E694" s="95" t="s">
        <v>2584</v>
      </c>
      <c r="F694" s="95" t="s">
        <v>2151</v>
      </c>
      <c r="G694" s="95">
        <v>28</v>
      </c>
      <c r="H694" s="95" t="s">
        <v>2134</v>
      </c>
      <c r="I694" s="95" t="s">
        <v>2160</v>
      </c>
      <c r="J694" s="95" t="s">
        <v>2135</v>
      </c>
      <c r="K694" s="95" t="s">
        <v>2587</v>
      </c>
      <c r="L694" s="95" t="s">
        <v>2164</v>
      </c>
      <c r="M694" s="95" t="s">
        <v>2137</v>
      </c>
    </row>
    <row r="695" spans="1:13" x14ac:dyDescent="0.25">
      <c r="A695" s="95" t="s">
        <v>2584</v>
      </c>
      <c r="B695" s="95" t="s">
        <v>1640</v>
      </c>
      <c r="C695" s="95" t="str">
        <f t="shared" ca="1" si="10"/>
        <v/>
      </c>
      <c r="D695" s="95" t="s">
        <v>867</v>
      </c>
      <c r="E695" s="95" t="s">
        <v>2584</v>
      </c>
      <c r="F695" s="95" t="s">
        <v>2139</v>
      </c>
      <c r="G695" s="95">
        <v>29</v>
      </c>
      <c r="H695" s="95" t="s">
        <v>2134</v>
      </c>
      <c r="I695" s="95" t="s">
        <v>2161</v>
      </c>
      <c r="J695" s="95" t="s">
        <v>2135</v>
      </c>
      <c r="K695" s="95" t="s">
        <v>2587</v>
      </c>
      <c r="L695" s="95" t="s">
        <v>2164</v>
      </c>
      <c r="M695" s="95" t="s">
        <v>2137</v>
      </c>
    </row>
    <row r="696" spans="1:13" x14ac:dyDescent="0.25">
      <c r="A696" s="95" t="s">
        <v>2584</v>
      </c>
      <c r="B696" s="95" t="s">
        <v>1641</v>
      </c>
      <c r="C696" s="95" t="str">
        <f t="shared" ca="1" si="10"/>
        <v/>
      </c>
      <c r="D696" s="95" t="s">
        <v>868</v>
      </c>
      <c r="E696" s="95" t="s">
        <v>2584</v>
      </c>
      <c r="F696" s="95" t="s">
        <v>2140</v>
      </c>
      <c r="G696" s="95">
        <v>29</v>
      </c>
      <c r="H696" s="95" t="s">
        <v>2134</v>
      </c>
      <c r="I696" s="95" t="s">
        <v>2161</v>
      </c>
      <c r="J696" s="95" t="s">
        <v>2143</v>
      </c>
      <c r="K696" s="95" t="s">
        <v>2587</v>
      </c>
      <c r="L696" s="95" t="s">
        <v>2164</v>
      </c>
      <c r="M696" s="95" t="s">
        <v>2137</v>
      </c>
    </row>
    <row r="697" spans="1:13" x14ac:dyDescent="0.25">
      <c r="A697" s="95" t="s">
        <v>2584</v>
      </c>
      <c r="B697" s="95" t="s">
        <v>1642</v>
      </c>
      <c r="C697" s="95" t="str">
        <f t="shared" ca="1" si="10"/>
        <v/>
      </c>
      <c r="D697" s="95" t="s">
        <v>869</v>
      </c>
      <c r="E697" s="95" t="s">
        <v>2584</v>
      </c>
      <c r="F697" s="95" t="s">
        <v>2141</v>
      </c>
      <c r="G697" s="95">
        <v>29</v>
      </c>
      <c r="H697" s="95" t="s">
        <v>2134</v>
      </c>
      <c r="I697" s="95" t="s">
        <v>2161</v>
      </c>
      <c r="J697" s="95" t="s">
        <v>2145</v>
      </c>
      <c r="K697" s="95" t="s">
        <v>2587</v>
      </c>
      <c r="L697" s="95" t="s">
        <v>2164</v>
      </c>
      <c r="M697" s="95" t="s">
        <v>2137</v>
      </c>
    </row>
    <row r="698" spans="1:13" x14ac:dyDescent="0.25">
      <c r="A698" s="95" t="s">
        <v>2584</v>
      </c>
      <c r="B698" s="95" t="s">
        <v>1643</v>
      </c>
      <c r="C698" s="95" t="str">
        <f t="shared" ca="1" si="10"/>
        <v/>
      </c>
      <c r="D698" s="95" t="s">
        <v>870</v>
      </c>
      <c r="E698" s="95" t="s">
        <v>2584</v>
      </c>
      <c r="F698" s="95" t="s">
        <v>2142</v>
      </c>
      <c r="G698" s="95">
        <v>29</v>
      </c>
      <c r="H698" s="95" t="s">
        <v>2134</v>
      </c>
      <c r="I698" s="95" t="s">
        <v>2161</v>
      </c>
      <c r="J698" s="95" t="s">
        <v>2147</v>
      </c>
      <c r="K698" s="95" t="s">
        <v>2587</v>
      </c>
      <c r="L698" s="95" t="s">
        <v>2164</v>
      </c>
      <c r="M698" s="95" t="s">
        <v>2137</v>
      </c>
    </row>
    <row r="699" spans="1:13" x14ac:dyDescent="0.25">
      <c r="A699" s="95" t="s">
        <v>2584</v>
      </c>
      <c r="B699" s="95" t="s">
        <v>1644</v>
      </c>
      <c r="C699" s="95" t="str">
        <f t="shared" ca="1" si="10"/>
        <v/>
      </c>
      <c r="D699" s="95" t="s">
        <v>871</v>
      </c>
      <c r="E699" s="95" t="s">
        <v>2584</v>
      </c>
      <c r="F699" s="95" t="s">
        <v>2144</v>
      </c>
      <c r="G699" s="95">
        <v>29</v>
      </c>
      <c r="H699" s="95" t="s">
        <v>2134</v>
      </c>
      <c r="I699" s="95" t="s">
        <v>2161</v>
      </c>
      <c r="J699" s="95" t="s">
        <v>2192</v>
      </c>
      <c r="K699" s="95" t="s">
        <v>2587</v>
      </c>
      <c r="L699" s="95" t="s">
        <v>2164</v>
      </c>
      <c r="M699" s="95" t="s">
        <v>2137</v>
      </c>
    </row>
    <row r="700" spans="1:13" x14ac:dyDescent="0.25">
      <c r="A700" s="95" t="s">
        <v>2584</v>
      </c>
      <c r="B700" s="95" t="s">
        <v>1645</v>
      </c>
      <c r="C700" s="95" t="str">
        <f t="shared" ca="1" si="10"/>
        <v/>
      </c>
      <c r="D700" s="95" t="s">
        <v>872</v>
      </c>
      <c r="E700" s="95" t="s">
        <v>2584</v>
      </c>
      <c r="F700" s="95" t="s">
        <v>2146</v>
      </c>
      <c r="G700" s="95">
        <v>29</v>
      </c>
      <c r="H700" s="95" t="s">
        <v>2134</v>
      </c>
      <c r="I700" s="95" t="s">
        <v>2161</v>
      </c>
      <c r="J700" s="95" t="s">
        <v>2150</v>
      </c>
      <c r="K700" s="95" t="s">
        <v>2587</v>
      </c>
      <c r="L700" s="95" t="s">
        <v>2164</v>
      </c>
      <c r="M700" s="95" t="s">
        <v>2137</v>
      </c>
    </row>
    <row r="701" spans="1:13" x14ac:dyDescent="0.25">
      <c r="A701" s="95" t="s">
        <v>2584</v>
      </c>
      <c r="B701" s="95" t="s">
        <v>1646</v>
      </c>
      <c r="C701" s="95" t="str">
        <f t="shared" ca="1" si="10"/>
        <v/>
      </c>
      <c r="D701" s="95" t="s">
        <v>873</v>
      </c>
      <c r="E701" s="95" t="s">
        <v>2584</v>
      </c>
      <c r="F701" s="95" t="s">
        <v>2148</v>
      </c>
      <c r="G701" s="95">
        <v>29</v>
      </c>
      <c r="H701" s="95" t="s">
        <v>2134</v>
      </c>
      <c r="I701" s="95" t="s">
        <v>2161</v>
      </c>
      <c r="J701" s="95" t="s">
        <v>2172</v>
      </c>
      <c r="K701" s="95" t="s">
        <v>2587</v>
      </c>
      <c r="L701" s="95" t="s">
        <v>2164</v>
      </c>
      <c r="M701" s="95" t="s">
        <v>2137</v>
      </c>
    </row>
    <row r="702" spans="1:13" x14ac:dyDescent="0.25">
      <c r="A702" s="95" t="s">
        <v>2584</v>
      </c>
      <c r="B702" s="95" t="s">
        <v>1647</v>
      </c>
      <c r="C702" s="95" t="str">
        <f t="shared" ca="1" si="10"/>
        <v/>
      </c>
      <c r="D702" s="95" t="s">
        <v>874</v>
      </c>
      <c r="E702" s="95" t="s">
        <v>2584</v>
      </c>
      <c r="F702" s="95" t="s">
        <v>2149</v>
      </c>
      <c r="G702" s="95">
        <v>29</v>
      </c>
      <c r="H702" s="95" t="s">
        <v>2134</v>
      </c>
      <c r="I702" s="95" t="s">
        <v>2161</v>
      </c>
      <c r="J702" s="95" t="s">
        <v>2173</v>
      </c>
      <c r="K702" s="95" t="s">
        <v>2587</v>
      </c>
      <c r="L702" s="95" t="s">
        <v>2164</v>
      </c>
      <c r="M702" s="95" t="s">
        <v>2137</v>
      </c>
    </row>
    <row r="703" spans="1:13" x14ac:dyDescent="0.25">
      <c r="A703" s="95" t="s">
        <v>2584</v>
      </c>
      <c r="B703" s="95" t="s">
        <v>1648</v>
      </c>
      <c r="C703" s="95" t="str">
        <f t="shared" ca="1" si="10"/>
        <v/>
      </c>
      <c r="D703" s="95" t="s">
        <v>875</v>
      </c>
      <c r="E703" s="95" t="s">
        <v>2584</v>
      </c>
      <c r="F703" s="95" t="s">
        <v>2151</v>
      </c>
      <c r="G703" s="95">
        <v>29</v>
      </c>
      <c r="H703" s="95" t="s">
        <v>2134</v>
      </c>
      <c r="I703" s="95" t="s">
        <v>2161</v>
      </c>
      <c r="J703" s="95" t="s">
        <v>2135</v>
      </c>
      <c r="K703" s="95" t="s">
        <v>2587</v>
      </c>
      <c r="L703" s="95" t="s">
        <v>2164</v>
      </c>
      <c r="M703" s="95" t="s">
        <v>2137</v>
      </c>
    </row>
    <row r="704" spans="1:13" x14ac:dyDescent="0.25">
      <c r="A704" s="95" t="s">
        <v>2584</v>
      </c>
      <c r="B704" s="95" t="s">
        <v>1649</v>
      </c>
      <c r="C704" s="95" t="str">
        <f t="shared" ca="1" si="10"/>
        <v/>
      </c>
      <c r="D704" s="95" t="s">
        <v>877</v>
      </c>
      <c r="E704" s="95" t="s">
        <v>2584</v>
      </c>
      <c r="F704" s="95" t="s">
        <v>2139</v>
      </c>
      <c r="G704" s="95">
        <v>30</v>
      </c>
      <c r="H704" s="95" t="s">
        <v>2134</v>
      </c>
      <c r="I704" s="95" t="s">
        <v>2162</v>
      </c>
      <c r="J704" s="95" t="s">
        <v>2135</v>
      </c>
      <c r="K704" s="95" t="s">
        <v>2587</v>
      </c>
      <c r="L704" s="95" t="s">
        <v>2164</v>
      </c>
      <c r="M704" s="95" t="s">
        <v>2137</v>
      </c>
    </row>
    <row r="705" spans="1:13" x14ac:dyDescent="0.25">
      <c r="A705" s="95" t="s">
        <v>2584</v>
      </c>
      <c r="B705" s="95" t="s">
        <v>1650</v>
      </c>
      <c r="C705" s="95" t="str">
        <f t="shared" ca="1" si="10"/>
        <v/>
      </c>
      <c r="D705" s="95" t="s">
        <v>878</v>
      </c>
      <c r="E705" s="95" t="s">
        <v>2584</v>
      </c>
      <c r="F705" s="95" t="s">
        <v>2140</v>
      </c>
      <c r="G705" s="95">
        <v>30</v>
      </c>
      <c r="H705" s="95" t="s">
        <v>2134</v>
      </c>
      <c r="I705" s="95" t="s">
        <v>2162</v>
      </c>
      <c r="J705" s="95" t="s">
        <v>2143</v>
      </c>
      <c r="K705" s="95" t="s">
        <v>2587</v>
      </c>
      <c r="L705" s="95" t="s">
        <v>2164</v>
      </c>
      <c r="M705" s="95" t="s">
        <v>2137</v>
      </c>
    </row>
    <row r="706" spans="1:13" x14ac:dyDescent="0.25">
      <c r="A706" s="95" t="s">
        <v>2584</v>
      </c>
      <c r="B706" s="95" t="s">
        <v>1651</v>
      </c>
      <c r="C706" s="95" t="str">
        <f t="shared" ref="C706:C769" ca="1" si="11">IF(ISBLANK(INDIRECT(CONCATENATE("'",A706,"'","!",B706))),"",(INDIRECT(CONCATENATE("'",A706,"'","!",B706))))</f>
        <v/>
      </c>
      <c r="D706" s="95" t="s">
        <v>879</v>
      </c>
      <c r="E706" s="95" t="s">
        <v>2584</v>
      </c>
      <c r="F706" s="95" t="s">
        <v>2141</v>
      </c>
      <c r="G706" s="95">
        <v>30</v>
      </c>
      <c r="H706" s="95" t="s">
        <v>2134</v>
      </c>
      <c r="I706" s="95" t="s">
        <v>2162</v>
      </c>
      <c r="J706" s="95" t="s">
        <v>2145</v>
      </c>
      <c r="K706" s="95" t="s">
        <v>2587</v>
      </c>
      <c r="L706" s="95" t="s">
        <v>2164</v>
      </c>
      <c r="M706" s="95" t="s">
        <v>2137</v>
      </c>
    </row>
    <row r="707" spans="1:13" x14ac:dyDescent="0.25">
      <c r="A707" s="95" t="s">
        <v>2584</v>
      </c>
      <c r="B707" s="95" t="s">
        <v>1652</v>
      </c>
      <c r="C707" s="95" t="str">
        <f t="shared" ca="1" si="11"/>
        <v/>
      </c>
      <c r="D707" s="95" t="s">
        <v>880</v>
      </c>
      <c r="E707" s="95" t="s">
        <v>2584</v>
      </c>
      <c r="F707" s="95" t="s">
        <v>2142</v>
      </c>
      <c r="G707" s="95">
        <v>30</v>
      </c>
      <c r="H707" s="95" t="s">
        <v>2134</v>
      </c>
      <c r="I707" s="95" t="s">
        <v>2162</v>
      </c>
      <c r="J707" s="95" t="s">
        <v>2147</v>
      </c>
      <c r="K707" s="95" t="s">
        <v>2587</v>
      </c>
      <c r="L707" s="95" t="s">
        <v>2164</v>
      </c>
      <c r="M707" s="95" t="s">
        <v>2137</v>
      </c>
    </row>
    <row r="708" spans="1:13" x14ac:dyDescent="0.25">
      <c r="A708" s="95" t="s">
        <v>2584</v>
      </c>
      <c r="B708" s="95" t="s">
        <v>1653</v>
      </c>
      <c r="C708" s="95" t="str">
        <f t="shared" ca="1" si="11"/>
        <v/>
      </c>
      <c r="D708" s="95" t="s">
        <v>881</v>
      </c>
      <c r="E708" s="95" t="s">
        <v>2584</v>
      </c>
      <c r="F708" s="95" t="s">
        <v>2144</v>
      </c>
      <c r="G708" s="95">
        <v>30</v>
      </c>
      <c r="H708" s="95" t="s">
        <v>2134</v>
      </c>
      <c r="I708" s="95" t="s">
        <v>2162</v>
      </c>
      <c r="J708" s="95" t="s">
        <v>2192</v>
      </c>
      <c r="K708" s="95" t="s">
        <v>2587</v>
      </c>
      <c r="L708" s="95" t="s">
        <v>2164</v>
      </c>
      <c r="M708" s="95" t="s">
        <v>2137</v>
      </c>
    </row>
    <row r="709" spans="1:13" x14ac:dyDescent="0.25">
      <c r="A709" s="95" t="s">
        <v>2584</v>
      </c>
      <c r="B709" s="95" t="s">
        <v>1654</v>
      </c>
      <c r="C709" s="95" t="str">
        <f t="shared" ca="1" si="11"/>
        <v/>
      </c>
      <c r="D709" s="95" t="s">
        <v>882</v>
      </c>
      <c r="E709" s="95" t="s">
        <v>2584</v>
      </c>
      <c r="F709" s="95" t="s">
        <v>2146</v>
      </c>
      <c r="G709" s="95">
        <v>30</v>
      </c>
      <c r="H709" s="95" t="s">
        <v>2134</v>
      </c>
      <c r="I709" s="95" t="s">
        <v>2162</v>
      </c>
      <c r="J709" s="95" t="s">
        <v>2150</v>
      </c>
      <c r="K709" s="95" t="s">
        <v>2587</v>
      </c>
      <c r="L709" s="95" t="s">
        <v>2164</v>
      </c>
      <c r="M709" s="95" t="s">
        <v>2137</v>
      </c>
    </row>
    <row r="710" spans="1:13" x14ac:dyDescent="0.25">
      <c r="A710" s="95" t="s">
        <v>2584</v>
      </c>
      <c r="B710" s="95" t="s">
        <v>1655</v>
      </c>
      <c r="C710" s="95" t="str">
        <f t="shared" ca="1" si="11"/>
        <v/>
      </c>
      <c r="D710" s="95" t="s">
        <v>883</v>
      </c>
      <c r="E710" s="95" t="s">
        <v>2584</v>
      </c>
      <c r="F710" s="95" t="s">
        <v>2148</v>
      </c>
      <c r="G710" s="95">
        <v>30</v>
      </c>
      <c r="H710" s="95" t="s">
        <v>2134</v>
      </c>
      <c r="I710" s="95" t="s">
        <v>2162</v>
      </c>
      <c r="J710" s="95" t="s">
        <v>2172</v>
      </c>
      <c r="K710" s="95" t="s">
        <v>2587</v>
      </c>
      <c r="L710" s="95" t="s">
        <v>2164</v>
      </c>
      <c r="M710" s="95" t="s">
        <v>2137</v>
      </c>
    </row>
    <row r="711" spans="1:13" x14ac:dyDescent="0.25">
      <c r="A711" s="95" t="s">
        <v>2584</v>
      </c>
      <c r="B711" s="95" t="s">
        <v>1656</v>
      </c>
      <c r="C711" s="95" t="str">
        <f t="shared" ca="1" si="11"/>
        <v/>
      </c>
      <c r="D711" s="95" t="s">
        <v>884</v>
      </c>
      <c r="E711" s="95" t="s">
        <v>2584</v>
      </c>
      <c r="F711" s="95" t="s">
        <v>2149</v>
      </c>
      <c r="G711" s="95">
        <v>30</v>
      </c>
      <c r="H711" s="95" t="s">
        <v>2134</v>
      </c>
      <c r="I711" s="95" t="s">
        <v>2162</v>
      </c>
      <c r="J711" s="95" t="s">
        <v>2173</v>
      </c>
      <c r="K711" s="95" t="s">
        <v>2587</v>
      </c>
      <c r="L711" s="95" t="s">
        <v>2164</v>
      </c>
      <c r="M711" s="95" t="s">
        <v>2137</v>
      </c>
    </row>
    <row r="712" spans="1:13" x14ac:dyDescent="0.25">
      <c r="A712" s="95" t="s">
        <v>2584</v>
      </c>
      <c r="B712" s="95" t="s">
        <v>1657</v>
      </c>
      <c r="C712" s="95" t="str">
        <f t="shared" ca="1" si="11"/>
        <v/>
      </c>
      <c r="D712" s="95" t="s">
        <v>885</v>
      </c>
      <c r="E712" s="95" t="s">
        <v>2584</v>
      </c>
      <c r="F712" s="95" t="s">
        <v>2151</v>
      </c>
      <c r="G712" s="95">
        <v>30</v>
      </c>
      <c r="H712" s="95" t="s">
        <v>2134</v>
      </c>
      <c r="I712" s="95" t="s">
        <v>2162</v>
      </c>
      <c r="J712" s="95" t="s">
        <v>2135</v>
      </c>
      <c r="K712" s="95" t="s">
        <v>2587</v>
      </c>
      <c r="L712" s="95" t="s">
        <v>2164</v>
      </c>
      <c r="M712" s="95" t="s">
        <v>2137</v>
      </c>
    </row>
    <row r="713" spans="1:13" x14ac:dyDescent="0.25">
      <c r="A713" s="95" t="s">
        <v>2584</v>
      </c>
      <c r="B713" s="95" t="s">
        <v>1658</v>
      </c>
      <c r="C713" s="95" t="str">
        <f t="shared" ca="1" si="11"/>
        <v/>
      </c>
      <c r="D713" s="95" t="s">
        <v>887</v>
      </c>
      <c r="E713" s="95" t="s">
        <v>2584</v>
      </c>
      <c r="F713" s="95" t="s">
        <v>2139</v>
      </c>
      <c r="G713" s="95">
        <v>31</v>
      </c>
      <c r="H713" s="95" t="s">
        <v>2134</v>
      </c>
      <c r="I713" s="95" t="s">
        <v>2163</v>
      </c>
      <c r="J713" s="95" t="s">
        <v>2135</v>
      </c>
      <c r="K713" s="95" t="s">
        <v>2587</v>
      </c>
      <c r="L713" s="95" t="s">
        <v>2164</v>
      </c>
      <c r="M713" s="95" t="s">
        <v>2137</v>
      </c>
    </row>
    <row r="714" spans="1:13" x14ac:dyDescent="0.25">
      <c r="A714" s="95" t="s">
        <v>2584</v>
      </c>
      <c r="B714" s="95" t="s">
        <v>1659</v>
      </c>
      <c r="C714" s="95" t="str">
        <f t="shared" ca="1" si="11"/>
        <v/>
      </c>
      <c r="D714" s="95" t="s">
        <v>888</v>
      </c>
      <c r="E714" s="95" t="s">
        <v>2584</v>
      </c>
      <c r="F714" s="95" t="s">
        <v>2140</v>
      </c>
      <c r="G714" s="95">
        <v>31</v>
      </c>
      <c r="H714" s="95" t="s">
        <v>2134</v>
      </c>
      <c r="I714" s="95" t="s">
        <v>2163</v>
      </c>
      <c r="J714" s="95" t="s">
        <v>2143</v>
      </c>
      <c r="K714" s="95" t="s">
        <v>2587</v>
      </c>
      <c r="L714" s="95" t="s">
        <v>2164</v>
      </c>
      <c r="M714" s="95" t="s">
        <v>2137</v>
      </c>
    </row>
    <row r="715" spans="1:13" x14ac:dyDescent="0.25">
      <c r="A715" s="95" t="s">
        <v>2584</v>
      </c>
      <c r="B715" s="95" t="s">
        <v>1660</v>
      </c>
      <c r="C715" s="95" t="str">
        <f t="shared" ca="1" si="11"/>
        <v/>
      </c>
      <c r="D715" s="95" t="s">
        <v>889</v>
      </c>
      <c r="E715" s="95" t="s">
        <v>2584</v>
      </c>
      <c r="F715" s="95" t="s">
        <v>2141</v>
      </c>
      <c r="G715" s="95">
        <v>31</v>
      </c>
      <c r="H715" s="95" t="s">
        <v>2134</v>
      </c>
      <c r="I715" s="95" t="s">
        <v>2163</v>
      </c>
      <c r="J715" s="95" t="s">
        <v>2145</v>
      </c>
      <c r="K715" s="95" t="s">
        <v>2587</v>
      </c>
      <c r="L715" s="95" t="s">
        <v>2164</v>
      </c>
      <c r="M715" s="95" t="s">
        <v>2137</v>
      </c>
    </row>
    <row r="716" spans="1:13" x14ac:dyDescent="0.25">
      <c r="A716" s="95" t="s">
        <v>2584</v>
      </c>
      <c r="B716" s="95" t="s">
        <v>1661</v>
      </c>
      <c r="C716" s="95" t="str">
        <f t="shared" ca="1" si="11"/>
        <v/>
      </c>
      <c r="D716" s="95" t="s">
        <v>890</v>
      </c>
      <c r="E716" s="95" t="s">
        <v>2584</v>
      </c>
      <c r="F716" s="95" t="s">
        <v>2142</v>
      </c>
      <c r="G716" s="95">
        <v>31</v>
      </c>
      <c r="H716" s="95" t="s">
        <v>2134</v>
      </c>
      <c r="I716" s="95" t="s">
        <v>2163</v>
      </c>
      <c r="J716" s="95" t="s">
        <v>2147</v>
      </c>
      <c r="K716" s="95" t="s">
        <v>2587</v>
      </c>
      <c r="L716" s="95" t="s">
        <v>2164</v>
      </c>
      <c r="M716" s="95" t="s">
        <v>2137</v>
      </c>
    </row>
    <row r="717" spans="1:13" x14ac:dyDescent="0.25">
      <c r="A717" s="95" t="s">
        <v>2584</v>
      </c>
      <c r="B717" s="95" t="s">
        <v>1662</v>
      </c>
      <c r="C717" s="95" t="str">
        <f t="shared" ca="1" si="11"/>
        <v/>
      </c>
      <c r="D717" s="95" t="s">
        <v>891</v>
      </c>
      <c r="E717" s="95" t="s">
        <v>2584</v>
      </c>
      <c r="F717" s="95" t="s">
        <v>2144</v>
      </c>
      <c r="G717" s="95">
        <v>31</v>
      </c>
      <c r="H717" s="95" t="s">
        <v>2134</v>
      </c>
      <c r="I717" s="95" t="s">
        <v>2163</v>
      </c>
      <c r="J717" s="95" t="s">
        <v>2192</v>
      </c>
      <c r="K717" s="95" t="s">
        <v>2587</v>
      </c>
      <c r="L717" s="95" t="s">
        <v>2164</v>
      </c>
      <c r="M717" s="95" t="s">
        <v>2137</v>
      </c>
    </row>
    <row r="718" spans="1:13" x14ac:dyDescent="0.25">
      <c r="A718" s="95" t="s">
        <v>2584</v>
      </c>
      <c r="B718" s="95" t="s">
        <v>1663</v>
      </c>
      <c r="C718" s="95" t="str">
        <f t="shared" ca="1" si="11"/>
        <v/>
      </c>
      <c r="D718" s="95" t="s">
        <v>892</v>
      </c>
      <c r="E718" s="95" t="s">
        <v>2584</v>
      </c>
      <c r="F718" s="95" t="s">
        <v>2146</v>
      </c>
      <c r="G718" s="95">
        <v>31</v>
      </c>
      <c r="H718" s="95" t="s">
        <v>2134</v>
      </c>
      <c r="I718" s="95" t="s">
        <v>2163</v>
      </c>
      <c r="J718" s="95" t="s">
        <v>2150</v>
      </c>
      <c r="K718" s="95" t="s">
        <v>2587</v>
      </c>
      <c r="L718" s="95" t="s">
        <v>2164</v>
      </c>
      <c r="M718" s="95" t="s">
        <v>2137</v>
      </c>
    </row>
    <row r="719" spans="1:13" x14ac:dyDescent="0.25">
      <c r="A719" s="95" t="s">
        <v>2584</v>
      </c>
      <c r="B719" s="95" t="s">
        <v>1664</v>
      </c>
      <c r="C719" s="95" t="str">
        <f t="shared" ca="1" si="11"/>
        <v/>
      </c>
      <c r="D719" s="95" t="s">
        <v>893</v>
      </c>
      <c r="E719" s="95" t="s">
        <v>2584</v>
      </c>
      <c r="F719" s="95" t="s">
        <v>2148</v>
      </c>
      <c r="G719" s="95">
        <v>31</v>
      </c>
      <c r="H719" s="95" t="s">
        <v>2134</v>
      </c>
      <c r="I719" s="95" t="s">
        <v>2163</v>
      </c>
      <c r="J719" s="95" t="s">
        <v>2172</v>
      </c>
      <c r="K719" s="95" t="s">
        <v>2587</v>
      </c>
      <c r="L719" s="95" t="s">
        <v>2164</v>
      </c>
      <c r="M719" s="95" t="s">
        <v>2137</v>
      </c>
    </row>
    <row r="720" spans="1:13" x14ac:dyDescent="0.25">
      <c r="A720" s="95" t="s">
        <v>2584</v>
      </c>
      <c r="B720" s="95" t="s">
        <v>1665</v>
      </c>
      <c r="C720" s="95" t="str">
        <f t="shared" ca="1" si="11"/>
        <v/>
      </c>
      <c r="D720" s="95" t="s">
        <v>894</v>
      </c>
      <c r="E720" s="95" t="s">
        <v>2584</v>
      </c>
      <c r="F720" s="95" t="s">
        <v>2149</v>
      </c>
      <c r="G720" s="95">
        <v>31</v>
      </c>
      <c r="H720" s="95" t="s">
        <v>2134</v>
      </c>
      <c r="I720" s="95" t="s">
        <v>2163</v>
      </c>
      <c r="J720" s="95" t="s">
        <v>2173</v>
      </c>
      <c r="K720" s="95" t="s">
        <v>2587</v>
      </c>
      <c r="L720" s="95" t="s">
        <v>2164</v>
      </c>
      <c r="M720" s="95" t="s">
        <v>2137</v>
      </c>
    </row>
    <row r="721" spans="1:13" x14ac:dyDescent="0.25">
      <c r="A721" s="95" t="s">
        <v>2584</v>
      </c>
      <c r="B721" s="95" t="s">
        <v>1666</v>
      </c>
      <c r="C721" s="95" t="str">
        <f t="shared" ca="1" si="11"/>
        <v/>
      </c>
      <c r="D721" s="95" t="s">
        <v>895</v>
      </c>
      <c r="E721" s="95" t="s">
        <v>2584</v>
      </c>
      <c r="F721" s="95" t="s">
        <v>2151</v>
      </c>
      <c r="G721" s="95">
        <v>31</v>
      </c>
      <c r="H721" s="95" t="s">
        <v>2134</v>
      </c>
      <c r="I721" s="95" t="s">
        <v>2163</v>
      </c>
      <c r="J721" s="95" t="s">
        <v>2135</v>
      </c>
      <c r="K721" s="95" t="s">
        <v>2587</v>
      </c>
      <c r="L721" s="95" t="s">
        <v>2164</v>
      </c>
      <c r="M721" s="95" t="s">
        <v>2137</v>
      </c>
    </row>
    <row r="722" spans="1:13" x14ac:dyDescent="0.25">
      <c r="A722" s="95" t="s">
        <v>2584</v>
      </c>
      <c r="B722" s="95" t="s">
        <v>1667</v>
      </c>
      <c r="C722" s="95" t="str">
        <f t="shared" ca="1" si="11"/>
        <v/>
      </c>
      <c r="D722" s="95" t="s">
        <v>897</v>
      </c>
      <c r="E722" s="95" t="s">
        <v>2584</v>
      </c>
      <c r="F722" s="95" t="s">
        <v>2139</v>
      </c>
      <c r="G722" s="95">
        <v>32</v>
      </c>
      <c r="H722" s="95" t="s">
        <v>2134</v>
      </c>
      <c r="I722" s="95" t="s">
        <v>2157</v>
      </c>
      <c r="J722" s="95" t="s">
        <v>2135</v>
      </c>
      <c r="K722" s="95" t="s">
        <v>2587</v>
      </c>
      <c r="L722" s="95" t="s">
        <v>2164</v>
      </c>
      <c r="M722" s="95" t="s">
        <v>2137</v>
      </c>
    </row>
    <row r="723" spans="1:13" x14ac:dyDescent="0.25">
      <c r="A723" s="95" t="s">
        <v>2584</v>
      </c>
      <c r="B723" s="95" t="s">
        <v>1668</v>
      </c>
      <c r="C723" s="95" t="str">
        <f t="shared" ca="1" si="11"/>
        <v/>
      </c>
      <c r="D723" s="95" t="s">
        <v>898</v>
      </c>
      <c r="E723" s="95" t="s">
        <v>2584</v>
      </c>
      <c r="F723" s="95" t="s">
        <v>2140</v>
      </c>
      <c r="G723" s="95">
        <v>32</v>
      </c>
      <c r="H723" s="95" t="s">
        <v>2134</v>
      </c>
      <c r="I723" s="95" t="s">
        <v>2157</v>
      </c>
      <c r="J723" s="95" t="s">
        <v>2143</v>
      </c>
      <c r="K723" s="95" t="s">
        <v>2587</v>
      </c>
      <c r="L723" s="95" t="s">
        <v>2164</v>
      </c>
      <c r="M723" s="95" t="s">
        <v>2137</v>
      </c>
    </row>
    <row r="724" spans="1:13" x14ac:dyDescent="0.25">
      <c r="A724" s="95" t="s">
        <v>2584</v>
      </c>
      <c r="B724" s="95" t="s">
        <v>1669</v>
      </c>
      <c r="C724" s="95" t="str">
        <f t="shared" ca="1" si="11"/>
        <v/>
      </c>
      <c r="D724" s="95" t="s">
        <v>899</v>
      </c>
      <c r="E724" s="95" t="s">
        <v>2584</v>
      </c>
      <c r="F724" s="95" t="s">
        <v>2141</v>
      </c>
      <c r="G724" s="95">
        <v>32</v>
      </c>
      <c r="H724" s="95" t="s">
        <v>2134</v>
      </c>
      <c r="I724" s="95" t="s">
        <v>2157</v>
      </c>
      <c r="J724" s="95" t="s">
        <v>2145</v>
      </c>
      <c r="K724" s="95" t="s">
        <v>2587</v>
      </c>
      <c r="L724" s="95" t="s">
        <v>2164</v>
      </c>
      <c r="M724" s="95" t="s">
        <v>2137</v>
      </c>
    </row>
    <row r="725" spans="1:13" x14ac:dyDescent="0.25">
      <c r="A725" s="95" t="s">
        <v>2584</v>
      </c>
      <c r="B725" s="95" t="s">
        <v>1670</v>
      </c>
      <c r="C725" s="95" t="str">
        <f t="shared" ca="1" si="11"/>
        <v/>
      </c>
      <c r="D725" s="95" t="s">
        <v>900</v>
      </c>
      <c r="E725" s="95" t="s">
        <v>2584</v>
      </c>
      <c r="F725" s="95" t="s">
        <v>2142</v>
      </c>
      <c r="G725" s="95">
        <v>32</v>
      </c>
      <c r="H725" s="95" t="s">
        <v>2134</v>
      </c>
      <c r="I725" s="95" t="s">
        <v>2157</v>
      </c>
      <c r="J725" s="95" t="s">
        <v>2147</v>
      </c>
      <c r="K725" s="95" t="s">
        <v>2587</v>
      </c>
      <c r="L725" s="95" t="s">
        <v>2164</v>
      </c>
      <c r="M725" s="95" t="s">
        <v>2137</v>
      </c>
    </row>
    <row r="726" spans="1:13" x14ac:dyDescent="0.25">
      <c r="A726" s="95" t="s">
        <v>2584</v>
      </c>
      <c r="B726" s="95" t="s">
        <v>1671</v>
      </c>
      <c r="C726" s="95" t="str">
        <f t="shared" ca="1" si="11"/>
        <v/>
      </c>
      <c r="D726" s="95" t="s">
        <v>901</v>
      </c>
      <c r="E726" s="95" t="s">
        <v>2584</v>
      </c>
      <c r="F726" s="95" t="s">
        <v>2144</v>
      </c>
      <c r="G726" s="95">
        <v>32</v>
      </c>
      <c r="H726" s="95" t="s">
        <v>2134</v>
      </c>
      <c r="I726" s="95" t="s">
        <v>2157</v>
      </c>
      <c r="J726" s="95" t="s">
        <v>2192</v>
      </c>
      <c r="K726" s="95" t="s">
        <v>2587</v>
      </c>
      <c r="L726" s="95" t="s">
        <v>2164</v>
      </c>
      <c r="M726" s="95" t="s">
        <v>2137</v>
      </c>
    </row>
    <row r="727" spans="1:13" x14ac:dyDescent="0.25">
      <c r="A727" s="95" t="s">
        <v>2584</v>
      </c>
      <c r="B727" s="95" t="s">
        <v>1672</v>
      </c>
      <c r="C727" s="95" t="str">
        <f t="shared" ca="1" si="11"/>
        <v/>
      </c>
      <c r="D727" s="95" t="s">
        <v>902</v>
      </c>
      <c r="E727" s="95" t="s">
        <v>2584</v>
      </c>
      <c r="F727" s="95" t="s">
        <v>2146</v>
      </c>
      <c r="G727" s="95">
        <v>32</v>
      </c>
      <c r="H727" s="95" t="s">
        <v>2134</v>
      </c>
      <c r="I727" s="95" t="s">
        <v>2157</v>
      </c>
      <c r="J727" s="95" t="s">
        <v>2150</v>
      </c>
      <c r="K727" s="95" t="s">
        <v>2587</v>
      </c>
      <c r="L727" s="95" t="s">
        <v>2164</v>
      </c>
      <c r="M727" s="95" t="s">
        <v>2137</v>
      </c>
    </row>
    <row r="728" spans="1:13" x14ac:dyDescent="0.25">
      <c r="A728" s="95" t="s">
        <v>2584</v>
      </c>
      <c r="B728" s="95" t="s">
        <v>1673</v>
      </c>
      <c r="C728" s="95" t="str">
        <f t="shared" ca="1" si="11"/>
        <v/>
      </c>
      <c r="D728" s="95" t="s">
        <v>903</v>
      </c>
      <c r="E728" s="95" t="s">
        <v>2584</v>
      </c>
      <c r="F728" s="95" t="s">
        <v>2148</v>
      </c>
      <c r="G728" s="95">
        <v>32</v>
      </c>
      <c r="H728" s="95" t="s">
        <v>2134</v>
      </c>
      <c r="I728" s="95" t="s">
        <v>2157</v>
      </c>
      <c r="J728" s="95" t="s">
        <v>2172</v>
      </c>
      <c r="K728" s="95" t="s">
        <v>2587</v>
      </c>
      <c r="L728" s="95" t="s">
        <v>2164</v>
      </c>
      <c r="M728" s="95" t="s">
        <v>2137</v>
      </c>
    </row>
    <row r="729" spans="1:13" x14ac:dyDescent="0.25">
      <c r="A729" s="95" t="s">
        <v>2584</v>
      </c>
      <c r="B729" s="95" t="s">
        <v>1674</v>
      </c>
      <c r="C729" s="95" t="str">
        <f t="shared" ca="1" si="11"/>
        <v/>
      </c>
      <c r="D729" s="95" t="s">
        <v>904</v>
      </c>
      <c r="E729" s="95" t="s">
        <v>2584</v>
      </c>
      <c r="F729" s="95" t="s">
        <v>2149</v>
      </c>
      <c r="G729" s="95">
        <v>32</v>
      </c>
      <c r="H729" s="95" t="s">
        <v>2134</v>
      </c>
      <c r="I729" s="95" t="s">
        <v>2157</v>
      </c>
      <c r="J729" s="95" t="s">
        <v>2173</v>
      </c>
      <c r="K729" s="95" t="s">
        <v>2587</v>
      </c>
      <c r="L729" s="95" t="s">
        <v>2164</v>
      </c>
      <c r="M729" s="95" t="s">
        <v>2137</v>
      </c>
    </row>
    <row r="730" spans="1:13" x14ac:dyDescent="0.25">
      <c r="A730" s="95" t="s">
        <v>2584</v>
      </c>
      <c r="B730" s="95" t="s">
        <v>1675</v>
      </c>
      <c r="C730" s="95" t="str">
        <f t="shared" ca="1" si="11"/>
        <v/>
      </c>
      <c r="D730" s="95" t="s">
        <v>905</v>
      </c>
      <c r="E730" s="95" t="s">
        <v>2584</v>
      </c>
      <c r="F730" s="95" t="s">
        <v>2151</v>
      </c>
      <c r="G730" s="95">
        <v>32</v>
      </c>
      <c r="H730" s="95" t="s">
        <v>2134</v>
      </c>
      <c r="I730" s="95" t="s">
        <v>2157</v>
      </c>
      <c r="J730" s="95" t="s">
        <v>2135</v>
      </c>
      <c r="K730" s="95" t="s">
        <v>2587</v>
      </c>
      <c r="L730" s="95" t="s">
        <v>2164</v>
      </c>
      <c r="M730" s="95" t="s">
        <v>2137</v>
      </c>
    </row>
    <row r="731" spans="1:13" x14ac:dyDescent="0.25">
      <c r="A731" s="95" t="s">
        <v>2584</v>
      </c>
      <c r="B731" s="95" t="s">
        <v>1676</v>
      </c>
      <c r="C731" s="95" t="str">
        <f t="shared" ca="1" si="11"/>
        <v/>
      </c>
      <c r="D731" s="95" t="s">
        <v>907</v>
      </c>
      <c r="E731" s="95" t="s">
        <v>2584</v>
      </c>
      <c r="F731" s="95" t="s">
        <v>2139</v>
      </c>
      <c r="G731" s="95">
        <v>33</v>
      </c>
      <c r="H731" s="95" t="s">
        <v>2134</v>
      </c>
      <c r="I731" s="95" t="s">
        <v>2135</v>
      </c>
      <c r="J731" s="95" t="s">
        <v>2135</v>
      </c>
      <c r="K731" s="95" t="s">
        <v>2587</v>
      </c>
      <c r="L731" s="95" t="s">
        <v>2165</v>
      </c>
      <c r="M731" s="95" t="s">
        <v>2137</v>
      </c>
    </row>
    <row r="732" spans="1:13" x14ac:dyDescent="0.25">
      <c r="A732" s="95" t="s">
        <v>2584</v>
      </c>
      <c r="B732" s="95" t="s">
        <v>1677</v>
      </c>
      <c r="C732" s="95" t="str">
        <f t="shared" ca="1" si="11"/>
        <v/>
      </c>
      <c r="D732" s="95" t="s">
        <v>908</v>
      </c>
      <c r="E732" s="95" t="s">
        <v>2584</v>
      </c>
      <c r="F732" s="95" t="s">
        <v>2140</v>
      </c>
      <c r="G732" s="95">
        <v>33</v>
      </c>
      <c r="H732" s="95" t="s">
        <v>2134</v>
      </c>
      <c r="I732" s="95" t="s">
        <v>2135</v>
      </c>
      <c r="J732" s="95" t="s">
        <v>2143</v>
      </c>
      <c r="K732" s="95" t="s">
        <v>2587</v>
      </c>
      <c r="L732" s="95" t="s">
        <v>2165</v>
      </c>
      <c r="M732" s="95" t="s">
        <v>2137</v>
      </c>
    </row>
    <row r="733" spans="1:13" x14ac:dyDescent="0.25">
      <c r="A733" s="95" t="s">
        <v>2584</v>
      </c>
      <c r="B733" s="95" t="s">
        <v>1678</v>
      </c>
      <c r="C733" s="95" t="str">
        <f t="shared" ca="1" si="11"/>
        <v/>
      </c>
      <c r="D733" s="95" t="s">
        <v>909</v>
      </c>
      <c r="E733" s="95" t="s">
        <v>2584</v>
      </c>
      <c r="F733" s="95" t="s">
        <v>2141</v>
      </c>
      <c r="G733" s="95">
        <v>33</v>
      </c>
      <c r="H733" s="95" t="s">
        <v>2134</v>
      </c>
      <c r="I733" s="95" t="s">
        <v>2135</v>
      </c>
      <c r="J733" s="95" t="s">
        <v>2145</v>
      </c>
      <c r="K733" s="95" t="s">
        <v>2587</v>
      </c>
      <c r="L733" s="95" t="s">
        <v>2165</v>
      </c>
      <c r="M733" s="95" t="s">
        <v>2137</v>
      </c>
    </row>
    <row r="734" spans="1:13" x14ac:dyDescent="0.25">
      <c r="A734" s="95" t="s">
        <v>2584</v>
      </c>
      <c r="B734" s="95" t="s">
        <v>1679</v>
      </c>
      <c r="C734" s="95" t="str">
        <f t="shared" ca="1" si="11"/>
        <v/>
      </c>
      <c r="D734" s="95" t="s">
        <v>910</v>
      </c>
      <c r="E734" s="95" t="s">
        <v>2584</v>
      </c>
      <c r="F734" s="95" t="s">
        <v>2142</v>
      </c>
      <c r="G734" s="95">
        <v>33</v>
      </c>
      <c r="H734" s="95" t="s">
        <v>2134</v>
      </c>
      <c r="I734" s="95" t="s">
        <v>2135</v>
      </c>
      <c r="J734" s="95" t="s">
        <v>2147</v>
      </c>
      <c r="K734" s="95" t="s">
        <v>2587</v>
      </c>
      <c r="L734" s="95" t="s">
        <v>2165</v>
      </c>
      <c r="M734" s="95" t="s">
        <v>2137</v>
      </c>
    </row>
    <row r="735" spans="1:13" x14ac:dyDescent="0.25">
      <c r="A735" s="95" t="s">
        <v>2584</v>
      </c>
      <c r="B735" s="95" t="s">
        <v>1680</v>
      </c>
      <c r="C735" s="95" t="str">
        <f t="shared" ca="1" si="11"/>
        <v/>
      </c>
      <c r="D735" s="95" t="s">
        <v>911</v>
      </c>
      <c r="E735" s="95" t="s">
        <v>2584</v>
      </c>
      <c r="F735" s="95" t="s">
        <v>2144</v>
      </c>
      <c r="G735" s="95">
        <v>33</v>
      </c>
      <c r="H735" s="95" t="s">
        <v>2134</v>
      </c>
      <c r="I735" s="95" t="s">
        <v>2135</v>
      </c>
      <c r="J735" s="95" t="s">
        <v>2192</v>
      </c>
      <c r="K735" s="95" t="s">
        <v>2587</v>
      </c>
      <c r="L735" s="95" t="s">
        <v>2165</v>
      </c>
      <c r="M735" s="95" t="s">
        <v>2137</v>
      </c>
    </row>
    <row r="736" spans="1:13" x14ac:dyDescent="0.25">
      <c r="A736" s="95" t="s">
        <v>2584</v>
      </c>
      <c r="B736" s="95" t="s">
        <v>1681</v>
      </c>
      <c r="C736" s="95" t="str">
        <f t="shared" ca="1" si="11"/>
        <v/>
      </c>
      <c r="D736" s="95" t="s">
        <v>912</v>
      </c>
      <c r="E736" s="95" t="s">
        <v>2584</v>
      </c>
      <c r="F736" s="95" t="s">
        <v>2146</v>
      </c>
      <c r="G736" s="95">
        <v>33</v>
      </c>
      <c r="H736" s="95" t="s">
        <v>2134</v>
      </c>
      <c r="I736" s="95" t="s">
        <v>2135</v>
      </c>
      <c r="J736" s="95" t="s">
        <v>2150</v>
      </c>
      <c r="K736" s="95" t="s">
        <v>2587</v>
      </c>
      <c r="L736" s="95" t="s">
        <v>2165</v>
      </c>
      <c r="M736" s="95" t="s">
        <v>2137</v>
      </c>
    </row>
    <row r="737" spans="1:13" x14ac:dyDescent="0.25">
      <c r="A737" s="95" t="s">
        <v>2584</v>
      </c>
      <c r="B737" s="95" t="s">
        <v>1682</v>
      </c>
      <c r="C737" s="95" t="str">
        <f t="shared" ca="1" si="11"/>
        <v/>
      </c>
      <c r="D737" s="95" t="s">
        <v>913</v>
      </c>
      <c r="E737" s="95" t="s">
        <v>2584</v>
      </c>
      <c r="F737" s="95" t="s">
        <v>2148</v>
      </c>
      <c r="G737" s="95">
        <v>33</v>
      </c>
      <c r="H737" s="95" t="s">
        <v>2134</v>
      </c>
      <c r="I737" s="95" t="s">
        <v>2135</v>
      </c>
      <c r="J737" s="95" t="s">
        <v>2172</v>
      </c>
      <c r="K737" s="95" t="s">
        <v>2587</v>
      </c>
      <c r="L737" s="95" t="s">
        <v>2165</v>
      </c>
      <c r="M737" s="95" t="s">
        <v>2137</v>
      </c>
    </row>
    <row r="738" spans="1:13" x14ac:dyDescent="0.25">
      <c r="A738" s="95" t="s">
        <v>2584</v>
      </c>
      <c r="B738" s="95" t="s">
        <v>1683</v>
      </c>
      <c r="C738" s="95" t="str">
        <f t="shared" ca="1" si="11"/>
        <v/>
      </c>
      <c r="D738" s="95" t="s">
        <v>914</v>
      </c>
      <c r="E738" s="95" t="s">
        <v>2584</v>
      </c>
      <c r="F738" s="95" t="s">
        <v>2149</v>
      </c>
      <c r="G738" s="95">
        <v>33</v>
      </c>
      <c r="H738" s="95" t="s">
        <v>2134</v>
      </c>
      <c r="I738" s="95" t="s">
        <v>2135</v>
      </c>
      <c r="J738" s="95" t="s">
        <v>2173</v>
      </c>
      <c r="K738" s="95" t="s">
        <v>2587</v>
      </c>
      <c r="L738" s="95" t="s">
        <v>2165</v>
      </c>
      <c r="M738" s="95" t="s">
        <v>2137</v>
      </c>
    </row>
    <row r="739" spans="1:13" x14ac:dyDescent="0.25">
      <c r="A739" s="95" t="s">
        <v>2584</v>
      </c>
      <c r="B739" s="95" t="s">
        <v>1684</v>
      </c>
      <c r="C739" s="95" t="str">
        <f t="shared" ca="1" si="11"/>
        <v/>
      </c>
      <c r="D739" s="95" t="s">
        <v>915</v>
      </c>
      <c r="E739" s="95" t="s">
        <v>2584</v>
      </c>
      <c r="F739" s="95" t="s">
        <v>2151</v>
      </c>
      <c r="G739" s="95">
        <v>33</v>
      </c>
      <c r="H739" s="95" t="s">
        <v>2134</v>
      </c>
      <c r="I739" s="95" t="s">
        <v>2135</v>
      </c>
      <c r="J739" s="95" t="s">
        <v>2135</v>
      </c>
      <c r="K739" s="95" t="s">
        <v>2587</v>
      </c>
      <c r="L739" s="95" t="s">
        <v>2165</v>
      </c>
      <c r="M739" s="95" t="s">
        <v>2137</v>
      </c>
    </row>
    <row r="740" spans="1:13" x14ac:dyDescent="0.25">
      <c r="A740" s="95" t="s">
        <v>2584</v>
      </c>
      <c r="B740" s="95" t="s">
        <v>1811</v>
      </c>
      <c r="C740" s="95" t="str">
        <f t="shared" ca="1" si="11"/>
        <v/>
      </c>
      <c r="D740" s="95" t="s">
        <v>918</v>
      </c>
      <c r="E740" s="95" t="s">
        <v>2584</v>
      </c>
      <c r="F740" s="95" t="s">
        <v>2139</v>
      </c>
      <c r="G740" s="95">
        <v>39</v>
      </c>
      <c r="H740" s="95" t="s">
        <v>2134</v>
      </c>
      <c r="I740" s="95" t="s">
        <v>2135</v>
      </c>
      <c r="J740" s="95" t="s">
        <v>2135</v>
      </c>
      <c r="K740" s="95" t="s">
        <v>2587</v>
      </c>
      <c r="L740" s="95" t="s">
        <v>2136</v>
      </c>
      <c r="M740" s="95" t="s">
        <v>2137</v>
      </c>
    </row>
    <row r="741" spans="1:13" x14ac:dyDescent="0.25">
      <c r="A741" s="95" t="s">
        <v>2584</v>
      </c>
      <c r="B741" s="95" t="s">
        <v>1812</v>
      </c>
      <c r="C741" s="95" t="str">
        <f t="shared" ca="1" si="11"/>
        <v/>
      </c>
      <c r="D741" s="95" t="s">
        <v>919</v>
      </c>
      <c r="E741" s="95" t="s">
        <v>2584</v>
      </c>
      <c r="F741" s="95" t="s">
        <v>2140</v>
      </c>
      <c r="G741" s="95">
        <v>39</v>
      </c>
      <c r="H741" s="95" t="s">
        <v>2134</v>
      </c>
      <c r="I741" s="95" t="s">
        <v>2135</v>
      </c>
      <c r="J741" s="95" t="s">
        <v>2143</v>
      </c>
      <c r="K741" s="95" t="s">
        <v>2587</v>
      </c>
      <c r="L741" s="95" t="s">
        <v>2136</v>
      </c>
      <c r="M741" s="95" t="s">
        <v>2137</v>
      </c>
    </row>
    <row r="742" spans="1:13" x14ac:dyDescent="0.25">
      <c r="A742" s="95" t="s">
        <v>2584</v>
      </c>
      <c r="B742" s="95" t="s">
        <v>1813</v>
      </c>
      <c r="C742" s="95" t="str">
        <f t="shared" ca="1" si="11"/>
        <v/>
      </c>
      <c r="D742" s="95" t="s">
        <v>920</v>
      </c>
      <c r="E742" s="95" t="s">
        <v>2584</v>
      </c>
      <c r="F742" s="95" t="s">
        <v>2141</v>
      </c>
      <c r="G742" s="95">
        <v>39</v>
      </c>
      <c r="H742" s="95" t="s">
        <v>2134</v>
      </c>
      <c r="I742" s="95" t="s">
        <v>2135</v>
      </c>
      <c r="J742" s="95" t="s">
        <v>2145</v>
      </c>
      <c r="K742" s="95" t="s">
        <v>2587</v>
      </c>
      <c r="L742" s="95" t="s">
        <v>2136</v>
      </c>
      <c r="M742" s="95" t="s">
        <v>2137</v>
      </c>
    </row>
    <row r="743" spans="1:13" x14ac:dyDescent="0.25">
      <c r="A743" s="95" t="s">
        <v>2584</v>
      </c>
      <c r="B743" s="95" t="s">
        <v>1814</v>
      </c>
      <c r="C743" s="95" t="str">
        <f t="shared" ca="1" si="11"/>
        <v/>
      </c>
      <c r="D743" s="95" t="s">
        <v>921</v>
      </c>
      <c r="E743" s="95" t="s">
        <v>2584</v>
      </c>
      <c r="F743" s="95" t="s">
        <v>2142</v>
      </c>
      <c r="G743" s="95">
        <v>39</v>
      </c>
      <c r="H743" s="95" t="s">
        <v>2134</v>
      </c>
      <c r="I743" s="95" t="s">
        <v>2135</v>
      </c>
      <c r="J743" s="95" t="s">
        <v>2147</v>
      </c>
      <c r="K743" s="95" t="s">
        <v>2587</v>
      </c>
      <c r="L743" s="95" t="s">
        <v>2136</v>
      </c>
      <c r="M743" s="95" t="s">
        <v>2137</v>
      </c>
    </row>
    <row r="744" spans="1:13" x14ac:dyDescent="0.25">
      <c r="A744" s="95" t="s">
        <v>2584</v>
      </c>
      <c r="B744" s="95" t="s">
        <v>1815</v>
      </c>
      <c r="C744" s="95" t="str">
        <f t="shared" ca="1" si="11"/>
        <v/>
      </c>
      <c r="D744" s="95" t="s">
        <v>922</v>
      </c>
      <c r="E744" s="95" t="s">
        <v>2584</v>
      </c>
      <c r="F744" s="95" t="s">
        <v>2144</v>
      </c>
      <c r="G744" s="95">
        <v>39</v>
      </c>
      <c r="H744" s="95" t="s">
        <v>2134</v>
      </c>
      <c r="I744" s="95" t="s">
        <v>2135</v>
      </c>
      <c r="J744" s="95" t="s">
        <v>2192</v>
      </c>
      <c r="K744" s="95" t="s">
        <v>2587</v>
      </c>
      <c r="L744" s="95" t="s">
        <v>2136</v>
      </c>
      <c r="M744" s="95" t="s">
        <v>2137</v>
      </c>
    </row>
    <row r="745" spans="1:13" x14ac:dyDescent="0.25">
      <c r="A745" s="95" t="s">
        <v>2584</v>
      </c>
      <c r="B745" s="95" t="s">
        <v>1816</v>
      </c>
      <c r="C745" s="95" t="str">
        <f t="shared" ca="1" si="11"/>
        <v/>
      </c>
      <c r="D745" s="95" t="s">
        <v>923</v>
      </c>
      <c r="E745" s="95" t="s">
        <v>2584</v>
      </c>
      <c r="F745" s="95" t="s">
        <v>2146</v>
      </c>
      <c r="G745" s="95">
        <v>39</v>
      </c>
      <c r="H745" s="95" t="s">
        <v>2134</v>
      </c>
      <c r="I745" s="95" t="s">
        <v>2135</v>
      </c>
      <c r="J745" s="95" t="s">
        <v>2150</v>
      </c>
      <c r="K745" s="95" t="s">
        <v>2587</v>
      </c>
      <c r="L745" s="95" t="s">
        <v>2136</v>
      </c>
      <c r="M745" s="95" t="s">
        <v>2137</v>
      </c>
    </row>
    <row r="746" spans="1:13" x14ac:dyDescent="0.25">
      <c r="A746" s="95" t="s">
        <v>2584</v>
      </c>
      <c r="B746" s="95" t="s">
        <v>1817</v>
      </c>
      <c r="C746" s="95" t="str">
        <f t="shared" ca="1" si="11"/>
        <v/>
      </c>
      <c r="D746" s="95" t="s">
        <v>924</v>
      </c>
      <c r="E746" s="95" t="s">
        <v>2584</v>
      </c>
      <c r="F746" s="95" t="s">
        <v>2148</v>
      </c>
      <c r="G746" s="95">
        <v>39</v>
      </c>
      <c r="H746" s="95" t="s">
        <v>2134</v>
      </c>
      <c r="I746" s="95" t="s">
        <v>2135</v>
      </c>
      <c r="J746" s="95" t="s">
        <v>2172</v>
      </c>
      <c r="K746" s="95" t="s">
        <v>2587</v>
      </c>
      <c r="L746" s="95" t="s">
        <v>2136</v>
      </c>
      <c r="M746" s="95" t="s">
        <v>2137</v>
      </c>
    </row>
    <row r="747" spans="1:13" x14ac:dyDescent="0.25">
      <c r="A747" s="95" t="s">
        <v>2584</v>
      </c>
      <c r="B747" s="95" t="s">
        <v>1818</v>
      </c>
      <c r="C747" s="95" t="str">
        <f t="shared" ca="1" si="11"/>
        <v/>
      </c>
      <c r="D747" s="95" t="s">
        <v>925</v>
      </c>
      <c r="E747" s="95" t="s">
        <v>2584</v>
      </c>
      <c r="F747" s="95" t="s">
        <v>2149</v>
      </c>
      <c r="G747" s="95">
        <v>39</v>
      </c>
      <c r="H747" s="95" t="s">
        <v>2134</v>
      </c>
      <c r="I747" s="95" t="s">
        <v>2135</v>
      </c>
      <c r="J747" s="95" t="s">
        <v>2173</v>
      </c>
      <c r="K747" s="95" t="s">
        <v>2587</v>
      </c>
      <c r="L747" s="95" t="s">
        <v>2136</v>
      </c>
      <c r="M747" s="95" t="s">
        <v>2137</v>
      </c>
    </row>
    <row r="748" spans="1:13" x14ac:dyDescent="0.25">
      <c r="A748" s="95" t="s">
        <v>2584</v>
      </c>
      <c r="B748" s="95" t="s">
        <v>1819</v>
      </c>
      <c r="C748" s="95" t="str">
        <f t="shared" ca="1" si="11"/>
        <v/>
      </c>
      <c r="D748" s="95" t="s">
        <v>926</v>
      </c>
      <c r="E748" s="95" t="s">
        <v>2584</v>
      </c>
      <c r="F748" s="95" t="s">
        <v>2151</v>
      </c>
      <c r="G748" s="95">
        <v>39</v>
      </c>
      <c r="H748" s="95" t="s">
        <v>2134</v>
      </c>
      <c r="I748" s="95" t="s">
        <v>2135</v>
      </c>
      <c r="J748" s="95" t="s">
        <v>2135</v>
      </c>
      <c r="K748" s="95" t="s">
        <v>2587</v>
      </c>
      <c r="L748" s="95" t="s">
        <v>2136</v>
      </c>
      <c r="M748" s="95" t="s">
        <v>2137</v>
      </c>
    </row>
    <row r="749" spans="1:13" x14ac:dyDescent="0.25">
      <c r="A749" s="95" t="s">
        <v>2584</v>
      </c>
      <c r="B749" s="95" t="s">
        <v>2245</v>
      </c>
      <c r="C749" s="95" t="str">
        <f t="shared" ca="1" si="11"/>
        <v/>
      </c>
      <c r="D749" s="95" t="s">
        <v>928</v>
      </c>
      <c r="E749" s="95" t="s">
        <v>2584</v>
      </c>
      <c r="F749" s="95" t="s">
        <v>2139</v>
      </c>
      <c r="G749" s="95">
        <v>40</v>
      </c>
      <c r="H749" s="95" t="s">
        <v>2134</v>
      </c>
      <c r="I749" s="95" t="s">
        <v>2156</v>
      </c>
      <c r="J749" s="95" t="s">
        <v>2135</v>
      </c>
      <c r="K749" s="95" t="s">
        <v>2587</v>
      </c>
      <c r="L749" s="95" t="s">
        <v>2136</v>
      </c>
      <c r="M749" s="95" t="s">
        <v>2137</v>
      </c>
    </row>
    <row r="750" spans="1:13" x14ac:dyDescent="0.25">
      <c r="A750" s="95" t="s">
        <v>2584</v>
      </c>
      <c r="B750" s="95" t="s">
        <v>2246</v>
      </c>
      <c r="C750" s="95" t="str">
        <f t="shared" ca="1" si="11"/>
        <v/>
      </c>
      <c r="D750" s="95" t="s">
        <v>929</v>
      </c>
      <c r="E750" s="95" t="s">
        <v>2584</v>
      </c>
      <c r="F750" s="95" t="s">
        <v>2140</v>
      </c>
      <c r="G750" s="95">
        <v>40</v>
      </c>
      <c r="H750" s="95" t="s">
        <v>2134</v>
      </c>
      <c r="I750" s="95" t="s">
        <v>2156</v>
      </c>
      <c r="J750" s="95" t="s">
        <v>2143</v>
      </c>
      <c r="K750" s="95" t="s">
        <v>2587</v>
      </c>
      <c r="L750" s="95" t="s">
        <v>2136</v>
      </c>
      <c r="M750" s="95" t="s">
        <v>2137</v>
      </c>
    </row>
    <row r="751" spans="1:13" x14ac:dyDescent="0.25">
      <c r="A751" s="95" t="s">
        <v>2584</v>
      </c>
      <c r="B751" s="95" t="s">
        <v>2247</v>
      </c>
      <c r="C751" s="95" t="str">
        <f t="shared" ca="1" si="11"/>
        <v/>
      </c>
      <c r="D751" s="95" t="s">
        <v>930</v>
      </c>
      <c r="E751" s="95" t="s">
        <v>2584</v>
      </c>
      <c r="F751" s="95" t="s">
        <v>2141</v>
      </c>
      <c r="G751" s="95">
        <v>40</v>
      </c>
      <c r="H751" s="95" t="s">
        <v>2134</v>
      </c>
      <c r="I751" s="95" t="s">
        <v>2156</v>
      </c>
      <c r="J751" s="95" t="s">
        <v>2145</v>
      </c>
      <c r="K751" s="95" t="s">
        <v>2587</v>
      </c>
      <c r="L751" s="95" t="s">
        <v>2136</v>
      </c>
      <c r="M751" s="95" t="s">
        <v>2137</v>
      </c>
    </row>
    <row r="752" spans="1:13" x14ac:dyDescent="0.25">
      <c r="A752" s="95" t="s">
        <v>2584</v>
      </c>
      <c r="B752" s="95" t="s">
        <v>2248</v>
      </c>
      <c r="C752" s="95" t="str">
        <f t="shared" ca="1" si="11"/>
        <v/>
      </c>
      <c r="D752" s="95" t="s">
        <v>931</v>
      </c>
      <c r="E752" s="95" t="s">
        <v>2584</v>
      </c>
      <c r="F752" s="95" t="s">
        <v>2142</v>
      </c>
      <c r="G752" s="95">
        <v>40</v>
      </c>
      <c r="H752" s="95" t="s">
        <v>2134</v>
      </c>
      <c r="I752" s="95" t="s">
        <v>2156</v>
      </c>
      <c r="J752" s="95" t="s">
        <v>2147</v>
      </c>
      <c r="K752" s="95" t="s">
        <v>2587</v>
      </c>
      <c r="L752" s="95" t="s">
        <v>2136</v>
      </c>
      <c r="M752" s="95" t="s">
        <v>2137</v>
      </c>
    </row>
    <row r="753" spans="1:13" x14ac:dyDescent="0.25">
      <c r="A753" s="95" t="s">
        <v>2584</v>
      </c>
      <c r="B753" s="95" t="s">
        <v>2249</v>
      </c>
      <c r="C753" s="95" t="str">
        <f t="shared" ca="1" si="11"/>
        <v/>
      </c>
      <c r="D753" s="95" t="s">
        <v>932</v>
      </c>
      <c r="E753" s="95" t="s">
        <v>2584</v>
      </c>
      <c r="F753" s="95" t="s">
        <v>2144</v>
      </c>
      <c r="G753" s="95">
        <v>40</v>
      </c>
      <c r="H753" s="95" t="s">
        <v>2134</v>
      </c>
      <c r="I753" s="95" t="s">
        <v>2156</v>
      </c>
      <c r="J753" s="95" t="s">
        <v>2192</v>
      </c>
      <c r="K753" s="95" t="s">
        <v>2587</v>
      </c>
      <c r="L753" s="95" t="s">
        <v>2136</v>
      </c>
      <c r="M753" s="95" t="s">
        <v>2137</v>
      </c>
    </row>
    <row r="754" spans="1:13" x14ac:dyDescent="0.25">
      <c r="A754" s="95" t="s">
        <v>2584</v>
      </c>
      <c r="B754" s="95" t="s">
        <v>2250</v>
      </c>
      <c r="C754" s="95" t="str">
        <f t="shared" ca="1" si="11"/>
        <v/>
      </c>
      <c r="D754" s="95" t="s">
        <v>933</v>
      </c>
      <c r="E754" s="95" t="s">
        <v>2584</v>
      </c>
      <c r="F754" s="95" t="s">
        <v>2146</v>
      </c>
      <c r="G754" s="95">
        <v>40</v>
      </c>
      <c r="H754" s="95" t="s">
        <v>2134</v>
      </c>
      <c r="I754" s="95" t="s">
        <v>2156</v>
      </c>
      <c r="J754" s="95" t="s">
        <v>2150</v>
      </c>
      <c r="K754" s="95" t="s">
        <v>2587</v>
      </c>
      <c r="L754" s="95" t="s">
        <v>2136</v>
      </c>
      <c r="M754" s="95" t="s">
        <v>2137</v>
      </c>
    </row>
    <row r="755" spans="1:13" x14ac:dyDescent="0.25">
      <c r="A755" s="95" t="s">
        <v>2584</v>
      </c>
      <c r="B755" s="95" t="s">
        <v>2251</v>
      </c>
      <c r="C755" s="95" t="str">
        <f t="shared" ca="1" si="11"/>
        <v/>
      </c>
      <c r="D755" s="95" t="s">
        <v>934</v>
      </c>
      <c r="E755" s="95" t="s">
        <v>2584</v>
      </c>
      <c r="F755" s="95" t="s">
        <v>2148</v>
      </c>
      <c r="G755" s="95">
        <v>40</v>
      </c>
      <c r="H755" s="95" t="s">
        <v>2134</v>
      </c>
      <c r="I755" s="95" t="s">
        <v>2156</v>
      </c>
      <c r="J755" s="95" t="s">
        <v>2172</v>
      </c>
      <c r="K755" s="95" t="s">
        <v>2587</v>
      </c>
      <c r="L755" s="95" t="s">
        <v>2136</v>
      </c>
      <c r="M755" s="95" t="s">
        <v>2137</v>
      </c>
    </row>
    <row r="756" spans="1:13" x14ac:dyDescent="0.25">
      <c r="A756" s="95" t="s">
        <v>2584</v>
      </c>
      <c r="B756" s="95" t="s">
        <v>2252</v>
      </c>
      <c r="C756" s="95" t="str">
        <f t="shared" ca="1" si="11"/>
        <v/>
      </c>
      <c r="D756" s="95" t="s">
        <v>935</v>
      </c>
      <c r="E756" s="95" t="s">
        <v>2584</v>
      </c>
      <c r="F756" s="95" t="s">
        <v>2149</v>
      </c>
      <c r="G756" s="95">
        <v>40</v>
      </c>
      <c r="H756" s="95" t="s">
        <v>2134</v>
      </c>
      <c r="I756" s="95" t="s">
        <v>2156</v>
      </c>
      <c r="J756" s="95" t="s">
        <v>2173</v>
      </c>
      <c r="K756" s="95" t="s">
        <v>2587</v>
      </c>
      <c r="L756" s="95" t="s">
        <v>2136</v>
      </c>
      <c r="M756" s="95" t="s">
        <v>2137</v>
      </c>
    </row>
    <row r="757" spans="1:13" x14ac:dyDescent="0.25">
      <c r="A757" s="95" t="s">
        <v>2584</v>
      </c>
      <c r="B757" s="95" t="s">
        <v>2253</v>
      </c>
      <c r="C757" s="95" t="str">
        <f t="shared" ca="1" si="11"/>
        <v/>
      </c>
      <c r="D757" s="95" t="s">
        <v>936</v>
      </c>
      <c r="E757" s="95" t="s">
        <v>2584</v>
      </c>
      <c r="F757" s="95" t="s">
        <v>2151</v>
      </c>
      <c r="G757" s="95">
        <v>40</v>
      </c>
      <c r="H757" s="95" t="s">
        <v>2134</v>
      </c>
      <c r="I757" s="95" t="s">
        <v>2156</v>
      </c>
      <c r="J757" s="95" t="s">
        <v>2135</v>
      </c>
      <c r="K757" s="95" t="s">
        <v>2587</v>
      </c>
      <c r="L757" s="95" t="s">
        <v>2136</v>
      </c>
      <c r="M757" s="95" t="s">
        <v>2137</v>
      </c>
    </row>
    <row r="758" spans="1:13" x14ac:dyDescent="0.25">
      <c r="A758" s="95" t="s">
        <v>2584</v>
      </c>
      <c r="B758" s="95" t="s">
        <v>1824</v>
      </c>
      <c r="C758" s="95" t="str">
        <f t="shared" ca="1" si="11"/>
        <v/>
      </c>
      <c r="D758" s="95" t="s">
        <v>938</v>
      </c>
      <c r="E758" s="95" t="s">
        <v>2584</v>
      </c>
      <c r="F758" s="95" t="s">
        <v>2133</v>
      </c>
      <c r="G758" s="95">
        <v>41</v>
      </c>
      <c r="H758" s="95" t="s">
        <v>2134</v>
      </c>
      <c r="I758" s="95" t="s">
        <v>2135</v>
      </c>
      <c r="J758" s="95" t="s">
        <v>2135</v>
      </c>
      <c r="K758" s="95" t="s">
        <v>2587</v>
      </c>
      <c r="L758" s="95" t="s">
        <v>2136</v>
      </c>
      <c r="M758" s="95" t="s">
        <v>2137</v>
      </c>
    </row>
    <row r="759" spans="1:13" x14ac:dyDescent="0.25">
      <c r="A759" s="95" t="s">
        <v>2584</v>
      </c>
      <c r="B759" s="95" t="s">
        <v>1825</v>
      </c>
      <c r="C759" s="95" t="str">
        <f t="shared" ca="1" si="11"/>
        <v/>
      </c>
      <c r="D759" s="95" t="s">
        <v>939</v>
      </c>
      <c r="E759" s="95" t="s">
        <v>2584</v>
      </c>
      <c r="F759" s="95" t="s">
        <v>2138</v>
      </c>
      <c r="G759" s="95">
        <v>41</v>
      </c>
      <c r="H759" s="95" t="s">
        <v>2134</v>
      </c>
      <c r="I759" s="95" t="s">
        <v>2156</v>
      </c>
      <c r="J759" s="95" t="s">
        <v>2135</v>
      </c>
      <c r="K759" s="95" t="s">
        <v>2587</v>
      </c>
      <c r="L759" s="95" t="s">
        <v>2136</v>
      </c>
      <c r="M759" s="95" t="s">
        <v>2137</v>
      </c>
    </row>
    <row r="760" spans="1:13" x14ac:dyDescent="0.25">
      <c r="A760" s="95" t="s">
        <v>2584</v>
      </c>
      <c r="B760" s="95" t="s">
        <v>1826</v>
      </c>
      <c r="C760" s="95" t="str">
        <f t="shared" ca="1" si="11"/>
        <v/>
      </c>
      <c r="D760" s="95" t="s">
        <v>940</v>
      </c>
      <c r="E760" s="95" t="s">
        <v>2584</v>
      </c>
      <c r="F760" s="95" t="s">
        <v>2139</v>
      </c>
      <c r="G760" s="95">
        <v>41</v>
      </c>
      <c r="H760" s="95" t="s">
        <v>2134</v>
      </c>
      <c r="I760" s="95" t="s">
        <v>2156</v>
      </c>
      <c r="J760" s="95" t="s">
        <v>2135</v>
      </c>
      <c r="K760" s="95" t="s">
        <v>2587</v>
      </c>
      <c r="L760" s="95" t="s">
        <v>2136</v>
      </c>
      <c r="M760" s="95" t="s">
        <v>2137</v>
      </c>
    </row>
    <row r="761" spans="1:13" x14ac:dyDescent="0.25">
      <c r="A761" s="95" t="s">
        <v>2584</v>
      </c>
      <c r="B761" s="95" t="s">
        <v>1827</v>
      </c>
      <c r="C761" s="95" t="str">
        <f t="shared" ca="1" si="11"/>
        <v/>
      </c>
      <c r="D761" s="95" t="s">
        <v>941</v>
      </c>
      <c r="E761" s="95" t="s">
        <v>2584</v>
      </c>
      <c r="F761" s="95" t="s">
        <v>2140</v>
      </c>
      <c r="G761" s="95">
        <v>41</v>
      </c>
      <c r="H761" s="95" t="s">
        <v>2134</v>
      </c>
      <c r="I761" s="95" t="s">
        <v>2156</v>
      </c>
      <c r="J761" s="95" t="s">
        <v>2143</v>
      </c>
      <c r="K761" s="95" t="s">
        <v>2587</v>
      </c>
      <c r="L761" s="95" t="s">
        <v>2136</v>
      </c>
      <c r="M761" s="95" t="s">
        <v>2137</v>
      </c>
    </row>
    <row r="762" spans="1:13" x14ac:dyDescent="0.25">
      <c r="A762" s="95" t="s">
        <v>2584</v>
      </c>
      <c r="B762" s="95" t="s">
        <v>1828</v>
      </c>
      <c r="C762" s="95" t="str">
        <f t="shared" ca="1" si="11"/>
        <v/>
      </c>
      <c r="D762" s="95" t="s">
        <v>942</v>
      </c>
      <c r="E762" s="95" t="s">
        <v>2584</v>
      </c>
      <c r="F762" s="95" t="s">
        <v>2141</v>
      </c>
      <c r="G762" s="95">
        <v>41</v>
      </c>
      <c r="H762" s="95" t="s">
        <v>2134</v>
      </c>
      <c r="I762" s="95" t="s">
        <v>2156</v>
      </c>
      <c r="J762" s="95" t="s">
        <v>2145</v>
      </c>
      <c r="K762" s="95" t="s">
        <v>2587</v>
      </c>
      <c r="L762" s="95" t="s">
        <v>2136</v>
      </c>
      <c r="M762" s="95" t="s">
        <v>2137</v>
      </c>
    </row>
    <row r="763" spans="1:13" x14ac:dyDescent="0.25">
      <c r="A763" s="95" t="s">
        <v>2584</v>
      </c>
      <c r="B763" s="95" t="s">
        <v>1829</v>
      </c>
      <c r="C763" s="95" t="str">
        <f t="shared" ca="1" si="11"/>
        <v/>
      </c>
      <c r="D763" s="95" t="s">
        <v>943</v>
      </c>
      <c r="E763" s="95" t="s">
        <v>2584</v>
      </c>
      <c r="F763" s="95" t="s">
        <v>2142</v>
      </c>
      <c r="G763" s="95">
        <v>41</v>
      </c>
      <c r="H763" s="95" t="s">
        <v>2134</v>
      </c>
      <c r="I763" s="95" t="s">
        <v>2156</v>
      </c>
      <c r="J763" s="95" t="s">
        <v>2147</v>
      </c>
      <c r="K763" s="95" t="s">
        <v>2587</v>
      </c>
      <c r="L763" s="95" t="s">
        <v>2136</v>
      </c>
      <c r="M763" s="95" t="s">
        <v>2137</v>
      </c>
    </row>
    <row r="764" spans="1:13" x14ac:dyDescent="0.25">
      <c r="A764" s="95" t="s">
        <v>2584</v>
      </c>
      <c r="B764" s="95" t="s">
        <v>1830</v>
      </c>
      <c r="C764" s="95" t="str">
        <f t="shared" ca="1" si="11"/>
        <v/>
      </c>
      <c r="D764" s="95" t="s">
        <v>944</v>
      </c>
      <c r="E764" s="95" t="s">
        <v>2584</v>
      </c>
      <c r="F764" s="95" t="s">
        <v>2144</v>
      </c>
      <c r="G764" s="95">
        <v>41</v>
      </c>
      <c r="H764" s="95" t="s">
        <v>2134</v>
      </c>
      <c r="I764" s="95" t="s">
        <v>2156</v>
      </c>
      <c r="J764" s="95" t="s">
        <v>2192</v>
      </c>
      <c r="K764" s="95" t="s">
        <v>2587</v>
      </c>
      <c r="L764" s="95" t="s">
        <v>2136</v>
      </c>
      <c r="M764" s="95" t="s">
        <v>2137</v>
      </c>
    </row>
    <row r="765" spans="1:13" x14ac:dyDescent="0.25">
      <c r="A765" s="95" t="s">
        <v>2584</v>
      </c>
      <c r="B765" s="95" t="s">
        <v>1831</v>
      </c>
      <c r="C765" s="95" t="str">
        <f t="shared" ca="1" si="11"/>
        <v/>
      </c>
      <c r="D765" s="95" t="s">
        <v>945</v>
      </c>
      <c r="E765" s="95" t="s">
        <v>2584</v>
      </c>
      <c r="F765" s="95" t="s">
        <v>2146</v>
      </c>
      <c r="G765" s="95">
        <v>41</v>
      </c>
      <c r="H765" s="95" t="s">
        <v>2134</v>
      </c>
      <c r="I765" s="95" t="s">
        <v>2156</v>
      </c>
      <c r="J765" s="95" t="s">
        <v>2150</v>
      </c>
      <c r="K765" s="95" t="s">
        <v>2587</v>
      </c>
      <c r="L765" s="95" t="s">
        <v>2136</v>
      </c>
      <c r="M765" s="95" t="s">
        <v>2137</v>
      </c>
    </row>
    <row r="766" spans="1:13" x14ac:dyDescent="0.25">
      <c r="A766" s="95" t="s">
        <v>2584</v>
      </c>
      <c r="B766" s="95" t="s">
        <v>1832</v>
      </c>
      <c r="C766" s="95" t="str">
        <f t="shared" ca="1" si="11"/>
        <v/>
      </c>
      <c r="D766" s="95" t="s">
        <v>946</v>
      </c>
      <c r="E766" s="95" t="s">
        <v>2584</v>
      </c>
      <c r="F766" s="95" t="s">
        <v>2148</v>
      </c>
      <c r="G766" s="95">
        <v>41</v>
      </c>
      <c r="H766" s="95" t="s">
        <v>2134</v>
      </c>
      <c r="I766" s="95" t="s">
        <v>2156</v>
      </c>
      <c r="J766" s="95" t="s">
        <v>2172</v>
      </c>
      <c r="K766" s="95" t="s">
        <v>2587</v>
      </c>
      <c r="L766" s="95" t="s">
        <v>2136</v>
      </c>
      <c r="M766" s="95" t="s">
        <v>2137</v>
      </c>
    </row>
    <row r="767" spans="1:13" x14ac:dyDescent="0.25">
      <c r="A767" s="95" t="s">
        <v>2584</v>
      </c>
      <c r="B767" s="95" t="s">
        <v>1833</v>
      </c>
      <c r="C767" s="95" t="str">
        <f t="shared" ca="1" si="11"/>
        <v/>
      </c>
      <c r="D767" s="95" t="s">
        <v>947</v>
      </c>
      <c r="E767" s="95" t="s">
        <v>2584</v>
      </c>
      <c r="F767" s="95" t="s">
        <v>2149</v>
      </c>
      <c r="G767" s="95">
        <v>41</v>
      </c>
      <c r="H767" s="95" t="s">
        <v>2134</v>
      </c>
      <c r="I767" s="95" t="s">
        <v>2156</v>
      </c>
      <c r="J767" s="95" t="s">
        <v>2173</v>
      </c>
      <c r="K767" s="95" t="s">
        <v>2587</v>
      </c>
      <c r="L767" s="95" t="s">
        <v>2136</v>
      </c>
      <c r="M767" s="95" t="s">
        <v>2137</v>
      </c>
    </row>
    <row r="768" spans="1:13" x14ac:dyDescent="0.25">
      <c r="A768" s="95" t="s">
        <v>2584</v>
      </c>
      <c r="B768" s="95" t="s">
        <v>1834</v>
      </c>
      <c r="C768" s="95" t="str">
        <f t="shared" ca="1" si="11"/>
        <v/>
      </c>
      <c r="D768" s="95" t="s">
        <v>948</v>
      </c>
      <c r="E768" s="95" t="s">
        <v>2584</v>
      </c>
      <c r="F768" s="95" t="s">
        <v>2151</v>
      </c>
      <c r="G768" s="95">
        <v>41</v>
      </c>
      <c r="H768" s="95" t="s">
        <v>2134</v>
      </c>
      <c r="I768" s="95" t="s">
        <v>2156</v>
      </c>
      <c r="J768" s="95" t="s">
        <v>2135</v>
      </c>
      <c r="K768" s="95" t="s">
        <v>2587</v>
      </c>
      <c r="L768" s="95" t="s">
        <v>2136</v>
      </c>
      <c r="M768" s="95" t="s">
        <v>2137</v>
      </c>
    </row>
    <row r="769" spans="1:13" x14ac:dyDescent="0.25">
      <c r="A769" s="95" t="s">
        <v>2584</v>
      </c>
      <c r="B769" s="95" t="s">
        <v>2254</v>
      </c>
      <c r="C769" s="95" t="str">
        <f t="shared" ca="1" si="11"/>
        <v/>
      </c>
      <c r="D769" s="95" t="s">
        <v>950</v>
      </c>
      <c r="E769" s="95" t="s">
        <v>2584</v>
      </c>
      <c r="F769" s="95" t="s">
        <v>2133</v>
      </c>
      <c r="G769" s="95">
        <v>42</v>
      </c>
      <c r="H769" s="95" t="s">
        <v>2134</v>
      </c>
      <c r="I769" s="95" t="s">
        <v>2135</v>
      </c>
      <c r="J769" s="95" t="s">
        <v>2135</v>
      </c>
      <c r="K769" s="95" t="s">
        <v>2587</v>
      </c>
      <c r="L769" s="95" t="s">
        <v>2136</v>
      </c>
      <c r="M769" s="95" t="s">
        <v>2137</v>
      </c>
    </row>
    <row r="770" spans="1:13" x14ac:dyDescent="0.25">
      <c r="A770" s="95" t="s">
        <v>2584</v>
      </c>
      <c r="B770" s="95" t="s">
        <v>1929</v>
      </c>
      <c r="C770" s="95" t="str">
        <f t="shared" ref="C770:C833" ca="1" si="12">IF(ISBLANK(INDIRECT(CONCATENATE("'",A770,"'","!",B770))),"",(INDIRECT(CONCATENATE("'",A770,"'","!",B770))))</f>
        <v/>
      </c>
      <c r="D770" s="95" t="s">
        <v>951</v>
      </c>
      <c r="E770" s="95" t="s">
        <v>2584</v>
      </c>
      <c r="F770" s="95" t="s">
        <v>2138</v>
      </c>
      <c r="G770" s="95">
        <v>42</v>
      </c>
      <c r="H770" s="95" t="s">
        <v>2134</v>
      </c>
      <c r="I770" s="95" t="s">
        <v>2156</v>
      </c>
      <c r="J770" s="95" t="s">
        <v>2135</v>
      </c>
      <c r="K770" s="95" t="s">
        <v>2587</v>
      </c>
      <c r="L770" s="95" t="s">
        <v>2136</v>
      </c>
      <c r="M770" s="95" t="s">
        <v>2137</v>
      </c>
    </row>
    <row r="771" spans="1:13" x14ac:dyDescent="0.25">
      <c r="A771" s="95" t="s">
        <v>2584</v>
      </c>
      <c r="B771" s="95" t="s">
        <v>2255</v>
      </c>
      <c r="C771" s="95" t="str">
        <f t="shared" ca="1" si="12"/>
        <v/>
      </c>
      <c r="D771" s="95" t="s">
        <v>952</v>
      </c>
      <c r="E771" s="95" t="s">
        <v>2584</v>
      </c>
      <c r="F771" s="95" t="s">
        <v>2139</v>
      </c>
      <c r="G771" s="95">
        <v>42</v>
      </c>
      <c r="H771" s="95" t="s">
        <v>2134</v>
      </c>
      <c r="I771" s="95" t="s">
        <v>2156</v>
      </c>
      <c r="J771" s="95" t="s">
        <v>2135</v>
      </c>
      <c r="K771" s="95" t="s">
        <v>2587</v>
      </c>
      <c r="L771" s="95" t="s">
        <v>2136</v>
      </c>
      <c r="M771" s="95" t="s">
        <v>2137</v>
      </c>
    </row>
    <row r="772" spans="1:13" x14ac:dyDescent="0.25">
      <c r="A772" s="95" t="s">
        <v>2584</v>
      </c>
      <c r="B772" s="95" t="s">
        <v>1930</v>
      </c>
      <c r="C772" s="95" t="str">
        <f t="shared" ca="1" si="12"/>
        <v/>
      </c>
      <c r="D772" s="95" t="s">
        <v>953</v>
      </c>
      <c r="E772" s="95" t="s">
        <v>2584</v>
      </c>
      <c r="F772" s="95" t="s">
        <v>2140</v>
      </c>
      <c r="G772" s="95">
        <v>42</v>
      </c>
      <c r="H772" s="95" t="s">
        <v>2134</v>
      </c>
      <c r="I772" s="95" t="s">
        <v>2156</v>
      </c>
      <c r="J772" s="95" t="s">
        <v>2143</v>
      </c>
      <c r="K772" s="95" t="s">
        <v>2587</v>
      </c>
      <c r="L772" s="95" t="s">
        <v>2136</v>
      </c>
      <c r="M772" s="95" t="s">
        <v>2137</v>
      </c>
    </row>
    <row r="773" spans="1:13" x14ac:dyDescent="0.25">
      <c r="A773" s="95" t="s">
        <v>2584</v>
      </c>
      <c r="B773" s="95" t="s">
        <v>1931</v>
      </c>
      <c r="C773" s="95" t="str">
        <f t="shared" ca="1" si="12"/>
        <v/>
      </c>
      <c r="D773" s="95" t="s">
        <v>954</v>
      </c>
      <c r="E773" s="95" t="s">
        <v>2584</v>
      </c>
      <c r="F773" s="95" t="s">
        <v>2141</v>
      </c>
      <c r="G773" s="95">
        <v>42</v>
      </c>
      <c r="H773" s="95" t="s">
        <v>2134</v>
      </c>
      <c r="I773" s="95" t="s">
        <v>2156</v>
      </c>
      <c r="J773" s="95" t="s">
        <v>2145</v>
      </c>
      <c r="K773" s="95" t="s">
        <v>2587</v>
      </c>
      <c r="L773" s="95" t="s">
        <v>2136</v>
      </c>
      <c r="M773" s="95" t="s">
        <v>2137</v>
      </c>
    </row>
    <row r="774" spans="1:13" x14ac:dyDescent="0.25">
      <c r="A774" s="95" t="s">
        <v>2584</v>
      </c>
      <c r="B774" s="95" t="s">
        <v>1932</v>
      </c>
      <c r="C774" s="95" t="str">
        <f t="shared" ca="1" si="12"/>
        <v/>
      </c>
      <c r="D774" s="95" t="s">
        <v>955</v>
      </c>
      <c r="E774" s="95" t="s">
        <v>2584</v>
      </c>
      <c r="F774" s="95" t="s">
        <v>2142</v>
      </c>
      <c r="G774" s="95">
        <v>42</v>
      </c>
      <c r="H774" s="95" t="s">
        <v>2134</v>
      </c>
      <c r="I774" s="95" t="s">
        <v>2156</v>
      </c>
      <c r="J774" s="95" t="s">
        <v>2147</v>
      </c>
      <c r="K774" s="95" t="s">
        <v>2587</v>
      </c>
      <c r="L774" s="95" t="s">
        <v>2136</v>
      </c>
      <c r="M774" s="95" t="s">
        <v>2137</v>
      </c>
    </row>
    <row r="775" spans="1:13" x14ac:dyDescent="0.25">
      <c r="A775" s="95" t="s">
        <v>2584</v>
      </c>
      <c r="B775" s="95" t="s">
        <v>1933</v>
      </c>
      <c r="C775" s="95" t="str">
        <f t="shared" ca="1" si="12"/>
        <v/>
      </c>
      <c r="D775" s="95" t="s">
        <v>956</v>
      </c>
      <c r="E775" s="95" t="s">
        <v>2584</v>
      </c>
      <c r="F775" s="95" t="s">
        <v>2144</v>
      </c>
      <c r="G775" s="95">
        <v>42</v>
      </c>
      <c r="H775" s="95" t="s">
        <v>2134</v>
      </c>
      <c r="I775" s="95" t="s">
        <v>2156</v>
      </c>
      <c r="J775" s="95" t="s">
        <v>2192</v>
      </c>
      <c r="K775" s="95" t="s">
        <v>2587</v>
      </c>
      <c r="L775" s="95" t="s">
        <v>2136</v>
      </c>
      <c r="M775" s="95" t="s">
        <v>2137</v>
      </c>
    </row>
    <row r="776" spans="1:13" x14ac:dyDescent="0.25">
      <c r="A776" s="95" t="s">
        <v>2584</v>
      </c>
      <c r="B776" s="95" t="s">
        <v>1934</v>
      </c>
      <c r="C776" s="95" t="str">
        <f t="shared" ca="1" si="12"/>
        <v/>
      </c>
      <c r="D776" s="95" t="s">
        <v>957</v>
      </c>
      <c r="E776" s="95" t="s">
        <v>2584</v>
      </c>
      <c r="F776" s="95" t="s">
        <v>2146</v>
      </c>
      <c r="G776" s="95">
        <v>42</v>
      </c>
      <c r="H776" s="95" t="s">
        <v>2134</v>
      </c>
      <c r="I776" s="95" t="s">
        <v>2156</v>
      </c>
      <c r="J776" s="95" t="s">
        <v>2150</v>
      </c>
      <c r="K776" s="95" t="s">
        <v>2587</v>
      </c>
      <c r="L776" s="95" t="s">
        <v>2136</v>
      </c>
      <c r="M776" s="95" t="s">
        <v>2137</v>
      </c>
    </row>
    <row r="777" spans="1:13" x14ac:dyDescent="0.25">
      <c r="A777" s="95" t="s">
        <v>2584</v>
      </c>
      <c r="B777" s="95" t="s">
        <v>2256</v>
      </c>
      <c r="C777" s="95" t="str">
        <f t="shared" ca="1" si="12"/>
        <v/>
      </c>
      <c r="D777" s="95" t="s">
        <v>958</v>
      </c>
      <c r="E777" s="95" t="s">
        <v>2584</v>
      </c>
      <c r="F777" s="95" t="s">
        <v>2148</v>
      </c>
      <c r="G777" s="95">
        <v>42</v>
      </c>
      <c r="H777" s="95" t="s">
        <v>2134</v>
      </c>
      <c r="I777" s="95" t="s">
        <v>2156</v>
      </c>
      <c r="J777" s="95" t="s">
        <v>2172</v>
      </c>
      <c r="K777" s="95" t="s">
        <v>2587</v>
      </c>
      <c r="L777" s="95" t="s">
        <v>2136</v>
      </c>
      <c r="M777" s="95" t="s">
        <v>2137</v>
      </c>
    </row>
    <row r="778" spans="1:13" x14ac:dyDescent="0.25">
      <c r="A778" s="95" t="s">
        <v>2584</v>
      </c>
      <c r="B778" s="95" t="s">
        <v>1935</v>
      </c>
      <c r="C778" s="95" t="str">
        <f t="shared" ca="1" si="12"/>
        <v/>
      </c>
      <c r="D778" s="95" t="s">
        <v>959</v>
      </c>
      <c r="E778" s="95" t="s">
        <v>2584</v>
      </c>
      <c r="F778" s="95" t="s">
        <v>2149</v>
      </c>
      <c r="G778" s="95">
        <v>42</v>
      </c>
      <c r="H778" s="95" t="s">
        <v>2134</v>
      </c>
      <c r="I778" s="95" t="s">
        <v>2156</v>
      </c>
      <c r="J778" s="95" t="s">
        <v>2173</v>
      </c>
      <c r="K778" s="95" t="s">
        <v>2587</v>
      </c>
      <c r="L778" s="95" t="s">
        <v>2136</v>
      </c>
      <c r="M778" s="95" t="s">
        <v>2137</v>
      </c>
    </row>
    <row r="779" spans="1:13" x14ac:dyDescent="0.25">
      <c r="A779" s="95" t="s">
        <v>2584</v>
      </c>
      <c r="B779" s="95" t="s">
        <v>1936</v>
      </c>
      <c r="C779" s="95" t="str">
        <f t="shared" ca="1" si="12"/>
        <v/>
      </c>
      <c r="D779" s="95" t="s">
        <v>960</v>
      </c>
      <c r="E779" s="95" t="s">
        <v>2584</v>
      </c>
      <c r="F779" s="95" t="s">
        <v>2151</v>
      </c>
      <c r="G779" s="95">
        <v>42</v>
      </c>
      <c r="H779" s="95" t="s">
        <v>2134</v>
      </c>
      <c r="I779" s="95" t="s">
        <v>2156</v>
      </c>
      <c r="J779" s="95" t="s">
        <v>2135</v>
      </c>
      <c r="K779" s="95" t="s">
        <v>2587</v>
      </c>
      <c r="L779" s="95" t="s">
        <v>2136</v>
      </c>
      <c r="M779" s="95" t="s">
        <v>2137</v>
      </c>
    </row>
    <row r="780" spans="1:13" x14ac:dyDescent="0.25">
      <c r="A780" s="95" t="s">
        <v>2584</v>
      </c>
      <c r="B780" s="95" t="s">
        <v>1937</v>
      </c>
      <c r="C780" s="95" t="str">
        <f t="shared" ca="1" si="12"/>
        <v/>
      </c>
      <c r="D780" s="95" t="s">
        <v>962</v>
      </c>
      <c r="E780" s="95" t="s">
        <v>2584</v>
      </c>
      <c r="F780" s="95" t="s">
        <v>2133</v>
      </c>
      <c r="G780" s="95">
        <v>43</v>
      </c>
      <c r="H780" s="95" t="s">
        <v>2134</v>
      </c>
      <c r="I780" s="95" t="s">
        <v>2135</v>
      </c>
      <c r="J780" s="95" t="s">
        <v>2135</v>
      </c>
      <c r="K780" s="95" t="s">
        <v>2587</v>
      </c>
      <c r="L780" s="95" t="s">
        <v>2136</v>
      </c>
      <c r="M780" s="95" t="s">
        <v>2137</v>
      </c>
    </row>
    <row r="781" spans="1:13" x14ac:dyDescent="0.25">
      <c r="A781" s="95" t="s">
        <v>2584</v>
      </c>
      <c r="B781" s="95" t="s">
        <v>1938</v>
      </c>
      <c r="C781" s="95" t="str">
        <f t="shared" ca="1" si="12"/>
        <v/>
      </c>
      <c r="D781" s="95" t="s">
        <v>963</v>
      </c>
      <c r="E781" s="95" t="s">
        <v>2584</v>
      </c>
      <c r="F781" s="95" t="s">
        <v>2138</v>
      </c>
      <c r="G781" s="95">
        <v>43</v>
      </c>
      <c r="H781" s="95" t="s">
        <v>2134</v>
      </c>
      <c r="I781" s="95" t="s">
        <v>2156</v>
      </c>
      <c r="J781" s="95" t="s">
        <v>2135</v>
      </c>
      <c r="K781" s="95" t="s">
        <v>2587</v>
      </c>
      <c r="L781" s="95" t="s">
        <v>2136</v>
      </c>
      <c r="M781" s="95" t="s">
        <v>2137</v>
      </c>
    </row>
    <row r="782" spans="1:13" x14ac:dyDescent="0.25">
      <c r="A782" s="95" t="s">
        <v>2584</v>
      </c>
      <c r="B782" s="95" t="s">
        <v>1939</v>
      </c>
      <c r="C782" s="95" t="str">
        <f t="shared" ca="1" si="12"/>
        <v/>
      </c>
      <c r="D782" s="95" t="s">
        <v>964</v>
      </c>
      <c r="E782" s="95" t="s">
        <v>2584</v>
      </c>
      <c r="F782" s="95" t="s">
        <v>2139</v>
      </c>
      <c r="G782" s="95">
        <v>43</v>
      </c>
      <c r="H782" s="95" t="s">
        <v>2134</v>
      </c>
      <c r="I782" s="95" t="s">
        <v>2156</v>
      </c>
      <c r="J782" s="95" t="s">
        <v>2135</v>
      </c>
      <c r="K782" s="95" t="s">
        <v>2587</v>
      </c>
      <c r="L782" s="95" t="s">
        <v>2136</v>
      </c>
      <c r="M782" s="95" t="s">
        <v>2137</v>
      </c>
    </row>
    <row r="783" spans="1:13" x14ac:dyDescent="0.25">
      <c r="A783" s="95" t="s">
        <v>2584</v>
      </c>
      <c r="B783" s="95" t="s">
        <v>1940</v>
      </c>
      <c r="C783" s="95" t="str">
        <f t="shared" ca="1" si="12"/>
        <v/>
      </c>
      <c r="D783" s="95" t="s">
        <v>965</v>
      </c>
      <c r="E783" s="95" t="s">
        <v>2584</v>
      </c>
      <c r="F783" s="95" t="s">
        <v>2140</v>
      </c>
      <c r="G783" s="95">
        <v>43</v>
      </c>
      <c r="H783" s="95" t="s">
        <v>2134</v>
      </c>
      <c r="I783" s="95" t="s">
        <v>2156</v>
      </c>
      <c r="J783" s="95" t="s">
        <v>2143</v>
      </c>
      <c r="K783" s="95" t="s">
        <v>2587</v>
      </c>
      <c r="L783" s="95" t="s">
        <v>2136</v>
      </c>
      <c r="M783" s="95" t="s">
        <v>2137</v>
      </c>
    </row>
    <row r="784" spans="1:13" x14ac:dyDescent="0.25">
      <c r="A784" s="95" t="s">
        <v>2584</v>
      </c>
      <c r="B784" s="95" t="s">
        <v>1941</v>
      </c>
      <c r="C784" s="95" t="str">
        <f t="shared" ca="1" si="12"/>
        <v/>
      </c>
      <c r="D784" s="95" t="s">
        <v>966</v>
      </c>
      <c r="E784" s="95" t="s">
        <v>2584</v>
      </c>
      <c r="F784" s="95" t="s">
        <v>2141</v>
      </c>
      <c r="G784" s="95">
        <v>43</v>
      </c>
      <c r="H784" s="95" t="s">
        <v>2134</v>
      </c>
      <c r="I784" s="95" t="s">
        <v>2156</v>
      </c>
      <c r="J784" s="95" t="s">
        <v>2145</v>
      </c>
      <c r="K784" s="95" t="s">
        <v>2587</v>
      </c>
      <c r="L784" s="95" t="s">
        <v>2136</v>
      </c>
      <c r="M784" s="95" t="s">
        <v>2137</v>
      </c>
    </row>
    <row r="785" spans="1:13" x14ac:dyDescent="0.25">
      <c r="A785" s="95" t="s">
        <v>2584</v>
      </c>
      <c r="B785" s="95" t="s">
        <v>1942</v>
      </c>
      <c r="C785" s="95" t="str">
        <f t="shared" ca="1" si="12"/>
        <v/>
      </c>
      <c r="D785" s="95" t="s">
        <v>967</v>
      </c>
      <c r="E785" s="95" t="s">
        <v>2584</v>
      </c>
      <c r="F785" s="95" t="s">
        <v>2142</v>
      </c>
      <c r="G785" s="95">
        <v>43</v>
      </c>
      <c r="H785" s="95" t="s">
        <v>2134</v>
      </c>
      <c r="I785" s="95" t="s">
        <v>2156</v>
      </c>
      <c r="J785" s="95" t="s">
        <v>2147</v>
      </c>
      <c r="K785" s="95" t="s">
        <v>2587</v>
      </c>
      <c r="L785" s="95" t="s">
        <v>2136</v>
      </c>
      <c r="M785" s="95" t="s">
        <v>2137</v>
      </c>
    </row>
    <row r="786" spans="1:13" x14ac:dyDescent="0.25">
      <c r="A786" s="95" t="s">
        <v>2584</v>
      </c>
      <c r="B786" s="95" t="s">
        <v>1943</v>
      </c>
      <c r="C786" s="95" t="str">
        <f t="shared" ca="1" si="12"/>
        <v/>
      </c>
      <c r="D786" s="95" t="s">
        <v>968</v>
      </c>
      <c r="E786" s="95" t="s">
        <v>2584</v>
      </c>
      <c r="F786" s="95" t="s">
        <v>2144</v>
      </c>
      <c r="G786" s="95">
        <v>43</v>
      </c>
      <c r="H786" s="95" t="s">
        <v>2134</v>
      </c>
      <c r="I786" s="95" t="s">
        <v>2156</v>
      </c>
      <c r="J786" s="95" t="s">
        <v>2192</v>
      </c>
      <c r="K786" s="95" t="s">
        <v>2587</v>
      </c>
      <c r="L786" s="95" t="s">
        <v>2136</v>
      </c>
      <c r="M786" s="95" t="s">
        <v>2137</v>
      </c>
    </row>
    <row r="787" spans="1:13" x14ac:dyDescent="0.25">
      <c r="A787" s="95" t="s">
        <v>2584</v>
      </c>
      <c r="B787" s="95" t="s">
        <v>1944</v>
      </c>
      <c r="C787" s="95" t="str">
        <f t="shared" ca="1" si="12"/>
        <v/>
      </c>
      <c r="D787" s="95" t="s">
        <v>969</v>
      </c>
      <c r="E787" s="95" t="s">
        <v>2584</v>
      </c>
      <c r="F787" s="95" t="s">
        <v>2146</v>
      </c>
      <c r="G787" s="95">
        <v>43</v>
      </c>
      <c r="H787" s="95" t="s">
        <v>2134</v>
      </c>
      <c r="I787" s="95" t="s">
        <v>2156</v>
      </c>
      <c r="J787" s="95" t="s">
        <v>2150</v>
      </c>
      <c r="K787" s="95" t="s">
        <v>2587</v>
      </c>
      <c r="L787" s="95" t="s">
        <v>2136</v>
      </c>
      <c r="M787" s="95" t="s">
        <v>2137</v>
      </c>
    </row>
    <row r="788" spans="1:13" x14ac:dyDescent="0.25">
      <c r="A788" s="95" t="s">
        <v>2584</v>
      </c>
      <c r="B788" s="95" t="s">
        <v>1945</v>
      </c>
      <c r="C788" s="95" t="str">
        <f t="shared" ca="1" si="12"/>
        <v/>
      </c>
      <c r="D788" s="95" t="s">
        <v>970</v>
      </c>
      <c r="E788" s="95" t="s">
        <v>2584</v>
      </c>
      <c r="F788" s="95" t="s">
        <v>2148</v>
      </c>
      <c r="G788" s="95">
        <v>43</v>
      </c>
      <c r="H788" s="95" t="s">
        <v>2134</v>
      </c>
      <c r="I788" s="95" t="s">
        <v>2156</v>
      </c>
      <c r="J788" s="95" t="s">
        <v>2172</v>
      </c>
      <c r="K788" s="95" t="s">
        <v>2587</v>
      </c>
      <c r="L788" s="95" t="s">
        <v>2136</v>
      </c>
      <c r="M788" s="95" t="s">
        <v>2137</v>
      </c>
    </row>
    <row r="789" spans="1:13" x14ac:dyDescent="0.25">
      <c r="A789" s="95" t="s">
        <v>2584</v>
      </c>
      <c r="B789" s="95" t="s">
        <v>1946</v>
      </c>
      <c r="C789" s="95" t="str">
        <f t="shared" ca="1" si="12"/>
        <v/>
      </c>
      <c r="D789" s="95" t="s">
        <v>971</v>
      </c>
      <c r="E789" s="95" t="s">
        <v>2584</v>
      </c>
      <c r="F789" s="95" t="s">
        <v>2149</v>
      </c>
      <c r="G789" s="95">
        <v>43</v>
      </c>
      <c r="H789" s="95" t="s">
        <v>2134</v>
      </c>
      <c r="I789" s="95" t="s">
        <v>2156</v>
      </c>
      <c r="J789" s="95" t="s">
        <v>2173</v>
      </c>
      <c r="K789" s="95" t="s">
        <v>2587</v>
      </c>
      <c r="L789" s="95" t="s">
        <v>2136</v>
      </c>
      <c r="M789" s="95" t="s">
        <v>2137</v>
      </c>
    </row>
    <row r="790" spans="1:13" x14ac:dyDescent="0.25">
      <c r="A790" s="95" t="s">
        <v>2584</v>
      </c>
      <c r="B790" s="95" t="s">
        <v>1947</v>
      </c>
      <c r="C790" s="95" t="str">
        <f t="shared" ca="1" si="12"/>
        <v/>
      </c>
      <c r="D790" s="95" t="s">
        <v>972</v>
      </c>
      <c r="E790" s="95" t="s">
        <v>2584</v>
      </c>
      <c r="F790" s="95" t="s">
        <v>2151</v>
      </c>
      <c r="G790" s="95">
        <v>43</v>
      </c>
      <c r="H790" s="95" t="s">
        <v>2134</v>
      </c>
      <c r="I790" s="95" t="s">
        <v>2156</v>
      </c>
      <c r="J790" s="95" t="s">
        <v>2135</v>
      </c>
      <c r="K790" s="95" t="s">
        <v>2587</v>
      </c>
      <c r="L790" s="95" t="s">
        <v>2136</v>
      </c>
      <c r="M790" s="95" t="s">
        <v>2137</v>
      </c>
    </row>
    <row r="791" spans="1:13" x14ac:dyDescent="0.25">
      <c r="A791" s="95" t="s">
        <v>2584</v>
      </c>
      <c r="B791" s="95" t="s">
        <v>2257</v>
      </c>
      <c r="C791" s="95" t="str">
        <f t="shared" ca="1" si="12"/>
        <v/>
      </c>
      <c r="D791" s="95" t="s">
        <v>974</v>
      </c>
      <c r="E791" s="95" t="s">
        <v>2584</v>
      </c>
      <c r="F791" s="95" t="s">
        <v>2133</v>
      </c>
      <c r="G791" s="95">
        <v>44</v>
      </c>
      <c r="H791" s="95" t="s">
        <v>2134</v>
      </c>
      <c r="I791" s="95" t="s">
        <v>2156</v>
      </c>
      <c r="J791" s="95" t="s">
        <v>2135</v>
      </c>
      <c r="K791" s="95" t="s">
        <v>2587</v>
      </c>
      <c r="L791" s="95" t="s">
        <v>2136</v>
      </c>
      <c r="M791" s="95" t="s">
        <v>2137</v>
      </c>
    </row>
    <row r="792" spans="1:13" x14ac:dyDescent="0.25">
      <c r="A792" s="95" t="s">
        <v>2584</v>
      </c>
      <c r="B792" s="95" t="s">
        <v>2258</v>
      </c>
      <c r="C792" s="95" t="str">
        <f t="shared" ca="1" si="12"/>
        <v/>
      </c>
      <c r="D792" s="95" t="s">
        <v>975</v>
      </c>
      <c r="E792" s="95" t="s">
        <v>2584</v>
      </c>
      <c r="F792" s="95" t="s">
        <v>2138</v>
      </c>
      <c r="G792" s="95">
        <v>44</v>
      </c>
      <c r="H792" s="95" t="s">
        <v>2134</v>
      </c>
      <c r="I792" s="95" t="s">
        <v>2156</v>
      </c>
      <c r="J792" s="95" t="s">
        <v>2135</v>
      </c>
      <c r="K792" s="95" t="s">
        <v>2587</v>
      </c>
      <c r="L792" s="95" t="s">
        <v>2136</v>
      </c>
      <c r="M792" s="95" t="s">
        <v>2137</v>
      </c>
    </row>
    <row r="793" spans="1:13" x14ac:dyDescent="0.25">
      <c r="A793" s="95" t="s">
        <v>2584</v>
      </c>
      <c r="B793" s="95" t="s">
        <v>2259</v>
      </c>
      <c r="C793" s="95" t="str">
        <f t="shared" ca="1" si="12"/>
        <v/>
      </c>
      <c r="D793" s="95" t="s">
        <v>976</v>
      </c>
      <c r="E793" s="95" t="s">
        <v>2584</v>
      </c>
      <c r="F793" s="95" t="s">
        <v>2139</v>
      </c>
      <c r="G793" s="95">
        <v>44</v>
      </c>
      <c r="H793" s="95" t="s">
        <v>2134</v>
      </c>
      <c r="I793" s="95" t="s">
        <v>2156</v>
      </c>
      <c r="J793" s="95" t="s">
        <v>2135</v>
      </c>
      <c r="K793" s="95" t="s">
        <v>2587</v>
      </c>
      <c r="L793" s="95" t="s">
        <v>2136</v>
      </c>
      <c r="M793" s="95" t="s">
        <v>2137</v>
      </c>
    </row>
    <row r="794" spans="1:13" x14ac:dyDescent="0.25">
      <c r="A794" s="95" t="s">
        <v>2584</v>
      </c>
      <c r="B794" s="95" t="s">
        <v>2260</v>
      </c>
      <c r="C794" s="95" t="str">
        <f t="shared" ca="1" si="12"/>
        <v/>
      </c>
      <c r="D794" s="95" t="s">
        <v>977</v>
      </c>
      <c r="E794" s="95" t="s">
        <v>2584</v>
      </c>
      <c r="F794" s="95" t="s">
        <v>2140</v>
      </c>
      <c r="G794" s="95">
        <v>44</v>
      </c>
      <c r="H794" s="95" t="s">
        <v>2134</v>
      </c>
      <c r="I794" s="95" t="s">
        <v>2156</v>
      </c>
      <c r="J794" s="95" t="s">
        <v>2143</v>
      </c>
      <c r="K794" s="95" t="s">
        <v>2587</v>
      </c>
      <c r="L794" s="95" t="s">
        <v>2136</v>
      </c>
      <c r="M794" s="95" t="s">
        <v>2137</v>
      </c>
    </row>
    <row r="795" spans="1:13" x14ac:dyDescent="0.25">
      <c r="A795" s="95" t="s">
        <v>2584</v>
      </c>
      <c r="B795" s="95" t="s">
        <v>2261</v>
      </c>
      <c r="C795" s="95" t="str">
        <f t="shared" ca="1" si="12"/>
        <v/>
      </c>
      <c r="D795" s="95" t="s">
        <v>978</v>
      </c>
      <c r="E795" s="95" t="s">
        <v>2584</v>
      </c>
      <c r="F795" s="95" t="s">
        <v>2141</v>
      </c>
      <c r="G795" s="95">
        <v>44</v>
      </c>
      <c r="H795" s="95" t="s">
        <v>2134</v>
      </c>
      <c r="I795" s="95" t="s">
        <v>2156</v>
      </c>
      <c r="J795" s="95" t="s">
        <v>2145</v>
      </c>
      <c r="K795" s="95" t="s">
        <v>2587</v>
      </c>
      <c r="L795" s="95" t="s">
        <v>2136</v>
      </c>
      <c r="M795" s="95" t="s">
        <v>2137</v>
      </c>
    </row>
    <row r="796" spans="1:13" x14ac:dyDescent="0.25">
      <c r="A796" s="95" t="s">
        <v>2584</v>
      </c>
      <c r="B796" s="95" t="s">
        <v>2262</v>
      </c>
      <c r="C796" s="95" t="str">
        <f t="shared" ca="1" si="12"/>
        <v/>
      </c>
      <c r="D796" s="95" t="s">
        <v>979</v>
      </c>
      <c r="E796" s="95" t="s">
        <v>2584</v>
      </c>
      <c r="F796" s="95" t="s">
        <v>2142</v>
      </c>
      <c r="G796" s="95">
        <v>44</v>
      </c>
      <c r="H796" s="95" t="s">
        <v>2134</v>
      </c>
      <c r="I796" s="95" t="s">
        <v>2156</v>
      </c>
      <c r="J796" s="95" t="s">
        <v>2147</v>
      </c>
      <c r="K796" s="95" t="s">
        <v>2587</v>
      </c>
      <c r="L796" s="95" t="s">
        <v>2136</v>
      </c>
      <c r="M796" s="95" t="s">
        <v>2137</v>
      </c>
    </row>
    <row r="797" spans="1:13" x14ac:dyDescent="0.25">
      <c r="A797" s="95" t="s">
        <v>2584</v>
      </c>
      <c r="B797" s="95" t="s">
        <v>2263</v>
      </c>
      <c r="C797" s="95" t="str">
        <f t="shared" ca="1" si="12"/>
        <v/>
      </c>
      <c r="D797" s="95" t="s">
        <v>980</v>
      </c>
      <c r="E797" s="95" t="s">
        <v>2584</v>
      </c>
      <c r="F797" s="95" t="s">
        <v>2144</v>
      </c>
      <c r="G797" s="95">
        <v>44</v>
      </c>
      <c r="H797" s="95" t="s">
        <v>2134</v>
      </c>
      <c r="I797" s="95" t="s">
        <v>2156</v>
      </c>
      <c r="J797" s="95" t="s">
        <v>2192</v>
      </c>
      <c r="K797" s="95" t="s">
        <v>2587</v>
      </c>
      <c r="L797" s="95" t="s">
        <v>2136</v>
      </c>
      <c r="M797" s="95" t="s">
        <v>2137</v>
      </c>
    </row>
    <row r="798" spans="1:13" x14ac:dyDescent="0.25">
      <c r="A798" s="95" t="s">
        <v>2584</v>
      </c>
      <c r="B798" s="95" t="s">
        <v>2264</v>
      </c>
      <c r="C798" s="95" t="str">
        <f t="shared" ca="1" si="12"/>
        <v/>
      </c>
      <c r="D798" s="95" t="s">
        <v>981</v>
      </c>
      <c r="E798" s="95" t="s">
        <v>2584</v>
      </c>
      <c r="F798" s="95" t="s">
        <v>2146</v>
      </c>
      <c r="G798" s="95">
        <v>44</v>
      </c>
      <c r="H798" s="95" t="s">
        <v>2134</v>
      </c>
      <c r="I798" s="95" t="s">
        <v>2156</v>
      </c>
      <c r="J798" s="95" t="s">
        <v>2150</v>
      </c>
      <c r="K798" s="95" t="s">
        <v>2587</v>
      </c>
      <c r="L798" s="95" t="s">
        <v>2136</v>
      </c>
      <c r="M798" s="95" t="s">
        <v>2137</v>
      </c>
    </row>
    <row r="799" spans="1:13" x14ac:dyDescent="0.25">
      <c r="A799" s="95" t="s">
        <v>2584</v>
      </c>
      <c r="B799" s="95" t="s">
        <v>2265</v>
      </c>
      <c r="C799" s="95" t="str">
        <f t="shared" ca="1" si="12"/>
        <v/>
      </c>
      <c r="D799" s="95" t="s">
        <v>982</v>
      </c>
      <c r="E799" s="95" t="s">
        <v>2584</v>
      </c>
      <c r="F799" s="95" t="s">
        <v>2148</v>
      </c>
      <c r="G799" s="95">
        <v>44</v>
      </c>
      <c r="H799" s="95" t="s">
        <v>2134</v>
      </c>
      <c r="I799" s="95" t="s">
        <v>2156</v>
      </c>
      <c r="J799" s="95" t="s">
        <v>2172</v>
      </c>
      <c r="K799" s="95" t="s">
        <v>2587</v>
      </c>
      <c r="L799" s="95" t="s">
        <v>2136</v>
      </c>
      <c r="M799" s="95" t="s">
        <v>2137</v>
      </c>
    </row>
    <row r="800" spans="1:13" x14ac:dyDescent="0.25">
      <c r="A800" s="95" t="s">
        <v>2584</v>
      </c>
      <c r="B800" s="95" t="s">
        <v>2266</v>
      </c>
      <c r="C800" s="95" t="str">
        <f t="shared" ca="1" si="12"/>
        <v/>
      </c>
      <c r="D800" s="95" t="s">
        <v>983</v>
      </c>
      <c r="E800" s="95" t="s">
        <v>2584</v>
      </c>
      <c r="F800" s="95" t="s">
        <v>2149</v>
      </c>
      <c r="G800" s="95">
        <v>44</v>
      </c>
      <c r="H800" s="95" t="s">
        <v>2134</v>
      </c>
      <c r="I800" s="95" t="s">
        <v>2156</v>
      </c>
      <c r="J800" s="95" t="s">
        <v>2173</v>
      </c>
      <c r="K800" s="95" t="s">
        <v>2587</v>
      </c>
      <c r="L800" s="95" t="s">
        <v>2136</v>
      </c>
      <c r="M800" s="95" t="s">
        <v>2137</v>
      </c>
    </row>
    <row r="801" spans="1:13" x14ac:dyDescent="0.25">
      <c r="A801" s="95" t="s">
        <v>2584</v>
      </c>
      <c r="B801" s="95" t="s">
        <v>2267</v>
      </c>
      <c r="C801" s="95" t="str">
        <f t="shared" ca="1" si="12"/>
        <v/>
      </c>
      <c r="D801" s="95" t="s">
        <v>984</v>
      </c>
      <c r="E801" s="95" t="s">
        <v>2584</v>
      </c>
      <c r="F801" s="95" t="s">
        <v>2151</v>
      </c>
      <c r="G801" s="95">
        <v>44</v>
      </c>
      <c r="H801" s="95" t="s">
        <v>2134</v>
      </c>
      <c r="I801" s="95" t="s">
        <v>2156</v>
      </c>
      <c r="J801" s="95" t="s">
        <v>2135</v>
      </c>
      <c r="K801" s="95" t="s">
        <v>2587</v>
      </c>
      <c r="L801" s="95" t="s">
        <v>2136</v>
      </c>
      <c r="M801" s="95" t="s">
        <v>2137</v>
      </c>
    </row>
    <row r="802" spans="1:13" x14ac:dyDescent="0.25">
      <c r="A802" s="95" t="s">
        <v>2584</v>
      </c>
      <c r="B802" s="95" t="s">
        <v>2270</v>
      </c>
      <c r="C802" s="95" t="str">
        <f t="shared" ca="1" si="12"/>
        <v/>
      </c>
      <c r="D802" s="95" t="s">
        <v>986</v>
      </c>
      <c r="E802" s="95" t="s">
        <v>2584</v>
      </c>
      <c r="F802" s="95" t="s">
        <v>2139</v>
      </c>
      <c r="G802" s="95">
        <v>45</v>
      </c>
      <c r="H802" s="95" t="s">
        <v>2134</v>
      </c>
      <c r="I802" s="95" t="s">
        <v>2157</v>
      </c>
      <c r="J802" s="95" t="s">
        <v>2135</v>
      </c>
      <c r="K802" s="95" t="s">
        <v>2587</v>
      </c>
      <c r="L802" s="95" t="s">
        <v>2136</v>
      </c>
      <c r="M802" s="95" t="s">
        <v>2137</v>
      </c>
    </row>
    <row r="803" spans="1:13" x14ac:dyDescent="0.25">
      <c r="A803" s="95" t="s">
        <v>2584</v>
      </c>
      <c r="B803" s="95" t="s">
        <v>2271</v>
      </c>
      <c r="C803" s="95" t="str">
        <f t="shared" ca="1" si="12"/>
        <v/>
      </c>
      <c r="D803" s="95" t="s">
        <v>987</v>
      </c>
      <c r="E803" s="95" t="s">
        <v>2584</v>
      </c>
      <c r="F803" s="95" t="s">
        <v>2140</v>
      </c>
      <c r="G803" s="95">
        <v>45</v>
      </c>
      <c r="H803" s="95" t="s">
        <v>2134</v>
      </c>
      <c r="I803" s="95" t="s">
        <v>2157</v>
      </c>
      <c r="J803" s="95" t="s">
        <v>2143</v>
      </c>
      <c r="K803" s="95" t="s">
        <v>2587</v>
      </c>
      <c r="L803" s="95" t="s">
        <v>2136</v>
      </c>
      <c r="M803" s="95" t="s">
        <v>2137</v>
      </c>
    </row>
    <row r="804" spans="1:13" x14ac:dyDescent="0.25">
      <c r="A804" s="95" t="s">
        <v>2584</v>
      </c>
      <c r="B804" s="95" t="s">
        <v>2272</v>
      </c>
      <c r="C804" s="95" t="str">
        <f t="shared" ca="1" si="12"/>
        <v/>
      </c>
      <c r="D804" s="95" t="s">
        <v>988</v>
      </c>
      <c r="E804" s="95" t="s">
        <v>2584</v>
      </c>
      <c r="F804" s="95" t="s">
        <v>2141</v>
      </c>
      <c r="G804" s="95">
        <v>45</v>
      </c>
      <c r="H804" s="95" t="s">
        <v>2134</v>
      </c>
      <c r="I804" s="95" t="s">
        <v>2157</v>
      </c>
      <c r="J804" s="95" t="s">
        <v>2145</v>
      </c>
      <c r="K804" s="95" t="s">
        <v>2587</v>
      </c>
      <c r="L804" s="95" t="s">
        <v>2136</v>
      </c>
      <c r="M804" s="95" t="s">
        <v>2137</v>
      </c>
    </row>
    <row r="805" spans="1:13" x14ac:dyDescent="0.25">
      <c r="A805" s="95" t="s">
        <v>2584</v>
      </c>
      <c r="B805" s="95" t="s">
        <v>2273</v>
      </c>
      <c r="C805" s="95" t="str">
        <f t="shared" ca="1" si="12"/>
        <v/>
      </c>
      <c r="D805" s="95" t="s">
        <v>989</v>
      </c>
      <c r="E805" s="95" t="s">
        <v>2584</v>
      </c>
      <c r="F805" s="95" t="s">
        <v>2142</v>
      </c>
      <c r="G805" s="95">
        <v>45</v>
      </c>
      <c r="H805" s="95" t="s">
        <v>2134</v>
      </c>
      <c r="I805" s="95" t="s">
        <v>2157</v>
      </c>
      <c r="J805" s="95" t="s">
        <v>2147</v>
      </c>
      <c r="K805" s="95" t="s">
        <v>2587</v>
      </c>
      <c r="L805" s="95" t="s">
        <v>2136</v>
      </c>
      <c r="M805" s="95" t="s">
        <v>2137</v>
      </c>
    </row>
    <row r="806" spans="1:13" x14ac:dyDescent="0.25">
      <c r="A806" s="95" t="s">
        <v>2584</v>
      </c>
      <c r="B806" s="95" t="s">
        <v>2274</v>
      </c>
      <c r="C806" s="95" t="str">
        <f t="shared" ca="1" si="12"/>
        <v/>
      </c>
      <c r="D806" s="95" t="s">
        <v>990</v>
      </c>
      <c r="E806" s="95" t="s">
        <v>2584</v>
      </c>
      <c r="F806" s="95" t="s">
        <v>2144</v>
      </c>
      <c r="G806" s="95">
        <v>45</v>
      </c>
      <c r="H806" s="95" t="s">
        <v>2134</v>
      </c>
      <c r="I806" s="95" t="s">
        <v>2157</v>
      </c>
      <c r="J806" s="95" t="s">
        <v>2192</v>
      </c>
      <c r="K806" s="95" t="s">
        <v>2587</v>
      </c>
      <c r="L806" s="95" t="s">
        <v>2136</v>
      </c>
      <c r="M806" s="95" t="s">
        <v>2137</v>
      </c>
    </row>
    <row r="807" spans="1:13" x14ac:dyDescent="0.25">
      <c r="A807" s="95" t="s">
        <v>2584</v>
      </c>
      <c r="B807" s="95" t="s">
        <v>2275</v>
      </c>
      <c r="C807" s="95" t="str">
        <f t="shared" ca="1" si="12"/>
        <v/>
      </c>
      <c r="D807" s="95" t="s">
        <v>991</v>
      </c>
      <c r="E807" s="95" t="s">
        <v>2584</v>
      </c>
      <c r="F807" s="95" t="s">
        <v>2146</v>
      </c>
      <c r="G807" s="95">
        <v>45</v>
      </c>
      <c r="H807" s="95" t="s">
        <v>2134</v>
      </c>
      <c r="I807" s="95" t="s">
        <v>2157</v>
      </c>
      <c r="J807" s="95" t="s">
        <v>2150</v>
      </c>
      <c r="K807" s="95" t="s">
        <v>2587</v>
      </c>
      <c r="L807" s="95" t="s">
        <v>2136</v>
      </c>
      <c r="M807" s="95" t="s">
        <v>2137</v>
      </c>
    </row>
    <row r="808" spans="1:13" x14ac:dyDescent="0.25">
      <c r="A808" s="95" t="s">
        <v>2584</v>
      </c>
      <c r="B808" s="95" t="s">
        <v>2276</v>
      </c>
      <c r="C808" s="95" t="str">
        <f t="shared" ca="1" si="12"/>
        <v/>
      </c>
      <c r="D808" s="95" t="s">
        <v>992</v>
      </c>
      <c r="E808" s="95" t="s">
        <v>2584</v>
      </c>
      <c r="F808" s="95" t="s">
        <v>2148</v>
      </c>
      <c r="G808" s="95">
        <v>45</v>
      </c>
      <c r="H808" s="95" t="s">
        <v>2134</v>
      </c>
      <c r="I808" s="95" t="s">
        <v>2157</v>
      </c>
      <c r="J808" s="95" t="s">
        <v>2172</v>
      </c>
      <c r="K808" s="95" t="s">
        <v>2587</v>
      </c>
      <c r="L808" s="95" t="s">
        <v>2136</v>
      </c>
      <c r="M808" s="95" t="s">
        <v>2137</v>
      </c>
    </row>
    <row r="809" spans="1:13" x14ac:dyDescent="0.25">
      <c r="A809" s="95" t="s">
        <v>2584</v>
      </c>
      <c r="B809" s="95" t="s">
        <v>2277</v>
      </c>
      <c r="C809" s="95" t="str">
        <f t="shared" ca="1" si="12"/>
        <v/>
      </c>
      <c r="D809" s="95" t="s">
        <v>993</v>
      </c>
      <c r="E809" s="95" t="s">
        <v>2584</v>
      </c>
      <c r="F809" s="95" t="s">
        <v>2149</v>
      </c>
      <c r="G809" s="95">
        <v>45</v>
      </c>
      <c r="H809" s="95" t="s">
        <v>2134</v>
      </c>
      <c r="I809" s="95" t="s">
        <v>2157</v>
      </c>
      <c r="J809" s="95" t="s">
        <v>2173</v>
      </c>
      <c r="K809" s="95" t="s">
        <v>2587</v>
      </c>
      <c r="L809" s="95" t="s">
        <v>2136</v>
      </c>
      <c r="M809" s="95" t="s">
        <v>2137</v>
      </c>
    </row>
    <row r="810" spans="1:13" x14ac:dyDescent="0.25">
      <c r="A810" s="95" t="s">
        <v>2584</v>
      </c>
      <c r="B810" s="95" t="s">
        <v>2278</v>
      </c>
      <c r="C810" s="95" t="str">
        <f t="shared" ca="1" si="12"/>
        <v/>
      </c>
      <c r="D810" s="95" t="s">
        <v>994</v>
      </c>
      <c r="E810" s="95" t="s">
        <v>2584</v>
      </c>
      <c r="F810" s="95" t="s">
        <v>2151</v>
      </c>
      <c r="G810" s="95">
        <v>45</v>
      </c>
      <c r="H810" s="95" t="s">
        <v>2134</v>
      </c>
      <c r="I810" s="95" t="s">
        <v>2157</v>
      </c>
      <c r="J810" s="95" t="s">
        <v>2135</v>
      </c>
      <c r="K810" s="95" t="s">
        <v>2587</v>
      </c>
      <c r="L810" s="95" t="s">
        <v>2136</v>
      </c>
      <c r="M810" s="95" t="s">
        <v>2137</v>
      </c>
    </row>
    <row r="811" spans="1:13" x14ac:dyDescent="0.25">
      <c r="A811" s="95" t="s">
        <v>2584</v>
      </c>
      <c r="B811" s="95" t="s">
        <v>2279</v>
      </c>
      <c r="C811" s="95" t="str">
        <f t="shared" ca="1" si="12"/>
        <v/>
      </c>
      <c r="D811" s="95" t="s">
        <v>996</v>
      </c>
      <c r="E811" s="95" t="s">
        <v>2584</v>
      </c>
      <c r="F811" s="95" t="s">
        <v>2133</v>
      </c>
      <c r="G811" s="95">
        <v>46</v>
      </c>
      <c r="H811" s="95" t="s">
        <v>2134</v>
      </c>
      <c r="I811" s="95" t="s">
        <v>2157</v>
      </c>
      <c r="J811" s="95" t="s">
        <v>2135</v>
      </c>
      <c r="K811" s="95" t="s">
        <v>2587</v>
      </c>
      <c r="L811" s="95" t="s">
        <v>2136</v>
      </c>
      <c r="M811" s="95" t="s">
        <v>2137</v>
      </c>
    </row>
    <row r="812" spans="1:13" x14ac:dyDescent="0.25">
      <c r="A812" s="95" t="s">
        <v>2584</v>
      </c>
      <c r="B812" s="95" t="s">
        <v>2280</v>
      </c>
      <c r="C812" s="95" t="str">
        <f t="shared" ca="1" si="12"/>
        <v/>
      </c>
      <c r="D812" s="95" t="s">
        <v>997</v>
      </c>
      <c r="E812" s="95" t="s">
        <v>2584</v>
      </c>
      <c r="F812" s="95" t="s">
        <v>2138</v>
      </c>
      <c r="G812" s="95">
        <v>46</v>
      </c>
      <c r="H812" s="95" t="s">
        <v>2134</v>
      </c>
      <c r="I812" s="95" t="s">
        <v>2157</v>
      </c>
      <c r="J812" s="95" t="s">
        <v>2135</v>
      </c>
      <c r="K812" s="95" t="s">
        <v>2587</v>
      </c>
      <c r="L812" s="95" t="s">
        <v>2136</v>
      </c>
      <c r="M812" s="95" t="s">
        <v>2137</v>
      </c>
    </row>
    <row r="813" spans="1:13" x14ac:dyDescent="0.25">
      <c r="A813" s="95" t="s">
        <v>2584</v>
      </c>
      <c r="B813" s="95" t="s">
        <v>2281</v>
      </c>
      <c r="C813" s="95" t="str">
        <f t="shared" ca="1" si="12"/>
        <v/>
      </c>
      <c r="D813" s="95" t="s">
        <v>998</v>
      </c>
      <c r="E813" s="95" t="s">
        <v>2584</v>
      </c>
      <c r="F813" s="95" t="s">
        <v>2139</v>
      </c>
      <c r="G813" s="95">
        <v>46</v>
      </c>
      <c r="H813" s="95" t="s">
        <v>2134</v>
      </c>
      <c r="I813" s="95" t="s">
        <v>2157</v>
      </c>
      <c r="J813" s="95" t="s">
        <v>2135</v>
      </c>
      <c r="K813" s="95" t="s">
        <v>2587</v>
      </c>
      <c r="L813" s="95" t="s">
        <v>2136</v>
      </c>
      <c r="M813" s="95" t="s">
        <v>2137</v>
      </c>
    </row>
    <row r="814" spans="1:13" x14ac:dyDescent="0.25">
      <c r="A814" s="95" t="s">
        <v>2584</v>
      </c>
      <c r="B814" s="95" t="s">
        <v>2282</v>
      </c>
      <c r="C814" s="95" t="str">
        <f t="shared" ca="1" si="12"/>
        <v/>
      </c>
      <c r="D814" s="95" t="s">
        <v>999</v>
      </c>
      <c r="E814" s="95" t="s">
        <v>2584</v>
      </c>
      <c r="F814" s="95" t="s">
        <v>2140</v>
      </c>
      <c r="G814" s="95">
        <v>46</v>
      </c>
      <c r="H814" s="95" t="s">
        <v>2134</v>
      </c>
      <c r="I814" s="95" t="s">
        <v>2157</v>
      </c>
      <c r="J814" s="95" t="s">
        <v>2143</v>
      </c>
      <c r="K814" s="95" t="s">
        <v>2587</v>
      </c>
      <c r="L814" s="95" t="s">
        <v>2136</v>
      </c>
      <c r="M814" s="95" t="s">
        <v>2137</v>
      </c>
    </row>
    <row r="815" spans="1:13" x14ac:dyDescent="0.25">
      <c r="A815" s="95" t="s">
        <v>2584</v>
      </c>
      <c r="B815" s="95" t="s">
        <v>2283</v>
      </c>
      <c r="C815" s="95" t="str">
        <f t="shared" ca="1" si="12"/>
        <v/>
      </c>
      <c r="D815" s="95" t="s">
        <v>1000</v>
      </c>
      <c r="E815" s="95" t="s">
        <v>2584</v>
      </c>
      <c r="F815" s="95" t="s">
        <v>2141</v>
      </c>
      <c r="G815" s="95">
        <v>46</v>
      </c>
      <c r="H815" s="95" t="s">
        <v>2134</v>
      </c>
      <c r="I815" s="95" t="s">
        <v>2157</v>
      </c>
      <c r="J815" s="95" t="s">
        <v>2145</v>
      </c>
      <c r="K815" s="95" t="s">
        <v>2587</v>
      </c>
      <c r="L815" s="95" t="s">
        <v>2136</v>
      </c>
      <c r="M815" s="95" t="s">
        <v>2137</v>
      </c>
    </row>
    <row r="816" spans="1:13" x14ac:dyDescent="0.25">
      <c r="A816" s="95" t="s">
        <v>2584</v>
      </c>
      <c r="B816" s="95" t="s">
        <v>2284</v>
      </c>
      <c r="C816" s="95" t="str">
        <f t="shared" ca="1" si="12"/>
        <v/>
      </c>
      <c r="D816" s="95" t="s">
        <v>1001</v>
      </c>
      <c r="E816" s="95" t="s">
        <v>2584</v>
      </c>
      <c r="F816" s="95" t="s">
        <v>2142</v>
      </c>
      <c r="G816" s="95">
        <v>46</v>
      </c>
      <c r="H816" s="95" t="s">
        <v>2134</v>
      </c>
      <c r="I816" s="95" t="s">
        <v>2157</v>
      </c>
      <c r="J816" s="95" t="s">
        <v>2147</v>
      </c>
      <c r="K816" s="95" t="s">
        <v>2587</v>
      </c>
      <c r="L816" s="95" t="s">
        <v>2136</v>
      </c>
      <c r="M816" s="95" t="s">
        <v>2137</v>
      </c>
    </row>
    <row r="817" spans="1:13" x14ac:dyDescent="0.25">
      <c r="A817" s="95" t="s">
        <v>2584</v>
      </c>
      <c r="B817" s="95" t="s">
        <v>2285</v>
      </c>
      <c r="C817" s="95" t="str">
        <f t="shared" ca="1" si="12"/>
        <v/>
      </c>
      <c r="D817" s="95" t="s">
        <v>1002</v>
      </c>
      <c r="E817" s="95" t="s">
        <v>2584</v>
      </c>
      <c r="F817" s="95" t="s">
        <v>2144</v>
      </c>
      <c r="G817" s="95">
        <v>46</v>
      </c>
      <c r="H817" s="95" t="s">
        <v>2134</v>
      </c>
      <c r="I817" s="95" t="s">
        <v>2157</v>
      </c>
      <c r="J817" s="95" t="s">
        <v>2192</v>
      </c>
      <c r="K817" s="95" t="s">
        <v>2587</v>
      </c>
      <c r="L817" s="95" t="s">
        <v>2136</v>
      </c>
      <c r="M817" s="95" t="s">
        <v>2137</v>
      </c>
    </row>
    <row r="818" spans="1:13" x14ac:dyDescent="0.25">
      <c r="A818" s="95" t="s">
        <v>2584</v>
      </c>
      <c r="B818" s="95" t="s">
        <v>2286</v>
      </c>
      <c r="C818" s="95" t="str">
        <f t="shared" ca="1" si="12"/>
        <v/>
      </c>
      <c r="D818" s="95" t="s">
        <v>1003</v>
      </c>
      <c r="E818" s="95" t="s">
        <v>2584</v>
      </c>
      <c r="F818" s="95" t="s">
        <v>2146</v>
      </c>
      <c r="G818" s="95">
        <v>46</v>
      </c>
      <c r="H818" s="95" t="s">
        <v>2134</v>
      </c>
      <c r="I818" s="95" t="s">
        <v>2157</v>
      </c>
      <c r="J818" s="95" t="s">
        <v>2150</v>
      </c>
      <c r="K818" s="95" t="s">
        <v>2587</v>
      </c>
      <c r="L818" s="95" t="s">
        <v>2136</v>
      </c>
      <c r="M818" s="95" t="s">
        <v>2137</v>
      </c>
    </row>
    <row r="819" spans="1:13" x14ac:dyDescent="0.25">
      <c r="A819" s="95" t="s">
        <v>2584</v>
      </c>
      <c r="B819" s="95" t="s">
        <v>2287</v>
      </c>
      <c r="C819" s="95" t="str">
        <f t="shared" ca="1" si="12"/>
        <v/>
      </c>
      <c r="D819" s="95" t="s">
        <v>1004</v>
      </c>
      <c r="E819" s="95" t="s">
        <v>2584</v>
      </c>
      <c r="F819" s="95" t="s">
        <v>2148</v>
      </c>
      <c r="G819" s="95">
        <v>46</v>
      </c>
      <c r="H819" s="95" t="s">
        <v>2134</v>
      </c>
      <c r="I819" s="95" t="s">
        <v>2157</v>
      </c>
      <c r="J819" s="95" t="s">
        <v>2172</v>
      </c>
      <c r="K819" s="95" t="s">
        <v>2587</v>
      </c>
      <c r="L819" s="95" t="s">
        <v>2136</v>
      </c>
      <c r="M819" s="95" t="s">
        <v>2137</v>
      </c>
    </row>
    <row r="820" spans="1:13" x14ac:dyDescent="0.25">
      <c r="A820" s="95" t="s">
        <v>2584</v>
      </c>
      <c r="B820" s="95" t="s">
        <v>2288</v>
      </c>
      <c r="C820" s="95" t="str">
        <f t="shared" ca="1" si="12"/>
        <v/>
      </c>
      <c r="D820" s="95" t="s">
        <v>1005</v>
      </c>
      <c r="E820" s="95" t="s">
        <v>2584</v>
      </c>
      <c r="F820" s="95" t="s">
        <v>2149</v>
      </c>
      <c r="G820" s="95">
        <v>46</v>
      </c>
      <c r="H820" s="95" t="s">
        <v>2134</v>
      </c>
      <c r="I820" s="95" t="s">
        <v>2157</v>
      </c>
      <c r="J820" s="95" t="s">
        <v>2173</v>
      </c>
      <c r="K820" s="95" t="s">
        <v>2587</v>
      </c>
      <c r="L820" s="95" t="s">
        <v>2136</v>
      </c>
      <c r="M820" s="95" t="s">
        <v>2137</v>
      </c>
    </row>
    <row r="821" spans="1:13" x14ac:dyDescent="0.25">
      <c r="A821" s="95" t="s">
        <v>2584</v>
      </c>
      <c r="B821" s="95" t="s">
        <v>2289</v>
      </c>
      <c r="C821" s="95" t="str">
        <f t="shared" ca="1" si="12"/>
        <v/>
      </c>
      <c r="D821" s="95" t="s">
        <v>1006</v>
      </c>
      <c r="E821" s="95" t="s">
        <v>2584</v>
      </c>
      <c r="F821" s="95" t="s">
        <v>2151</v>
      </c>
      <c r="G821" s="95">
        <v>46</v>
      </c>
      <c r="H821" s="95" t="s">
        <v>2134</v>
      </c>
      <c r="I821" s="95" t="s">
        <v>2157</v>
      </c>
      <c r="J821" s="95" t="s">
        <v>2135</v>
      </c>
      <c r="K821" s="95" t="s">
        <v>2587</v>
      </c>
      <c r="L821" s="95" t="s">
        <v>2136</v>
      </c>
      <c r="M821" s="95" t="s">
        <v>2137</v>
      </c>
    </row>
    <row r="822" spans="1:13" x14ac:dyDescent="0.25">
      <c r="A822" s="95" t="s">
        <v>2584</v>
      </c>
      <c r="B822" s="95" t="s">
        <v>1841</v>
      </c>
      <c r="C822" s="95" t="str">
        <f t="shared" ca="1" si="12"/>
        <v/>
      </c>
      <c r="D822" s="95" t="s">
        <v>1008</v>
      </c>
      <c r="E822" s="95" t="s">
        <v>2584</v>
      </c>
      <c r="F822" s="95" t="s">
        <v>2133</v>
      </c>
      <c r="G822" s="95">
        <v>47</v>
      </c>
      <c r="H822" s="95" t="s">
        <v>2134</v>
      </c>
      <c r="I822" s="95" t="s">
        <v>2157</v>
      </c>
      <c r="J822" s="95" t="s">
        <v>2135</v>
      </c>
      <c r="K822" s="95" t="s">
        <v>2587</v>
      </c>
      <c r="L822" s="95" t="s">
        <v>2136</v>
      </c>
      <c r="M822" s="95" t="s">
        <v>2137</v>
      </c>
    </row>
    <row r="823" spans="1:13" x14ac:dyDescent="0.25">
      <c r="A823" s="95" t="s">
        <v>2584</v>
      </c>
      <c r="B823" s="95" t="s">
        <v>1842</v>
      </c>
      <c r="C823" s="95" t="str">
        <f t="shared" ca="1" si="12"/>
        <v/>
      </c>
      <c r="D823" s="95" t="s">
        <v>1009</v>
      </c>
      <c r="E823" s="95" t="s">
        <v>2584</v>
      </c>
      <c r="F823" s="95" t="s">
        <v>2138</v>
      </c>
      <c r="G823" s="95">
        <v>47</v>
      </c>
      <c r="H823" s="95" t="s">
        <v>2134</v>
      </c>
      <c r="I823" s="95" t="s">
        <v>2157</v>
      </c>
      <c r="J823" s="95" t="s">
        <v>2135</v>
      </c>
      <c r="K823" s="95" t="s">
        <v>2587</v>
      </c>
      <c r="L823" s="95" t="s">
        <v>2136</v>
      </c>
      <c r="M823" s="95" t="s">
        <v>2137</v>
      </c>
    </row>
    <row r="824" spans="1:13" x14ac:dyDescent="0.25">
      <c r="A824" s="95" t="s">
        <v>2584</v>
      </c>
      <c r="B824" s="95" t="s">
        <v>1843</v>
      </c>
      <c r="C824" s="95" t="str">
        <f t="shared" ca="1" si="12"/>
        <v/>
      </c>
      <c r="D824" s="95" t="s">
        <v>1010</v>
      </c>
      <c r="E824" s="95" t="s">
        <v>2584</v>
      </c>
      <c r="F824" s="95" t="s">
        <v>2139</v>
      </c>
      <c r="G824" s="95">
        <v>47</v>
      </c>
      <c r="H824" s="95" t="s">
        <v>2134</v>
      </c>
      <c r="I824" s="95" t="s">
        <v>2157</v>
      </c>
      <c r="J824" s="95" t="s">
        <v>2135</v>
      </c>
      <c r="K824" s="95" t="s">
        <v>2587</v>
      </c>
      <c r="L824" s="95" t="s">
        <v>2136</v>
      </c>
      <c r="M824" s="95" t="s">
        <v>2137</v>
      </c>
    </row>
    <row r="825" spans="1:13" x14ac:dyDescent="0.25">
      <c r="A825" s="95" t="s">
        <v>2584</v>
      </c>
      <c r="B825" s="95" t="s">
        <v>1844</v>
      </c>
      <c r="C825" s="95" t="str">
        <f t="shared" ca="1" si="12"/>
        <v/>
      </c>
      <c r="D825" s="95" t="s">
        <v>1011</v>
      </c>
      <c r="E825" s="95" t="s">
        <v>2584</v>
      </c>
      <c r="F825" s="95" t="s">
        <v>2140</v>
      </c>
      <c r="G825" s="95">
        <v>47</v>
      </c>
      <c r="H825" s="95" t="s">
        <v>2134</v>
      </c>
      <c r="I825" s="95" t="s">
        <v>2157</v>
      </c>
      <c r="J825" s="95" t="s">
        <v>2143</v>
      </c>
      <c r="K825" s="95" t="s">
        <v>2587</v>
      </c>
      <c r="L825" s="95" t="s">
        <v>2136</v>
      </c>
      <c r="M825" s="95" t="s">
        <v>2137</v>
      </c>
    </row>
    <row r="826" spans="1:13" x14ac:dyDescent="0.25">
      <c r="A826" s="95" t="s">
        <v>2584</v>
      </c>
      <c r="B826" s="95" t="s">
        <v>1845</v>
      </c>
      <c r="C826" s="95" t="str">
        <f t="shared" ca="1" si="12"/>
        <v/>
      </c>
      <c r="D826" s="95" t="s">
        <v>1012</v>
      </c>
      <c r="E826" s="95" t="s">
        <v>2584</v>
      </c>
      <c r="F826" s="95" t="s">
        <v>2141</v>
      </c>
      <c r="G826" s="95">
        <v>47</v>
      </c>
      <c r="H826" s="95" t="s">
        <v>2134</v>
      </c>
      <c r="I826" s="95" t="s">
        <v>2157</v>
      </c>
      <c r="J826" s="95" t="s">
        <v>2145</v>
      </c>
      <c r="K826" s="95" t="s">
        <v>2587</v>
      </c>
      <c r="L826" s="95" t="s">
        <v>2136</v>
      </c>
      <c r="M826" s="95" t="s">
        <v>2137</v>
      </c>
    </row>
    <row r="827" spans="1:13" x14ac:dyDescent="0.25">
      <c r="A827" s="95" t="s">
        <v>2584</v>
      </c>
      <c r="B827" s="95" t="s">
        <v>1846</v>
      </c>
      <c r="C827" s="95" t="str">
        <f t="shared" ca="1" si="12"/>
        <v/>
      </c>
      <c r="D827" s="95" t="s">
        <v>1013</v>
      </c>
      <c r="E827" s="95" t="s">
        <v>2584</v>
      </c>
      <c r="F827" s="95" t="s">
        <v>2142</v>
      </c>
      <c r="G827" s="95">
        <v>47</v>
      </c>
      <c r="H827" s="95" t="s">
        <v>2134</v>
      </c>
      <c r="I827" s="95" t="s">
        <v>2157</v>
      </c>
      <c r="J827" s="95" t="s">
        <v>2147</v>
      </c>
      <c r="K827" s="95" t="s">
        <v>2587</v>
      </c>
      <c r="L827" s="95" t="s">
        <v>2136</v>
      </c>
      <c r="M827" s="95" t="s">
        <v>2137</v>
      </c>
    </row>
    <row r="828" spans="1:13" x14ac:dyDescent="0.25">
      <c r="A828" s="95" t="s">
        <v>2584</v>
      </c>
      <c r="B828" s="95" t="s">
        <v>1847</v>
      </c>
      <c r="C828" s="95" t="str">
        <f t="shared" ca="1" si="12"/>
        <v/>
      </c>
      <c r="D828" s="95" t="s">
        <v>1014</v>
      </c>
      <c r="E828" s="95" t="s">
        <v>2584</v>
      </c>
      <c r="F828" s="95" t="s">
        <v>2144</v>
      </c>
      <c r="G828" s="95">
        <v>47</v>
      </c>
      <c r="H828" s="95" t="s">
        <v>2134</v>
      </c>
      <c r="I828" s="95" t="s">
        <v>2157</v>
      </c>
      <c r="J828" s="95" t="s">
        <v>2192</v>
      </c>
      <c r="K828" s="95" t="s">
        <v>2587</v>
      </c>
      <c r="L828" s="95" t="s">
        <v>2136</v>
      </c>
      <c r="M828" s="95" t="s">
        <v>2137</v>
      </c>
    </row>
    <row r="829" spans="1:13" x14ac:dyDescent="0.25">
      <c r="A829" s="95" t="s">
        <v>2584</v>
      </c>
      <c r="B829" s="95" t="s">
        <v>1848</v>
      </c>
      <c r="C829" s="95" t="str">
        <f t="shared" ca="1" si="12"/>
        <v/>
      </c>
      <c r="D829" s="95" t="s">
        <v>1015</v>
      </c>
      <c r="E829" s="95" t="s">
        <v>2584</v>
      </c>
      <c r="F829" s="95" t="s">
        <v>2146</v>
      </c>
      <c r="G829" s="95">
        <v>47</v>
      </c>
      <c r="H829" s="95" t="s">
        <v>2134</v>
      </c>
      <c r="I829" s="95" t="s">
        <v>2157</v>
      </c>
      <c r="J829" s="95" t="s">
        <v>2150</v>
      </c>
      <c r="K829" s="95" t="s">
        <v>2587</v>
      </c>
      <c r="L829" s="95" t="s">
        <v>2136</v>
      </c>
      <c r="M829" s="95" t="s">
        <v>2137</v>
      </c>
    </row>
    <row r="830" spans="1:13" x14ac:dyDescent="0.25">
      <c r="A830" s="95" t="s">
        <v>2584</v>
      </c>
      <c r="B830" s="95" t="s">
        <v>1849</v>
      </c>
      <c r="C830" s="95" t="str">
        <f t="shared" ca="1" si="12"/>
        <v/>
      </c>
      <c r="D830" s="95" t="s">
        <v>1016</v>
      </c>
      <c r="E830" s="95" t="s">
        <v>2584</v>
      </c>
      <c r="F830" s="95" t="s">
        <v>2148</v>
      </c>
      <c r="G830" s="95">
        <v>47</v>
      </c>
      <c r="H830" s="95" t="s">
        <v>2134</v>
      </c>
      <c r="I830" s="95" t="s">
        <v>2157</v>
      </c>
      <c r="J830" s="95" t="s">
        <v>2172</v>
      </c>
      <c r="K830" s="95" t="s">
        <v>2587</v>
      </c>
      <c r="L830" s="95" t="s">
        <v>2136</v>
      </c>
      <c r="M830" s="95" t="s">
        <v>2137</v>
      </c>
    </row>
    <row r="831" spans="1:13" x14ac:dyDescent="0.25">
      <c r="A831" s="95" t="s">
        <v>2584</v>
      </c>
      <c r="B831" s="95" t="s">
        <v>1850</v>
      </c>
      <c r="C831" s="95" t="str">
        <f t="shared" ca="1" si="12"/>
        <v/>
      </c>
      <c r="D831" s="95" t="s">
        <v>1017</v>
      </c>
      <c r="E831" s="95" t="s">
        <v>2584</v>
      </c>
      <c r="F831" s="95" t="s">
        <v>2149</v>
      </c>
      <c r="G831" s="95">
        <v>47</v>
      </c>
      <c r="H831" s="95" t="s">
        <v>2134</v>
      </c>
      <c r="I831" s="95" t="s">
        <v>2157</v>
      </c>
      <c r="J831" s="95" t="s">
        <v>2173</v>
      </c>
      <c r="K831" s="95" t="s">
        <v>2587</v>
      </c>
      <c r="L831" s="95" t="s">
        <v>2136</v>
      </c>
      <c r="M831" s="95" t="s">
        <v>2137</v>
      </c>
    </row>
    <row r="832" spans="1:13" x14ac:dyDescent="0.25">
      <c r="A832" s="95" t="s">
        <v>2584</v>
      </c>
      <c r="B832" s="95" t="s">
        <v>1851</v>
      </c>
      <c r="C832" s="95" t="str">
        <f t="shared" ca="1" si="12"/>
        <v/>
      </c>
      <c r="D832" s="95" t="s">
        <v>1018</v>
      </c>
      <c r="E832" s="95" t="s">
        <v>2584</v>
      </c>
      <c r="F832" s="95" t="s">
        <v>2151</v>
      </c>
      <c r="G832" s="95">
        <v>47</v>
      </c>
      <c r="H832" s="95" t="s">
        <v>2134</v>
      </c>
      <c r="I832" s="95" t="s">
        <v>2157</v>
      </c>
      <c r="J832" s="95" t="s">
        <v>2135</v>
      </c>
      <c r="K832" s="95" t="s">
        <v>2587</v>
      </c>
      <c r="L832" s="95" t="s">
        <v>2136</v>
      </c>
      <c r="M832" s="95" t="s">
        <v>2137</v>
      </c>
    </row>
    <row r="833" spans="1:13" x14ac:dyDescent="0.25">
      <c r="A833" s="95" t="s">
        <v>2584</v>
      </c>
      <c r="B833" s="95" t="s">
        <v>1853</v>
      </c>
      <c r="C833" s="95" t="str">
        <f t="shared" ca="1" si="12"/>
        <v/>
      </c>
      <c r="D833" s="95" t="s">
        <v>1020</v>
      </c>
      <c r="E833" s="95" t="s">
        <v>2584</v>
      </c>
      <c r="F833" s="95" t="s">
        <v>2133</v>
      </c>
      <c r="G833" s="95">
        <v>48</v>
      </c>
      <c r="H833" s="95" t="s">
        <v>2134</v>
      </c>
      <c r="I833" s="95" t="s">
        <v>2157</v>
      </c>
      <c r="J833" s="95" t="s">
        <v>2135</v>
      </c>
      <c r="K833" s="95" t="s">
        <v>2587</v>
      </c>
      <c r="L833" s="95" t="s">
        <v>2136</v>
      </c>
      <c r="M833" s="95" t="s">
        <v>2137</v>
      </c>
    </row>
    <row r="834" spans="1:13" x14ac:dyDescent="0.25">
      <c r="A834" s="95" t="s">
        <v>2584</v>
      </c>
      <c r="B834" s="95" t="s">
        <v>1854</v>
      </c>
      <c r="C834" s="95" t="str">
        <f t="shared" ref="C834:C897" ca="1" si="13">IF(ISBLANK(INDIRECT(CONCATENATE("'",A834,"'","!",B834))),"",(INDIRECT(CONCATENATE("'",A834,"'","!",B834))))</f>
        <v/>
      </c>
      <c r="D834" s="95" t="s">
        <v>1021</v>
      </c>
      <c r="E834" s="95" t="s">
        <v>2584</v>
      </c>
      <c r="F834" s="95" t="s">
        <v>2138</v>
      </c>
      <c r="G834" s="95">
        <v>48</v>
      </c>
      <c r="H834" s="95" t="s">
        <v>2134</v>
      </c>
      <c r="I834" s="95" t="s">
        <v>2157</v>
      </c>
      <c r="J834" s="95" t="s">
        <v>2135</v>
      </c>
      <c r="K834" s="95" t="s">
        <v>2587</v>
      </c>
      <c r="L834" s="95" t="s">
        <v>2136</v>
      </c>
      <c r="M834" s="95" t="s">
        <v>2137</v>
      </c>
    </row>
    <row r="835" spans="1:13" x14ac:dyDescent="0.25">
      <c r="A835" s="95" t="s">
        <v>2584</v>
      </c>
      <c r="B835" s="95" t="s">
        <v>1948</v>
      </c>
      <c r="C835" s="95" t="str">
        <f t="shared" ca="1" si="13"/>
        <v/>
      </c>
      <c r="D835" s="95" t="s">
        <v>1022</v>
      </c>
      <c r="E835" s="95" t="s">
        <v>2584</v>
      </c>
      <c r="F835" s="95" t="s">
        <v>2139</v>
      </c>
      <c r="G835" s="95">
        <v>48</v>
      </c>
      <c r="H835" s="95" t="s">
        <v>2134</v>
      </c>
      <c r="I835" s="95" t="s">
        <v>2157</v>
      </c>
      <c r="J835" s="95" t="s">
        <v>2135</v>
      </c>
      <c r="K835" s="95" t="s">
        <v>2587</v>
      </c>
      <c r="L835" s="95" t="s">
        <v>2136</v>
      </c>
      <c r="M835" s="95" t="s">
        <v>2137</v>
      </c>
    </row>
    <row r="836" spans="1:13" x14ac:dyDescent="0.25">
      <c r="A836" s="95" t="s">
        <v>2584</v>
      </c>
      <c r="B836" s="95" t="s">
        <v>1949</v>
      </c>
      <c r="C836" s="95" t="str">
        <f t="shared" ca="1" si="13"/>
        <v/>
      </c>
      <c r="D836" s="95" t="s">
        <v>1023</v>
      </c>
      <c r="E836" s="95" t="s">
        <v>2584</v>
      </c>
      <c r="F836" s="95" t="s">
        <v>2140</v>
      </c>
      <c r="G836" s="95">
        <v>48</v>
      </c>
      <c r="H836" s="95" t="s">
        <v>2134</v>
      </c>
      <c r="I836" s="95" t="s">
        <v>2157</v>
      </c>
      <c r="J836" s="95" t="s">
        <v>2143</v>
      </c>
      <c r="K836" s="95" t="s">
        <v>2587</v>
      </c>
      <c r="L836" s="95" t="s">
        <v>2136</v>
      </c>
      <c r="M836" s="95" t="s">
        <v>2137</v>
      </c>
    </row>
    <row r="837" spans="1:13" x14ac:dyDescent="0.25">
      <c r="A837" s="95" t="s">
        <v>2584</v>
      </c>
      <c r="B837" s="95" t="s">
        <v>1950</v>
      </c>
      <c r="C837" s="95" t="str">
        <f t="shared" ca="1" si="13"/>
        <v/>
      </c>
      <c r="D837" s="95" t="s">
        <v>1024</v>
      </c>
      <c r="E837" s="95" t="s">
        <v>2584</v>
      </c>
      <c r="F837" s="95" t="s">
        <v>2141</v>
      </c>
      <c r="G837" s="95">
        <v>48</v>
      </c>
      <c r="H837" s="95" t="s">
        <v>2134</v>
      </c>
      <c r="I837" s="95" t="s">
        <v>2157</v>
      </c>
      <c r="J837" s="95" t="s">
        <v>2145</v>
      </c>
      <c r="K837" s="95" t="s">
        <v>2587</v>
      </c>
      <c r="L837" s="95" t="s">
        <v>2136</v>
      </c>
      <c r="M837" s="95" t="s">
        <v>2137</v>
      </c>
    </row>
    <row r="838" spans="1:13" x14ac:dyDescent="0.25">
      <c r="A838" s="95" t="s">
        <v>2584</v>
      </c>
      <c r="B838" s="95" t="s">
        <v>1951</v>
      </c>
      <c r="C838" s="95" t="str">
        <f t="shared" ca="1" si="13"/>
        <v/>
      </c>
      <c r="D838" s="95" t="s">
        <v>1025</v>
      </c>
      <c r="E838" s="95" t="s">
        <v>2584</v>
      </c>
      <c r="F838" s="95" t="s">
        <v>2142</v>
      </c>
      <c r="G838" s="95">
        <v>48</v>
      </c>
      <c r="H838" s="95" t="s">
        <v>2134</v>
      </c>
      <c r="I838" s="95" t="s">
        <v>2157</v>
      </c>
      <c r="J838" s="95" t="s">
        <v>2147</v>
      </c>
      <c r="K838" s="95" t="s">
        <v>2587</v>
      </c>
      <c r="L838" s="95" t="s">
        <v>2136</v>
      </c>
      <c r="M838" s="95" t="s">
        <v>2137</v>
      </c>
    </row>
    <row r="839" spans="1:13" x14ac:dyDescent="0.25">
      <c r="A839" s="95" t="s">
        <v>2584</v>
      </c>
      <c r="B839" s="95" t="s">
        <v>1952</v>
      </c>
      <c r="C839" s="95" t="str">
        <f t="shared" ca="1" si="13"/>
        <v/>
      </c>
      <c r="D839" s="95" t="s">
        <v>1026</v>
      </c>
      <c r="E839" s="95" t="s">
        <v>2584</v>
      </c>
      <c r="F839" s="95" t="s">
        <v>2144</v>
      </c>
      <c r="G839" s="95">
        <v>48</v>
      </c>
      <c r="H839" s="95" t="s">
        <v>2134</v>
      </c>
      <c r="I839" s="95" t="s">
        <v>2157</v>
      </c>
      <c r="J839" s="95" t="s">
        <v>2192</v>
      </c>
      <c r="K839" s="95" t="s">
        <v>2587</v>
      </c>
      <c r="L839" s="95" t="s">
        <v>2136</v>
      </c>
      <c r="M839" s="95" t="s">
        <v>2137</v>
      </c>
    </row>
    <row r="840" spans="1:13" x14ac:dyDescent="0.25">
      <c r="A840" s="95" t="s">
        <v>2584</v>
      </c>
      <c r="B840" s="95" t="s">
        <v>1953</v>
      </c>
      <c r="C840" s="95" t="str">
        <f t="shared" ca="1" si="13"/>
        <v/>
      </c>
      <c r="D840" s="95" t="s">
        <v>1027</v>
      </c>
      <c r="E840" s="95" t="s">
        <v>2584</v>
      </c>
      <c r="F840" s="95" t="s">
        <v>2146</v>
      </c>
      <c r="G840" s="95">
        <v>48</v>
      </c>
      <c r="H840" s="95" t="s">
        <v>2134</v>
      </c>
      <c r="I840" s="95" t="s">
        <v>2157</v>
      </c>
      <c r="J840" s="95" t="s">
        <v>2150</v>
      </c>
      <c r="K840" s="95" t="s">
        <v>2587</v>
      </c>
      <c r="L840" s="95" t="s">
        <v>2136</v>
      </c>
      <c r="M840" s="95" t="s">
        <v>2137</v>
      </c>
    </row>
    <row r="841" spans="1:13" x14ac:dyDescent="0.25">
      <c r="A841" s="95" t="s">
        <v>2584</v>
      </c>
      <c r="B841" s="95" t="s">
        <v>1954</v>
      </c>
      <c r="C841" s="95" t="str">
        <f t="shared" ca="1" si="13"/>
        <v/>
      </c>
      <c r="D841" s="95" t="s">
        <v>1028</v>
      </c>
      <c r="E841" s="95" t="s">
        <v>2584</v>
      </c>
      <c r="F841" s="95" t="s">
        <v>2148</v>
      </c>
      <c r="G841" s="95">
        <v>48</v>
      </c>
      <c r="H841" s="95" t="s">
        <v>2134</v>
      </c>
      <c r="I841" s="95" t="s">
        <v>2157</v>
      </c>
      <c r="J841" s="95" t="s">
        <v>2172</v>
      </c>
      <c r="K841" s="95" t="s">
        <v>2587</v>
      </c>
      <c r="L841" s="95" t="s">
        <v>2136</v>
      </c>
      <c r="M841" s="95" t="s">
        <v>2137</v>
      </c>
    </row>
    <row r="842" spans="1:13" x14ac:dyDescent="0.25">
      <c r="A842" s="95" t="s">
        <v>2584</v>
      </c>
      <c r="B842" s="95" t="s">
        <v>1955</v>
      </c>
      <c r="C842" s="95" t="str">
        <f t="shared" ca="1" si="13"/>
        <v/>
      </c>
      <c r="D842" s="95" t="s">
        <v>1029</v>
      </c>
      <c r="E842" s="95" t="s">
        <v>2584</v>
      </c>
      <c r="F842" s="95" t="s">
        <v>2149</v>
      </c>
      <c r="G842" s="95">
        <v>48</v>
      </c>
      <c r="H842" s="95" t="s">
        <v>2134</v>
      </c>
      <c r="I842" s="95" t="s">
        <v>2157</v>
      </c>
      <c r="J842" s="95" t="s">
        <v>2173</v>
      </c>
      <c r="K842" s="95" t="s">
        <v>2587</v>
      </c>
      <c r="L842" s="95" t="s">
        <v>2136</v>
      </c>
      <c r="M842" s="95" t="s">
        <v>2137</v>
      </c>
    </row>
    <row r="843" spans="1:13" x14ac:dyDescent="0.25">
      <c r="A843" s="95" t="s">
        <v>2584</v>
      </c>
      <c r="B843" s="95" t="s">
        <v>1956</v>
      </c>
      <c r="C843" s="95" t="str">
        <f t="shared" ca="1" si="13"/>
        <v/>
      </c>
      <c r="D843" s="95" t="s">
        <v>1030</v>
      </c>
      <c r="E843" s="95" t="s">
        <v>2584</v>
      </c>
      <c r="F843" s="95" t="s">
        <v>2151</v>
      </c>
      <c r="G843" s="95">
        <v>48</v>
      </c>
      <c r="H843" s="95" t="s">
        <v>2134</v>
      </c>
      <c r="I843" s="95" t="s">
        <v>2157</v>
      </c>
      <c r="J843" s="95" t="s">
        <v>2135</v>
      </c>
      <c r="K843" s="95" t="s">
        <v>2587</v>
      </c>
      <c r="L843" s="95" t="s">
        <v>2136</v>
      </c>
      <c r="M843" s="95" t="s">
        <v>2137</v>
      </c>
    </row>
    <row r="844" spans="1:13" x14ac:dyDescent="0.25">
      <c r="A844" s="95" t="s">
        <v>2584</v>
      </c>
      <c r="B844" s="95" t="s">
        <v>1856</v>
      </c>
      <c r="C844" s="95" t="str">
        <f t="shared" ca="1" si="13"/>
        <v/>
      </c>
      <c r="D844" s="95" t="s">
        <v>1032</v>
      </c>
      <c r="E844" s="95" t="s">
        <v>2584</v>
      </c>
      <c r="F844" s="95" t="s">
        <v>2133</v>
      </c>
      <c r="G844" s="95">
        <v>49</v>
      </c>
      <c r="H844" s="95" t="s">
        <v>2134</v>
      </c>
      <c r="I844" s="95" t="s">
        <v>2157</v>
      </c>
      <c r="J844" s="95" t="s">
        <v>2135</v>
      </c>
      <c r="K844" s="95" t="s">
        <v>2587</v>
      </c>
      <c r="L844" s="95" t="s">
        <v>2136</v>
      </c>
      <c r="M844" s="95" t="s">
        <v>2137</v>
      </c>
    </row>
    <row r="845" spans="1:13" x14ac:dyDescent="0.25">
      <c r="A845" s="95" t="s">
        <v>2584</v>
      </c>
      <c r="B845" s="95" t="s">
        <v>1857</v>
      </c>
      <c r="C845" s="95" t="str">
        <f t="shared" ca="1" si="13"/>
        <v/>
      </c>
      <c r="D845" s="95" t="s">
        <v>1033</v>
      </c>
      <c r="E845" s="95" t="s">
        <v>2584</v>
      </c>
      <c r="F845" s="95" t="s">
        <v>2138</v>
      </c>
      <c r="G845" s="95">
        <v>49</v>
      </c>
      <c r="H845" s="95" t="s">
        <v>2134</v>
      </c>
      <c r="I845" s="95" t="s">
        <v>2157</v>
      </c>
      <c r="J845" s="95" t="s">
        <v>2135</v>
      </c>
      <c r="K845" s="95" t="s">
        <v>2587</v>
      </c>
      <c r="L845" s="95" t="s">
        <v>2136</v>
      </c>
      <c r="M845" s="95" t="s">
        <v>2137</v>
      </c>
    </row>
    <row r="846" spans="1:13" x14ac:dyDescent="0.25">
      <c r="A846" s="95" t="s">
        <v>2584</v>
      </c>
      <c r="B846" s="95" t="s">
        <v>1858</v>
      </c>
      <c r="C846" s="95" t="str">
        <f t="shared" ca="1" si="13"/>
        <v/>
      </c>
      <c r="D846" s="95" t="s">
        <v>1034</v>
      </c>
      <c r="E846" s="95" t="s">
        <v>2584</v>
      </c>
      <c r="F846" s="95" t="s">
        <v>2139</v>
      </c>
      <c r="G846" s="95">
        <v>49</v>
      </c>
      <c r="H846" s="95" t="s">
        <v>2134</v>
      </c>
      <c r="I846" s="95" t="s">
        <v>2157</v>
      </c>
      <c r="J846" s="95" t="s">
        <v>2135</v>
      </c>
      <c r="K846" s="95" t="s">
        <v>2587</v>
      </c>
      <c r="L846" s="95" t="s">
        <v>2136</v>
      </c>
      <c r="M846" s="95" t="s">
        <v>2137</v>
      </c>
    </row>
    <row r="847" spans="1:13" x14ac:dyDescent="0.25">
      <c r="A847" s="95" t="s">
        <v>2584</v>
      </c>
      <c r="B847" s="95" t="s">
        <v>1859</v>
      </c>
      <c r="C847" s="95" t="str">
        <f t="shared" ca="1" si="13"/>
        <v/>
      </c>
      <c r="D847" s="95" t="s">
        <v>1035</v>
      </c>
      <c r="E847" s="95" t="s">
        <v>2584</v>
      </c>
      <c r="F847" s="95" t="s">
        <v>2140</v>
      </c>
      <c r="G847" s="95">
        <v>49</v>
      </c>
      <c r="H847" s="95" t="s">
        <v>2134</v>
      </c>
      <c r="I847" s="95" t="s">
        <v>2157</v>
      </c>
      <c r="J847" s="95" t="s">
        <v>2143</v>
      </c>
      <c r="K847" s="95" t="s">
        <v>2587</v>
      </c>
      <c r="L847" s="95" t="s">
        <v>2136</v>
      </c>
      <c r="M847" s="95" t="s">
        <v>2137</v>
      </c>
    </row>
    <row r="848" spans="1:13" x14ac:dyDescent="0.25">
      <c r="A848" s="95" t="s">
        <v>2584</v>
      </c>
      <c r="B848" s="95" t="s">
        <v>1860</v>
      </c>
      <c r="C848" s="95" t="str">
        <f t="shared" ca="1" si="13"/>
        <v/>
      </c>
      <c r="D848" s="95" t="s">
        <v>1036</v>
      </c>
      <c r="E848" s="95" t="s">
        <v>2584</v>
      </c>
      <c r="F848" s="95" t="s">
        <v>2141</v>
      </c>
      <c r="G848" s="95">
        <v>49</v>
      </c>
      <c r="H848" s="95" t="s">
        <v>2134</v>
      </c>
      <c r="I848" s="95" t="s">
        <v>2157</v>
      </c>
      <c r="J848" s="95" t="s">
        <v>2145</v>
      </c>
      <c r="K848" s="95" t="s">
        <v>2587</v>
      </c>
      <c r="L848" s="95" t="s">
        <v>2136</v>
      </c>
      <c r="M848" s="95" t="s">
        <v>2137</v>
      </c>
    </row>
    <row r="849" spans="1:13" x14ac:dyDescent="0.25">
      <c r="A849" s="95" t="s">
        <v>2584</v>
      </c>
      <c r="B849" s="95" t="s">
        <v>1861</v>
      </c>
      <c r="C849" s="95" t="str">
        <f t="shared" ca="1" si="13"/>
        <v/>
      </c>
      <c r="D849" s="95" t="s">
        <v>1037</v>
      </c>
      <c r="E849" s="95" t="s">
        <v>2584</v>
      </c>
      <c r="F849" s="95" t="s">
        <v>2142</v>
      </c>
      <c r="G849" s="95">
        <v>49</v>
      </c>
      <c r="H849" s="95" t="s">
        <v>2134</v>
      </c>
      <c r="I849" s="95" t="s">
        <v>2157</v>
      </c>
      <c r="J849" s="95" t="s">
        <v>2147</v>
      </c>
      <c r="K849" s="95" t="s">
        <v>2587</v>
      </c>
      <c r="L849" s="95" t="s">
        <v>2136</v>
      </c>
      <c r="M849" s="95" t="s">
        <v>2137</v>
      </c>
    </row>
    <row r="850" spans="1:13" x14ac:dyDescent="0.25">
      <c r="A850" s="95" t="s">
        <v>2584</v>
      </c>
      <c r="B850" s="95" t="s">
        <v>1862</v>
      </c>
      <c r="C850" s="95" t="str">
        <f t="shared" ca="1" si="13"/>
        <v/>
      </c>
      <c r="D850" s="95" t="s">
        <v>1038</v>
      </c>
      <c r="E850" s="95" t="s">
        <v>2584</v>
      </c>
      <c r="F850" s="95" t="s">
        <v>2144</v>
      </c>
      <c r="G850" s="95">
        <v>49</v>
      </c>
      <c r="H850" s="95" t="s">
        <v>2134</v>
      </c>
      <c r="I850" s="95" t="s">
        <v>2157</v>
      </c>
      <c r="J850" s="95" t="s">
        <v>2192</v>
      </c>
      <c r="K850" s="95" t="s">
        <v>2587</v>
      </c>
      <c r="L850" s="95" t="s">
        <v>2136</v>
      </c>
      <c r="M850" s="95" t="s">
        <v>2137</v>
      </c>
    </row>
    <row r="851" spans="1:13" x14ac:dyDescent="0.25">
      <c r="A851" s="95" t="s">
        <v>2584</v>
      </c>
      <c r="B851" s="95" t="s">
        <v>1863</v>
      </c>
      <c r="C851" s="95" t="str">
        <f t="shared" ca="1" si="13"/>
        <v/>
      </c>
      <c r="D851" s="95" t="s">
        <v>1039</v>
      </c>
      <c r="E851" s="95" t="s">
        <v>2584</v>
      </c>
      <c r="F851" s="95" t="s">
        <v>2146</v>
      </c>
      <c r="G851" s="95">
        <v>49</v>
      </c>
      <c r="H851" s="95" t="s">
        <v>2134</v>
      </c>
      <c r="I851" s="95" t="s">
        <v>2157</v>
      </c>
      <c r="J851" s="95" t="s">
        <v>2150</v>
      </c>
      <c r="K851" s="95" t="s">
        <v>2587</v>
      </c>
      <c r="L851" s="95" t="s">
        <v>2136</v>
      </c>
      <c r="M851" s="95" t="s">
        <v>2137</v>
      </c>
    </row>
    <row r="852" spans="1:13" x14ac:dyDescent="0.25">
      <c r="A852" s="95" t="s">
        <v>2584</v>
      </c>
      <c r="B852" s="95" t="s">
        <v>1864</v>
      </c>
      <c r="C852" s="95" t="str">
        <f t="shared" ca="1" si="13"/>
        <v/>
      </c>
      <c r="D852" s="95" t="s">
        <v>1040</v>
      </c>
      <c r="E852" s="95" t="s">
        <v>2584</v>
      </c>
      <c r="F852" s="95" t="s">
        <v>2148</v>
      </c>
      <c r="G852" s="95">
        <v>49</v>
      </c>
      <c r="H852" s="95" t="s">
        <v>2134</v>
      </c>
      <c r="I852" s="95" t="s">
        <v>2157</v>
      </c>
      <c r="J852" s="95" t="s">
        <v>2172</v>
      </c>
      <c r="K852" s="95" t="s">
        <v>2587</v>
      </c>
      <c r="L852" s="95" t="s">
        <v>2136</v>
      </c>
      <c r="M852" s="95" t="s">
        <v>2137</v>
      </c>
    </row>
    <row r="853" spans="1:13" x14ac:dyDescent="0.25">
      <c r="A853" s="95" t="s">
        <v>2584</v>
      </c>
      <c r="B853" s="95" t="s">
        <v>1865</v>
      </c>
      <c r="C853" s="95" t="str">
        <f t="shared" ca="1" si="13"/>
        <v/>
      </c>
      <c r="D853" s="95" t="s">
        <v>1041</v>
      </c>
      <c r="E853" s="95" t="s">
        <v>2584</v>
      </c>
      <c r="F853" s="95" t="s">
        <v>2149</v>
      </c>
      <c r="G853" s="95">
        <v>49</v>
      </c>
      <c r="H853" s="95" t="s">
        <v>2134</v>
      </c>
      <c r="I853" s="95" t="s">
        <v>2157</v>
      </c>
      <c r="J853" s="95" t="s">
        <v>2173</v>
      </c>
      <c r="K853" s="95" t="s">
        <v>2587</v>
      </c>
      <c r="L853" s="95" t="s">
        <v>2136</v>
      </c>
      <c r="M853" s="95" t="s">
        <v>2137</v>
      </c>
    </row>
    <row r="854" spans="1:13" x14ac:dyDescent="0.25">
      <c r="A854" s="95" t="s">
        <v>2584</v>
      </c>
      <c r="B854" s="95" t="s">
        <v>1866</v>
      </c>
      <c r="C854" s="95" t="str">
        <f t="shared" ca="1" si="13"/>
        <v/>
      </c>
      <c r="D854" s="95" t="s">
        <v>1042</v>
      </c>
      <c r="E854" s="95" t="s">
        <v>2584</v>
      </c>
      <c r="F854" s="95" t="s">
        <v>2151</v>
      </c>
      <c r="G854" s="95">
        <v>49</v>
      </c>
      <c r="H854" s="95" t="s">
        <v>2134</v>
      </c>
      <c r="I854" s="95" t="s">
        <v>2157</v>
      </c>
      <c r="J854" s="95" t="s">
        <v>2135</v>
      </c>
      <c r="K854" s="95" t="s">
        <v>2587</v>
      </c>
      <c r="L854" s="95" t="s">
        <v>2136</v>
      </c>
      <c r="M854" s="95" t="s">
        <v>2137</v>
      </c>
    </row>
    <row r="855" spans="1:13" x14ac:dyDescent="0.25">
      <c r="A855" s="95" t="s">
        <v>2584</v>
      </c>
      <c r="B855" s="95" t="s">
        <v>2295</v>
      </c>
      <c r="C855" s="95" t="str">
        <f t="shared" ca="1" si="13"/>
        <v/>
      </c>
      <c r="D855" s="95" t="s">
        <v>1044</v>
      </c>
      <c r="E855" s="95" t="s">
        <v>2584</v>
      </c>
      <c r="F855" s="95" t="s">
        <v>2139</v>
      </c>
      <c r="G855" s="95">
        <v>50</v>
      </c>
      <c r="H855" s="95" t="s">
        <v>2134</v>
      </c>
      <c r="I855" s="95" t="s">
        <v>2135</v>
      </c>
      <c r="J855" s="95" t="s">
        <v>2135</v>
      </c>
      <c r="K855" s="95" t="s">
        <v>2587</v>
      </c>
      <c r="L855" s="95" t="s">
        <v>2158</v>
      </c>
      <c r="M855" s="95" t="s">
        <v>2137</v>
      </c>
    </row>
    <row r="856" spans="1:13" x14ac:dyDescent="0.25">
      <c r="A856" s="95" t="s">
        <v>2584</v>
      </c>
      <c r="B856" s="95" t="s">
        <v>2296</v>
      </c>
      <c r="C856" s="95" t="str">
        <f t="shared" ca="1" si="13"/>
        <v/>
      </c>
      <c r="D856" s="95" t="s">
        <v>1045</v>
      </c>
      <c r="E856" s="95" t="s">
        <v>2584</v>
      </c>
      <c r="F856" s="95" t="s">
        <v>2140</v>
      </c>
      <c r="G856" s="95">
        <v>50</v>
      </c>
      <c r="H856" s="95" t="s">
        <v>2134</v>
      </c>
      <c r="I856" s="95" t="s">
        <v>2135</v>
      </c>
      <c r="J856" s="95" t="s">
        <v>2143</v>
      </c>
      <c r="K856" s="95" t="s">
        <v>2587</v>
      </c>
      <c r="L856" s="95" t="s">
        <v>2158</v>
      </c>
      <c r="M856" s="95" t="s">
        <v>2137</v>
      </c>
    </row>
    <row r="857" spans="1:13" x14ac:dyDescent="0.25">
      <c r="A857" s="95" t="s">
        <v>2584</v>
      </c>
      <c r="B857" s="95" t="s">
        <v>2297</v>
      </c>
      <c r="C857" s="95" t="str">
        <f t="shared" ca="1" si="13"/>
        <v/>
      </c>
      <c r="D857" s="95" t="s">
        <v>1046</v>
      </c>
      <c r="E857" s="95" t="s">
        <v>2584</v>
      </c>
      <c r="F857" s="95" t="s">
        <v>2141</v>
      </c>
      <c r="G857" s="95">
        <v>50</v>
      </c>
      <c r="H857" s="95" t="s">
        <v>2134</v>
      </c>
      <c r="I857" s="95" t="s">
        <v>2135</v>
      </c>
      <c r="J857" s="95" t="s">
        <v>2145</v>
      </c>
      <c r="K857" s="95" t="s">
        <v>2587</v>
      </c>
      <c r="L857" s="95" t="s">
        <v>2158</v>
      </c>
      <c r="M857" s="95" t="s">
        <v>2137</v>
      </c>
    </row>
    <row r="858" spans="1:13" x14ac:dyDescent="0.25">
      <c r="A858" s="95" t="s">
        <v>2584</v>
      </c>
      <c r="B858" s="95" t="s">
        <v>2298</v>
      </c>
      <c r="C858" s="95" t="str">
        <f t="shared" ca="1" si="13"/>
        <v/>
      </c>
      <c r="D858" s="95" t="s">
        <v>1047</v>
      </c>
      <c r="E858" s="95" t="s">
        <v>2584</v>
      </c>
      <c r="F858" s="95" t="s">
        <v>2142</v>
      </c>
      <c r="G858" s="95">
        <v>50</v>
      </c>
      <c r="H858" s="95" t="s">
        <v>2134</v>
      </c>
      <c r="I858" s="95" t="s">
        <v>2135</v>
      </c>
      <c r="J858" s="95" t="s">
        <v>2147</v>
      </c>
      <c r="K858" s="95" t="s">
        <v>2587</v>
      </c>
      <c r="L858" s="95" t="s">
        <v>2158</v>
      </c>
      <c r="M858" s="95" t="s">
        <v>2137</v>
      </c>
    </row>
    <row r="859" spans="1:13" x14ac:dyDescent="0.25">
      <c r="A859" s="95" t="s">
        <v>2584</v>
      </c>
      <c r="B859" s="95" t="s">
        <v>2299</v>
      </c>
      <c r="C859" s="95" t="str">
        <f t="shared" ca="1" si="13"/>
        <v/>
      </c>
      <c r="D859" s="95" t="s">
        <v>1048</v>
      </c>
      <c r="E859" s="95" t="s">
        <v>2584</v>
      </c>
      <c r="F859" s="95" t="s">
        <v>2144</v>
      </c>
      <c r="G859" s="95">
        <v>50</v>
      </c>
      <c r="H859" s="95" t="s">
        <v>2134</v>
      </c>
      <c r="I859" s="95" t="s">
        <v>2135</v>
      </c>
      <c r="J859" s="95" t="s">
        <v>2192</v>
      </c>
      <c r="K859" s="95" t="s">
        <v>2587</v>
      </c>
      <c r="L859" s="95" t="s">
        <v>2158</v>
      </c>
      <c r="M859" s="95" t="s">
        <v>2137</v>
      </c>
    </row>
    <row r="860" spans="1:13" x14ac:dyDescent="0.25">
      <c r="A860" s="95" t="s">
        <v>2584</v>
      </c>
      <c r="B860" s="95" t="s">
        <v>2300</v>
      </c>
      <c r="C860" s="95" t="str">
        <f t="shared" ca="1" si="13"/>
        <v/>
      </c>
      <c r="D860" s="95" t="s">
        <v>1049</v>
      </c>
      <c r="E860" s="95" t="s">
        <v>2584</v>
      </c>
      <c r="F860" s="95" t="s">
        <v>2146</v>
      </c>
      <c r="G860" s="95">
        <v>50</v>
      </c>
      <c r="H860" s="95" t="s">
        <v>2134</v>
      </c>
      <c r="I860" s="95" t="s">
        <v>2135</v>
      </c>
      <c r="J860" s="95" t="s">
        <v>2150</v>
      </c>
      <c r="K860" s="95" t="s">
        <v>2587</v>
      </c>
      <c r="L860" s="95" t="s">
        <v>2158</v>
      </c>
      <c r="M860" s="95" t="s">
        <v>2137</v>
      </c>
    </row>
    <row r="861" spans="1:13" x14ac:dyDescent="0.25">
      <c r="A861" s="95" t="s">
        <v>2584</v>
      </c>
      <c r="B861" s="95" t="s">
        <v>2301</v>
      </c>
      <c r="C861" s="95" t="str">
        <f t="shared" ca="1" si="13"/>
        <v/>
      </c>
      <c r="D861" s="95" t="s">
        <v>1050</v>
      </c>
      <c r="E861" s="95" t="s">
        <v>2584</v>
      </c>
      <c r="F861" s="95" t="s">
        <v>2148</v>
      </c>
      <c r="G861" s="95">
        <v>50</v>
      </c>
      <c r="H861" s="95" t="s">
        <v>2134</v>
      </c>
      <c r="I861" s="95" t="s">
        <v>2135</v>
      </c>
      <c r="J861" s="95" t="s">
        <v>2172</v>
      </c>
      <c r="K861" s="95" t="s">
        <v>2587</v>
      </c>
      <c r="L861" s="95" t="s">
        <v>2158</v>
      </c>
      <c r="M861" s="95" t="s">
        <v>2137</v>
      </c>
    </row>
    <row r="862" spans="1:13" x14ac:dyDescent="0.25">
      <c r="A862" s="95" t="s">
        <v>2584</v>
      </c>
      <c r="B862" s="95" t="s">
        <v>2302</v>
      </c>
      <c r="C862" s="95" t="str">
        <f t="shared" ca="1" si="13"/>
        <v/>
      </c>
      <c r="D862" s="95" t="s">
        <v>1051</v>
      </c>
      <c r="E862" s="95" t="s">
        <v>2584</v>
      </c>
      <c r="F862" s="95" t="s">
        <v>2149</v>
      </c>
      <c r="G862" s="95">
        <v>50</v>
      </c>
      <c r="H862" s="95" t="s">
        <v>2134</v>
      </c>
      <c r="I862" s="95" t="s">
        <v>2135</v>
      </c>
      <c r="J862" s="95" t="s">
        <v>2173</v>
      </c>
      <c r="K862" s="95" t="s">
        <v>2587</v>
      </c>
      <c r="L862" s="95" t="s">
        <v>2158</v>
      </c>
      <c r="M862" s="95" t="s">
        <v>2137</v>
      </c>
    </row>
    <row r="863" spans="1:13" x14ac:dyDescent="0.25">
      <c r="A863" s="95" t="s">
        <v>2584</v>
      </c>
      <c r="B863" s="95" t="s">
        <v>2303</v>
      </c>
      <c r="C863" s="95" t="str">
        <f t="shared" ca="1" si="13"/>
        <v/>
      </c>
      <c r="D863" s="95" t="s">
        <v>1052</v>
      </c>
      <c r="E863" s="95" t="s">
        <v>2584</v>
      </c>
      <c r="F863" s="95" t="s">
        <v>2151</v>
      </c>
      <c r="G863" s="95">
        <v>50</v>
      </c>
      <c r="H863" s="95" t="s">
        <v>2134</v>
      </c>
      <c r="I863" s="95" t="s">
        <v>2135</v>
      </c>
      <c r="J863" s="95" t="s">
        <v>2135</v>
      </c>
      <c r="K863" s="95" t="s">
        <v>2587</v>
      </c>
      <c r="L863" s="95" t="s">
        <v>2158</v>
      </c>
      <c r="M863" s="95" t="s">
        <v>2137</v>
      </c>
    </row>
    <row r="864" spans="1:13" x14ac:dyDescent="0.25">
      <c r="A864" s="95" t="s">
        <v>2584</v>
      </c>
      <c r="B864" s="95" t="s">
        <v>2304</v>
      </c>
      <c r="C864" s="95" t="str">
        <f t="shared" ca="1" si="13"/>
        <v/>
      </c>
      <c r="D864" s="95" t="s">
        <v>2200</v>
      </c>
      <c r="E864" s="95" t="s">
        <v>2584</v>
      </c>
      <c r="F864" s="95" t="s">
        <v>2154</v>
      </c>
      <c r="G864" s="95">
        <v>50</v>
      </c>
      <c r="H864" s="95" t="s">
        <v>2134</v>
      </c>
      <c r="I864" s="95" t="s">
        <v>2135</v>
      </c>
      <c r="J864" s="95" t="s">
        <v>2135</v>
      </c>
      <c r="K864" s="95" t="s">
        <v>2587</v>
      </c>
      <c r="L864" s="95" t="s">
        <v>2158</v>
      </c>
      <c r="M864" s="95" t="s">
        <v>2137</v>
      </c>
    </row>
    <row r="865" spans="1:13" x14ac:dyDescent="0.25">
      <c r="A865" s="95" t="s">
        <v>2584</v>
      </c>
      <c r="B865" s="95" t="s">
        <v>2305</v>
      </c>
      <c r="C865" s="95" t="str">
        <f t="shared" ca="1" si="13"/>
        <v/>
      </c>
      <c r="D865" s="95" t="s">
        <v>1054</v>
      </c>
      <c r="E865" s="95" t="s">
        <v>2584</v>
      </c>
      <c r="F865" s="95" t="s">
        <v>2139</v>
      </c>
      <c r="G865" s="95">
        <v>51</v>
      </c>
      <c r="H865" s="95" t="s">
        <v>2134</v>
      </c>
      <c r="I865" s="95" t="s">
        <v>2159</v>
      </c>
      <c r="J865" s="95" t="s">
        <v>2135</v>
      </c>
      <c r="K865" s="95" t="s">
        <v>2587</v>
      </c>
      <c r="L865" s="95" t="s">
        <v>2158</v>
      </c>
      <c r="M865" s="95" t="s">
        <v>2137</v>
      </c>
    </row>
    <row r="866" spans="1:13" x14ac:dyDescent="0.25">
      <c r="A866" s="95" t="s">
        <v>2584</v>
      </c>
      <c r="B866" s="95" t="s">
        <v>2306</v>
      </c>
      <c r="C866" s="95" t="str">
        <f t="shared" ca="1" si="13"/>
        <v/>
      </c>
      <c r="D866" s="95" t="s">
        <v>1055</v>
      </c>
      <c r="E866" s="95" t="s">
        <v>2584</v>
      </c>
      <c r="F866" s="95" t="s">
        <v>2140</v>
      </c>
      <c r="G866" s="95">
        <v>51</v>
      </c>
      <c r="H866" s="95" t="s">
        <v>2134</v>
      </c>
      <c r="I866" s="95" t="s">
        <v>2159</v>
      </c>
      <c r="J866" s="95" t="s">
        <v>2143</v>
      </c>
      <c r="K866" s="95" t="s">
        <v>2587</v>
      </c>
      <c r="L866" s="95" t="s">
        <v>2158</v>
      </c>
      <c r="M866" s="95" t="s">
        <v>2137</v>
      </c>
    </row>
    <row r="867" spans="1:13" x14ac:dyDescent="0.25">
      <c r="A867" s="95" t="s">
        <v>2584</v>
      </c>
      <c r="B867" s="95" t="s">
        <v>2307</v>
      </c>
      <c r="C867" s="95" t="str">
        <f t="shared" ca="1" si="13"/>
        <v/>
      </c>
      <c r="D867" s="95" t="s">
        <v>1056</v>
      </c>
      <c r="E867" s="95" t="s">
        <v>2584</v>
      </c>
      <c r="F867" s="95" t="s">
        <v>2141</v>
      </c>
      <c r="G867" s="95">
        <v>51</v>
      </c>
      <c r="H867" s="95" t="s">
        <v>2134</v>
      </c>
      <c r="I867" s="95" t="s">
        <v>2159</v>
      </c>
      <c r="J867" s="95" t="s">
        <v>2145</v>
      </c>
      <c r="K867" s="95" t="s">
        <v>2587</v>
      </c>
      <c r="L867" s="95" t="s">
        <v>2158</v>
      </c>
      <c r="M867" s="95" t="s">
        <v>2137</v>
      </c>
    </row>
    <row r="868" spans="1:13" x14ac:dyDescent="0.25">
      <c r="A868" s="95" t="s">
        <v>2584</v>
      </c>
      <c r="B868" s="95" t="s">
        <v>2308</v>
      </c>
      <c r="C868" s="95" t="str">
        <f t="shared" ca="1" si="13"/>
        <v/>
      </c>
      <c r="D868" s="95" t="s">
        <v>1057</v>
      </c>
      <c r="E868" s="95" t="s">
        <v>2584</v>
      </c>
      <c r="F868" s="95" t="s">
        <v>2142</v>
      </c>
      <c r="G868" s="95">
        <v>51</v>
      </c>
      <c r="H868" s="95" t="s">
        <v>2134</v>
      </c>
      <c r="I868" s="95" t="s">
        <v>2159</v>
      </c>
      <c r="J868" s="95" t="s">
        <v>2147</v>
      </c>
      <c r="K868" s="95" t="s">
        <v>2587</v>
      </c>
      <c r="L868" s="95" t="s">
        <v>2158</v>
      </c>
      <c r="M868" s="95" t="s">
        <v>2137</v>
      </c>
    </row>
    <row r="869" spans="1:13" x14ac:dyDescent="0.25">
      <c r="A869" s="95" t="s">
        <v>2584</v>
      </c>
      <c r="B869" s="95" t="s">
        <v>2309</v>
      </c>
      <c r="C869" s="95" t="str">
        <f t="shared" ca="1" si="13"/>
        <v/>
      </c>
      <c r="D869" s="95" t="s">
        <v>1058</v>
      </c>
      <c r="E869" s="95" t="s">
        <v>2584</v>
      </c>
      <c r="F869" s="95" t="s">
        <v>2144</v>
      </c>
      <c r="G869" s="95">
        <v>51</v>
      </c>
      <c r="H869" s="95" t="s">
        <v>2134</v>
      </c>
      <c r="I869" s="95" t="s">
        <v>2159</v>
      </c>
      <c r="J869" s="95" t="s">
        <v>2192</v>
      </c>
      <c r="K869" s="95" t="s">
        <v>2587</v>
      </c>
      <c r="L869" s="95" t="s">
        <v>2158</v>
      </c>
      <c r="M869" s="95" t="s">
        <v>2137</v>
      </c>
    </row>
    <row r="870" spans="1:13" x14ac:dyDescent="0.25">
      <c r="A870" s="95" t="s">
        <v>2584</v>
      </c>
      <c r="B870" s="95" t="s">
        <v>2310</v>
      </c>
      <c r="C870" s="95" t="str">
        <f t="shared" ca="1" si="13"/>
        <v/>
      </c>
      <c r="D870" s="95" t="s">
        <v>1059</v>
      </c>
      <c r="E870" s="95" t="s">
        <v>2584</v>
      </c>
      <c r="F870" s="95" t="s">
        <v>2146</v>
      </c>
      <c r="G870" s="95">
        <v>51</v>
      </c>
      <c r="H870" s="95" t="s">
        <v>2134</v>
      </c>
      <c r="I870" s="95" t="s">
        <v>2159</v>
      </c>
      <c r="J870" s="95" t="s">
        <v>2150</v>
      </c>
      <c r="K870" s="95" t="s">
        <v>2587</v>
      </c>
      <c r="L870" s="95" t="s">
        <v>2158</v>
      </c>
      <c r="M870" s="95" t="s">
        <v>2137</v>
      </c>
    </row>
    <row r="871" spans="1:13" x14ac:dyDescent="0.25">
      <c r="A871" s="95" t="s">
        <v>2584</v>
      </c>
      <c r="B871" s="95" t="s">
        <v>2311</v>
      </c>
      <c r="C871" s="95" t="str">
        <f t="shared" ca="1" si="13"/>
        <v/>
      </c>
      <c r="D871" s="95" t="s">
        <v>1060</v>
      </c>
      <c r="E871" s="95" t="s">
        <v>2584</v>
      </c>
      <c r="F871" s="95" t="s">
        <v>2148</v>
      </c>
      <c r="G871" s="95">
        <v>51</v>
      </c>
      <c r="H871" s="95" t="s">
        <v>2134</v>
      </c>
      <c r="I871" s="95" t="s">
        <v>2159</v>
      </c>
      <c r="J871" s="95" t="s">
        <v>2172</v>
      </c>
      <c r="K871" s="95" t="s">
        <v>2587</v>
      </c>
      <c r="L871" s="95" t="s">
        <v>2158</v>
      </c>
      <c r="M871" s="95" t="s">
        <v>2137</v>
      </c>
    </row>
    <row r="872" spans="1:13" x14ac:dyDescent="0.25">
      <c r="A872" s="95" t="s">
        <v>2584</v>
      </c>
      <c r="B872" s="95" t="s">
        <v>2312</v>
      </c>
      <c r="C872" s="95" t="str">
        <f t="shared" ca="1" si="13"/>
        <v/>
      </c>
      <c r="D872" s="95" t="s">
        <v>1061</v>
      </c>
      <c r="E872" s="95" t="s">
        <v>2584</v>
      </c>
      <c r="F872" s="95" t="s">
        <v>2149</v>
      </c>
      <c r="G872" s="95">
        <v>51</v>
      </c>
      <c r="H872" s="95" t="s">
        <v>2134</v>
      </c>
      <c r="I872" s="95" t="s">
        <v>2159</v>
      </c>
      <c r="J872" s="95" t="s">
        <v>2173</v>
      </c>
      <c r="K872" s="95" t="s">
        <v>2587</v>
      </c>
      <c r="L872" s="95" t="s">
        <v>2158</v>
      </c>
      <c r="M872" s="95" t="s">
        <v>2137</v>
      </c>
    </row>
    <row r="873" spans="1:13" x14ac:dyDescent="0.25">
      <c r="A873" s="95" t="s">
        <v>2584</v>
      </c>
      <c r="B873" s="95" t="s">
        <v>2313</v>
      </c>
      <c r="C873" s="95" t="str">
        <f t="shared" ca="1" si="13"/>
        <v/>
      </c>
      <c r="D873" s="95" t="s">
        <v>1062</v>
      </c>
      <c r="E873" s="95" t="s">
        <v>2584</v>
      </c>
      <c r="F873" s="95" t="s">
        <v>2151</v>
      </c>
      <c r="G873" s="95">
        <v>51</v>
      </c>
      <c r="H873" s="95" t="s">
        <v>2134</v>
      </c>
      <c r="I873" s="95" t="s">
        <v>2159</v>
      </c>
      <c r="J873" s="95" t="s">
        <v>2135</v>
      </c>
      <c r="K873" s="95" t="s">
        <v>2587</v>
      </c>
      <c r="L873" s="95" t="s">
        <v>2158</v>
      </c>
      <c r="M873" s="95" t="s">
        <v>2137</v>
      </c>
    </row>
    <row r="874" spans="1:13" x14ac:dyDescent="0.25">
      <c r="A874" s="95" t="s">
        <v>2584</v>
      </c>
      <c r="B874" s="95" t="s">
        <v>2314</v>
      </c>
      <c r="C874" s="95" t="str">
        <f t="shared" ca="1" si="13"/>
        <v/>
      </c>
      <c r="D874" s="95" t="s">
        <v>2201</v>
      </c>
      <c r="E874" s="95" t="s">
        <v>2584</v>
      </c>
      <c r="F874" s="95" t="s">
        <v>2154</v>
      </c>
      <c r="G874" s="95">
        <v>51</v>
      </c>
      <c r="H874" s="95" t="s">
        <v>2134</v>
      </c>
      <c r="I874" s="95" t="s">
        <v>2159</v>
      </c>
      <c r="J874" s="95" t="s">
        <v>2135</v>
      </c>
      <c r="K874" s="95" t="s">
        <v>2587</v>
      </c>
      <c r="L874" s="95" t="s">
        <v>2158</v>
      </c>
      <c r="M874" s="95" t="s">
        <v>2137</v>
      </c>
    </row>
    <row r="875" spans="1:13" x14ac:dyDescent="0.25">
      <c r="A875" s="95" t="s">
        <v>2584</v>
      </c>
      <c r="B875" s="95" t="s">
        <v>2315</v>
      </c>
      <c r="C875" s="95" t="str">
        <f t="shared" ca="1" si="13"/>
        <v/>
      </c>
      <c r="D875" s="95" t="s">
        <v>1064</v>
      </c>
      <c r="E875" s="95" t="s">
        <v>2584</v>
      </c>
      <c r="F875" s="95" t="s">
        <v>2139</v>
      </c>
      <c r="G875" s="95">
        <v>52</v>
      </c>
      <c r="H875" s="95" t="s">
        <v>2134</v>
      </c>
      <c r="I875" s="95" t="s">
        <v>2160</v>
      </c>
      <c r="J875" s="95" t="s">
        <v>2135</v>
      </c>
      <c r="K875" s="95" t="s">
        <v>2587</v>
      </c>
      <c r="L875" s="95" t="s">
        <v>2158</v>
      </c>
      <c r="M875" s="95" t="s">
        <v>2137</v>
      </c>
    </row>
    <row r="876" spans="1:13" x14ac:dyDescent="0.25">
      <c r="A876" s="95" t="s">
        <v>2584</v>
      </c>
      <c r="B876" s="95" t="s">
        <v>2316</v>
      </c>
      <c r="C876" s="95" t="str">
        <f t="shared" ca="1" si="13"/>
        <v/>
      </c>
      <c r="D876" s="95" t="s">
        <v>1065</v>
      </c>
      <c r="E876" s="95" t="s">
        <v>2584</v>
      </c>
      <c r="F876" s="95" t="s">
        <v>2140</v>
      </c>
      <c r="G876" s="95">
        <v>52</v>
      </c>
      <c r="H876" s="95" t="s">
        <v>2134</v>
      </c>
      <c r="I876" s="95" t="s">
        <v>2160</v>
      </c>
      <c r="J876" s="95" t="s">
        <v>2143</v>
      </c>
      <c r="K876" s="95" t="s">
        <v>2587</v>
      </c>
      <c r="L876" s="95" t="s">
        <v>2158</v>
      </c>
      <c r="M876" s="95" t="s">
        <v>2137</v>
      </c>
    </row>
    <row r="877" spans="1:13" x14ac:dyDescent="0.25">
      <c r="A877" s="95" t="s">
        <v>2584</v>
      </c>
      <c r="B877" s="95" t="s">
        <v>2317</v>
      </c>
      <c r="C877" s="95" t="str">
        <f t="shared" ca="1" si="13"/>
        <v/>
      </c>
      <c r="D877" s="95" t="s">
        <v>1066</v>
      </c>
      <c r="E877" s="95" t="s">
        <v>2584</v>
      </c>
      <c r="F877" s="95" t="s">
        <v>2141</v>
      </c>
      <c r="G877" s="95">
        <v>52</v>
      </c>
      <c r="H877" s="95" t="s">
        <v>2134</v>
      </c>
      <c r="I877" s="95" t="s">
        <v>2160</v>
      </c>
      <c r="J877" s="95" t="s">
        <v>2145</v>
      </c>
      <c r="K877" s="95" t="s">
        <v>2587</v>
      </c>
      <c r="L877" s="95" t="s">
        <v>2158</v>
      </c>
      <c r="M877" s="95" t="s">
        <v>2137</v>
      </c>
    </row>
    <row r="878" spans="1:13" x14ac:dyDescent="0.25">
      <c r="A878" s="95" t="s">
        <v>2584</v>
      </c>
      <c r="B878" s="95" t="s">
        <v>2318</v>
      </c>
      <c r="C878" s="95" t="str">
        <f t="shared" ca="1" si="13"/>
        <v/>
      </c>
      <c r="D878" s="95" t="s">
        <v>1067</v>
      </c>
      <c r="E878" s="95" t="s">
        <v>2584</v>
      </c>
      <c r="F878" s="95" t="s">
        <v>2142</v>
      </c>
      <c r="G878" s="95">
        <v>52</v>
      </c>
      <c r="H878" s="95" t="s">
        <v>2134</v>
      </c>
      <c r="I878" s="95" t="s">
        <v>2160</v>
      </c>
      <c r="J878" s="95" t="s">
        <v>2147</v>
      </c>
      <c r="K878" s="95" t="s">
        <v>2587</v>
      </c>
      <c r="L878" s="95" t="s">
        <v>2158</v>
      </c>
      <c r="M878" s="95" t="s">
        <v>2137</v>
      </c>
    </row>
    <row r="879" spans="1:13" x14ac:dyDescent="0.25">
      <c r="A879" s="95" t="s">
        <v>2584</v>
      </c>
      <c r="B879" s="95" t="s">
        <v>2319</v>
      </c>
      <c r="C879" s="95" t="str">
        <f t="shared" ca="1" si="13"/>
        <v/>
      </c>
      <c r="D879" s="95" t="s">
        <v>1068</v>
      </c>
      <c r="E879" s="95" t="s">
        <v>2584</v>
      </c>
      <c r="F879" s="95" t="s">
        <v>2144</v>
      </c>
      <c r="G879" s="95">
        <v>52</v>
      </c>
      <c r="H879" s="95" t="s">
        <v>2134</v>
      </c>
      <c r="I879" s="95" t="s">
        <v>2160</v>
      </c>
      <c r="J879" s="95" t="s">
        <v>2192</v>
      </c>
      <c r="K879" s="95" t="s">
        <v>2587</v>
      </c>
      <c r="L879" s="95" t="s">
        <v>2158</v>
      </c>
      <c r="M879" s="95" t="s">
        <v>2137</v>
      </c>
    </row>
    <row r="880" spans="1:13" x14ac:dyDescent="0.25">
      <c r="A880" s="95" t="s">
        <v>2584</v>
      </c>
      <c r="B880" s="95" t="s">
        <v>2320</v>
      </c>
      <c r="C880" s="95" t="str">
        <f t="shared" ca="1" si="13"/>
        <v/>
      </c>
      <c r="D880" s="95" t="s">
        <v>1069</v>
      </c>
      <c r="E880" s="95" t="s">
        <v>2584</v>
      </c>
      <c r="F880" s="95" t="s">
        <v>2146</v>
      </c>
      <c r="G880" s="95">
        <v>52</v>
      </c>
      <c r="H880" s="95" t="s">
        <v>2134</v>
      </c>
      <c r="I880" s="95" t="s">
        <v>2160</v>
      </c>
      <c r="J880" s="95" t="s">
        <v>2150</v>
      </c>
      <c r="K880" s="95" t="s">
        <v>2587</v>
      </c>
      <c r="L880" s="95" t="s">
        <v>2158</v>
      </c>
      <c r="M880" s="95" t="s">
        <v>2137</v>
      </c>
    </row>
    <row r="881" spans="1:13" x14ac:dyDescent="0.25">
      <c r="A881" s="95" t="s">
        <v>2584</v>
      </c>
      <c r="B881" s="95" t="s">
        <v>2321</v>
      </c>
      <c r="C881" s="95" t="str">
        <f t="shared" ca="1" si="13"/>
        <v/>
      </c>
      <c r="D881" s="95" t="s">
        <v>1070</v>
      </c>
      <c r="E881" s="95" t="s">
        <v>2584</v>
      </c>
      <c r="F881" s="95" t="s">
        <v>2148</v>
      </c>
      <c r="G881" s="95">
        <v>52</v>
      </c>
      <c r="H881" s="95" t="s">
        <v>2134</v>
      </c>
      <c r="I881" s="95" t="s">
        <v>2160</v>
      </c>
      <c r="J881" s="95" t="s">
        <v>2172</v>
      </c>
      <c r="K881" s="95" t="s">
        <v>2587</v>
      </c>
      <c r="L881" s="95" t="s">
        <v>2158</v>
      </c>
      <c r="M881" s="95" t="s">
        <v>2137</v>
      </c>
    </row>
    <row r="882" spans="1:13" x14ac:dyDescent="0.25">
      <c r="A882" s="95" t="s">
        <v>2584</v>
      </c>
      <c r="B882" s="95" t="s">
        <v>2322</v>
      </c>
      <c r="C882" s="95" t="str">
        <f t="shared" ca="1" si="13"/>
        <v/>
      </c>
      <c r="D882" s="95" t="s">
        <v>1071</v>
      </c>
      <c r="E882" s="95" t="s">
        <v>2584</v>
      </c>
      <c r="F882" s="95" t="s">
        <v>2149</v>
      </c>
      <c r="G882" s="95">
        <v>52</v>
      </c>
      <c r="H882" s="95" t="s">
        <v>2134</v>
      </c>
      <c r="I882" s="95" t="s">
        <v>2160</v>
      </c>
      <c r="J882" s="95" t="s">
        <v>2173</v>
      </c>
      <c r="K882" s="95" t="s">
        <v>2587</v>
      </c>
      <c r="L882" s="95" t="s">
        <v>2158</v>
      </c>
      <c r="M882" s="95" t="s">
        <v>2137</v>
      </c>
    </row>
    <row r="883" spans="1:13" x14ac:dyDescent="0.25">
      <c r="A883" s="95" t="s">
        <v>2584</v>
      </c>
      <c r="B883" s="95" t="s">
        <v>2323</v>
      </c>
      <c r="C883" s="95" t="str">
        <f t="shared" ca="1" si="13"/>
        <v/>
      </c>
      <c r="D883" s="95" t="s">
        <v>1072</v>
      </c>
      <c r="E883" s="95" t="s">
        <v>2584</v>
      </c>
      <c r="F883" s="95" t="s">
        <v>2151</v>
      </c>
      <c r="G883" s="95">
        <v>52</v>
      </c>
      <c r="H883" s="95" t="s">
        <v>2134</v>
      </c>
      <c r="I883" s="95" t="s">
        <v>2160</v>
      </c>
      <c r="J883" s="95" t="s">
        <v>2135</v>
      </c>
      <c r="K883" s="95" t="s">
        <v>2587</v>
      </c>
      <c r="L883" s="95" t="s">
        <v>2158</v>
      </c>
      <c r="M883" s="95" t="s">
        <v>2137</v>
      </c>
    </row>
    <row r="884" spans="1:13" x14ac:dyDescent="0.25">
      <c r="A884" s="95" t="s">
        <v>2584</v>
      </c>
      <c r="B884" s="95" t="s">
        <v>1957</v>
      </c>
      <c r="C884" s="95" t="str">
        <f t="shared" ca="1" si="13"/>
        <v/>
      </c>
      <c r="D884" s="95" t="s">
        <v>1074</v>
      </c>
      <c r="E884" s="95" t="s">
        <v>2584</v>
      </c>
      <c r="F884" s="95" t="s">
        <v>2139</v>
      </c>
      <c r="G884" s="95">
        <v>53</v>
      </c>
      <c r="H884" s="95" t="s">
        <v>2134</v>
      </c>
      <c r="I884" s="95" t="s">
        <v>2161</v>
      </c>
      <c r="J884" s="95" t="s">
        <v>2135</v>
      </c>
      <c r="K884" s="95" t="s">
        <v>2587</v>
      </c>
      <c r="L884" s="95" t="s">
        <v>2158</v>
      </c>
      <c r="M884" s="95" t="s">
        <v>2137</v>
      </c>
    </row>
    <row r="885" spans="1:13" x14ac:dyDescent="0.25">
      <c r="A885" s="95" t="s">
        <v>2584</v>
      </c>
      <c r="B885" s="95" t="s">
        <v>1958</v>
      </c>
      <c r="C885" s="95" t="str">
        <f t="shared" ca="1" si="13"/>
        <v/>
      </c>
      <c r="D885" s="95" t="s">
        <v>1075</v>
      </c>
      <c r="E885" s="95" t="s">
        <v>2584</v>
      </c>
      <c r="F885" s="95" t="s">
        <v>2140</v>
      </c>
      <c r="G885" s="95">
        <v>53</v>
      </c>
      <c r="H885" s="95" t="s">
        <v>2134</v>
      </c>
      <c r="I885" s="95" t="s">
        <v>2161</v>
      </c>
      <c r="J885" s="95" t="s">
        <v>2143</v>
      </c>
      <c r="K885" s="95" t="s">
        <v>2587</v>
      </c>
      <c r="L885" s="95" t="s">
        <v>2158</v>
      </c>
      <c r="M885" s="95" t="s">
        <v>2137</v>
      </c>
    </row>
    <row r="886" spans="1:13" x14ac:dyDescent="0.25">
      <c r="A886" s="95" t="s">
        <v>2584</v>
      </c>
      <c r="B886" s="95" t="s">
        <v>1959</v>
      </c>
      <c r="C886" s="95" t="str">
        <f t="shared" ca="1" si="13"/>
        <v/>
      </c>
      <c r="D886" s="95" t="s">
        <v>1076</v>
      </c>
      <c r="E886" s="95" t="s">
        <v>2584</v>
      </c>
      <c r="F886" s="95" t="s">
        <v>2141</v>
      </c>
      <c r="G886" s="95">
        <v>53</v>
      </c>
      <c r="H886" s="95" t="s">
        <v>2134</v>
      </c>
      <c r="I886" s="95" t="s">
        <v>2161</v>
      </c>
      <c r="J886" s="95" t="s">
        <v>2145</v>
      </c>
      <c r="K886" s="95" t="s">
        <v>2587</v>
      </c>
      <c r="L886" s="95" t="s">
        <v>2158</v>
      </c>
      <c r="M886" s="95" t="s">
        <v>2137</v>
      </c>
    </row>
    <row r="887" spans="1:13" x14ac:dyDescent="0.25">
      <c r="A887" s="95" t="s">
        <v>2584</v>
      </c>
      <c r="B887" s="95" t="s">
        <v>1960</v>
      </c>
      <c r="C887" s="95" t="str">
        <f t="shared" ca="1" si="13"/>
        <v/>
      </c>
      <c r="D887" s="95" t="s">
        <v>1077</v>
      </c>
      <c r="E887" s="95" t="s">
        <v>2584</v>
      </c>
      <c r="F887" s="95" t="s">
        <v>2142</v>
      </c>
      <c r="G887" s="95">
        <v>53</v>
      </c>
      <c r="H887" s="95" t="s">
        <v>2134</v>
      </c>
      <c r="I887" s="95" t="s">
        <v>2161</v>
      </c>
      <c r="J887" s="95" t="s">
        <v>2147</v>
      </c>
      <c r="K887" s="95" t="s">
        <v>2587</v>
      </c>
      <c r="L887" s="95" t="s">
        <v>2158</v>
      </c>
      <c r="M887" s="95" t="s">
        <v>2137</v>
      </c>
    </row>
    <row r="888" spans="1:13" x14ac:dyDescent="0.25">
      <c r="A888" s="95" t="s">
        <v>2584</v>
      </c>
      <c r="B888" s="95" t="s">
        <v>1961</v>
      </c>
      <c r="C888" s="95" t="str">
        <f t="shared" ca="1" si="13"/>
        <v/>
      </c>
      <c r="D888" s="95" t="s">
        <v>1078</v>
      </c>
      <c r="E888" s="95" t="s">
        <v>2584</v>
      </c>
      <c r="F888" s="95" t="s">
        <v>2144</v>
      </c>
      <c r="G888" s="95">
        <v>53</v>
      </c>
      <c r="H888" s="95" t="s">
        <v>2134</v>
      </c>
      <c r="I888" s="95" t="s">
        <v>2161</v>
      </c>
      <c r="J888" s="95" t="s">
        <v>2192</v>
      </c>
      <c r="K888" s="95" t="s">
        <v>2587</v>
      </c>
      <c r="L888" s="95" t="s">
        <v>2158</v>
      </c>
      <c r="M888" s="95" t="s">
        <v>2137</v>
      </c>
    </row>
    <row r="889" spans="1:13" x14ac:dyDescent="0.25">
      <c r="A889" s="95" t="s">
        <v>2584</v>
      </c>
      <c r="B889" s="95" t="s">
        <v>1962</v>
      </c>
      <c r="C889" s="95" t="str">
        <f t="shared" ca="1" si="13"/>
        <v/>
      </c>
      <c r="D889" s="95" t="s">
        <v>1079</v>
      </c>
      <c r="E889" s="95" t="s">
        <v>2584</v>
      </c>
      <c r="F889" s="95" t="s">
        <v>2146</v>
      </c>
      <c r="G889" s="95">
        <v>53</v>
      </c>
      <c r="H889" s="95" t="s">
        <v>2134</v>
      </c>
      <c r="I889" s="95" t="s">
        <v>2161</v>
      </c>
      <c r="J889" s="95" t="s">
        <v>2150</v>
      </c>
      <c r="K889" s="95" t="s">
        <v>2587</v>
      </c>
      <c r="L889" s="95" t="s">
        <v>2158</v>
      </c>
      <c r="M889" s="95" t="s">
        <v>2137</v>
      </c>
    </row>
    <row r="890" spans="1:13" x14ac:dyDescent="0.25">
      <c r="A890" s="95" t="s">
        <v>2584</v>
      </c>
      <c r="B890" s="95" t="s">
        <v>1963</v>
      </c>
      <c r="C890" s="95" t="str">
        <f t="shared" ca="1" si="13"/>
        <v/>
      </c>
      <c r="D890" s="95" t="s">
        <v>1080</v>
      </c>
      <c r="E890" s="95" t="s">
        <v>2584</v>
      </c>
      <c r="F890" s="95" t="s">
        <v>2148</v>
      </c>
      <c r="G890" s="95">
        <v>53</v>
      </c>
      <c r="H890" s="95" t="s">
        <v>2134</v>
      </c>
      <c r="I890" s="95" t="s">
        <v>2161</v>
      </c>
      <c r="J890" s="95" t="s">
        <v>2172</v>
      </c>
      <c r="K890" s="95" t="s">
        <v>2587</v>
      </c>
      <c r="L890" s="95" t="s">
        <v>2158</v>
      </c>
      <c r="M890" s="95" t="s">
        <v>2137</v>
      </c>
    </row>
    <row r="891" spans="1:13" x14ac:dyDescent="0.25">
      <c r="A891" s="95" t="s">
        <v>2584</v>
      </c>
      <c r="B891" s="95" t="s">
        <v>1964</v>
      </c>
      <c r="C891" s="95" t="str">
        <f t="shared" ca="1" si="13"/>
        <v/>
      </c>
      <c r="D891" s="95" t="s">
        <v>1081</v>
      </c>
      <c r="E891" s="95" t="s">
        <v>2584</v>
      </c>
      <c r="F891" s="95" t="s">
        <v>2149</v>
      </c>
      <c r="G891" s="95">
        <v>53</v>
      </c>
      <c r="H891" s="95" t="s">
        <v>2134</v>
      </c>
      <c r="I891" s="95" t="s">
        <v>2161</v>
      </c>
      <c r="J891" s="95" t="s">
        <v>2173</v>
      </c>
      <c r="K891" s="95" t="s">
        <v>2587</v>
      </c>
      <c r="L891" s="95" t="s">
        <v>2158</v>
      </c>
      <c r="M891" s="95" t="s">
        <v>2137</v>
      </c>
    </row>
    <row r="892" spans="1:13" x14ac:dyDescent="0.25">
      <c r="A892" s="95" t="s">
        <v>2584</v>
      </c>
      <c r="B892" s="95" t="s">
        <v>1965</v>
      </c>
      <c r="C892" s="95" t="str">
        <f t="shared" ca="1" si="13"/>
        <v/>
      </c>
      <c r="D892" s="95" t="s">
        <v>1082</v>
      </c>
      <c r="E892" s="95" t="s">
        <v>2584</v>
      </c>
      <c r="F892" s="95" t="s">
        <v>2151</v>
      </c>
      <c r="G892" s="95">
        <v>53</v>
      </c>
      <c r="H892" s="95" t="s">
        <v>2134</v>
      </c>
      <c r="I892" s="95" t="s">
        <v>2161</v>
      </c>
      <c r="J892" s="95" t="s">
        <v>2135</v>
      </c>
      <c r="K892" s="95" t="s">
        <v>2587</v>
      </c>
      <c r="L892" s="95" t="s">
        <v>2158</v>
      </c>
      <c r="M892" s="95" t="s">
        <v>2137</v>
      </c>
    </row>
    <row r="893" spans="1:13" x14ac:dyDescent="0.25">
      <c r="A893" s="95" t="s">
        <v>2584</v>
      </c>
      <c r="B893" s="95" t="s">
        <v>1966</v>
      </c>
      <c r="C893" s="95" t="str">
        <f t="shared" ca="1" si="13"/>
        <v/>
      </c>
      <c r="D893" s="95" t="s">
        <v>1084</v>
      </c>
      <c r="E893" s="95" t="s">
        <v>2584</v>
      </c>
      <c r="F893" s="95" t="s">
        <v>2139</v>
      </c>
      <c r="G893" s="95">
        <v>54</v>
      </c>
      <c r="H893" s="95" t="s">
        <v>2134</v>
      </c>
      <c r="I893" s="95" t="s">
        <v>2162</v>
      </c>
      <c r="J893" s="95" t="s">
        <v>2135</v>
      </c>
      <c r="K893" s="95" t="s">
        <v>2587</v>
      </c>
      <c r="L893" s="95" t="s">
        <v>2158</v>
      </c>
      <c r="M893" s="95" t="s">
        <v>2137</v>
      </c>
    </row>
    <row r="894" spans="1:13" x14ac:dyDescent="0.25">
      <c r="A894" s="95" t="s">
        <v>2584</v>
      </c>
      <c r="B894" s="95" t="s">
        <v>2324</v>
      </c>
      <c r="C894" s="95" t="str">
        <f t="shared" ca="1" si="13"/>
        <v/>
      </c>
      <c r="D894" s="95" t="s">
        <v>1085</v>
      </c>
      <c r="E894" s="95" t="s">
        <v>2584</v>
      </c>
      <c r="F894" s="95" t="s">
        <v>2140</v>
      </c>
      <c r="G894" s="95">
        <v>54</v>
      </c>
      <c r="H894" s="95" t="s">
        <v>2134</v>
      </c>
      <c r="I894" s="95" t="s">
        <v>2162</v>
      </c>
      <c r="J894" s="95" t="s">
        <v>2143</v>
      </c>
      <c r="K894" s="95" t="s">
        <v>2587</v>
      </c>
      <c r="L894" s="95" t="s">
        <v>2158</v>
      </c>
      <c r="M894" s="95" t="s">
        <v>2137</v>
      </c>
    </row>
    <row r="895" spans="1:13" x14ac:dyDescent="0.25">
      <c r="A895" s="95" t="s">
        <v>2584</v>
      </c>
      <c r="B895" s="95" t="s">
        <v>2325</v>
      </c>
      <c r="C895" s="95" t="str">
        <f t="shared" ca="1" si="13"/>
        <v/>
      </c>
      <c r="D895" s="95" t="s">
        <v>1086</v>
      </c>
      <c r="E895" s="95" t="s">
        <v>2584</v>
      </c>
      <c r="F895" s="95" t="s">
        <v>2141</v>
      </c>
      <c r="G895" s="95">
        <v>54</v>
      </c>
      <c r="H895" s="95" t="s">
        <v>2134</v>
      </c>
      <c r="I895" s="95" t="s">
        <v>2162</v>
      </c>
      <c r="J895" s="95" t="s">
        <v>2145</v>
      </c>
      <c r="K895" s="95" t="s">
        <v>2587</v>
      </c>
      <c r="L895" s="95" t="s">
        <v>2158</v>
      </c>
      <c r="M895" s="95" t="s">
        <v>2137</v>
      </c>
    </row>
    <row r="896" spans="1:13" x14ac:dyDescent="0.25">
      <c r="A896" s="95" t="s">
        <v>2584</v>
      </c>
      <c r="B896" s="95" t="s">
        <v>2326</v>
      </c>
      <c r="C896" s="95" t="str">
        <f t="shared" ca="1" si="13"/>
        <v/>
      </c>
      <c r="D896" s="95" t="s">
        <v>1087</v>
      </c>
      <c r="E896" s="95" t="s">
        <v>2584</v>
      </c>
      <c r="F896" s="95" t="s">
        <v>2142</v>
      </c>
      <c r="G896" s="95">
        <v>54</v>
      </c>
      <c r="H896" s="95" t="s">
        <v>2134</v>
      </c>
      <c r="I896" s="95" t="s">
        <v>2162</v>
      </c>
      <c r="J896" s="95" t="s">
        <v>2147</v>
      </c>
      <c r="K896" s="95" t="s">
        <v>2587</v>
      </c>
      <c r="L896" s="95" t="s">
        <v>2158</v>
      </c>
      <c r="M896" s="95" t="s">
        <v>2137</v>
      </c>
    </row>
    <row r="897" spans="1:13" x14ac:dyDescent="0.25">
      <c r="A897" s="95" t="s">
        <v>2584</v>
      </c>
      <c r="B897" s="95" t="s">
        <v>2327</v>
      </c>
      <c r="C897" s="95" t="str">
        <f t="shared" ca="1" si="13"/>
        <v/>
      </c>
      <c r="D897" s="95" t="s">
        <v>1088</v>
      </c>
      <c r="E897" s="95" t="s">
        <v>2584</v>
      </c>
      <c r="F897" s="95" t="s">
        <v>2144</v>
      </c>
      <c r="G897" s="95">
        <v>54</v>
      </c>
      <c r="H897" s="95" t="s">
        <v>2134</v>
      </c>
      <c r="I897" s="95" t="s">
        <v>2162</v>
      </c>
      <c r="J897" s="95" t="s">
        <v>2192</v>
      </c>
      <c r="K897" s="95" t="s">
        <v>2587</v>
      </c>
      <c r="L897" s="95" t="s">
        <v>2158</v>
      </c>
      <c r="M897" s="95" t="s">
        <v>2137</v>
      </c>
    </row>
    <row r="898" spans="1:13" x14ac:dyDescent="0.25">
      <c r="A898" s="95" t="s">
        <v>2584</v>
      </c>
      <c r="B898" s="95" t="s">
        <v>2328</v>
      </c>
      <c r="C898" s="95" t="str">
        <f t="shared" ref="C898:C961" ca="1" si="14">IF(ISBLANK(INDIRECT(CONCATENATE("'",A898,"'","!",B898))),"",(INDIRECT(CONCATENATE("'",A898,"'","!",B898))))</f>
        <v/>
      </c>
      <c r="D898" s="95" t="s">
        <v>1089</v>
      </c>
      <c r="E898" s="95" t="s">
        <v>2584</v>
      </c>
      <c r="F898" s="95" t="s">
        <v>2146</v>
      </c>
      <c r="G898" s="95">
        <v>54</v>
      </c>
      <c r="H898" s="95" t="s">
        <v>2134</v>
      </c>
      <c r="I898" s="95" t="s">
        <v>2162</v>
      </c>
      <c r="J898" s="95" t="s">
        <v>2150</v>
      </c>
      <c r="K898" s="95" t="s">
        <v>2587</v>
      </c>
      <c r="L898" s="95" t="s">
        <v>2158</v>
      </c>
      <c r="M898" s="95" t="s">
        <v>2137</v>
      </c>
    </row>
    <row r="899" spans="1:13" x14ac:dyDescent="0.25">
      <c r="A899" s="95" t="s">
        <v>2584</v>
      </c>
      <c r="B899" s="95" t="s">
        <v>2329</v>
      </c>
      <c r="C899" s="95" t="str">
        <f t="shared" ca="1" si="14"/>
        <v/>
      </c>
      <c r="D899" s="95" t="s">
        <v>1090</v>
      </c>
      <c r="E899" s="95" t="s">
        <v>2584</v>
      </c>
      <c r="F899" s="95" t="s">
        <v>2148</v>
      </c>
      <c r="G899" s="95">
        <v>54</v>
      </c>
      <c r="H899" s="95" t="s">
        <v>2134</v>
      </c>
      <c r="I899" s="95" t="s">
        <v>2162</v>
      </c>
      <c r="J899" s="95" t="s">
        <v>2172</v>
      </c>
      <c r="K899" s="95" t="s">
        <v>2587</v>
      </c>
      <c r="L899" s="95" t="s">
        <v>2158</v>
      </c>
      <c r="M899" s="95" t="s">
        <v>2137</v>
      </c>
    </row>
    <row r="900" spans="1:13" x14ac:dyDescent="0.25">
      <c r="A900" s="95" t="s">
        <v>2584</v>
      </c>
      <c r="B900" s="95" t="s">
        <v>2330</v>
      </c>
      <c r="C900" s="95" t="str">
        <f t="shared" ca="1" si="14"/>
        <v/>
      </c>
      <c r="D900" s="95" t="s">
        <v>1091</v>
      </c>
      <c r="E900" s="95" t="s">
        <v>2584</v>
      </c>
      <c r="F900" s="95" t="s">
        <v>2149</v>
      </c>
      <c r="G900" s="95">
        <v>54</v>
      </c>
      <c r="H900" s="95" t="s">
        <v>2134</v>
      </c>
      <c r="I900" s="95" t="s">
        <v>2162</v>
      </c>
      <c r="J900" s="95" t="s">
        <v>2173</v>
      </c>
      <c r="K900" s="95" t="s">
        <v>2587</v>
      </c>
      <c r="L900" s="95" t="s">
        <v>2158</v>
      </c>
      <c r="M900" s="95" t="s">
        <v>2137</v>
      </c>
    </row>
    <row r="901" spans="1:13" x14ac:dyDescent="0.25">
      <c r="A901" s="95" t="s">
        <v>2584</v>
      </c>
      <c r="B901" s="95" t="s">
        <v>2331</v>
      </c>
      <c r="C901" s="95" t="str">
        <f t="shared" ca="1" si="14"/>
        <v/>
      </c>
      <c r="D901" s="95" t="s">
        <v>1092</v>
      </c>
      <c r="E901" s="95" t="s">
        <v>2584</v>
      </c>
      <c r="F901" s="95" t="s">
        <v>2151</v>
      </c>
      <c r="G901" s="95">
        <v>54</v>
      </c>
      <c r="H901" s="95" t="s">
        <v>2134</v>
      </c>
      <c r="I901" s="95" t="s">
        <v>2162</v>
      </c>
      <c r="J901" s="95" t="s">
        <v>2135</v>
      </c>
      <c r="K901" s="95" t="s">
        <v>2587</v>
      </c>
      <c r="L901" s="95" t="s">
        <v>2158</v>
      </c>
      <c r="M901" s="95" t="s">
        <v>2137</v>
      </c>
    </row>
    <row r="902" spans="1:13" x14ac:dyDescent="0.25">
      <c r="A902" s="95" t="s">
        <v>2584</v>
      </c>
      <c r="B902" s="95" t="s">
        <v>2332</v>
      </c>
      <c r="C902" s="95" t="str">
        <f t="shared" ca="1" si="14"/>
        <v/>
      </c>
      <c r="D902" s="95" t="s">
        <v>2202</v>
      </c>
      <c r="E902" s="95" t="s">
        <v>2584</v>
      </c>
      <c r="F902" s="95" t="s">
        <v>2154</v>
      </c>
      <c r="G902" s="95">
        <v>54</v>
      </c>
      <c r="H902" s="95" t="s">
        <v>2134</v>
      </c>
      <c r="I902" s="95" t="s">
        <v>2162</v>
      </c>
      <c r="J902" s="95" t="s">
        <v>2135</v>
      </c>
      <c r="K902" s="95" t="s">
        <v>2587</v>
      </c>
      <c r="L902" s="95" t="s">
        <v>2158</v>
      </c>
      <c r="M902" s="95" t="s">
        <v>2137</v>
      </c>
    </row>
    <row r="903" spans="1:13" x14ac:dyDescent="0.25">
      <c r="A903" s="95" t="s">
        <v>2584</v>
      </c>
      <c r="B903" s="95" t="s">
        <v>1967</v>
      </c>
      <c r="C903" s="95" t="str">
        <f t="shared" ca="1" si="14"/>
        <v/>
      </c>
      <c r="D903" s="95" t="s">
        <v>1094</v>
      </c>
      <c r="E903" s="95" t="s">
        <v>2584</v>
      </c>
      <c r="F903" s="95" t="s">
        <v>2139</v>
      </c>
      <c r="G903" s="95">
        <v>55</v>
      </c>
      <c r="H903" s="95" t="s">
        <v>2134</v>
      </c>
      <c r="I903" s="95" t="s">
        <v>2163</v>
      </c>
      <c r="J903" s="95" t="s">
        <v>2135</v>
      </c>
      <c r="K903" s="95" t="s">
        <v>2587</v>
      </c>
      <c r="L903" s="95" t="s">
        <v>2158</v>
      </c>
      <c r="M903" s="95" t="s">
        <v>2137</v>
      </c>
    </row>
    <row r="904" spans="1:13" x14ac:dyDescent="0.25">
      <c r="A904" s="95" t="s">
        <v>2584</v>
      </c>
      <c r="B904" s="95" t="s">
        <v>1968</v>
      </c>
      <c r="C904" s="95" t="str">
        <f t="shared" ca="1" si="14"/>
        <v/>
      </c>
      <c r="D904" s="95" t="s">
        <v>1095</v>
      </c>
      <c r="E904" s="95" t="s">
        <v>2584</v>
      </c>
      <c r="F904" s="95" t="s">
        <v>2140</v>
      </c>
      <c r="G904" s="95">
        <v>55</v>
      </c>
      <c r="H904" s="95" t="s">
        <v>2134</v>
      </c>
      <c r="I904" s="95" t="s">
        <v>2163</v>
      </c>
      <c r="J904" s="95" t="s">
        <v>2143</v>
      </c>
      <c r="K904" s="95" t="s">
        <v>2587</v>
      </c>
      <c r="L904" s="95" t="s">
        <v>2158</v>
      </c>
      <c r="M904" s="95" t="s">
        <v>2137</v>
      </c>
    </row>
    <row r="905" spans="1:13" x14ac:dyDescent="0.25">
      <c r="A905" s="95" t="s">
        <v>2584</v>
      </c>
      <c r="B905" s="95" t="s">
        <v>1969</v>
      </c>
      <c r="C905" s="95" t="str">
        <f t="shared" ca="1" si="14"/>
        <v/>
      </c>
      <c r="D905" s="95" t="s">
        <v>1096</v>
      </c>
      <c r="E905" s="95" t="s">
        <v>2584</v>
      </c>
      <c r="F905" s="95" t="s">
        <v>2141</v>
      </c>
      <c r="G905" s="95">
        <v>55</v>
      </c>
      <c r="H905" s="95" t="s">
        <v>2134</v>
      </c>
      <c r="I905" s="95" t="s">
        <v>2163</v>
      </c>
      <c r="J905" s="95" t="s">
        <v>2145</v>
      </c>
      <c r="K905" s="95" t="s">
        <v>2587</v>
      </c>
      <c r="L905" s="95" t="s">
        <v>2158</v>
      </c>
      <c r="M905" s="95" t="s">
        <v>2137</v>
      </c>
    </row>
    <row r="906" spans="1:13" x14ac:dyDescent="0.25">
      <c r="A906" s="95" t="s">
        <v>2584</v>
      </c>
      <c r="B906" s="95" t="s">
        <v>1970</v>
      </c>
      <c r="C906" s="95" t="str">
        <f t="shared" ca="1" si="14"/>
        <v/>
      </c>
      <c r="D906" s="95" t="s">
        <v>1097</v>
      </c>
      <c r="E906" s="95" t="s">
        <v>2584</v>
      </c>
      <c r="F906" s="95" t="s">
        <v>2142</v>
      </c>
      <c r="G906" s="95">
        <v>55</v>
      </c>
      <c r="H906" s="95" t="s">
        <v>2134</v>
      </c>
      <c r="I906" s="95" t="s">
        <v>2163</v>
      </c>
      <c r="J906" s="95" t="s">
        <v>2147</v>
      </c>
      <c r="K906" s="95" t="s">
        <v>2587</v>
      </c>
      <c r="L906" s="95" t="s">
        <v>2158</v>
      </c>
      <c r="M906" s="95" t="s">
        <v>2137</v>
      </c>
    </row>
    <row r="907" spans="1:13" x14ac:dyDescent="0.25">
      <c r="A907" s="95" t="s">
        <v>2584</v>
      </c>
      <c r="B907" s="95" t="s">
        <v>1971</v>
      </c>
      <c r="C907" s="95" t="str">
        <f t="shared" ca="1" si="14"/>
        <v/>
      </c>
      <c r="D907" s="95" t="s">
        <v>1098</v>
      </c>
      <c r="E907" s="95" t="s">
        <v>2584</v>
      </c>
      <c r="F907" s="95" t="s">
        <v>2144</v>
      </c>
      <c r="G907" s="95">
        <v>55</v>
      </c>
      <c r="H907" s="95" t="s">
        <v>2134</v>
      </c>
      <c r="I907" s="95" t="s">
        <v>2163</v>
      </c>
      <c r="J907" s="95" t="s">
        <v>2192</v>
      </c>
      <c r="K907" s="95" t="s">
        <v>2587</v>
      </c>
      <c r="L907" s="95" t="s">
        <v>2158</v>
      </c>
      <c r="M907" s="95" t="s">
        <v>2137</v>
      </c>
    </row>
    <row r="908" spans="1:13" x14ac:dyDescent="0.25">
      <c r="A908" s="95" t="s">
        <v>2584</v>
      </c>
      <c r="B908" s="95" t="s">
        <v>1972</v>
      </c>
      <c r="C908" s="95" t="str">
        <f t="shared" ca="1" si="14"/>
        <v/>
      </c>
      <c r="D908" s="95" t="s">
        <v>1099</v>
      </c>
      <c r="E908" s="95" t="s">
        <v>2584</v>
      </c>
      <c r="F908" s="95" t="s">
        <v>2146</v>
      </c>
      <c r="G908" s="95">
        <v>55</v>
      </c>
      <c r="H908" s="95" t="s">
        <v>2134</v>
      </c>
      <c r="I908" s="95" t="s">
        <v>2163</v>
      </c>
      <c r="J908" s="95" t="s">
        <v>2150</v>
      </c>
      <c r="K908" s="95" t="s">
        <v>2587</v>
      </c>
      <c r="L908" s="95" t="s">
        <v>2158</v>
      </c>
      <c r="M908" s="95" t="s">
        <v>2137</v>
      </c>
    </row>
    <row r="909" spans="1:13" x14ac:dyDescent="0.25">
      <c r="A909" s="95" t="s">
        <v>2584</v>
      </c>
      <c r="B909" s="95" t="s">
        <v>2333</v>
      </c>
      <c r="C909" s="95" t="str">
        <f t="shared" ca="1" si="14"/>
        <v/>
      </c>
      <c r="D909" s="95" t="s">
        <v>1100</v>
      </c>
      <c r="E909" s="95" t="s">
        <v>2584</v>
      </c>
      <c r="F909" s="95" t="s">
        <v>2148</v>
      </c>
      <c r="G909" s="95">
        <v>55</v>
      </c>
      <c r="H909" s="95" t="s">
        <v>2134</v>
      </c>
      <c r="I909" s="95" t="s">
        <v>2163</v>
      </c>
      <c r="J909" s="95" t="s">
        <v>2172</v>
      </c>
      <c r="K909" s="95" t="s">
        <v>2587</v>
      </c>
      <c r="L909" s="95" t="s">
        <v>2158</v>
      </c>
      <c r="M909" s="95" t="s">
        <v>2137</v>
      </c>
    </row>
    <row r="910" spans="1:13" x14ac:dyDescent="0.25">
      <c r="A910" s="95" t="s">
        <v>2584</v>
      </c>
      <c r="B910" s="95" t="s">
        <v>1973</v>
      </c>
      <c r="C910" s="95" t="str">
        <f t="shared" ca="1" si="14"/>
        <v/>
      </c>
      <c r="D910" s="95" t="s">
        <v>1101</v>
      </c>
      <c r="E910" s="95" t="s">
        <v>2584</v>
      </c>
      <c r="F910" s="95" t="s">
        <v>2149</v>
      </c>
      <c r="G910" s="95">
        <v>55</v>
      </c>
      <c r="H910" s="95" t="s">
        <v>2134</v>
      </c>
      <c r="I910" s="95" t="s">
        <v>2163</v>
      </c>
      <c r="J910" s="95" t="s">
        <v>2173</v>
      </c>
      <c r="K910" s="95" t="s">
        <v>2587</v>
      </c>
      <c r="L910" s="95" t="s">
        <v>2158</v>
      </c>
      <c r="M910" s="95" t="s">
        <v>2137</v>
      </c>
    </row>
    <row r="911" spans="1:13" x14ac:dyDescent="0.25">
      <c r="A911" s="95" t="s">
        <v>2584</v>
      </c>
      <c r="B911" s="95" t="s">
        <v>1974</v>
      </c>
      <c r="C911" s="95" t="str">
        <f t="shared" ca="1" si="14"/>
        <v/>
      </c>
      <c r="D911" s="95" t="s">
        <v>1102</v>
      </c>
      <c r="E911" s="95" t="s">
        <v>2584</v>
      </c>
      <c r="F911" s="95" t="s">
        <v>2151</v>
      </c>
      <c r="G911" s="95">
        <v>55</v>
      </c>
      <c r="H911" s="95" t="s">
        <v>2134</v>
      </c>
      <c r="I911" s="95" t="s">
        <v>2163</v>
      </c>
      <c r="J911" s="95" t="s">
        <v>2135</v>
      </c>
      <c r="K911" s="95" t="s">
        <v>2587</v>
      </c>
      <c r="L911" s="95" t="s">
        <v>2158</v>
      </c>
      <c r="M911" s="95" t="s">
        <v>2137</v>
      </c>
    </row>
    <row r="912" spans="1:13" x14ac:dyDescent="0.25">
      <c r="A912" s="95" t="s">
        <v>2584</v>
      </c>
      <c r="B912" s="95" t="s">
        <v>2334</v>
      </c>
      <c r="C912" s="95" t="str">
        <f t="shared" ca="1" si="14"/>
        <v/>
      </c>
      <c r="D912" s="95" t="s">
        <v>2203</v>
      </c>
      <c r="E912" s="95" t="s">
        <v>2584</v>
      </c>
      <c r="F912" s="95" t="s">
        <v>2154</v>
      </c>
      <c r="G912" s="95">
        <v>55</v>
      </c>
      <c r="H912" s="95" t="s">
        <v>2134</v>
      </c>
      <c r="I912" s="95" t="s">
        <v>2163</v>
      </c>
      <c r="J912" s="95" t="s">
        <v>2135</v>
      </c>
      <c r="K912" s="95" t="s">
        <v>2587</v>
      </c>
      <c r="L912" s="95" t="s">
        <v>2158</v>
      </c>
      <c r="M912" s="95" t="s">
        <v>2137</v>
      </c>
    </row>
    <row r="913" spans="1:13" x14ac:dyDescent="0.25">
      <c r="A913" s="95" t="s">
        <v>2584</v>
      </c>
      <c r="B913" s="95" t="s">
        <v>2292</v>
      </c>
      <c r="C913" s="95" t="str">
        <f t="shared" ca="1" si="14"/>
        <v/>
      </c>
      <c r="D913" s="95" t="s">
        <v>1104</v>
      </c>
      <c r="E913" s="95" t="s">
        <v>2584</v>
      </c>
      <c r="F913" s="95" t="s">
        <v>2139</v>
      </c>
      <c r="G913" s="95">
        <v>56</v>
      </c>
      <c r="H913" s="95" t="s">
        <v>2134</v>
      </c>
      <c r="I913" s="95" t="s">
        <v>2157</v>
      </c>
      <c r="J913" s="95" t="s">
        <v>2135</v>
      </c>
      <c r="K913" s="95" t="s">
        <v>2587</v>
      </c>
      <c r="L913" s="95" t="s">
        <v>2158</v>
      </c>
      <c r="M913" s="95" t="s">
        <v>2137</v>
      </c>
    </row>
    <row r="914" spans="1:13" x14ac:dyDescent="0.25">
      <c r="A914" s="95" t="s">
        <v>2584</v>
      </c>
      <c r="B914" s="95" t="s">
        <v>2293</v>
      </c>
      <c r="C914" s="95" t="str">
        <f t="shared" ca="1" si="14"/>
        <v/>
      </c>
      <c r="D914" s="95" t="s">
        <v>1105</v>
      </c>
      <c r="E914" s="95" t="s">
        <v>2584</v>
      </c>
      <c r="F914" s="95" t="s">
        <v>2140</v>
      </c>
      <c r="G914" s="95">
        <v>56</v>
      </c>
      <c r="H914" s="95" t="s">
        <v>2134</v>
      </c>
      <c r="I914" s="95" t="s">
        <v>2157</v>
      </c>
      <c r="J914" s="95" t="s">
        <v>2143</v>
      </c>
      <c r="K914" s="95" t="s">
        <v>2587</v>
      </c>
      <c r="L914" s="95" t="s">
        <v>2158</v>
      </c>
      <c r="M914" s="95" t="s">
        <v>2137</v>
      </c>
    </row>
    <row r="915" spans="1:13" x14ac:dyDescent="0.25">
      <c r="A915" s="95" t="s">
        <v>2584</v>
      </c>
      <c r="B915" s="95" t="s">
        <v>2294</v>
      </c>
      <c r="C915" s="95" t="str">
        <f t="shared" ca="1" si="14"/>
        <v/>
      </c>
      <c r="D915" s="95" t="s">
        <v>1106</v>
      </c>
      <c r="E915" s="95" t="s">
        <v>2584</v>
      </c>
      <c r="F915" s="95" t="s">
        <v>2141</v>
      </c>
      <c r="G915" s="95">
        <v>56</v>
      </c>
      <c r="H915" s="95" t="s">
        <v>2134</v>
      </c>
      <c r="I915" s="95" t="s">
        <v>2157</v>
      </c>
      <c r="J915" s="95" t="s">
        <v>2145</v>
      </c>
      <c r="K915" s="95" t="s">
        <v>2587</v>
      </c>
      <c r="L915" s="95" t="s">
        <v>2158</v>
      </c>
      <c r="M915" s="95" t="s">
        <v>2137</v>
      </c>
    </row>
    <row r="916" spans="1:13" x14ac:dyDescent="0.25">
      <c r="A916" s="95" t="s">
        <v>2584</v>
      </c>
      <c r="B916" s="95" t="s">
        <v>2335</v>
      </c>
      <c r="C916" s="95" t="str">
        <f t="shared" ca="1" si="14"/>
        <v/>
      </c>
      <c r="D916" s="95" t="s">
        <v>1107</v>
      </c>
      <c r="E916" s="95" t="s">
        <v>2584</v>
      </c>
      <c r="F916" s="95" t="s">
        <v>2142</v>
      </c>
      <c r="G916" s="95">
        <v>56</v>
      </c>
      <c r="H916" s="95" t="s">
        <v>2134</v>
      </c>
      <c r="I916" s="95" t="s">
        <v>2157</v>
      </c>
      <c r="J916" s="95" t="s">
        <v>2147</v>
      </c>
      <c r="K916" s="95" t="s">
        <v>2587</v>
      </c>
      <c r="L916" s="95" t="s">
        <v>2158</v>
      </c>
      <c r="M916" s="95" t="s">
        <v>2137</v>
      </c>
    </row>
    <row r="917" spans="1:13" x14ac:dyDescent="0.25">
      <c r="A917" s="95" t="s">
        <v>2584</v>
      </c>
      <c r="B917" s="95" t="s">
        <v>2336</v>
      </c>
      <c r="C917" s="95" t="str">
        <f t="shared" ca="1" si="14"/>
        <v/>
      </c>
      <c r="D917" s="95" t="s">
        <v>1108</v>
      </c>
      <c r="E917" s="95" t="s">
        <v>2584</v>
      </c>
      <c r="F917" s="95" t="s">
        <v>2144</v>
      </c>
      <c r="G917" s="95">
        <v>56</v>
      </c>
      <c r="H917" s="95" t="s">
        <v>2134</v>
      </c>
      <c r="I917" s="95" t="s">
        <v>2157</v>
      </c>
      <c r="J917" s="95" t="s">
        <v>2192</v>
      </c>
      <c r="K917" s="95" t="s">
        <v>2587</v>
      </c>
      <c r="L917" s="95" t="s">
        <v>2158</v>
      </c>
      <c r="M917" s="95" t="s">
        <v>2137</v>
      </c>
    </row>
    <row r="918" spans="1:13" x14ac:dyDescent="0.25">
      <c r="A918" s="95" t="s">
        <v>2584</v>
      </c>
      <c r="B918" s="95" t="s">
        <v>2337</v>
      </c>
      <c r="C918" s="95" t="str">
        <f t="shared" ca="1" si="14"/>
        <v/>
      </c>
      <c r="D918" s="95" t="s">
        <v>1109</v>
      </c>
      <c r="E918" s="95" t="s">
        <v>2584</v>
      </c>
      <c r="F918" s="95" t="s">
        <v>2146</v>
      </c>
      <c r="G918" s="95">
        <v>56</v>
      </c>
      <c r="H918" s="95" t="s">
        <v>2134</v>
      </c>
      <c r="I918" s="95" t="s">
        <v>2157</v>
      </c>
      <c r="J918" s="95" t="s">
        <v>2150</v>
      </c>
      <c r="K918" s="95" t="s">
        <v>2587</v>
      </c>
      <c r="L918" s="95" t="s">
        <v>2158</v>
      </c>
      <c r="M918" s="95" t="s">
        <v>2137</v>
      </c>
    </row>
    <row r="919" spans="1:13" x14ac:dyDescent="0.25">
      <c r="A919" s="95" t="s">
        <v>2584</v>
      </c>
      <c r="B919" s="95" t="s">
        <v>2338</v>
      </c>
      <c r="C919" s="95" t="str">
        <f t="shared" ca="1" si="14"/>
        <v/>
      </c>
      <c r="D919" s="95" t="s">
        <v>1110</v>
      </c>
      <c r="E919" s="95" t="s">
        <v>2584</v>
      </c>
      <c r="F919" s="95" t="s">
        <v>2148</v>
      </c>
      <c r="G919" s="95">
        <v>56</v>
      </c>
      <c r="H919" s="95" t="s">
        <v>2134</v>
      </c>
      <c r="I919" s="95" t="s">
        <v>2157</v>
      </c>
      <c r="J919" s="95" t="s">
        <v>2172</v>
      </c>
      <c r="K919" s="95" t="s">
        <v>2587</v>
      </c>
      <c r="L919" s="95" t="s">
        <v>2158</v>
      </c>
      <c r="M919" s="95" t="s">
        <v>2137</v>
      </c>
    </row>
    <row r="920" spans="1:13" x14ac:dyDescent="0.25">
      <c r="A920" s="95" t="s">
        <v>2584</v>
      </c>
      <c r="B920" s="95" t="s">
        <v>2339</v>
      </c>
      <c r="C920" s="95" t="str">
        <f t="shared" ca="1" si="14"/>
        <v/>
      </c>
      <c r="D920" s="95" t="s">
        <v>1111</v>
      </c>
      <c r="E920" s="95" t="s">
        <v>2584</v>
      </c>
      <c r="F920" s="95" t="s">
        <v>2149</v>
      </c>
      <c r="G920" s="95">
        <v>56</v>
      </c>
      <c r="H920" s="95" t="s">
        <v>2134</v>
      </c>
      <c r="I920" s="95" t="s">
        <v>2157</v>
      </c>
      <c r="J920" s="95" t="s">
        <v>2173</v>
      </c>
      <c r="K920" s="95" t="s">
        <v>2587</v>
      </c>
      <c r="L920" s="95" t="s">
        <v>2158</v>
      </c>
      <c r="M920" s="95" t="s">
        <v>2137</v>
      </c>
    </row>
    <row r="921" spans="1:13" x14ac:dyDescent="0.25">
      <c r="A921" s="95" t="s">
        <v>2584</v>
      </c>
      <c r="B921" s="95" t="s">
        <v>2340</v>
      </c>
      <c r="C921" s="95" t="str">
        <f t="shared" ca="1" si="14"/>
        <v/>
      </c>
      <c r="D921" s="95" t="s">
        <v>1112</v>
      </c>
      <c r="E921" s="95" t="s">
        <v>2584</v>
      </c>
      <c r="F921" s="95" t="s">
        <v>2151</v>
      </c>
      <c r="G921" s="95">
        <v>56</v>
      </c>
      <c r="H921" s="95" t="s">
        <v>2134</v>
      </c>
      <c r="I921" s="95" t="s">
        <v>2157</v>
      </c>
      <c r="J921" s="95" t="s">
        <v>2135</v>
      </c>
      <c r="K921" s="95" t="s">
        <v>2587</v>
      </c>
      <c r="L921" s="95" t="s">
        <v>2158</v>
      </c>
      <c r="M921" s="95" t="s">
        <v>2137</v>
      </c>
    </row>
    <row r="922" spans="1:13" x14ac:dyDescent="0.25">
      <c r="A922" s="95" t="s">
        <v>2584</v>
      </c>
      <c r="B922" s="95" t="s">
        <v>1975</v>
      </c>
      <c r="C922" s="95" t="str">
        <f t="shared" ca="1" si="14"/>
        <v/>
      </c>
      <c r="D922" s="95" t="s">
        <v>2204</v>
      </c>
      <c r="E922" s="95" t="s">
        <v>2584</v>
      </c>
      <c r="F922" s="95" t="s">
        <v>2154</v>
      </c>
      <c r="G922" s="95">
        <v>56</v>
      </c>
      <c r="H922" s="95" t="s">
        <v>2134</v>
      </c>
      <c r="I922" s="95" t="s">
        <v>2157</v>
      </c>
      <c r="J922" s="95" t="s">
        <v>2135</v>
      </c>
      <c r="K922" s="95" t="s">
        <v>2587</v>
      </c>
      <c r="L922" s="95" t="s">
        <v>2158</v>
      </c>
      <c r="M922" s="95" t="s">
        <v>2137</v>
      </c>
    </row>
    <row r="923" spans="1:13" x14ac:dyDescent="0.25">
      <c r="A923" s="95" t="s">
        <v>2584</v>
      </c>
      <c r="B923" s="95" t="s">
        <v>2341</v>
      </c>
      <c r="C923" s="95" t="str">
        <f t="shared" ca="1" si="14"/>
        <v/>
      </c>
      <c r="D923" s="95" t="s">
        <v>1114</v>
      </c>
      <c r="E923" s="95" t="s">
        <v>2584</v>
      </c>
      <c r="F923" s="95" t="s">
        <v>2139</v>
      </c>
      <c r="G923" s="95">
        <v>57</v>
      </c>
      <c r="H923" s="95" t="s">
        <v>2134</v>
      </c>
      <c r="I923" s="95" t="s">
        <v>2135</v>
      </c>
      <c r="J923" s="95" t="s">
        <v>2135</v>
      </c>
      <c r="K923" s="95" t="s">
        <v>2587</v>
      </c>
      <c r="L923" s="95" t="s">
        <v>2164</v>
      </c>
      <c r="M923" s="95" t="s">
        <v>2137</v>
      </c>
    </row>
    <row r="924" spans="1:13" x14ac:dyDescent="0.25">
      <c r="A924" s="95" t="s">
        <v>2584</v>
      </c>
      <c r="B924" s="95" t="s">
        <v>2342</v>
      </c>
      <c r="C924" s="95" t="str">
        <f t="shared" ca="1" si="14"/>
        <v/>
      </c>
      <c r="D924" s="95" t="s">
        <v>1115</v>
      </c>
      <c r="E924" s="95" t="s">
        <v>2584</v>
      </c>
      <c r="F924" s="95" t="s">
        <v>2140</v>
      </c>
      <c r="G924" s="95">
        <v>57</v>
      </c>
      <c r="H924" s="95" t="s">
        <v>2134</v>
      </c>
      <c r="I924" s="95" t="s">
        <v>2135</v>
      </c>
      <c r="J924" s="95" t="s">
        <v>2143</v>
      </c>
      <c r="K924" s="95" t="s">
        <v>2587</v>
      </c>
      <c r="L924" s="95" t="s">
        <v>2164</v>
      </c>
      <c r="M924" s="95" t="s">
        <v>2137</v>
      </c>
    </row>
    <row r="925" spans="1:13" x14ac:dyDescent="0.25">
      <c r="A925" s="95" t="s">
        <v>2584</v>
      </c>
      <c r="B925" s="95" t="s">
        <v>2343</v>
      </c>
      <c r="C925" s="95" t="str">
        <f t="shared" ca="1" si="14"/>
        <v/>
      </c>
      <c r="D925" s="95" t="s">
        <v>1116</v>
      </c>
      <c r="E925" s="95" t="s">
        <v>2584</v>
      </c>
      <c r="F925" s="95" t="s">
        <v>2141</v>
      </c>
      <c r="G925" s="95">
        <v>57</v>
      </c>
      <c r="H925" s="95" t="s">
        <v>2134</v>
      </c>
      <c r="I925" s="95" t="s">
        <v>2135</v>
      </c>
      <c r="J925" s="95" t="s">
        <v>2145</v>
      </c>
      <c r="K925" s="95" t="s">
        <v>2587</v>
      </c>
      <c r="L925" s="95" t="s">
        <v>2164</v>
      </c>
      <c r="M925" s="95" t="s">
        <v>2137</v>
      </c>
    </row>
    <row r="926" spans="1:13" x14ac:dyDescent="0.25">
      <c r="A926" s="95" t="s">
        <v>2584</v>
      </c>
      <c r="B926" s="95" t="s">
        <v>2344</v>
      </c>
      <c r="C926" s="95" t="str">
        <f t="shared" ca="1" si="14"/>
        <v/>
      </c>
      <c r="D926" s="95" t="s">
        <v>1117</v>
      </c>
      <c r="E926" s="95" t="s">
        <v>2584</v>
      </c>
      <c r="F926" s="95" t="s">
        <v>2142</v>
      </c>
      <c r="G926" s="95">
        <v>57</v>
      </c>
      <c r="H926" s="95" t="s">
        <v>2134</v>
      </c>
      <c r="I926" s="95" t="s">
        <v>2135</v>
      </c>
      <c r="J926" s="95" t="s">
        <v>2147</v>
      </c>
      <c r="K926" s="95" t="s">
        <v>2587</v>
      </c>
      <c r="L926" s="95" t="s">
        <v>2164</v>
      </c>
      <c r="M926" s="95" t="s">
        <v>2137</v>
      </c>
    </row>
    <row r="927" spans="1:13" x14ac:dyDescent="0.25">
      <c r="A927" s="95" t="s">
        <v>2584</v>
      </c>
      <c r="B927" s="95" t="s">
        <v>2345</v>
      </c>
      <c r="C927" s="95" t="str">
        <f t="shared" ca="1" si="14"/>
        <v/>
      </c>
      <c r="D927" s="95" t="s">
        <v>1118</v>
      </c>
      <c r="E927" s="95" t="s">
        <v>2584</v>
      </c>
      <c r="F927" s="95" t="s">
        <v>2144</v>
      </c>
      <c r="G927" s="95">
        <v>57</v>
      </c>
      <c r="H927" s="95" t="s">
        <v>2134</v>
      </c>
      <c r="I927" s="95" t="s">
        <v>2135</v>
      </c>
      <c r="J927" s="95" t="s">
        <v>2192</v>
      </c>
      <c r="K927" s="95" t="s">
        <v>2587</v>
      </c>
      <c r="L927" s="95" t="s">
        <v>2164</v>
      </c>
      <c r="M927" s="95" t="s">
        <v>2137</v>
      </c>
    </row>
    <row r="928" spans="1:13" x14ac:dyDescent="0.25">
      <c r="A928" s="95" t="s">
        <v>2584</v>
      </c>
      <c r="B928" s="95" t="s">
        <v>2346</v>
      </c>
      <c r="C928" s="95" t="str">
        <f t="shared" ca="1" si="14"/>
        <v/>
      </c>
      <c r="D928" s="95" t="s">
        <v>1119</v>
      </c>
      <c r="E928" s="95" t="s">
        <v>2584</v>
      </c>
      <c r="F928" s="95" t="s">
        <v>2146</v>
      </c>
      <c r="G928" s="95">
        <v>57</v>
      </c>
      <c r="H928" s="95" t="s">
        <v>2134</v>
      </c>
      <c r="I928" s="95" t="s">
        <v>2135</v>
      </c>
      <c r="J928" s="95" t="s">
        <v>2150</v>
      </c>
      <c r="K928" s="95" t="s">
        <v>2587</v>
      </c>
      <c r="L928" s="95" t="s">
        <v>2164</v>
      </c>
      <c r="M928" s="95" t="s">
        <v>2137</v>
      </c>
    </row>
    <row r="929" spans="1:13" x14ac:dyDescent="0.25">
      <c r="A929" s="95" t="s">
        <v>2584</v>
      </c>
      <c r="B929" s="95" t="s">
        <v>2347</v>
      </c>
      <c r="C929" s="95" t="str">
        <f t="shared" ca="1" si="14"/>
        <v/>
      </c>
      <c r="D929" s="95" t="s">
        <v>1120</v>
      </c>
      <c r="E929" s="95" t="s">
        <v>2584</v>
      </c>
      <c r="F929" s="95" t="s">
        <v>2148</v>
      </c>
      <c r="G929" s="95">
        <v>57</v>
      </c>
      <c r="H929" s="95" t="s">
        <v>2134</v>
      </c>
      <c r="I929" s="95" t="s">
        <v>2135</v>
      </c>
      <c r="J929" s="95" t="s">
        <v>2172</v>
      </c>
      <c r="K929" s="95" t="s">
        <v>2587</v>
      </c>
      <c r="L929" s="95" t="s">
        <v>2164</v>
      </c>
      <c r="M929" s="95" t="s">
        <v>2137</v>
      </c>
    </row>
    <row r="930" spans="1:13" x14ac:dyDescent="0.25">
      <c r="A930" s="95" t="s">
        <v>2584</v>
      </c>
      <c r="B930" s="95" t="s">
        <v>2348</v>
      </c>
      <c r="C930" s="95" t="str">
        <f t="shared" ca="1" si="14"/>
        <v/>
      </c>
      <c r="D930" s="95" t="s">
        <v>1121</v>
      </c>
      <c r="E930" s="95" t="s">
        <v>2584</v>
      </c>
      <c r="F930" s="95" t="s">
        <v>2149</v>
      </c>
      <c r="G930" s="95">
        <v>57</v>
      </c>
      <c r="H930" s="95" t="s">
        <v>2134</v>
      </c>
      <c r="I930" s="95" t="s">
        <v>2135</v>
      </c>
      <c r="J930" s="95" t="s">
        <v>2173</v>
      </c>
      <c r="K930" s="95" t="s">
        <v>2587</v>
      </c>
      <c r="L930" s="95" t="s">
        <v>2164</v>
      </c>
      <c r="M930" s="95" t="s">
        <v>2137</v>
      </c>
    </row>
    <row r="931" spans="1:13" x14ac:dyDescent="0.25">
      <c r="A931" s="95" t="s">
        <v>2584</v>
      </c>
      <c r="B931" s="95" t="s">
        <v>2349</v>
      </c>
      <c r="C931" s="95" t="str">
        <f t="shared" ca="1" si="14"/>
        <v/>
      </c>
      <c r="D931" s="95" t="s">
        <v>1122</v>
      </c>
      <c r="E931" s="95" t="s">
        <v>2584</v>
      </c>
      <c r="F931" s="95" t="s">
        <v>2151</v>
      </c>
      <c r="G931" s="95">
        <v>57</v>
      </c>
      <c r="H931" s="95" t="s">
        <v>2134</v>
      </c>
      <c r="I931" s="95" t="s">
        <v>2135</v>
      </c>
      <c r="J931" s="95" t="s">
        <v>2135</v>
      </c>
      <c r="K931" s="95" t="s">
        <v>2587</v>
      </c>
      <c r="L931" s="95" t="s">
        <v>2164</v>
      </c>
      <c r="M931" s="95" t="s">
        <v>2137</v>
      </c>
    </row>
    <row r="932" spans="1:13" x14ac:dyDescent="0.25">
      <c r="A932" s="95" t="s">
        <v>2584</v>
      </c>
      <c r="B932" s="95" t="s">
        <v>2350</v>
      </c>
      <c r="C932" s="95" t="str">
        <f t="shared" ca="1" si="14"/>
        <v/>
      </c>
      <c r="D932" s="95" t="s">
        <v>2205</v>
      </c>
      <c r="E932" s="95" t="s">
        <v>2584</v>
      </c>
      <c r="F932" s="95" t="s">
        <v>2154</v>
      </c>
      <c r="G932" s="95">
        <v>57</v>
      </c>
      <c r="H932" s="95" t="s">
        <v>2134</v>
      </c>
      <c r="I932" s="95" t="s">
        <v>2135</v>
      </c>
      <c r="J932" s="95" t="s">
        <v>2135</v>
      </c>
      <c r="K932" s="95" t="s">
        <v>2587</v>
      </c>
      <c r="L932" s="95" t="s">
        <v>2164</v>
      </c>
      <c r="M932" s="95" t="s">
        <v>2137</v>
      </c>
    </row>
    <row r="933" spans="1:13" x14ac:dyDescent="0.25">
      <c r="A933" s="95" t="s">
        <v>2584</v>
      </c>
      <c r="B933" s="95" t="s">
        <v>2351</v>
      </c>
      <c r="C933" s="95" t="str">
        <f t="shared" ca="1" si="14"/>
        <v/>
      </c>
      <c r="D933" s="95" t="s">
        <v>1124</v>
      </c>
      <c r="E933" s="95" t="s">
        <v>2584</v>
      </c>
      <c r="F933" s="95" t="s">
        <v>2139</v>
      </c>
      <c r="G933" s="95">
        <v>58</v>
      </c>
      <c r="H933" s="95" t="s">
        <v>2134</v>
      </c>
      <c r="I933" s="95" t="s">
        <v>2159</v>
      </c>
      <c r="J933" s="95" t="s">
        <v>2135</v>
      </c>
      <c r="K933" s="95" t="s">
        <v>2587</v>
      </c>
      <c r="L933" s="95" t="s">
        <v>2164</v>
      </c>
      <c r="M933" s="95" t="s">
        <v>2137</v>
      </c>
    </row>
    <row r="934" spans="1:13" x14ac:dyDescent="0.25">
      <c r="A934" s="95" t="s">
        <v>2584</v>
      </c>
      <c r="B934" s="95" t="s">
        <v>2352</v>
      </c>
      <c r="C934" s="95" t="str">
        <f t="shared" ca="1" si="14"/>
        <v/>
      </c>
      <c r="D934" s="95" t="s">
        <v>1125</v>
      </c>
      <c r="E934" s="95" t="s">
        <v>2584</v>
      </c>
      <c r="F934" s="95" t="s">
        <v>2140</v>
      </c>
      <c r="G934" s="95">
        <v>58</v>
      </c>
      <c r="H934" s="95" t="s">
        <v>2134</v>
      </c>
      <c r="I934" s="95" t="s">
        <v>2159</v>
      </c>
      <c r="J934" s="95" t="s">
        <v>2143</v>
      </c>
      <c r="K934" s="95" t="s">
        <v>2587</v>
      </c>
      <c r="L934" s="95" t="s">
        <v>2164</v>
      </c>
      <c r="M934" s="95" t="s">
        <v>2137</v>
      </c>
    </row>
    <row r="935" spans="1:13" x14ac:dyDescent="0.25">
      <c r="A935" s="95" t="s">
        <v>2584</v>
      </c>
      <c r="B935" s="95" t="s">
        <v>2353</v>
      </c>
      <c r="C935" s="95" t="str">
        <f t="shared" ca="1" si="14"/>
        <v/>
      </c>
      <c r="D935" s="95" t="s">
        <v>1126</v>
      </c>
      <c r="E935" s="95" t="s">
        <v>2584</v>
      </c>
      <c r="F935" s="95" t="s">
        <v>2141</v>
      </c>
      <c r="G935" s="95">
        <v>58</v>
      </c>
      <c r="H935" s="95" t="s">
        <v>2134</v>
      </c>
      <c r="I935" s="95" t="s">
        <v>2159</v>
      </c>
      <c r="J935" s="95" t="s">
        <v>2145</v>
      </c>
      <c r="K935" s="95" t="s">
        <v>2587</v>
      </c>
      <c r="L935" s="95" t="s">
        <v>2164</v>
      </c>
      <c r="M935" s="95" t="s">
        <v>2137</v>
      </c>
    </row>
    <row r="936" spans="1:13" x14ac:dyDescent="0.25">
      <c r="A936" s="95" t="s">
        <v>2584</v>
      </c>
      <c r="B936" s="95" t="s">
        <v>2354</v>
      </c>
      <c r="C936" s="95" t="str">
        <f t="shared" ca="1" si="14"/>
        <v/>
      </c>
      <c r="D936" s="95" t="s">
        <v>1127</v>
      </c>
      <c r="E936" s="95" t="s">
        <v>2584</v>
      </c>
      <c r="F936" s="95" t="s">
        <v>2142</v>
      </c>
      <c r="G936" s="95">
        <v>58</v>
      </c>
      <c r="H936" s="95" t="s">
        <v>2134</v>
      </c>
      <c r="I936" s="95" t="s">
        <v>2159</v>
      </c>
      <c r="J936" s="95" t="s">
        <v>2147</v>
      </c>
      <c r="K936" s="95" t="s">
        <v>2587</v>
      </c>
      <c r="L936" s="95" t="s">
        <v>2164</v>
      </c>
      <c r="M936" s="95" t="s">
        <v>2137</v>
      </c>
    </row>
    <row r="937" spans="1:13" x14ac:dyDescent="0.25">
      <c r="A937" s="95" t="s">
        <v>2584</v>
      </c>
      <c r="B937" s="95" t="s">
        <v>2355</v>
      </c>
      <c r="C937" s="95" t="str">
        <f t="shared" ca="1" si="14"/>
        <v/>
      </c>
      <c r="D937" s="95" t="s">
        <v>1128</v>
      </c>
      <c r="E937" s="95" t="s">
        <v>2584</v>
      </c>
      <c r="F937" s="95" t="s">
        <v>2144</v>
      </c>
      <c r="G937" s="95">
        <v>58</v>
      </c>
      <c r="H937" s="95" t="s">
        <v>2134</v>
      </c>
      <c r="I937" s="95" t="s">
        <v>2159</v>
      </c>
      <c r="J937" s="95" t="s">
        <v>2192</v>
      </c>
      <c r="K937" s="95" t="s">
        <v>2587</v>
      </c>
      <c r="L937" s="95" t="s">
        <v>2164</v>
      </c>
      <c r="M937" s="95" t="s">
        <v>2137</v>
      </c>
    </row>
    <row r="938" spans="1:13" x14ac:dyDescent="0.25">
      <c r="A938" s="95" t="s">
        <v>2584</v>
      </c>
      <c r="B938" s="95" t="s">
        <v>2356</v>
      </c>
      <c r="C938" s="95" t="str">
        <f t="shared" ca="1" si="14"/>
        <v/>
      </c>
      <c r="D938" s="95" t="s">
        <v>1129</v>
      </c>
      <c r="E938" s="95" t="s">
        <v>2584</v>
      </c>
      <c r="F938" s="95" t="s">
        <v>2146</v>
      </c>
      <c r="G938" s="95">
        <v>58</v>
      </c>
      <c r="H938" s="95" t="s">
        <v>2134</v>
      </c>
      <c r="I938" s="95" t="s">
        <v>2159</v>
      </c>
      <c r="J938" s="95" t="s">
        <v>2150</v>
      </c>
      <c r="K938" s="95" t="s">
        <v>2587</v>
      </c>
      <c r="L938" s="95" t="s">
        <v>2164</v>
      </c>
      <c r="M938" s="95" t="s">
        <v>2137</v>
      </c>
    </row>
    <row r="939" spans="1:13" x14ac:dyDescent="0.25">
      <c r="A939" s="95" t="s">
        <v>2584</v>
      </c>
      <c r="B939" s="95" t="s">
        <v>2357</v>
      </c>
      <c r="C939" s="95" t="str">
        <f t="shared" ca="1" si="14"/>
        <v/>
      </c>
      <c r="D939" s="95" t="s">
        <v>1130</v>
      </c>
      <c r="E939" s="95" t="s">
        <v>2584</v>
      </c>
      <c r="F939" s="95" t="s">
        <v>2148</v>
      </c>
      <c r="G939" s="95">
        <v>58</v>
      </c>
      <c r="H939" s="95" t="s">
        <v>2134</v>
      </c>
      <c r="I939" s="95" t="s">
        <v>2159</v>
      </c>
      <c r="J939" s="95" t="s">
        <v>2172</v>
      </c>
      <c r="K939" s="95" t="s">
        <v>2587</v>
      </c>
      <c r="L939" s="95" t="s">
        <v>2164</v>
      </c>
      <c r="M939" s="95" t="s">
        <v>2137</v>
      </c>
    </row>
    <row r="940" spans="1:13" x14ac:dyDescent="0.25">
      <c r="A940" s="95" t="s">
        <v>2584</v>
      </c>
      <c r="B940" s="95" t="s">
        <v>2358</v>
      </c>
      <c r="C940" s="95" t="str">
        <f t="shared" ca="1" si="14"/>
        <v/>
      </c>
      <c r="D940" s="95" t="s">
        <v>1131</v>
      </c>
      <c r="E940" s="95" t="s">
        <v>2584</v>
      </c>
      <c r="F940" s="95" t="s">
        <v>2149</v>
      </c>
      <c r="G940" s="95">
        <v>58</v>
      </c>
      <c r="H940" s="95" t="s">
        <v>2134</v>
      </c>
      <c r="I940" s="95" t="s">
        <v>2159</v>
      </c>
      <c r="J940" s="95" t="s">
        <v>2173</v>
      </c>
      <c r="K940" s="95" t="s">
        <v>2587</v>
      </c>
      <c r="L940" s="95" t="s">
        <v>2164</v>
      </c>
      <c r="M940" s="95" t="s">
        <v>2137</v>
      </c>
    </row>
    <row r="941" spans="1:13" x14ac:dyDescent="0.25">
      <c r="A941" s="95" t="s">
        <v>2584</v>
      </c>
      <c r="B941" s="95" t="s">
        <v>2359</v>
      </c>
      <c r="C941" s="95" t="str">
        <f t="shared" ca="1" si="14"/>
        <v/>
      </c>
      <c r="D941" s="95" t="s">
        <v>1132</v>
      </c>
      <c r="E941" s="95" t="s">
        <v>2584</v>
      </c>
      <c r="F941" s="95" t="s">
        <v>2151</v>
      </c>
      <c r="G941" s="95">
        <v>58</v>
      </c>
      <c r="H941" s="95" t="s">
        <v>2134</v>
      </c>
      <c r="I941" s="95" t="s">
        <v>2159</v>
      </c>
      <c r="J941" s="95" t="s">
        <v>2135</v>
      </c>
      <c r="K941" s="95" t="s">
        <v>2587</v>
      </c>
      <c r="L941" s="95" t="s">
        <v>2164</v>
      </c>
      <c r="M941" s="95" t="s">
        <v>2137</v>
      </c>
    </row>
    <row r="942" spans="1:13" x14ac:dyDescent="0.25">
      <c r="A942" s="95" t="s">
        <v>2584</v>
      </c>
      <c r="B942" s="95" t="s">
        <v>2360</v>
      </c>
      <c r="C942" s="95" t="str">
        <f t="shared" ca="1" si="14"/>
        <v/>
      </c>
      <c r="D942" s="95" t="s">
        <v>2206</v>
      </c>
      <c r="E942" s="95" t="s">
        <v>2584</v>
      </c>
      <c r="F942" s="95" t="s">
        <v>2154</v>
      </c>
      <c r="G942" s="95">
        <v>58</v>
      </c>
      <c r="H942" s="95" t="s">
        <v>2134</v>
      </c>
      <c r="I942" s="95" t="s">
        <v>2159</v>
      </c>
      <c r="J942" s="95" t="s">
        <v>2135</v>
      </c>
      <c r="K942" s="95" t="s">
        <v>2587</v>
      </c>
      <c r="L942" s="95" t="s">
        <v>2164</v>
      </c>
      <c r="M942" s="95" t="s">
        <v>2137</v>
      </c>
    </row>
    <row r="943" spans="1:13" x14ac:dyDescent="0.25">
      <c r="A943" s="95" t="s">
        <v>2584</v>
      </c>
      <c r="B943" s="95" t="s">
        <v>2361</v>
      </c>
      <c r="C943" s="95" t="str">
        <f t="shared" ca="1" si="14"/>
        <v/>
      </c>
      <c r="D943" s="95" t="s">
        <v>1134</v>
      </c>
      <c r="E943" s="95" t="s">
        <v>2584</v>
      </c>
      <c r="F943" s="95" t="s">
        <v>2139</v>
      </c>
      <c r="G943" s="95">
        <v>59</v>
      </c>
      <c r="H943" s="95" t="s">
        <v>2134</v>
      </c>
      <c r="I943" s="95" t="s">
        <v>2160</v>
      </c>
      <c r="J943" s="95" t="s">
        <v>2135</v>
      </c>
      <c r="K943" s="95" t="s">
        <v>2587</v>
      </c>
      <c r="L943" s="95" t="s">
        <v>2164</v>
      </c>
      <c r="M943" s="95" t="s">
        <v>2137</v>
      </c>
    </row>
    <row r="944" spans="1:13" x14ac:dyDescent="0.25">
      <c r="A944" s="95" t="s">
        <v>2584</v>
      </c>
      <c r="B944" s="95" t="s">
        <v>2362</v>
      </c>
      <c r="C944" s="95" t="str">
        <f t="shared" ca="1" si="14"/>
        <v/>
      </c>
      <c r="D944" s="95" t="s">
        <v>1135</v>
      </c>
      <c r="E944" s="95" t="s">
        <v>2584</v>
      </c>
      <c r="F944" s="95" t="s">
        <v>2140</v>
      </c>
      <c r="G944" s="95">
        <v>59</v>
      </c>
      <c r="H944" s="95" t="s">
        <v>2134</v>
      </c>
      <c r="I944" s="95" t="s">
        <v>2160</v>
      </c>
      <c r="J944" s="95" t="s">
        <v>2143</v>
      </c>
      <c r="K944" s="95" t="s">
        <v>2587</v>
      </c>
      <c r="L944" s="95" t="s">
        <v>2164</v>
      </c>
      <c r="M944" s="95" t="s">
        <v>2137</v>
      </c>
    </row>
    <row r="945" spans="1:13" x14ac:dyDescent="0.25">
      <c r="A945" s="95" t="s">
        <v>2584</v>
      </c>
      <c r="B945" s="95" t="s">
        <v>2363</v>
      </c>
      <c r="C945" s="95" t="str">
        <f t="shared" ca="1" si="14"/>
        <v/>
      </c>
      <c r="D945" s="95" t="s">
        <v>1136</v>
      </c>
      <c r="E945" s="95" t="s">
        <v>2584</v>
      </c>
      <c r="F945" s="95" t="s">
        <v>2141</v>
      </c>
      <c r="G945" s="95">
        <v>59</v>
      </c>
      <c r="H945" s="95" t="s">
        <v>2134</v>
      </c>
      <c r="I945" s="95" t="s">
        <v>2160</v>
      </c>
      <c r="J945" s="95" t="s">
        <v>2145</v>
      </c>
      <c r="K945" s="95" t="s">
        <v>2587</v>
      </c>
      <c r="L945" s="95" t="s">
        <v>2164</v>
      </c>
      <c r="M945" s="95" t="s">
        <v>2137</v>
      </c>
    </row>
    <row r="946" spans="1:13" x14ac:dyDescent="0.25">
      <c r="A946" s="95" t="s">
        <v>2584</v>
      </c>
      <c r="B946" s="95" t="s">
        <v>2364</v>
      </c>
      <c r="C946" s="95" t="str">
        <f t="shared" ca="1" si="14"/>
        <v/>
      </c>
      <c r="D946" s="95" t="s">
        <v>1137</v>
      </c>
      <c r="E946" s="95" t="s">
        <v>2584</v>
      </c>
      <c r="F946" s="95" t="s">
        <v>2142</v>
      </c>
      <c r="G946" s="95">
        <v>59</v>
      </c>
      <c r="H946" s="95" t="s">
        <v>2134</v>
      </c>
      <c r="I946" s="95" t="s">
        <v>2160</v>
      </c>
      <c r="J946" s="95" t="s">
        <v>2147</v>
      </c>
      <c r="K946" s="95" t="s">
        <v>2587</v>
      </c>
      <c r="L946" s="95" t="s">
        <v>2164</v>
      </c>
      <c r="M946" s="95" t="s">
        <v>2137</v>
      </c>
    </row>
    <row r="947" spans="1:13" x14ac:dyDescent="0.25">
      <c r="A947" s="95" t="s">
        <v>2584</v>
      </c>
      <c r="B947" s="95" t="s">
        <v>2365</v>
      </c>
      <c r="C947" s="95" t="str">
        <f t="shared" ca="1" si="14"/>
        <v/>
      </c>
      <c r="D947" s="95" t="s">
        <v>1138</v>
      </c>
      <c r="E947" s="95" t="s">
        <v>2584</v>
      </c>
      <c r="F947" s="95" t="s">
        <v>2144</v>
      </c>
      <c r="G947" s="95">
        <v>59</v>
      </c>
      <c r="H947" s="95" t="s">
        <v>2134</v>
      </c>
      <c r="I947" s="95" t="s">
        <v>2160</v>
      </c>
      <c r="J947" s="95" t="s">
        <v>2192</v>
      </c>
      <c r="K947" s="95" t="s">
        <v>2587</v>
      </c>
      <c r="L947" s="95" t="s">
        <v>2164</v>
      </c>
      <c r="M947" s="95" t="s">
        <v>2137</v>
      </c>
    </row>
    <row r="948" spans="1:13" x14ac:dyDescent="0.25">
      <c r="A948" s="95" t="s">
        <v>2584</v>
      </c>
      <c r="B948" s="95" t="s">
        <v>2366</v>
      </c>
      <c r="C948" s="95" t="str">
        <f t="shared" ca="1" si="14"/>
        <v/>
      </c>
      <c r="D948" s="95" t="s">
        <v>1139</v>
      </c>
      <c r="E948" s="95" t="s">
        <v>2584</v>
      </c>
      <c r="F948" s="95" t="s">
        <v>2146</v>
      </c>
      <c r="G948" s="95">
        <v>59</v>
      </c>
      <c r="H948" s="95" t="s">
        <v>2134</v>
      </c>
      <c r="I948" s="95" t="s">
        <v>2160</v>
      </c>
      <c r="J948" s="95" t="s">
        <v>2150</v>
      </c>
      <c r="K948" s="95" t="s">
        <v>2587</v>
      </c>
      <c r="L948" s="95" t="s">
        <v>2164</v>
      </c>
      <c r="M948" s="95" t="s">
        <v>2137</v>
      </c>
    </row>
    <row r="949" spans="1:13" x14ac:dyDescent="0.25">
      <c r="A949" s="95" t="s">
        <v>2584</v>
      </c>
      <c r="B949" s="95" t="s">
        <v>2367</v>
      </c>
      <c r="C949" s="95" t="str">
        <f t="shared" ca="1" si="14"/>
        <v/>
      </c>
      <c r="D949" s="95" t="s">
        <v>1140</v>
      </c>
      <c r="E949" s="95" t="s">
        <v>2584</v>
      </c>
      <c r="F949" s="95" t="s">
        <v>2148</v>
      </c>
      <c r="G949" s="95">
        <v>59</v>
      </c>
      <c r="H949" s="95" t="s">
        <v>2134</v>
      </c>
      <c r="I949" s="95" t="s">
        <v>2160</v>
      </c>
      <c r="J949" s="95" t="s">
        <v>2172</v>
      </c>
      <c r="K949" s="95" t="s">
        <v>2587</v>
      </c>
      <c r="L949" s="95" t="s">
        <v>2164</v>
      </c>
      <c r="M949" s="95" t="s">
        <v>2137</v>
      </c>
    </row>
    <row r="950" spans="1:13" x14ac:dyDescent="0.25">
      <c r="A950" s="95" t="s">
        <v>2584</v>
      </c>
      <c r="B950" s="95" t="s">
        <v>2368</v>
      </c>
      <c r="C950" s="95" t="str">
        <f t="shared" ca="1" si="14"/>
        <v/>
      </c>
      <c r="D950" s="95" t="s">
        <v>1141</v>
      </c>
      <c r="E950" s="95" t="s">
        <v>2584</v>
      </c>
      <c r="F950" s="95" t="s">
        <v>2149</v>
      </c>
      <c r="G950" s="95">
        <v>59</v>
      </c>
      <c r="H950" s="95" t="s">
        <v>2134</v>
      </c>
      <c r="I950" s="95" t="s">
        <v>2160</v>
      </c>
      <c r="J950" s="95" t="s">
        <v>2173</v>
      </c>
      <c r="K950" s="95" t="s">
        <v>2587</v>
      </c>
      <c r="L950" s="95" t="s">
        <v>2164</v>
      </c>
      <c r="M950" s="95" t="s">
        <v>2137</v>
      </c>
    </row>
    <row r="951" spans="1:13" x14ac:dyDescent="0.25">
      <c r="A951" s="95" t="s">
        <v>2584</v>
      </c>
      <c r="B951" s="95" t="s">
        <v>2369</v>
      </c>
      <c r="C951" s="95" t="str">
        <f t="shared" ca="1" si="14"/>
        <v/>
      </c>
      <c r="D951" s="95" t="s">
        <v>1142</v>
      </c>
      <c r="E951" s="95" t="s">
        <v>2584</v>
      </c>
      <c r="F951" s="95" t="s">
        <v>2151</v>
      </c>
      <c r="G951" s="95">
        <v>59</v>
      </c>
      <c r="H951" s="95" t="s">
        <v>2134</v>
      </c>
      <c r="I951" s="95" t="s">
        <v>2160</v>
      </c>
      <c r="J951" s="95" t="s">
        <v>2135</v>
      </c>
      <c r="K951" s="95" t="s">
        <v>2587</v>
      </c>
      <c r="L951" s="95" t="s">
        <v>2164</v>
      </c>
      <c r="M951" s="95" t="s">
        <v>2137</v>
      </c>
    </row>
    <row r="952" spans="1:13" x14ac:dyDescent="0.25">
      <c r="A952" s="95" t="s">
        <v>2584</v>
      </c>
      <c r="B952" s="95" t="s">
        <v>2370</v>
      </c>
      <c r="C952" s="95" t="str">
        <f t="shared" ca="1" si="14"/>
        <v/>
      </c>
      <c r="D952" s="95" t="s">
        <v>1144</v>
      </c>
      <c r="E952" s="95" t="s">
        <v>2584</v>
      </c>
      <c r="F952" s="95" t="s">
        <v>2139</v>
      </c>
      <c r="G952" s="95">
        <v>60</v>
      </c>
      <c r="H952" s="95" t="s">
        <v>2134</v>
      </c>
      <c r="I952" s="95" t="s">
        <v>2161</v>
      </c>
      <c r="J952" s="95" t="s">
        <v>2135</v>
      </c>
      <c r="K952" s="95" t="s">
        <v>2587</v>
      </c>
      <c r="L952" s="95" t="s">
        <v>2164</v>
      </c>
      <c r="M952" s="95" t="s">
        <v>2137</v>
      </c>
    </row>
    <row r="953" spans="1:13" x14ac:dyDescent="0.25">
      <c r="A953" s="95" t="s">
        <v>2584</v>
      </c>
      <c r="B953" s="95" t="s">
        <v>2371</v>
      </c>
      <c r="C953" s="95" t="str">
        <f t="shared" ca="1" si="14"/>
        <v/>
      </c>
      <c r="D953" s="95" t="s">
        <v>1145</v>
      </c>
      <c r="E953" s="95" t="s">
        <v>2584</v>
      </c>
      <c r="F953" s="95" t="s">
        <v>2140</v>
      </c>
      <c r="G953" s="95">
        <v>60</v>
      </c>
      <c r="H953" s="95" t="s">
        <v>2134</v>
      </c>
      <c r="I953" s="95" t="s">
        <v>2161</v>
      </c>
      <c r="J953" s="95" t="s">
        <v>2143</v>
      </c>
      <c r="K953" s="95" t="s">
        <v>2587</v>
      </c>
      <c r="L953" s="95" t="s">
        <v>2164</v>
      </c>
      <c r="M953" s="95" t="s">
        <v>2137</v>
      </c>
    </row>
    <row r="954" spans="1:13" x14ac:dyDescent="0.25">
      <c r="A954" s="95" t="s">
        <v>2584</v>
      </c>
      <c r="B954" s="95" t="s">
        <v>2372</v>
      </c>
      <c r="C954" s="95" t="str">
        <f t="shared" ca="1" si="14"/>
        <v/>
      </c>
      <c r="D954" s="95" t="s">
        <v>1146</v>
      </c>
      <c r="E954" s="95" t="s">
        <v>2584</v>
      </c>
      <c r="F954" s="95" t="s">
        <v>2141</v>
      </c>
      <c r="G954" s="95">
        <v>60</v>
      </c>
      <c r="H954" s="95" t="s">
        <v>2134</v>
      </c>
      <c r="I954" s="95" t="s">
        <v>2161</v>
      </c>
      <c r="J954" s="95" t="s">
        <v>2145</v>
      </c>
      <c r="K954" s="95" t="s">
        <v>2587</v>
      </c>
      <c r="L954" s="95" t="s">
        <v>2164</v>
      </c>
      <c r="M954" s="95" t="s">
        <v>2137</v>
      </c>
    </row>
    <row r="955" spans="1:13" x14ac:dyDescent="0.25">
      <c r="A955" s="95" t="s">
        <v>2584</v>
      </c>
      <c r="B955" s="95" t="s">
        <v>2373</v>
      </c>
      <c r="C955" s="95" t="str">
        <f t="shared" ca="1" si="14"/>
        <v/>
      </c>
      <c r="D955" s="95" t="s">
        <v>1147</v>
      </c>
      <c r="E955" s="95" t="s">
        <v>2584</v>
      </c>
      <c r="F955" s="95" t="s">
        <v>2142</v>
      </c>
      <c r="G955" s="95">
        <v>60</v>
      </c>
      <c r="H955" s="95" t="s">
        <v>2134</v>
      </c>
      <c r="I955" s="95" t="s">
        <v>2161</v>
      </c>
      <c r="J955" s="95" t="s">
        <v>2147</v>
      </c>
      <c r="K955" s="95" t="s">
        <v>2587</v>
      </c>
      <c r="L955" s="95" t="s">
        <v>2164</v>
      </c>
      <c r="M955" s="95" t="s">
        <v>2137</v>
      </c>
    </row>
    <row r="956" spans="1:13" x14ac:dyDescent="0.25">
      <c r="A956" s="95" t="s">
        <v>2584</v>
      </c>
      <c r="B956" s="95" t="s">
        <v>2374</v>
      </c>
      <c r="C956" s="95" t="str">
        <f t="shared" ca="1" si="14"/>
        <v/>
      </c>
      <c r="D956" s="95" t="s">
        <v>1148</v>
      </c>
      <c r="E956" s="95" t="s">
        <v>2584</v>
      </c>
      <c r="F956" s="95" t="s">
        <v>2144</v>
      </c>
      <c r="G956" s="95">
        <v>60</v>
      </c>
      <c r="H956" s="95" t="s">
        <v>2134</v>
      </c>
      <c r="I956" s="95" t="s">
        <v>2161</v>
      </c>
      <c r="J956" s="95" t="s">
        <v>2192</v>
      </c>
      <c r="K956" s="95" t="s">
        <v>2587</v>
      </c>
      <c r="L956" s="95" t="s">
        <v>2164</v>
      </c>
      <c r="M956" s="95" t="s">
        <v>2137</v>
      </c>
    </row>
    <row r="957" spans="1:13" x14ac:dyDescent="0.25">
      <c r="A957" s="95" t="s">
        <v>2584</v>
      </c>
      <c r="B957" s="95" t="s">
        <v>2375</v>
      </c>
      <c r="C957" s="95" t="str">
        <f t="shared" ca="1" si="14"/>
        <v/>
      </c>
      <c r="D957" s="95" t="s">
        <v>1149</v>
      </c>
      <c r="E957" s="95" t="s">
        <v>2584</v>
      </c>
      <c r="F957" s="95" t="s">
        <v>2146</v>
      </c>
      <c r="G957" s="95">
        <v>60</v>
      </c>
      <c r="H957" s="95" t="s">
        <v>2134</v>
      </c>
      <c r="I957" s="95" t="s">
        <v>2161</v>
      </c>
      <c r="J957" s="95" t="s">
        <v>2150</v>
      </c>
      <c r="K957" s="95" t="s">
        <v>2587</v>
      </c>
      <c r="L957" s="95" t="s">
        <v>2164</v>
      </c>
      <c r="M957" s="95" t="s">
        <v>2137</v>
      </c>
    </row>
    <row r="958" spans="1:13" x14ac:dyDescent="0.25">
      <c r="A958" s="95" t="s">
        <v>2584</v>
      </c>
      <c r="B958" s="95" t="s">
        <v>2376</v>
      </c>
      <c r="C958" s="95" t="str">
        <f t="shared" ca="1" si="14"/>
        <v/>
      </c>
      <c r="D958" s="95" t="s">
        <v>1150</v>
      </c>
      <c r="E958" s="95" t="s">
        <v>2584</v>
      </c>
      <c r="F958" s="95" t="s">
        <v>2148</v>
      </c>
      <c r="G958" s="95">
        <v>60</v>
      </c>
      <c r="H958" s="95" t="s">
        <v>2134</v>
      </c>
      <c r="I958" s="95" t="s">
        <v>2161</v>
      </c>
      <c r="J958" s="95" t="s">
        <v>2172</v>
      </c>
      <c r="K958" s="95" t="s">
        <v>2587</v>
      </c>
      <c r="L958" s="95" t="s">
        <v>2164</v>
      </c>
      <c r="M958" s="95" t="s">
        <v>2137</v>
      </c>
    </row>
    <row r="959" spans="1:13" x14ac:dyDescent="0.25">
      <c r="A959" s="95" t="s">
        <v>2584</v>
      </c>
      <c r="B959" s="95" t="s">
        <v>2377</v>
      </c>
      <c r="C959" s="95" t="str">
        <f t="shared" ca="1" si="14"/>
        <v/>
      </c>
      <c r="D959" s="95" t="s">
        <v>1151</v>
      </c>
      <c r="E959" s="95" t="s">
        <v>2584</v>
      </c>
      <c r="F959" s="95" t="s">
        <v>2149</v>
      </c>
      <c r="G959" s="95">
        <v>60</v>
      </c>
      <c r="H959" s="95" t="s">
        <v>2134</v>
      </c>
      <c r="I959" s="95" t="s">
        <v>2161</v>
      </c>
      <c r="J959" s="95" t="s">
        <v>2173</v>
      </c>
      <c r="K959" s="95" t="s">
        <v>2587</v>
      </c>
      <c r="L959" s="95" t="s">
        <v>2164</v>
      </c>
      <c r="M959" s="95" t="s">
        <v>2137</v>
      </c>
    </row>
    <row r="960" spans="1:13" x14ac:dyDescent="0.25">
      <c r="A960" s="95" t="s">
        <v>2584</v>
      </c>
      <c r="B960" s="95" t="s">
        <v>2378</v>
      </c>
      <c r="C960" s="95" t="str">
        <f t="shared" ca="1" si="14"/>
        <v/>
      </c>
      <c r="D960" s="95" t="s">
        <v>1152</v>
      </c>
      <c r="E960" s="95" t="s">
        <v>2584</v>
      </c>
      <c r="F960" s="95" t="s">
        <v>2151</v>
      </c>
      <c r="G960" s="95">
        <v>60</v>
      </c>
      <c r="H960" s="95" t="s">
        <v>2134</v>
      </c>
      <c r="I960" s="95" t="s">
        <v>2161</v>
      </c>
      <c r="J960" s="95" t="s">
        <v>2135</v>
      </c>
      <c r="K960" s="95" t="s">
        <v>2587</v>
      </c>
      <c r="L960" s="95" t="s">
        <v>2164</v>
      </c>
      <c r="M960" s="95" t="s">
        <v>2137</v>
      </c>
    </row>
    <row r="961" spans="1:13" x14ac:dyDescent="0.25">
      <c r="A961" s="95" t="s">
        <v>2584</v>
      </c>
      <c r="B961" s="95" t="s">
        <v>1529</v>
      </c>
      <c r="C961" s="95" t="str">
        <f t="shared" ca="1" si="14"/>
        <v/>
      </c>
      <c r="D961" s="95" t="s">
        <v>1154</v>
      </c>
      <c r="E961" s="95" t="s">
        <v>2584</v>
      </c>
      <c r="F961" s="95" t="s">
        <v>2139</v>
      </c>
      <c r="G961" s="95">
        <v>61</v>
      </c>
      <c r="H961" s="95" t="s">
        <v>2134</v>
      </c>
      <c r="I961" s="95" t="s">
        <v>2162</v>
      </c>
      <c r="J961" s="95" t="s">
        <v>2135</v>
      </c>
      <c r="K961" s="95" t="s">
        <v>2587</v>
      </c>
      <c r="L961" s="95" t="s">
        <v>2164</v>
      </c>
      <c r="M961" s="95" t="s">
        <v>2137</v>
      </c>
    </row>
    <row r="962" spans="1:13" x14ac:dyDescent="0.25">
      <c r="A962" s="95" t="s">
        <v>2584</v>
      </c>
      <c r="B962" s="95" t="s">
        <v>1530</v>
      </c>
      <c r="C962" s="95" t="str">
        <f t="shared" ref="C962:C1025" ca="1" si="15">IF(ISBLANK(INDIRECT(CONCATENATE("'",A962,"'","!",B962))),"",(INDIRECT(CONCATENATE("'",A962,"'","!",B962))))</f>
        <v/>
      </c>
      <c r="D962" s="95" t="s">
        <v>1155</v>
      </c>
      <c r="E962" s="95" t="s">
        <v>2584</v>
      </c>
      <c r="F962" s="95" t="s">
        <v>2140</v>
      </c>
      <c r="G962" s="95">
        <v>61</v>
      </c>
      <c r="H962" s="95" t="s">
        <v>2134</v>
      </c>
      <c r="I962" s="95" t="s">
        <v>2162</v>
      </c>
      <c r="J962" s="95" t="s">
        <v>2143</v>
      </c>
      <c r="K962" s="95" t="s">
        <v>2587</v>
      </c>
      <c r="L962" s="95" t="s">
        <v>2164</v>
      </c>
      <c r="M962" s="95" t="s">
        <v>2137</v>
      </c>
    </row>
    <row r="963" spans="1:13" x14ac:dyDescent="0.25">
      <c r="A963" s="95" t="s">
        <v>2584</v>
      </c>
      <c r="B963" s="95" t="s">
        <v>1531</v>
      </c>
      <c r="C963" s="95" t="str">
        <f t="shared" ca="1" si="15"/>
        <v/>
      </c>
      <c r="D963" s="95" t="s">
        <v>1156</v>
      </c>
      <c r="E963" s="95" t="s">
        <v>2584</v>
      </c>
      <c r="F963" s="95" t="s">
        <v>2141</v>
      </c>
      <c r="G963" s="95">
        <v>61</v>
      </c>
      <c r="H963" s="95" t="s">
        <v>2134</v>
      </c>
      <c r="I963" s="95" t="s">
        <v>2162</v>
      </c>
      <c r="J963" s="95" t="s">
        <v>2145</v>
      </c>
      <c r="K963" s="95" t="s">
        <v>2587</v>
      </c>
      <c r="L963" s="95" t="s">
        <v>2164</v>
      </c>
      <c r="M963" s="95" t="s">
        <v>2137</v>
      </c>
    </row>
    <row r="964" spans="1:13" x14ac:dyDescent="0.25">
      <c r="A964" s="95" t="s">
        <v>2584</v>
      </c>
      <c r="B964" s="95" t="s">
        <v>1532</v>
      </c>
      <c r="C964" s="95" t="str">
        <f t="shared" ca="1" si="15"/>
        <v/>
      </c>
      <c r="D964" s="95" t="s">
        <v>1157</v>
      </c>
      <c r="E964" s="95" t="s">
        <v>2584</v>
      </c>
      <c r="F964" s="95" t="s">
        <v>2142</v>
      </c>
      <c r="G964" s="95">
        <v>61</v>
      </c>
      <c r="H964" s="95" t="s">
        <v>2134</v>
      </c>
      <c r="I964" s="95" t="s">
        <v>2162</v>
      </c>
      <c r="J964" s="95" t="s">
        <v>2147</v>
      </c>
      <c r="K964" s="95" t="s">
        <v>2587</v>
      </c>
      <c r="L964" s="95" t="s">
        <v>2164</v>
      </c>
      <c r="M964" s="95" t="s">
        <v>2137</v>
      </c>
    </row>
    <row r="965" spans="1:13" x14ac:dyDescent="0.25">
      <c r="A965" s="95" t="s">
        <v>2584</v>
      </c>
      <c r="B965" s="95" t="s">
        <v>1533</v>
      </c>
      <c r="C965" s="95" t="str">
        <f t="shared" ca="1" si="15"/>
        <v/>
      </c>
      <c r="D965" s="95" t="s">
        <v>1158</v>
      </c>
      <c r="E965" s="95" t="s">
        <v>2584</v>
      </c>
      <c r="F965" s="95" t="s">
        <v>2144</v>
      </c>
      <c r="G965" s="95">
        <v>61</v>
      </c>
      <c r="H965" s="95" t="s">
        <v>2134</v>
      </c>
      <c r="I965" s="95" t="s">
        <v>2162</v>
      </c>
      <c r="J965" s="95" t="s">
        <v>2192</v>
      </c>
      <c r="K965" s="95" t="s">
        <v>2587</v>
      </c>
      <c r="L965" s="95" t="s">
        <v>2164</v>
      </c>
      <c r="M965" s="95" t="s">
        <v>2137</v>
      </c>
    </row>
    <row r="966" spans="1:13" x14ac:dyDescent="0.25">
      <c r="A966" s="95" t="s">
        <v>2584</v>
      </c>
      <c r="B966" s="95" t="s">
        <v>1534</v>
      </c>
      <c r="C966" s="95" t="str">
        <f t="shared" ca="1" si="15"/>
        <v/>
      </c>
      <c r="D966" s="95" t="s">
        <v>1159</v>
      </c>
      <c r="E966" s="95" t="s">
        <v>2584</v>
      </c>
      <c r="F966" s="95" t="s">
        <v>2146</v>
      </c>
      <c r="G966" s="95">
        <v>61</v>
      </c>
      <c r="H966" s="95" t="s">
        <v>2134</v>
      </c>
      <c r="I966" s="95" t="s">
        <v>2162</v>
      </c>
      <c r="J966" s="95" t="s">
        <v>2150</v>
      </c>
      <c r="K966" s="95" t="s">
        <v>2587</v>
      </c>
      <c r="L966" s="95" t="s">
        <v>2164</v>
      </c>
      <c r="M966" s="95" t="s">
        <v>2137</v>
      </c>
    </row>
    <row r="967" spans="1:13" x14ac:dyDescent="0.25">
      <c r="A967" s="95" t="s">
        <v>2584</v>
      </c>
      <c r="B967" s="95" t="s">
        <v>1535</v>
      </c>
      <c r="C967" s="95" t="str">
        <f t="shared" ca="1" si="15"/>
        <v/>
      </c>
      <c r="D967" s="95" t="s">
        <v>1160</v>
      </c>
      <c r="E967" s="95" t="s">
        <v>2584</v>
      </c>
      <c r="F967" s="95" t="s">
        <v>2148</v>
      </c>
      <c r="G967" s="95">
        <v>61</v>
      </c>
      <c r="H967" s="95" t="s">
        <v>2134</v>
      </c>
      <c r="I967" s="95" t="s">
        <v>2162</v>
      </c>
      <c r="J967" s="95" t="s">
        <v>2172</v>
      </c>
      <c r="K967" s="95" t="s">
        <v>2587</v>
      </c>
      <c r="L967" s="95" t="s">
        <v>2164</v>
      </c>
      <c r="M967" s="95" t="s">
        <v>2137</v>
      </c>
    </row>
    <row r="968" spans="1:13" x14ac:dyDescent="0.25">
      <c r="A968" s="95" t="s">
        <v>2584</v>
      </c>
      <c r="B968" s="95" t="s">
        <v>1536</v>
      </c>
      <c r="C968" s="95" t="str">
        <f t="shared" ca="1" si="15"/>
        <v/>
      </c>
      <c r="D968" s="95" t="s">
        <v>1161</v>
      </c>
      <c r="E968" s="95" t="s">
        <v>2584</v>
      </c>
      <c r="F968" s="95" t="s">
        <v>2149</v>
      </c>
      <c r="G968" s="95">
        <v>61</v>
      </c>
      <c r="H968" s="95" t="s">
        <v>2134</v>
      </c>
      <c r="I968" s="95" t="s">
        <v>2162</v>
      </c>
      <c r="J968" s="95" t="s">
        <v>2173</v>
      </c>
      <c r="K968" s="95" t="s">
        <v>2587</v>
      </c>
      <c r="L968" s="95" t="s">
        <v>2164</v>
      </c>
      <c r="M968" s="95" t="s">
        <v>2137</v>
      </c>
    </row>
    <row r="969" spans="1:13" x14ac:dyDescent="0.25">
      <c r="A969" s="95" t="s">
        <v>2584</v>
      </c>
      <c r="B969" s="95" t="s">
        <v>1537</v>
      </c>
      <c r="C969" s="95" t="str">
        <f t="shared" ca="1" si="15"/>
        <v/>
      </c>
      <c r="D969" s="95" t="s">
        <v>1162</v>
      </c>
      <c r="E969" s="95" t="s">
        <v>2584</v>
      </c>
      <c r="F969" s="95" t="s">
        <v>2151</v>
      </c>
      <c r="G969" s="95">
        <v>61</v>
      </c>
      <c r="H969" s="95" t="s">
        <v>2134</v>
      </c>
      <c r="I969" s="95" t="s">
        <v>2162</v>
      </c>
      <c r="J969" s="95" t="s">
        <v>2135</v>
      </c>
      <c r="K969" s="95" t="s">
        <v>2587</v>
      </c>
      <c r="L969" s="95" t="s">
        <v>2164</v>
      </c>
      <c r="M969" s="95" t="s">
        <v>2137</v>
      </c>
    </row>
    <row r="970" spans="1:13" x14ac:dyDescent="0.25">
      <c r="A970" s="95" t="s">
        <v>2584</v>
      </c>
      <c r="B970" s="95" t="s">
        <v>1976</v>
      </c>
      <c r="C970" s="95" t="str">
        <f t="shared" ca="1" si="15"/>
        <v/>
      </c>
      <c r="D970" s="95" t="s">
        <v>2207</v>
      </c>
      <c r="E970" s="95" t="s">
        <v>2584</v>
      </c>
      <c r="F970" s="95" t="s">
        <v>2154</v>
      </c>
      <c r="G970" s="95">
        <v>61</v>
      </c>
      <c r="H970" s="95" t="s">
        <v>2134</v>
      </c>
      <c r="I970" s="95" t="s">
        <v>2162</v>
      </c>
      <c r="J970" s="95" t="s">
        <v>2135</v>
      </c>
      <c r="K970" s="95" t="s">
        <v>2587</v>
      </c>
      <c r="L970" s="95" t="s">
        <v>2164</v>
      </c>
      <c r="M970" s="95" t="s">
        <v>2137</v>
      </c>
    </row>
    <row r="971" spans="1:13" x14ac:dyDescent="0.25">
      <c r="A971" s="95" t="s">
        <v>2584</v>
      </c>
      <c r="B971" s="95" t="s">
        <v>1540</v>
      </c>
      <c r="C971" s="95" t="str">
        <f t="shared" ca="1" si="15"/>
        <v/>
      </c>
      <c r="D971" s="95" t="s">
        <v>1164</v>
      </c>
      <c r="E971" s="95" t="s">
        <v>2584</v>
      </c>
      <c r="F971" s="95" t="s">
        <v>2139</v>
      </c>
      <c r="G971" s="95">
        <v>62</v>
      </c>
      <c r="H971" s="95" t="s">
        <v>2134</v>
      </c>
      <c r="I971" s="95" t="s">
        <v>2163</v>
      </c>
      <c r="J971" s="95" t="s">
        <v>2135</v>
      </c>
      <c r="K971" s="95" t="s">
        <v>2587</v>
      </c>
      <c r="L971" s="95" t="s">
        <v>2164</v>
      </c>
      <c r="M971" s="95" t="s">
        <v>2137</v>
      </c>
    </row>
    <row r="972" spans="1:13" x14ac:dyDescent="0.25">
      <c r="A972" s="95" t="s">
        <v>2584</v>
      </c>
      <c r="B972" s="95" t="s">
        <v>1541</v>
      </c>
      <c r="C972" s="95" t="str">
        <f t="shared" ca="1" si="15"/>
        <v/>
      </c>
      <c r="D972" s="95" t="s">
        <v>1165</v>
      </c>
      <c r="E972" s="95" t="s">
        <v>2584</v>
      </c>
      <c r="F972" s="95" t="s">
        <v>2140</v>
      </c>
      <c r="G972" s="95">
        <v>62</v>
      </c>
      <c r="H972" s="95" t="s">
        <v>2134</v>
      </c>
      <c r="I972" s="95" t="s">
        <v>2163</v>
      </c>
      <c r="J972" s="95" t="s">
        <v>2143</v>
      </c>
      <c r="K972" s="95" t="s">
        <v>2587</v>
      </c>
      <c r="L972" s="95" t="s">
        <v>2164</v>
      </c>
      <c r="M972" s="95" t="s">
        <v>2137</v>
      </c>
    </row>
    <row r="973" spans="1:13" x14ac:dyDescent="0.25">
      <c r="A973" s="95" t="s">
        <v>2584</v>
      </c>
      <c r="B973" s="95" t="s">
        <v>1542</v>
      </c>
      <c r="C973" s="95" t="str">
        <f t="shared" ca="1" si="15"/>
        <v/>
      </c>
      <c r="D973" s="95" t="s">
        <v>1166</v>
      </c>
      <c r="E973" s="95" t="s">
        <v>2584</v>
      </c>
      <c r="F973" s="95" t="s">
        <v>2141</v>
      </c>
      <c r="G973" s="95">
        <v>62</v>
      </c>
      <c r="H973" s="95" t="s">
        <v>2134</v>
      </c>
      <c r="I973" s="95" t="s">
        <v>2163</v>
      </c>
      <c r="J973" s="95" t="s">
        <v>2145</v>
      </c>
      <c r="K973" s="95" t="s">
        <v>2587</v>
      </c>
      <c r="L973" s="95" t="s">
        <v>2164</v>
      </c>
      <c r="M973" s="95" t="s">
        <v>2137</v>
      </c>
    </row>
    <row r="974" spans="1:13" x14ac:dyDescent="0.25">
      <c r="A974" s="95" t="s">
        <v>2584</v>
      </c>
      <c r="B974" s="95" t="s">
        <v>1543</v>
      </c>
      <c r="C974" s="95" t="str">
        <f t="shared" ca="1" si="15"/>
        <v/>
      </c>
      <c r="D974" s="95" t="s">
        <v>1167</v>
      </c>
      <c r="E974" s="95" t="s">
        <v>2584</v>
      </c>
      <c r="F974" s="95" t="s">
        <v>2142</v>
      </c>
      <c r="G974" s="95">
        <v>62</v>
      </c>
      <c r="H974" s="95" t="s">
        <v>2134</v>
      </c>
      <c r="I974" s="95" t="s">
        <v>2163</v>
      </c>
      <c r="J974" s="95" t="s">
        <v>2147</v>
      </c>
      <c r="K974" s="95" t="s">
        <v>2587</v>
      </c>
      <c r="L974" s="95" t="s">
        <v>2164</v>
      </c>
      <c r="M974" s="95" t="s">
        <v>2137</v>
      </c>
    </row>
    <row r="975" spans="1:13" x14ac:dyDescent="0.25">
      <c r="A975" s="95" t="s">
        <v>2584</v>
      </c>
      <c r="B975" s="95" t="s">
        <v>1544</v>
      </c>
      <c r="C975" s="95" t="str">
        <f t="shared" ca="1" si="15"/>
        <v/>
      </c>
      <c r="D975" s="95" t="s">
        <v>1168</v>
      </c>
      <c r="E975" s="95" t="s">
        <v>2584</v>
      </c>
      <c r="F975" s="95" t="s">
        <v>2144</v>
      </c>
      <c r="G975" s="95">
        <v>62</v>
      </c>
      <c r="H975" s="95" t="s">
        <v>2134</v>
      </c>
      <c r="I975" s="95" t="s">
        <v>2163</v>
      </c>
      <c r="J975" s="95" t="s">
        <v>2192</v>
      </c>
      <c r="K975" s="95" t="s">
        <v>2587</v>
      </c>
      <c r="L975" s="95" t="s">
        <v>2164</v>
      </c>
      <c r="M975" s="95" t="s">
        <v>2137</v>
      </c>
    </row>
    <row r="976" spans="1:13" x14ac:dyDescent="0.25">
      <c r="A976" s="95" t="s">
        <v>2584</v>
      </c>
      <c r="B976" s="95" t="s">
        <v>1545</v>
      </c>
      <c r="C976" s="95" t="str">
        <f t="shared" ca="1" si="15"/>
        <v/>
      </c>
      <c r="D976" s="95" t="s">
        <v>1169</v>
      </c>
      <c r="E976" s="95" t="s">
        <v>2584</v>
      </c>
      <c r="F976" s="95" t="s">
        <v>2146</v>
      </c>
      <c r="G976" s="95">
        <v>62</v>
      </c>
      <c r="H976" s="95" t="s">
        <v>2134</v>
      </c>
      <c r="I976" s="95" t="s">
        <v>2163</v>
      </c>
      <c r="J976" s="95" t="s">
        <v>2150</v>
      </c>
      <c r="K976" s="95" t="s">
        <v>2587</v>
      </c>
      <c r="L976" s="95" t="s">
        <v>2164</v>
      </c>
      <c r="M976" s="95" t="s">
        <v>2137</v>
      </c>
    </row>
    <row r="977" spans="1:13" x14ac:dyDescent="0.25">
      <c r="A977" s="95" t="s">
        <v>2584</v>
      </c>
      <c r="B977" s="95" t="s">
        <v>1546</v>
      </c>
      <c r="C977" s="95" t="str">
        <f t="shared" ca="1" si="15"/>
        <v/>
      </c>
      <c r="D977" s="95" t="s">
        <v>1170</v>
      </c>
      <c r="E977" s="95" t="s">
        <v>2584</v>
      </c>
      <c r="F977" s="95" t="s">
        <v>2148</v>
      </c>
      <c r="G977" s="95">
        <v>62</v>
      </c>
      <c r="H977" s="95" t="s">
        <v>2134</v>
      </c>
      <c r="I977" s="95" t="s">
        <v>2163</v>
      </c>
      <c r="J977" s="95" t="s">
        <v>2172</v>
      </c>
      <c r="K977" s="95" t="s">
        <v>2587</v>
      </c>
      <c r="L977" s="95" t="s">
        <v>2164</v>
      </c>
      <c r="M977" s="95" t="s">
        <v>2137</v>
      </c>
    </row>
    <row r="978" spans="1:13" x14ac:dyDescent="0.25">
      <c r="A978" s="95" t="s">
        <v>2584</v>
      </c>
      <c r="B978" s="95" t="s">
        <v>1547</v>
      </c>
      <c r="C978" s="95" t="str">
        <f t="shared" ca="1" si="15"/>
        <v/>
      </c>
      <c r="D978" s="95" t="s">
        <v>1171</v>
      </c>
      <c r="E978" s="95" t="s">
        <v>2584</v>
      </c>
      <c r="F978" s="95" t="s">
        <v>2149</v>
      </c>
      <c r="G978" s="95">
        <v>62</v>
      </c>
      <c r="H978" s="95" t="s">
        <v>2134</v>
      </c>
      <c r="I978" s="95" t="s">
        <v>2163</v>
      </c>
      <c r="J978" s="95" t="s">
        <v>2173</v>
      </c>
      <c r="K978" s="95" t="s">
        <v>2587</v>
      </c>
      <c r="L978" s="95" t="s">
        <v>2164</v>
      </c>
      <c r="M978" s="95" t="s">
        <v>2137</v>
      </c>
    </row>
    <row r="979" spans="1:13" x14ac:dyDescent="0.25">
      <c r="A979" s="95" t="s">
        <v>2584</v>
      </c>
      <c r="B979" s="95" t="s">
        <v>1548</v>
      </c>
      <c r="C979" s="95" t="str">
        <f t="shared" ca="1" si="15"/>
        <v/>
      </c>
      <c r="D979" s="95" t="s">
        <v>1172</v>
      </c>
      <c r="E979" s="95" t="s">
        <v>2584</v>
      </c>
      <c r="F979" s="95" t="s">
        <v>2151</v>
      </c>
      <c r="G979" s="95">
        <v>62</v>
      </c>
      <c r="H979" s="95" t="s">
        <v>2134</v>
      </c>
      <c r="I979" s="95" t="s">
        <v>2163</v>
      </c>
      <c r="J979" s="95" t="s">
        <v>2135</v>
      </c>
      <c r="K979" s="95" t="s">
        <v>2587</v>
      </c>
      <c r="L979" s="95" t="s">
        <v>2164</v>
      </c>
      <c r="M979" s="95" t="s">
        <v>2137</v>
      </c>
    </row>
    <row r="980" spans="1:13" x14ac:dyDescent="0.25">
      <c r="A980" s="95" t="s">
        <v>2584</v>
      </c>
      <c r="B980" s="95" t="s">
        <v>1977</v>
      </c>
      <c r="C980" s="95" t="str">
        <f t="shared" ca="1" si="15"/>
        <v/>
      </c>
      <c r="D980" s="95" t="s">
        <v>2208</v>
      </c>
      <c r="E980" s="95" t="s">
        <v>2584</v>
      </c>
      <c r="F980" s="95" t="s">
        <v>2154</v>
      </c>
      <c r="G980" s="95">
        <v>62</v>
      </c>
      <c r="H980" s="95" t="s">
        <v>2134</v>
      </c>
      <c r="I980" s="95" t="s">
        <v>2163</v>
      </c>
      <c r="J980" s="95" t="s">
        <v>2135</v>
      </c>
      <c r="K980" s="95" t="s">
        <v>2587</v>
      </c>
      <c r="L980" s="95" t="s">
        <v>2164</v>
      </c>
      <c r="M980" s="95" t="s">
        <v>2137</v>
      </c>
    </row>
    <row r="981" spans="1:13" x14ac:dyDescent="0.25">
      <c r="A981" s="95" t="s">
        <v>2584</v>
      </c>
      <c r="B981" s="95" t="s">
        <v>1549</v>
      </c>
      <c r="C981" s="95" t="str">
        <f t="shared" ca="1" si="15"/>
        <v/>
      </c>
      <c r="D981" s="95" t="s">
        <v>1174</v>
      </c>
      <c r="E981" s="95" t="s">
        <v>2584</v>
      </c>
      <c r="F981" s="95" t="s">
        <v>2139</v>
      </c>
      <c r="G981" s="95">
        <v>63</v>
      </c>
      <c r="H981" s="95" t="s">
        <v>2134</v>
      </c>
      <c r="I981" s="95" t="s">
        <v>2157</v>
      </c>
      <c r="J981" s="95" t="s">
        <v>2135</v>
      </c>
      <c r="K981" s="95" t="s">
        <v>2587</v>
      </c>
      <c r="L981" s="95" t="s">
        <v>2164</v>
      </c>
      <c r="M981" s="95" t="s">
        <v>2137</v>
      </c>
    </row>
    <row r="982" spans="1:13" x14ac:dyDescent="0.25">
      <c r="A982" s="95" t="s">
        <v>2584</v>
      </c>
      <c r="B982" s="95" t="s">
        <v>1550</v>
      </c>
      <c r="C982" s="95" t="str">
        <f t="shared" ca="1" si="15"/>
        <v/>
      </c>
      <c r="D982" s="95" t="s">
        <v>1175</v>
      </c>
      <c r="E982" s="95" t="s">
        <v>2584</v>
      </c>
      <c r="F982" s="95" t="s">
        <v>2140</v>
      </c>
      <c r="G982" s="95">
        <v>63</v>
      </c>
      <c r="H982" s="95" t="s">
        <v>2134</v>
      </c>
      <c r="I982" s="95" t="s">
        <v>2157</v>
      </c>
      <c r="J982" s="95" t="s">
        <v>2143</v>
      </c>
      <c r="K982" s="95" t="s">
        <v>2587</v>
      </c>
      <c r="L982" s="95" t="s">
        <v>2164</v>
      </c>
      <c r="M982" s="95" t="s">
        <v>2137</v>
      </c>
    </row>
    <row r="983" spans="1:13" x14ac:dyDescent="0.25">
      <c r="A983" s="95" t="s">
        <v>2584</v>
      </c>
      <c r="B983" s="95" t="s">
        <v>1551</v>
      </c>
      <c r="C983" s="95" t="str">
        <f t="shared" ca="1" si="15"/>
        <v/>
      </c>
      <c r="D983" s="95" t="s">
        <v>1176</v>
      </c>
      <c r="E983" s="95" t="s">
        <v>2584</v>
      </c>
      <c r="F983" s="95" t="s">
        <v>2141</v>
      </c>
      <c r="G983" s="95">
        <v>63</v>
      </c>
      <c r="H983" s="95" t="s">
        <v>2134</v>
      </c>
      <c r="I983" s="95" t="s">
        <v>2157</v>
      </c>
      <c r="J983" s="95" t="s">
        <v>2145</v>
      </c>
      <c r="K983" s="95" t="s">
        <v>2587</v>
      </c>
      <c r="L983" s="95" t="s">
        <v>2164</v>
      </c>
      <c r="M983" s="95" t="s">
        <v>2137</v>
      </c>
    </row>
    <row r="984" spans="1:13" x14ac:dyDescent="0.25">
      <c r="A984" s="95" t="s">
        <v>2584</v>
      </c>
      <c r="B984" s="95" t="s">
        <v>1552</v>
      </c>
      <c r="C984" s="95" t="str">
        <f t="shared" ca="1" si="15"/>
        <v/>
      </c>
      <c r="D984" s="95" t="s">
        <v>1177</v>
      </c>
      <c r="E984" s="95" t="s">
        <v>2584</v>
      </c>
      <c r="F984" s="95" t="s">
        <v>2142</v>
      </c>
      <c r="G984" s="95">
        <v>63</v>
      </c>
      <c r="H984" s="95" t="s">
        <v>2134</v>
      </c>
      <c r="I984" s="95" t="s">
        <v>2157</v>
      </c>
      <c r="J984" s="95" t="s">
        <v>2147</v>
      </c>
      <c r="K984" s="95" t="s">
        <v>2587</v>
      </c>
      <c r="L984" s="95" t="s">
        <v>2164</v>
      </c>
      <c r="M984" s="95" t="s">
        <v>2137</v>
      </c>
    </row>
    <row r="985" spans="1:13" x14ac:dyDescent="0.25">
      <c r="A985" s="95" t="s">
        <v>2584</v>
      </c>
      <c r="B985" s="95" t="s">
        <v>1553</v>
      </c>
      <c r="C985" s="95" t="str">
        <f t="shared" ca="1" si="15"/>
        <v/>
      </c>
      <c r="D985" s="95" t="s">
        <v>1178</v>
      </c>
      <c r="E985" s="95" t="s">
        <v>2584</v>
      </c>
      <c r="F985" s="95" t="s">
        <v>2144</v>
      </c>
      <c r="G985" s="95">
        <v>63</v>
      </c>
      <c r="H985" s="95" t="s">
        <v>2134</v>
      </c>
      <c r="I985" s="95" t="s">
        <v>2157</v>
      </c>
      <c r="J985" s="95" t="s">
        <v>2192</v>
      </c>
      <c r="K985" s="95" t="s">
        <v>2587</v>
      </c>
      <c r="L985" s="95" t="s">
        <v>2164</v>
      </c>
      <c r="M985" s="95" t="s">
        <v>2137</v>
      </c>
    </row>
    <row r="986" spans="1:13" x14ac:dyDescent="0.25">
      <c r="A986" s="95" t="s">
        <v>2584</v>
      </c>
      <c r="B986" s="95" t="s">
        <v>1554</v>
      </c>
      <c r="C986" s="95" t="str">
        <f t="shared" ca="1" si="15"/>
        <v/>
      </c>
      <c r="D986" s="95" t="s">
        <v>1179</v>
      </c>
      <c r="E986" s="95" t="s">
        <v>2584</v>
      </c>
      <c r="F986" s="95" t="s">
        <v>2146</v>
      </c>
      <c r="G986" s="95">
        <v>63</v>
      </c>
      <c r="H986" s="95" t="s">
        <v>2134</v>
      </c>
      <c r="I986" s="95" t="s">
        <v>2157</v>
      </c>
      <c r="J986" s="95" t="s">
        <v>2150</v>
      </c>
      <c r="K986" s="95" t="s">
        <v>2587</v>
      </c>
      <c r="L986" s="95" t="s">
        <v>2164</v>
      </c>
      <c r="M986" s="95" t="s">
        <v>2137</v>
      </c>
    </row>
    <row r="987" spans="1:13" x14ac:dyDescent="0.25">
      <c r="A987" s="95" t="s">
        <v>2584</v>
      </c>
      <c r="B987" s="95" t="s">
        <v>1555</v>
      </c>
      <c r="C987" s="95" t="str">
        <f t="shared" ca="1" si="15"/>
        <v/>
      </c>
      <c r="D987" s="95" t="s">
        <v>1180</v>
      </c>
      <c r="E987" s="95" t="s">
        <v>2584</v>
      </c>
      <c r="F987" s="95" t="s">
        <v>2148</v>
      </c>
      <c r="G987" s="95">
        <v>63</v>
      </c>
      <c r="H987" s="95" t="s">
        <v>2134</v>
      </c>
      <c r="I987" s="95" t="s">
        <v>2157</v>
      </c>
      <c r="J987" s="95" t="s">
        <v>2172</v>
      </c>
      <c r="K987" s="95" t="s">
        <v>2587</v>
      </c>
      <c r="L987" s="95" t="s">
        <v>2164</v>
      </c>
      <c r="M987" s="95" t="s">
        <v>2137</v>
      </c>
    </row>
    <row r="988" spans="1:13" x14ac:dyDescent="0.25">
      <c r="A988" s="95" t="s">
        <v>2584</v>
      </c>
      <c r="B988" s="95" t="s">
        <v>1556</v>
      </c>
      <c r="C988" s="95" t="str">
        <f t="shared" ca="1" si="15"/>
        <v/>
      </c>
      <c r="D988" s="95" t="s">
        <v>1181</v>
      </c>
      <c r="E988" s="95" t="s">
        <v>2584</v>
      </c>
      <c r="F988" s="95" t="s">
        <v>2149</v>
      </c>
      <c r="G988" s="95">
        <v>63</v>
      </c>
      <c r="H988" s="95" t="s">
        <v>2134</v>
      </c>
      <c r="I988" s="95" t="s">
        <v>2157</v>
      </c>
      <c r="J988" s="95" t="s">
        <v>2173</v>
      </c>
      <c r="K988" s="95" t="s">
        <v>2587</v>
      </c>
      <c r="L988" s="95" t="s">
        <v>2164</v>
      </c>
      <c r="M988" s="95" t="s">
        <v>2137</v>
      </c>
    </row>
    <row r="989" spans="1:13" x14ac:dyDescent="0.25">
      <c r="A989" s="95" t="s">
        <v>2584</v>
      </c>
      <c r="B989" s="95" t="s">
        <v>1557</v>
      </c>
      <c r="C989" s="95" t="str">
        <f t="shared" ca="1" si="15"/>
        <v/>
      </c>
      <c r="D989" s="95" t="s">
        <v>1182</v>
      </c>
      <c r="E989" s="95" t="s">
        <v>2584</v>
      </c>
      <c r="F989" s="95" t="s">
        <v>2151</v>
      </c>
      <c r="G989" s="95">
        <v>63</v>
      </c>
      <c r="H989" s="95" t="s">
        <v>2134</v>
      </c>
      <c r="I989" s="95" t="s">
        <v>2157</v>
      </c>
      <c r="J989" s="95" t="s">
        <v>2135</v>
      </c>
      <c r="K989" s="95" t="s">
        <v>2587</v>
      </c>
      <c r="L989" s="95" t="s">
        <v>2164</v>
      </c>
      <c r="M989" s="95" t="s">
        <v>2137</v>
      </c>
    </row>
    <row r="990" spans="1:13" x14ac:dyDescent="0.25">
      <c r="A990" s="95" t="s">
        <v>2584</v>
      </c>
      <c r="B990" s="95" t="s">
        <v>2379</v>
      </c>
      <c r="C990" s="95" t="str">
        <f t="shared" ca="1" si="15"/>
        <v/>
      </c>
      <c r="D990" s="95" t="s">
        <v>2209</v>
      </c>
      <c r="E990" s="95" t="s">
        <v>2584</v>
      </c>
      <c r="F990" s="95" t="s">
        <v>2154</v>
      </c>
      <c r="G990" s="95">
        <v>63</v>
      </c>
      <c r="H990" s="95" t="s">
        <v>2134</v>
      </c>
      <c r="I990" s="95" t="s">
        <v>2157</v>
      </c>
      <c r="J990" s="95" t="s">
        <v>2135</v>
      </c>
      <c r="K990" s="95" t="s">
        <v>2587</v>
      </c>
      <c r="L990" s="95" t="s">
        <v>2164</v>
      </c>
      <c r="M990" s="95" t="s">
        <v>2137</v>
      </c>
    </row>
    <row r="991" spans="1:13" x14ac:dyDescent="0.25">
      <c r="A991" s="95" t="s">
        <v>2584</v>
      </c>
      <c r="B991" s="95" t="s">
        <v>1558</v>
      </c>
      <c r="C991" s="95" t="str">
        <f t="shared" ca="1" si="15"/>
        <v/>
      </c>
      <c r="D991" s="95" t="s">
        <v>1184</v>
      </c>
      <c r="E991" s="95" t="s">
        <v>2584</v>
      </c>
      <c r="F991" s="95" t="s">
        <v>2139</v>
      </c>
      <c r="G991" s="95">
        <v>64</v>
      </c>
      <c r="H991" s="95" t="s">
        <v>2134</v>
      </c>
      <c r="I991" s="95" t="s">
        <v>2135</v>
      </c>
      <c r="J991" s="95" t="s">
        <v>2135</v>
      </c>
      <c r="K991" s="95" t="s">
        <v>2587</v>
      </c>
      <c r="L991" s="95" t="s">
        <v>2165</v>
      </c>
      <c r="M991" s="95" t="s">
        <v>2137</v>
      </c>
    </row>
    <row r="992" spans="1:13" x14ac:dyDescent="0.25">
      <c r="A992" s="95" t="s">
        <v>2584</v>
      </c>
      <c r="B992" s="95" t="s">
        <v>1559</v>
      </c>
      <c r="C992" s="95" t="str">
        <f t="shared" ca="1" si="15"/>
        <v/>
      </c>
      <c r="D992" s="95" t="s">
        <v>1185</v>
      </c>
      <c r="E992" s="95" t="s">
        <v>2584</v>
      </c>
      <c r="F992" s="95" t="s">
        <v>2140</v>
      </c>
      <c r="G992" s="95">
        <v>64</v>
      </c>
      <c r="H992" s="95" t="s">
        <v>2134</v>
      </c>
      <c r="I992" s="95" t="s">
        <v>2135</v>
      </c>
      <c r="J992" s="95" t="s">
        <v>2143</v>
      </c>
      <c r="K992" s="95" t="s">
        <v>2587</v>
      </c>
      <c r="L992" s="95" t="s">
        <v>2165</v>
      </c>
      <c r="M992" s="95" t="s">
        <v>2137</v>
      </c>
    </row>
    <row r="993" spans="1:13" x14ac:dyDescent="0.25">
      <c r="A993" s="95" t="s">
        <v>2584</v>
      </c>
      <c r="B993" s="95" t="s">
        <v>1560</v>
      </c>
      <c r="C993" s="95" t="str">
        <f t="shared" ca="1" si="15"/>
        <v/>
      </c>
      <c r="D993" s="95" t="s">
        <v>1186</v>
      </c>
      <c r="E993" s="95" t="s">
        <v>2584</v>
      </c>
      <c r="F993" s="95" t="s">
        <v>2141</v>
      </c>
      <c r="G993" s="95">
        <v>64</v>
      </c>
      <c r="H993" s="95" t="s">
        <v>2134</v>
      </c>
      <c r="I993" s="95" t="s">
        <v>2135</v>
      </c>
      <c r="J993" s="95" t="s">
        <v>2145</v>
      </c>
      <c r="K993" s="95" t="s">
        <v>2587</v>
      </c>
      <c r="L993" s="95" t="s">
        <v>2165</v>
      </c>
      <c r="M993" s="95" t="s">
        <v>2137</v>
      </c>
    </row>
    <row r="994" spans="1:13" x14ac:dyDescent="0.25">
      <c r="A994" s="95" t="s">
        <v>2584</v>
      </c>
      <c r="B994" s="95" t="s">
        <v>1561</v>
      </c>
      <c r="C994" s="95" t="str">
        <f t="shared" ca="1" si="15"/>
        <v/>
      </c>
      <c r="D994" s="95" t="s">
        <v>1187</v>
      </c>
      <c r="E994" s="95" t="s">
        <v>2584</v>
      </c>
      <c r="F994" s="95" t="s">
        <v>2142</v>
      </c>
      <c r="G994" s="95">
        <v>64</v>
      </c>
      <c r="H994" s="95" t="s">
        <v>2134</v>
      </c>
      <c r="I994" s="95" t="s">
        <v>2135</v>
      </c>
      <c r="J994" s="95" t="s">
        <v>2147</v>
      </c>
      <c r="K994" s="95" t="s">
        <v>2587</v>
      </c>
      <c r="L994" s="95" t="s">
        <v>2165</v>
      </c>
      <c r="M994" s="95" t="s">
        <v>2137</v>
      </c>
    </row>
    <row r="995" spans="1:13" x14ac:dyDescent="0.25">
      <c r="A995" s="95" t="s">
        <v>2584</v>
      </c>
      <c r="B995" s="95" t="s">
        <v>1562</v>
      </c>
      <c r="C995" s="95" t="str">
        <f t="shared" ca="1" si="15"/>
        <v/>
      </c>
      <c r="D995" s="95" t="s">
        <v>1188</v>
      </c>
      <c r="E995" s="95" t="s">
        <v>2584</v>
      </c>
      <c r="F995" s="95" t="s">
        <v>2144</v>
      </c>
      <c r="G995" s="95">
        <v>64</v>
      </c>
      <c r="H995" s="95" t="s">
        <v>2134</v>
      </c>
      <c r="I995" s="95" t="s">
        <v>2135</v>
      </c>
      <c r="J995" s="95" t="s">
        <v>2192</v>
      </c>
      <c r="K995" s="95" t="s">
        <v>2587</v>
      </c>
      <c r="L995" s="95" t="s">
        <v>2165</v>
      </c>
      <c r="M995" s="95" t="s">
        <v>2137</v>
      </c>
    </row>
    <row r="996" spans="1:13" x14ac:dyDescent="0.25">
      <c r="A996" s="95" t="s">
        <v>2584</v>
      </c>
      <c r="B996" s="95" t="s">
        <v>1563</v>
      </c>
      <c r="C996" s="95" t="str">
        <f t="shared" ca="1" si="15"/>
        <v/>
      </c>
      <c r="D996" s="95" t="s">
        <v>1189</v>
      </c>
      <c r="E996" s="95" t="s">
        <v>2584</v>
      </c>
      <c r="F996" s="95" t="s">
        <v>2146</v>
      </c>
      <c r="G996" s="95">
        <v>64</v>
      </c>
      <c r="H996" s="95" t="s">
        <v>2134</v>
      </c>
      <c r="I996" s="95" t="s">
        <v>2135</v>
      </c>
      <c r="J996" s="95" t="s">
        <v>2150</v>
      </c>
      <c r="K996" s="95" t="s">
        <v>2587</v>
      </c>
      <c r="L996" s="95" t="s">
        <v>2165</v>
      </c>
      <c r="M996" s="95" t="s">
        <v>2137</v>
      </c>
    </row>
    <row r="997" spans="1:13" x14ac:dyDescent="0.25">
      <c r="A997" s="95" t="s">
        <v>2584</v>
      </c>
      <c r="B997" s="95" t="s">
        <v>1564</v>
      </c>
      <c r="C997" s="95" t="str">
        <f t="shared" ca="1" si="15"/>
        <v/>
      </c>
      <c r="D997" s="95" t="s">
        <v>1190</v>
      </c>
      <c r="E997" s="95" t="s">
        <v>2584</v>
      </c>
      <c r="F997" s="95" t="s">
        <v>2148</v>
      </c>
      <c r="G997" s="95">
        <v>64</v>
      </c>
      <c r="H997" s="95" t="s">
        <v>2134</v>
      </c>
      <c r="I997" s="95" t="s">
        <v>2135</v>
      </c>
      <c r="J997" s="95" t="s">
        <v>2172</v>
      </c>
      <c r="K997" s="95" t="s">
        <v>2587</v>
      </c>
      <c r="L997" s="95" t="s">
        <v>2165</v>
      </c>
      <c r="M997" s="95" t="s">
        <v>2137</v>
      </c>
    </row>
    <row r="998" spans="1:13" x14ac:dyDescent="0.25">
      <c r="A998" s="95" t="s">
        <v>2584</v>
      </c>
      <c r="B998" s="95" t="s">
        <v>1565</v>
      </c>
      <c r="C998" s="95" t="str">
        <f t="shared" ca="1" si="15"/>
        <v/>
      </c>
      <c r="D998" s="95" t="s">
        <v>1191</v>
      </c>
      <c r="E998" s="95" t="s">
        <v>2584</v>
      </c>
      <c r="F998" s="95" t="s">
        <v>2149</v>
      </c>
      <c r="G998" s="95">
        <v>64</v>
      </c>
      <c r="H998" s="95" t="s">
        <v>2134</v>
      </c>
      <c r="I998" s="95" t="s">
        <v>2135</v>
      </c>
      <c r="J998" s="95" t="s">
        <v>2173</v>
      </c>
      <c r="K998" s="95" t="s">
        <v>2587</v>
      </c>
      <c r="L998" s="95" t="s">
        <v>2165</v>
      </c>
      <c r="M998" s="95" t="s">
        <v>2137</v>
      </c>
    </row>
    <row r="999" spans="1:13" x14ac:dyDescent="0.25">
      <c r="A999" s="95" t="s">
        <v>2584</v>
      </c>
      <c r="B999" s="95" t="s">
        <v>1566</v>
      </c>
      <c r="C999" s="95" t="str">
        <f t="shared" ca="1" si="15"/>
        <v/>
      </c>
      <c r="D999" s="95" t="s">
        <v>1192</v>
      </c>
      <c r="E999" s="95" t="s">
        <v>2584</v>
      </c>
      <c r="F999" s="95" t="s">
        <v>2151</v>
      </c>
      <c r="G999" s="95">
        <v>64</v>
      </c>
      <c r="H999" s="95" t="s">
        <v>2134</v>
      </c>
      <c r="I999" s="95" t="s">
        <v>2135</v>
      </c>
      <c r="J999" s="95" t="s">
        <v>2135</v>
      </c>
      <c r="K999" s="95" t="s">
        <v>2587</v>
      </c>
      <c r="L999" s="95" t="s">
        <v>2165</v>
      </c>
      <c r="M999" s="95" t="s">
        <v>2137</v>
      </c>
    </row>
    <row r="1000" spans="1:13" x14ac:dyDescent="0.25">
      <c r="A1000" s="95" t="s">
        <v>2584</v>
      </c>
      <c r="B1000" s="95" t="s">
        <v>2380</v>
      </c>
      <c r="C1000" s="95" t="str">
        <f t="shared" ca="1" si="15"/>
        <v/>
      </c>
      <c r="D1000" s="95" t="s">
        <v>2210</v>
      </c>
      <c r="E1000" s="95" t="s">
        <v>2584</v>
      </c>
      <c r="F1000" s="95" t="s">
        <v>2154</v>
      </c>
      <c r="G1000" s="95">
        <v>64</v>
      </c>
      <c r="H1000" s="95" t="s">
        <v>2134</v>
      </c>
      <c r="I1000" s="95" t="s">
        <v>2135</v>
      </c>
      <c r="J1000" s="95" t="s">
        <v>2135</v>
      </c>
      <c r="K1000" s="95" t="s">
        <v>2587</v>
      </c>
      <c r="L1000" s="95" t="s">
        <v>2165</v>
      </c>
      <c r="M1000" s="95" t="s">
        <v>2137</v>
      </c>
    </row>
    <row r="1001" spans="1:13" x14ac:dyDescent="0.25">
      <c r="A1001" s="95" t="s">
        <v>2585</v>
      </c>
      <c r="B1001" s="95" t="s">
        <v>1777</v>
      </c>
      <c r="C1001" s="95" t="str">
        <f t="shared" ca="1" si="15"/>
        <v/>
      </c>
      <c r="D1001" s="95" t="s">
        <v>1203</v>
      </c>
      <c r="E1001" s="95" t="s">
        <v>2585</v>
      </c>
      <c r="F1001" s="95" t="s">
        <v>2133</v>
      </c>
      <c r="G1001" s="95">
        <v>7</v>
      </c>
      <c r="H1001" s="95" t="s">
        <v>2174</v>
      </c>
      <c r="I1001" s="95" t="s">
        <v>2135</v>
      </c>
      <c r="J1001" s="95" t="s">
        <v>2135</v>
      </c>
      <c r="K1001" s="95" t="s">
        <v>2587</v>
      </c>
      <c r="L1001" s="95" t="s">
        <v>2136</v>
      </c>
      <c r="M1001" s="95" t="s">
        <v>2137</v>
      </c>
    </row>
    <row r="1002" spans="1:13" x14ac:dyDescent="0.25">
      <c r="A1002" s="95" t="s">
        <v>2585</v>
      </c>
      <c r="B1002" s="95" t="s">
        <v>1778</v>
      </c>
      <c r="C1002" s="95" t="str">
        <f t="shared" ca="1" si="15"/>
        <v/>
      </c>
      <c r="D1002" s="95" t="s">
        <v>1204</v>
      </c>
      <c r="E1002" s="95" t="s">
        <v>2585</v>
      </c>
      <c r="F1002" s="95" t="s">
        <v>2138</v>
      </c>
      <c r="G1002" s="95">
        <v>7</v>
      </c>
      <c r="H1002" s="95" t="s">
        <v>2174</v>
      </c>
      <c r="I1002" s="95" t="s">
        <v>2135</v>
      </c>
      <c r="J1002" s="95" t="s">
        <v>2135</v>
      </c>
      <c r="K1002" s="95" t="s">
        <v>2587</v>
      </c>
      <c r="L1002" s="95" t="s">
        <v>2136</v>
      </c>
      <c r="M1002" s="95" t="s">
        <v>2137</v>
      </c>
    </row>
    <row r="1003" spans="1:13" x14ac:dyDescent="0.25">
      <c r="A1003" s="95" t="s">
        <v>2585</v>
      </c>
      <c r="B1003" s="95" t="s">
        <v>1779</v>
      </c>
      <c r="C1003" s="95" t="str">
        <f t="shared" ca="1" si="15"/>
        <v/>
      </c>
      <c r="D1003" s="95" t="s">
        <v>1205</v>
      </c>
      <c r="E1003" s="95" t="s">
        <v>2585</v>
      </c>
      <c r="F1003" s="95" t="s">
        <v>2139</v>
      </c>
      <c r="G1003" s="95">
        <v>7</v>
      </c>
      <c r="H1003" s="95" t="s">
        <v>2174</v>
      </c>
      <c r="I1003" s="95" t="s">
        <v>2135</v>
      </c>
      <c r="J1003" s="95" t="s">
        <v>2135</v>
      </c>
      <c r="K1003" s="95" t="s">
        <v>2587</v>
      </c>
      <c r="L1003" s="95" t="s">
        <v>2136</v>
      </c>
      <c r="M1003" s="95" t="s">
        <v>2137</v>
      </c>
    </row>
    <row r="1004" spans="1:13" x14ac:dyDescent="0.25">
      <c r="A1004" s="95" t="s">
        <v>2585</v>
      </c>
      <c r="B1004" s="95" t="s">
        <v>1780</v>
      </c>
      <c r="C1004" s="95" t="str">
        <f t="shared" ca="1" si="15"/>
        <v/>
      </c>
      <c r="D1004" s="95" t="s">
        <v>1206</v>
      </c>
      <c r="E1004" s="95" t="s">
        <v>2585</v>
      </c>
      <c r="F1004" s="95" t="s">
        <v>2140</v>
      </c>
      <c r="G1004" s="95">
        <v>7</v>
      </c>
      <c r="H1004" s="95" t="s">
        <v>2174</v>
      </c>
      <c r="I1004" s="95" t="s">
        <v>2135</v>
      </c>
      <c r="J1004" s="95" t="s">
        <v>2175</v>
      </c>
      <c r="K1004" s="95" t="s">
        <v>2587</v>
      </c>
      <c r="L1004" s="95" t="s">
        <v>2136</v>
      </c>
      <c r="M1004" s="95" t="s">
        <v>2137</v>
      </c>
    </row>
    <row r="1005" spans="1:13" x14ac:dyDescent="0.25">
      <c r="A1005" s="95" t="s">
        <v>2585</v>
      </c>
      <c r="B1005" s="95" t="s">
        <v>1781</v>
      </c>
      <c r="C1005" s="95" t="str">
        <f t="shared" ca="1" si="15"/>
        <v/>
      </c>
      <c r="D1005" s="95" t="s">
        <v>1207</v>
      </c>
      <c r="E1005" s="95" t="s">
        <v>2585</v>
      </c>
      <c r="F1005" s="95" t="s">
        <v>2141</v>
      </c>
      <c r="G1005" s="95">
        <v>7</v>
      </c>
      <c r="H1005" s="95" t="s">
        <v>2174</v>
      </c>
      <c r="I1005" s="95" t="s">
        <v>2135</v>
      </c>
      <c r="J1005" s="95" t="s">
        <v>2176</v>
      </c>
      <c r="K1005" s="95" t="s">
        <v>2587</v>
      </c>
      <c r="L1005" s="95" t="s">
        <v>2136</v>
      </c>
      <c r="M1005" s="95" t="s">
        <v>2137</v>
      </c>
    </row>
    <row r="1006" spans="1:13" x14ac:dyDescent="0.25">
      <c r="A1006" s="95" t="s">
        <v>2585</v>
      </c>
      <c r="B1006" s="95" t="s">
        <v>1782</v>
      </c>
      <c r="C1006" s="95" t="str">
        <f t="shared" ca="1" si="15"/>
        <v/>
      </c>
      <c r="D1006" s="95" t="s">
        <v>1208</v>
      </c>
      <c r="E1006" s="95" t="s">
        <v>2585</v>
      </c>
      <c r="F1006" s="95" t="s">
        <v>2142</v>
      </c>
      <c r="G1006" s="95">
        <v>7</v>
      </c>
      <c r="H1006" s="95" t="s">
        <v>2174</v>
      </c>
      <c r="I1006" s="95" t="s">
        <v>2135</v>
      </c>
      <c r="J1006" s="95" t="s">
        <v>2177</v>
      </c>
      <c r="K1006" s="95" t="s">
        <v>2587</v>
      </c>
      <c r="L1006" s="95" t="s">
        <v>2136</v>
      </c>
      <c r="M1006" s="95" t="s">
        <v>2137</v>
      </c>
    </row>
    <row r="1007" spans="1:13" x14ac:dyDescent="0.25">
      <c r="A1007" s="95" t="s">
        <v>2585</v>
      </c>
      <c r="B1007" s="95" t="s">
        <v>1783</v>
      </c>
      <c r="C1007" s="95" t="str">
        <f t="shared" ca="1" si="15"/>
        <v/>
      </c>
      <c r="D1007" s="95" t="s">
        <v>1209</v>
      </c>
      <c r="E1007" s="95" t="s">
        <v>2585</v>
      </c>
      <c r="F1007" s="95" t="s">
        <v>2144</v>
      </c>
      <c r="G1007" s="95">
        <v>7</v>
      </c>
      <c r="H1007" s="95" t="s">
        <v>2174</v>
      </c>
      <c r="I1007" s="95" t="s">
        <v>2135</v>
      </c>
      <c r="J1007" s="95" t="s">
        <v>2178</v>
      </c>
      <c r="K1007" s="95" t="s">
        <v>2587</v>
      </c>
      <c r="L1007" s="95" t="s">
        <v>2136</v>
      </c>
      <c r="M1007" s="95" t="s">
        <v>2137</v>
      </c>
    </row>
    <row r="1008" spans="1:13" x14ac:dyDescent="0.25">
      <c r="A1008" s="95" t="s">
        <v>2585</v>
      </c>
      <c r="B1008" s="95" t="s">
        <v>1784</v>
      </c>
      <c r="C1008" s="95" t="str">
        <f t="shared" ca="1" si="15"/>
        <v/>
      </c>
      <c r="D1008" s="95" t="s">
        <v>1210</v>
      </c>
      <c r="E1008" s="95" t="s">
        <v>2585</v>
      </c>
      <c r="F1008" s="95" t="s">
        <v>2148</v>
      </c>
      <c r="G1008" s="95">
        <v>7</v>
      </c>
      <c r="H1008" s="95" t="s">
        <v>2174</v>
      </c>
      <c r="I1008" s="95" t="s">
        <v>2135</v>
      </c>
      <c r="J1008" s="95" t="s">
        <v>2135</v>
      </c>
      <c r="K1008" s="95" t="s">
        <v>2587</v>
      </c>
      <c r="L1008" s="95" t="s">
        <v>2136</v>
      </c>
      <c r="M1008" s="95" t="s">
        <v>2137</v>
      </c>
    </row>
    <row r="1009" spans="1:13" x14ac:dyDescent="0.25">
      <c r="A1009" s="95" t="s">
        <v>2585</v>
      </c>
      <c r="B1009" s="95" t="s">
        <v>1785</v>
      </c>
      <c r="C1009" s="95" t="str">
        <f t="shared" ca="1" si="15"/>
        <v/>
      </c>
      <c r="D1009" s="95" t="s">
        <v>1211</v>
      </c>
      <c r="E1009" s="95" t="s">
        <v>2585</v>
      </c>
      <c r="F1009" s="95" t="s">
        <v>2149</v>
      </c>
      <c r="G1009" s="95">
        <v>7</v>
      </c>
      <c r="H1009" s="95" t="s">
        <v>2174</v>
      </c>
      <c r="I1009" s="95" t="s">
        <v>2135</v>
      </c>
      <c r="J1009" s="95" t="s">
        <v>2135</v>
      </c>
      <c r="K1009" s="95" t="s">
        <v>2587</v>
      </c>
      <c r="L1009" s="95" t="s">
        <v>2136</v>
      </c>
      <c r="M1009" s="95" t="s">
        <v>2137</v>
      </c>
    </row>
    <row r="1010" spans="1:13" x14ac:dyDescent="0.25">
      <c r="A1010" s="95" t="s">
        <v>2585</v>
      </c>
      <c r="B1010" s="95" t="s">
        <v>1786</v>
      </c>
      <c r="C1010" s="95" t="str">
        <f t="shared" ca="1" si="15"/>
        <v/>
      </c>
      <c r="D1010" s="95" t="s">
        <v>1212</v>
      </c>
      <c r="E1010" s="95" t="s">
        <v>2585</v>
      </c>
      <c r="F1010" s="95" t="s">
        <v>2151</v>
      </c>
      <c r="G1010" s="95">
        <v>7</v>
      </c>
      <c r="H1010" s="95" t="s">
        <v>2174</v>
      </c>
      <c r="I1010" s="95" t="s">
        <v>2135</v>
      </c>
      <c r="J1010" s="95" t="s">
        <v>2135</v>
      </c>
      <c r="K1010" s="95" t="s">
        <v>2587</v>
      </c>
      <c r="L1010" s="95" t="s">
        <v>2136</v>
      </c>
      <c r="M1010" s="95" t="s">
        <v>2137</v>
      </c>
    </row>
    <row r="1011" spans="1:13" x14ac:dyDescent="0.25">
      <c r="A1011" s="95" t="s">
        <v>2585</v>
      </c>
      <c r="B1011" s="95" t="s">
        <v>1787</v>
      </c>
      <c r="C1011" s="95" t="str">
        <f t="shared" ca="1" si="15"/>
        <v/>
      </c>
      <c r="D1011" s="95" t="s">
        <v>1214</v>
      </c>
      <c r="E1011" s="95" t="s">
        <v>2585</v>
      </c>
      <c r="F1011" s="95" t="s">
        <v>2133</v>
      </c>
      <c r="G1011" s="95">
        <v>8</v>
      </c>
      <c r="H1011" s="95" t="s">
        <v>2174</v>
      </c>
      <c r="I1011" s="95" t="s">
        <v>2135</v>
      </c>
      <c r="J1011" s="95" t="s">
        <v>2135</v>
      </c>
      <c r="K1011" s="95" t="s">
        <v>2587</v>
      </c>
      <c r="L1011" s="95" t="s">
        <v>2171</v>
      </c>
      <c r="M1011" s="95" t="s">
        <v>2137</v>
      </c>
    </row>
    <row r="1012" spans="1:13" x14ac:dyDescent="0.25">
      <c r="A1012" s="95" t="s">
        <v>2585</v>
      </c>
      <c r="B1012" s="95" t="s">
        <v>1788</v>
      </c>
      <c r="C1012" s="95" t="str">
        <f t="shared" ca="1" si="15"/>
        <v/>
      </c>
      <c r="D1012" s="95" t="s">
        <v>1215</v>
      </c>
      <c r="E1012" s="95" t="s">
        <v>2585</v>
      </c>
      <c r="F1012" s="95" t="s">
        <v>2138</v>
      </c>
      <c r="G1012" s="95">
        <v>8</v>
      </c>
      <c r="H1012" s="95" t="s">
        <v>2174</v>
      </c>
      <c r="I1012" s="95" t="s">
        <v>2135</v>
      </c>
      <c r="J1012" s="95" t="s">
        <v>2135</v>
      </c>
      <c r="K1012" s="95" t="s">
        <v>2587</v>
      </c>
      <c r="L1012" s="95" t="s">
        <v>2171</v>
      </c>
      <c r="M1012" s="95" t="s">
        <v>2137</v>
      </c>
    </row>
    <row r="1013" spans="1:13" x14ac:dyDescent="0.25">
      <c r="A1013" s="95" t="s">
        <v>2585</v>
      </c>
      <c r="B1013" s="95" t="s">
        <v>1613</v>
      </c>
      <c r="C1013" s="95" t="str">
        <f t="shared" ca="1" si="15"/>
        <v/>
      </c>
      <c r="D1013" s="95" t="s">
        <v>1216</v>
      </c>
      <c r="E1013" s="95" t="s">
        <v>2585</v>
      </c>
      <c r="F1013" s="95" t="s">
        <v>2139</v>
      </c>
      <c r="G1013" s="95">
        <v>8</v>
      </c>
      <c r="H1013" s="95" t="s">
        <v>2174</v>
      </c>
      <c r="I1013" s="95" t="s">
        <v>2135</v>
      </c>
      <c r="J1013" s="95" t="s">
        <v>2135</v>
      </c>
      <c r="K1013" s="95" t="s">
        <v>2587</v>
      </c>
      <c r="L1013" s="95" t="s">
        <v>2171</v>
      </c>
      <c r="M1013" s="95" t="s">
        <v>2137</v>
      </c>
    </row>
    <row r="1014" spans="1:13" x14ac:dyDescent="0.25">
      <c r="A1014" s="95" t="s">
        <v>2585</v>
      </c>
      <c r="B1014" s="95" t="s">
        <v>1614</v>
      </c>
      <c r="C1014" s="95" t="str">
        <f t="shared" ca="1" si="15"/>
        <v/>
      </c>
      <c r="D1014" s="95" t="s">
        <v>1217</v>
      </c>
      <c r="E1014" s="95" t="s">
        <v>2585</v>
      </c>
      <c r="F1014" s="95" t="s">
        <v>2140</v>
      </c>
      <c r="G1014" s="95">
        <v>8</v>
      </c>
      <c r="H1014" s="95" t="s">
        <v>2174</v>
      </c>
      <c r="I1014" s="95" t="s">
        <v>2135</v>
      </c>
      <c r="J1014" s="95" t="s">
        <v>2175</v>
      </c>
      <c r="K1014" s="95" t="s">
        <v>2587</v>
      </c>
      <c r="L1014" s="95" t="s">
        <v>2171</v>
      </c>
      <c r="M1014" s="95" t="s">
        <v>2137</v>
      </c>
    </row>
    <row r="1015" spans="1:13" x14ac:dyDescent="0.25">
      <c r="A1015" s="95" t="s">
        <v>2585</v>
      </c>
      <c r="B1015" s="95" t="s">
        <v>1615</v>
      </c>
      <c r="C1015" s="95" t="str">
        <f t="shared" ca="1" si="15"/>
        <v/>
      </c>
      <c r="D1015" s="95" t="s">
        <v>1218</v>
      </c>
      <c r="E1015" s="95" t="s">
        <v>2585</v>
      </c>
      <c r="F1015" s="95" t="s">
        <v>2141</v>
      </c>
      <c r="G1015" s="95">
        <v>8</v>
      </c>
      <c r="H1015" s="95" t="s">
        <v>2174</v>
      </c>
      <c r="I1015" s="95" t="s">
        <v>2135</v>
      </c>
      <c r="J1015" s="95" t="s">
        <v>2176</v>
      </c>
      <c r="K1015" s="95" t="s">
        <v>2587</v>
      </c>
      <c r="L1015" s="95" t="s">
        <v>2171</v>
      </c>
      <c r="M1015" s="95" t="s">
        <v>2137</v>
      </c>
    </row>
    <row r="1016" spans="1:13" x14ac:dyDescent="0.25">
      <c r="A1016" s="95" t="s">
        <v>2585</v>
      </c>
      <c r="B1016" s="95" t="s">
        <v>1616</v>
      </c>
      <c r="C1016" s="95" t="str">
        <f t="shared" ca="1" si="15"/>
        <v/>
      </c>
      <c r="D1016" s="95" t="s">
        <v>1219</v>
      </c>
      <c r="E1016" s="95" t="s">
        <v>2585</v>
      </c>
      <c r="F1016" s="95" t="s">
        <v>2142</v>
      </c>
      <c r="G1016" s="95">
        <v>8</v>
      </c>
      <c r="H1016" s="95" t="s">
        <v>2174</v>
      </c>
      <c r="I1016" s="95" t="s">
        <v>2135</v>
      </c>
      <c r="J1016" s="95" t="s">
        <v>2177</v>
      </c>
      <c r="K1016" s="95" t="s">
        <v>2587</v>
      </c>
      <c r="L1016" s="95" t="s">
        <v>2171</v>
      </c>
      <c r="M1016" s="95" t="s">
        <v>2137</v>
      </c>
    </row>
    <row r="1017" spans="1:13" x14ac:dyDescent="0.25">
      <c r="A1017" s="95" t="s">
        <v>2585</v>
      </c>
      <c r="B1017" s="95" t="s">
        <v>1617</v>
      </c>
      <c r="C1017" s="95" t="str">
        <f t="shared" ca="1" si="15"/>
        <v/>
      </c>
      <c r="D1017" s="95" t="s">
        <v>1220</v>
      </c>
      <c r="E1017" s="95" t="s">
        <v>2585</v>
      </c>
      <c r="F1017" s="95" t="s">
        <v>2144</v>
      </c>
      <c r="G1017" s="95">
        <v>8</v>
      </c>
      <c r="H1017" s="95" t="s">
        <v>2174</v>
      </c>
      <c r="I1017" s="95" t="s">
        <v>2135</v>
      </c>
      <c r="J1017" s="95" t="s">
        <v>2178</v>
      </c>
      <c r="K1017" s="95" t="s">
        <v>2587</v>
      </c>
      <c r="L1017" s="95" t="s">
        <v>2171</v>
      </c>
      <c r="M1017" s="95" t="s">
        <v>2137</v>
      </c>
    </row>
    <row r="1018" spans="1:13" x14ac:dyDescent="0.25">
      <c r="A1018" s="95" t="s">
        <v>2585</v>
      </c>
      <c r="B1018" s="95" t="s">
        <v>1618</v>
      </c>
      <c r="C1018" s="95" t="str">
        <f t="shared" ca="1" si="15"/>
        <v/>
      </c>
      <c r="D1018" s="95" t="s">
        <v>1221</v>
      </c>
      <c r="E1018" s="95" t="s">
        <v>2585</v>
      </c>
      <c r="F1018" s="95" t="s">
        <v>2146</v>
      </c>
      <c r="G1018" s="95">
        <v>8</v>
      </c>
      <c r="H1018" s="95" t="s">
        <v>2174</v>
      </c>
      <c r="I1018" s="95" t="s">
        <v>2135</v>
      </c>
      <c r="J1018" s="95" t="s">
        <v>2135</v>
      </c>
      <c r="K1018" s="95" t="s">
        <v>2587</v>
      </c>
      <c r="L1018" s="95" t="s">
        <v>2171</v>
      </c>
      <c r="M1018" s="95" t="s">
        <v>2137</v>
      </c>
    </row>
    <row r="1019" spans="1:13" x14ac:dyDescent="0.25">
      <c r="A1019" s="95" t="s">
        <v>2585</v>
      </c>
      <c r="B1019" s="95" t="s">
        <v>1619</v>
      </c>
      <c r="C1019" s="95" t="str">
        <f t="shared" ca="1" si="15"/>
        <v/>
      </c>
      <c r="D1019" s="95" t="s">
        <v>1222</v>
      </c>
      <c r="E1019" s="95" t="s">
        <v>2585</v>
      </c>
      <c r="F1019" s="95" t="s">
        <v>2148</v>
      </c>
      <c r="G1019" s="95">
        <v>8</v>
      </c>
      <c r="H1019" s="95" t="s">
        <v>2174</v>
      </c>
      <c r="I1019" s="95" t="s">
        <v>2135</v>
      </c>
      <c r="J1019" s="95" t="s">
        <v>2135</v>
      </c>
      <c r="K1019" s="95" t="s">
        <v>2587</v>
      </c>
      <c r="L1019" s="95" t="s">
        <v>2171</v>
      </c>
      <c r="M1019" s="95" t="s">
        <v>2137</v>
      </c>
    </row>
    <row r="1020" spans="1:13" x14ac:dyDescent="0.25">
      <c r="A1020" s="95" t="s">
        <v>2585</v>
      </c>
      <c r="B1020" s="95" t="s">
        <v>1620</v>
      </c>
      <c r="C1020" s="95" t="str">
        <f t="shared" ca="1" si="15"/>
        <v/>
      </c>
      <c r="D1020" s="95" t="s">
        <v>1223</v>
      </c>
      <c r="E1020" s="95" t="s">
        <v>2585</v>
      </c>
      <c r="F1020" s="95" t="s">
        <v>2149</v>
      </c>
      <c r="G1020" s="95">
        <v>8</v>
      </c>
      <c r="H1020" s="95" t="s">
        <v>2174</v>
      </c>
      <c r="I1020" s="95" t="s">
        <v>2135</v>
      </c>
      <c r="J1020" s="95" t="s">
        <v>2135</v>
      </c>
      <c r="K1020" s="95" t="s">
        <v>2587</v>
      </c>
      <c r="L1020" s="95" t="s">
        <v>2171</v>
      </c>
      <c r="M1020" s="95" t="s">
        <v>2137</v>
      </c>
    </row>
    <row r="1021" spans="1:13" x14ac:dyDescent="0.25">
      <c r="A1021" s="95" t="s">
        <v>2585</v>
      </c>
      <c r="B1021" s="95" t="s">
        <v>1621</v>
      </c>
      <c r="C1021" s="95" t="str">
        <f t="shared" ca="1" si="15"/>
        <v/>
      </c>
      <c r="D1021" s="95" t="s">
        <v>1224</v>
      </c>
      <c r="E1021" s="95" t="s">
        <v>2585</v>
      </c>
      <c r="F1021" s="95" t="s">
        <v>2151</v>
      </c>
      <c r="G1021" s="95">
        <v>8</v>
      </c>
      <c r="H1021" s="95" t="s">
        <v>2174</v>
      </c>
      <c r="I1021" s="95" t="s">
        <v>2135</v>
      </c>
      <c r="J1021" s="95" t="s">
        <v>2135</v>
      </c>
      <c r="K1021" s="95" t="s">
        <v>2587</v>
      </c>
      <c r="L1021" s="95" t="s">
        <v>2171</v>
      </c>
      <c r="M1021" s="95" t="s">
        <v>2137</v>
      </c>
    </row>
    <row r="1022" spans="1:13" x14ac:dyDescent="0.25">
      <c r="A1022" s="95" t="s">
        <v>2585</v>
      </c>
      <c r="B1022" s="95" t="s">
        <v>1331</v>
      </c>
      <c r="C1022" s="95" t="str">
        <f t="shared" ca="1" si="15"/>
        <v/>
      </c>
      <c r="D1022" s="95" t="s">
        <v>1227</v>
      </c>
      <c r="E1022" s="95" t="s">
        <v>2585</v>
      </c>
      <c r="F1022" s="95" t="s">
        <v>2133</v>
      </c>
      <c r="G1022" s="95">
        <v>13</v>
      </c>
      <c r="H1022" s="95" t="s">
        <v>2174</v>
      </c>
      <c r="I1022" s="95" t="s">
        <v>2135</v>
      </c>
      <c r="J1022" s="95" t="s">
        <v>2135</v>
      </c>
      <c r="K1022" s="95" t="s">
        <v>2587</v>
      </c>
      <c r="L1022" s="95" t="s">
        <v>2136</v>
      </c>
      <c r="M1022" s="95" t="s">
        <v>2137</v>
      </c>
    </row>
    <row r="1023" spans="1:13" x14ac:dyDescent="0.25">
      <c r="A1023" s="95" t="s">
        <v>2585</v>
      </c>
      <c r="B1023" s="95" t="s">
        <v>1332</v>
      </c>
      <c r="C1023" s="95" t="str">
        <f t="shared" ca="1" si="15"/>
        <v/>
      </c>
      <c r="D1023" s="95" t="s">
        <v>1228</v>
      </c>
      <c r="E1023" s="95" t="s">
        <v>2585</v>
      </c>
      <c r="F1023" s="95" t="s">
        <v>2138</v>
      </c>
      <c r="G1023" s="95">
        <v>13</v>
      </c>
      <c r="H1023" s="95" t="s">
        <v>2174</v>
      </c>
      <c r="I1023" s="95" t="s">
        <v>2135</v>
      </c>
      <c r="J1023" s="95" t="s">
        <v>2135</v>
      </c>
      <c r="K1023" s="95" t="s">
        <v>2587</v>
      </c>
      <c r="L1023" s="95" t="s">
        <v>2136</v>
      </c>
      <c r="M1023" s="95" t="s">
        <v>2137</v>
      </c>
    </row>
    <row r="1024" spans="1:13" x14ac:dyDescent="0.25">
      <c r="A1024" s="95" t="s">
        <v>2585</v>
      </c>
      <c r="B1024" s="95" t="s">
        <v>1333</v>
      </c>
      <c r="C1024" s="95" t="str">
        <f t="shared" ca="1" si="15"/>
        <v/>
      </c>
      <c r="D1024" s="95" t="s">
        <v>1229</v>
      </c>
      <c r="E1024" s="95" t="s">
        <v>2585</v>
      </c>
      <c r="F1024" s="95" t="s">
        <v>2139</v>
      </c>
      <c r="G1024" s="95">
        <v>13</v>
      </c>
      <c r="H1024" s="95" t="s">
        <v>2174</v>
      </c>
      <c r="I1024" s="95" t="s">
        <v>2135</v>
      </c>
      <c r="J1024" s="95" t="s">
        <v>2135</v>
      </c>
      <c r="K1024" s="95" t="s">
        <v>2587</v>
      </c>
      <c r="L1024" s="95" t="s">
        <v>2136</v>
      </c>
      <c r="M1024" s="95" t="s">
        <v>2137</v>
      </c>
    </row>
    <row r="1025" spans="1:13" x14ac:dyDescent="0.25">
      <c r="A1025" s="95" t="s">
        <v>2585</v>
      </c>
      <c r="B1025" s="95" t="s">
        <v>1334</v>
      </c>
      <c r="C1025" s="95" t="str">
        <f t="shared" ca="1" si="15"/>
        <v/>
      </c>
      <c r="D1025" s="95" t="s">
        <v>1230</v>
      </c>
      <c r="E1025" s="95" t="s">
        <v>2585</v>
      </c>
      <c r="F1025" s="95" t="s">
        <v>2140</v>
      </c>
      <c r="G1025" s="95">
        <v>13</v>
      </c>
      <c r="H1025" s="95" t="s">
        <v>2174</v>
      </c>
      <c r="I1025" s="95" t="s">
        <v>2135</v>
      </c>
      <c r="J1025" s="95" t="s">
        <v>2175</v>
      </c>
      <c r="K1025" s="95" t="s">
        <v>2587</v>
      </c>
      <c r="L1025" s="95" t="s">
        <v>2136</v>
      </c>
      <c r="M1025" s="95" t="s">
        <v>2137</v>
      </c>
    </row>
    <row r="1026" spans="1:13" x14ac:dyDescent="0.25">
      <c r="A1026" s="95" t="s">
        <v>2585</v>
      </c>
      <c r="B1026" s="95" t="s">
        <v>1335</v>
      </c>
      <c r="C1026" s="95" t="str">
        <f t="shared" ref="C1026:C1060" ca="1" si="16">IF(ISBLANK(INDIRECT(CONCATENATE("'",A1026,"'","!",B1026))),"",(INDIRECT(CONCATENATE("'",A1026,"'","!",B1026))))</f>
        <v/>
      </c>
      <c r="D1026" s="95" t="s">
        <v>1231</v>
      </c>
      <c r="E1026" s="95" t="s">
        <v>2585</v>
      </c>
      <c r="F1026" s="95" t="s">
        <v>2141</v>
      </c>
      <c r="G1026" s="95">
        <v>13</v>
      </c>
      <c r="H1026" s="95" t="s">
        <v>2174</v>
      </c>
      <c r="I1026" s="95" t="s">
        <v>2135</v>
      </c>
      <c r="J1026" s="95" t="s">
        <v>2176</v>
      </c>
      <c r="K1026" s="95" t="s">
        <v>2587</v>
      </c>
      <c r="L1026" s="95" t="s">
        <v>2136</v>
      </c>
      <c r="M1026" s="95" t="s">
        <v>2137</v>
      </c>
    </row>
    <row r="1027" spans="1:13" x14ac:dyDescent="0.25">
      <c r="A1027" s="95" t="s">
        <v>2585</v>
      </c>
      <c r="B1027" s="95" t="s">
        <v>1336</v>
      </c>
      <c r="C1027" s="95" t="str">
        <f t="shared" ca="1" si="16"/>
        <v/>
      </c>
      <c r="D1027" s="95" t="s">
        <v>1232</v>
      </c>
      <c r="E1027" s="95" t="s">
        <v>2585</v>
      </c>
      <c r="F1027" s="95" t="s">
        <v>2142</v>
      </c>
      <c r="G1027" s="95">
        <v>13</v>
      </c>
      <c r="H1027" s="95" t="s">
        <v>2174</v>
      </c>
      <c r="I1027" s="95" t="s">
        <v>2135</v>
      </c>
      <c r="J1027" s="95" t="s">
        <v>2177</v>
      </c>
      <c r="K1027" s="95" t="s">
        <v>2587</v>
      </c>
      <c r="L1027" s="95" t="s">
        <v>2136</v>
      </c>
      <c r="M1027" s="95" t="s">
        <v>2137</v>
      </c>
    </row>
    <row r="1028" spans="1:13" x14ac:dyDescent="0.25">
      <c r="A1028" s="95" t="s">
        <v>2585</v>
      </c>
      <c r="B1028" s="95" t="s">
        <v>1337</v>
      </c>
      <c r="C1028" s="95" t="str">
        <f t="shared" ca="1" si="16"/>
        <v/>
      </c>
      <c r="D1028" s="95" t="s">
        <v>1233</v>
      </c>
      <c r="E1028" s="95" t="s">
        <v>2585</v>
      </c>
      <c r="F1028" s="95" t="s">
        <v>2144</v>
      </c>
      <c r="G1028" s="95">
        <v>13</v>
      </c>
      <c r="H1028" s="95" t="s">
        <v>2174</v>
      </c>
      <c r="I1028" s="95" t="s">
        <v>2135</v>
      </c>
      <c r="J1028" s="95" t="s">
        <v>2178</v>
      </c>
      <c r="K1028" s="95" t="s">
        <v>2587</v>
      </c>
      <c r="L1028" s="95" t="s">
        <v>2136</v>
      </c>
      <c r="M1028" s="95" t="s">
        <v>2137</v>
      </c>
    </row>
    <row r="1029" spans="1:13" x14ac:dyDescent="0.25">
      <c r="A1029" s="95" t="s">
        <v>2585</v>
      </c>
      <c r="B1029" s="95" t="s">
        <v>1339</v>
      </c>
      <c r="C1029" s="95" t="str">
        <f t="shared" ca="1" si="16"/>
        <v/>
      </c>
      <c r="D1029" s="95" t="s">
        <v>1234</v>
      </c>
      <c r="E1029" s="95" t="s">
        <v>2585</v>
      </c>
      <c r="F1029" s="95" t="s">
        <v>2148</v>
      </c>
      <c r="G1029" s="95">
        <v>13</v>
      </c>
      <c r="H1029" s="95" t="s">
        <v>2174</v>
      </c>
      <c r="I1029" s="95" t="s">
        <v>2135</v>
      </c>
      <c r="J1029" s="95" t="s">
        <v>2135</v>
      </c>
      <c r="K1029" s="95" t="s">
        <v>2587</v>
      </c>
      <c r="L1029" s="95" t="s">
        <v>2136</v>
      </c>
      <c r="M1029" s="95" t="s">
        <v>2137</v>
      </c>
    </row>
    <row r="1030" spans="1:13" x14ac:dyDescent="0.25">
      <c r="A1030" s="95" t="s">
        <v>2585</v>
      </c>
      <c r="B1030" s="95" t="s">
        <v>1345</v>
      </c>
      <c r="C1030" s="95" t="str">
        <f t="shared" ca="1" si="16"/>
        <v/>
      </c>
      <c r="D1030" s="95" t="s">
        <v>1236</v>
      </c>
      <c r="E1030" s="95" t="s">
        <v>2585</v>
      </c>
      <c r="F1030" s="95" t="s">
        <v>2133</v>
      </c>
      <c r="G1030" s="95">
        <v>14</v>
      </c>
      <c r="H1030" s="95" t="s">
        <v>2174</v>
      </c>
      <c r="I1030" s="95" t="s">
        <v>2135</v>
      </c>
      <c r="J1030" s="95" t="s">
        <v>2135</v>
      </c>
      <c r="K1030" s="95" t="s">
        <v>2587</v>
      </c>
      <c r="L1030" s="95" t="s">
        <v>2171</v>
      </c>
      <c r="M1030" s="95" t="s">
        <v>2137</v>
      </c>
    </row>
    <row r="1031" spans="1:13" x14ac:dyDescent="0.25">
      <c r="A1031" s="95" t="s">
        <v>2585</v>
      </c>
      <c r="B1031" s="95" t="s">
        <v>1346</v>
      </c>
      <c r="C1031" s="95" t="str">
        <f t="shared" ca="1" si="16"/>
        <v/>
      </c>
      <c r="D1031" s="95" t="s">
        <v>1237</v>
      </c>
      <c r="E1031" s="95" t="s">
        <v>2585</v>
      </c>
      <c r="F1031" s="95" t="s">
        <v>2138</v>
      </c>
      <c r="G1031" s="95">
        <v>14</v>
      </c>
      <c r="H1031" s="95" t="s">
        <v>2174</v>
      </c>
      <c r="I1031" s="95" t="s">
        <v>2135</v>
      </c>
      <c r="J1031" s="95" t="s">
        <v>2135</v>
      </c>
      <c r="K1031" s="95" t="s">
        <v>2587</v>
      </c>
      <c r="L1031" s="95" t="s">
        <v>2171</v>
      </c>
      <c r="M1031" s="95" t="s">
        <v>2137</v>
      </c>
    </row>
    <row r="1032" spans="1:13" x14ac:dyDescent="0.25">
      <c r="A1032" s="95" t="s">
        <v>2585</v>
      </c>
      <c r="B1032" s="95" t="s">
        <v>1347</v>
      </c>
      <c r="C1032" s="95" t="str">
        <f t="shared" ca="1" si="16"/>
        <v/>
      </c>
      <c r="D1032" s="95" t="s">
        <v>1238</v>
      </c>
      <c r="E1032" s="95" t="s">
        <v>2585</v>
      </c>
      <c r="F1032" s="95" t="s">
        <v>2139</v>
      </c>
      <c r="G1032" s="95">
        <v>14</v>
      </c>
      <c r="H1032" s="95" t="s">
        <v>2174</v>
      </c>
      <c r="I1032" s="95" t="s">
        <v>2135</v>
      </c>
      <c r="J1032" s="95" t="s">
        <v>2135</v>
      </c>
      <c r="K1032" s="95" t="s">
        <v>2587</v>
      </c>
      <c r="L1032" s="95" t="s">
        <v>2171</v>
      </c>
      <c r="M1032" s="95" t="s">
        <v>2137</v>
      </c>
    </row>
    <row r="1033" spans="1:13" x14ac:dyDescent="0.25">
      <c r="A1033" s="95" t="s">
        <v>2585</v>
      </c>
      <c r="B1033" s="95" t="s">
        <v>1348</v>
      </c>
      <c r="C1033" s="95" t="str">
        <f t="shared" ca="1" si="16"/>
        <v/>
      </c>
      <c r="D1033" s="95" t="s">
        <v>1239</v>
      </c>
      <c r="E1033" s="95" t="s">
        <v>2585</v>
      </c>
      <c r="F1033" s="95" t="s">
        <v>2140</v>
      </c>
      <c r="G1033" s="95">
        <v>14</v>
      </c>
      <c r="H1033" s="95" t="s">
        <v>2174</v>
      </c>
      <c r="I1033" s="95" t="s">
        <v>2135</v>
      </c>
      <c r="J1033" s="95" t="s">
        <v>2175</v>
      </c>
      <c r="K1033" s="95" t="s">
        <v>2587</v>
      </c>
      <c r="L1033" s="95" t="s">
        <v>2171</v>
      </c>
      <c r="M1033" s="95" t="s">
        <v>2137</v>
      </c>
    </row>
    <row r="1034" spans="1:13" x14ac:dyDescent="0.25">
      <c r="A1034" s="95" t="s">
        <v>2585</v>
      </c>
      <c r="B1034" s="95" t="s">
        <v>1349</v>
      </c>
      <c r="C1034" s="95" t="str">
        <f t="shared" ca="1" si="16"/>
        <v/>
      </c>
      <c r="D1034" s="95" t="s">
        <v>1240</v>
      </c>
      <c r="E1034" s="95" t="s">
        <v>2585</v>
      </c>
      <c r="F1034" s="95" t="s">
        <v>2141</v>
      </c>
      <c r="G1034" s="95">
        <v>14</v>
      </c>
      <c r="H1034" s="95" t="s">
        <v>2174</v>
      </c>
      <c r="I1034" s="95" t="s">
        <v>2135</v>
      </c>
      <c r="J1034" s="95" t="s">
        <v>2176</v>
      </c>
      <c r="K1034" s="95" t="s">
        <v>2587</v>
      </c>
      <c r="L1034" s="95" t="s">
        <v>2171</v>
      </c>
      <c r="M1034" s="95" t="s">
        <v>2137</v>
      </c>
    </row>
    <row r="1035" spans="1:13" x14ac:dyDescent="0.25">
      <c r="A1035" s="95" t="s">
        <v>2585</v>
      </c>
      <c r="B1035" s="95" t="s">
        <v>1350</v>
      </c>
      <c r="C1035" s="95" t="str">
        <f t="shared" ca="1" si="16"/>
        <v/>
      </c>
      <c r="D1035" s="95" t="s">
        <v>1241</v>
      </c>
      <c r="E1035" s="95" t="s">
        <v>2585</v>
      </c>
      <c r="F1035" s="95" t="s">
        <v>2142</v>
      </c>
      <c r="G1035" s="95">
        <v>14</v>
      </c>
      <c r="H1035" s="95" t="s">
        <v>2174</v>
      </c>
      <c r="I1035" s="95" t="s">
        <v>2135</v>
      </c>
      <c r="J1035" s="95" t="s">
        <v>2177</v>
      </c>
      <c r="K1035" s="95" t="s">
        <v>2587</v>
      </c>
      <c r="L1035" s="95" t="s">
        <v>2171</v>
      </c>
      <c r="M1035" s="95" t="s">
        <v>2137</v>
      </c>
    </row>
    <row r="1036" spans="1:13" x14ac:dyDescent="0.25">
      <c r="A1036" s="95" t="s">
        <v>2585</v>
      </c>
      <c r="B1036" s="95" t="s">
        <v>1351</v>
      </c>
      <c r="C1036" s="95" t="str">
        <f t="shared" ca="1" si="16"/>
        <v/>
      </c>
      <c r="D1036" s="95" t="s">
        <v>1242</v>
      </c>
      <c r="E1036" s="95" t="s">
        <v>2585</v>
      </c>
      <c r="F1036" s="95" t="s">
        <v>2144</v>
      </c>
      <c r="G1036" s="95">
        <v>14</v>
      </c>
      <c r="H1036" s="95" t="s">
        <v>2174</v>
      </c>
      <c r="I1036" s="95" t="s">
        <v>2135</v>
      </c>
      <c r="J1036" s="95" t="s">
        <v>2178</v>
      </c>
      <c r="K1036" s="95" t="s">
        <v>2587</v>
      </c>
      <c r="L1036" s="95" t="s">
        <v>2171</v>
      </c>
      <c r="M1036" s="95" t="s">
        <v>2137</v>
      </c>
    </row>
    <row r="1037" spans="1:13" x14ac:dyDescent="0.25">
      <c r="A1037" s="95" t="s">
        <v>2585</v>
      </c>
      <c r="B1037" s="95" t="s">
        <v>1352</v>
      </c>
      <c r="C1037" s="95" t="str">
        <f t="shared" ca="1" si="16"/>
        <v/>
      </c>
      <c r="D1037" s="95" t="s">
        <v>1243</v>
      </c>
      <c r="E1037" s="95" t="s">
        <v>2585</v>
      </c>
      <c r="F1037" s="95" t="s">
        <v>2146</v>
      </c>
      <c r="G1037" s="95">
        <v>14</v>
      </c>
      <c r="H1037" s="95" t="s">
        <v>2174</v>
      </c>
      <c r="I1037" s="95" t="s">
        <v>2135</v>
      </c>
      <c r="J1037" s="95" t="s">
        <v>2135</v>
      </c>
      <c r="K1037" s="95" t="s">
        <v>2587</v>
      </c>
      <c r="L1037" s="95" t="s">
        <v>2171</v>
      </c>
      <c r="M1037" s="95" t="s">
        <v>2137</v>
      </c>
    </row>
    <row r="1038" spans="1:13" x14ac:dyDescent="0.25">
      <c r="A1038" s="95" t="s">
        <v>2585</v>
      </c>
      <c r="B1038" s="95" t="s">
        <v>1353</v>
      </c>
      <c r="C1038" s="95" t="str">
        <f t="shared" ca="1" si="16"/>
        <v/>
      </c>
      <c r="D1038" s="95" t="s">
        <v>1244</v>
      </c>
      <c r="E1038" s="95" t="s">
        <v>2585</v>
      </c>
      <c r="F1038" s="95" t="s">
        <v>2148</v>
      </c>
      <c r="G1038" s="95">
        <v>14</v>
      </c>
      <c r="H1038" s="95" t="s">
        <v>2174</v>
      </c>
      <c r="I1038" s="95" t="s">
        <v>2135</v>
      </c>
      <c r="J1038" s="95" t="s">
        <v>2135</v>
      </c>
      <c r="K1038" s="95" t="s">
        <v>2587</v>
      </c>
      <c r="L1038" s="95" t="s">
        <v>2171</v>
      </c>
      <c r="M1038" s="95" t="s">
        <v>2137</v>
      </c>
    </row>
    <row r="1039" spans="1:13" x14ac:dyDescent="0.25">
      <c r="A1039" s="95" t="s">
        <v>2586</v>
      </c>
      <c r="B1039" s="95" t="s">
        <v>1789</v>
      </c>
      <c r="C1039" s="95" t="str">
        <f t="shared" ca="1" si="16"/>
        <v/>
      </c>
      <c r="D1039" s="95" t="s">
        <v>1249</v>
      </c>
      <c r="E1039" s="95" t="s">
        <v>2586</v>
      </c>
      <c r="F1039" s="95" t="s">
        <v>2133</v>
      </c>
      <c r="G1039" s="95">
        <v>6</v>
      </c>
      <c r="H1039" s="95" t="s">
        <v>2174</v>
      </c>
      <c r="I1039" s="95" t="s">
        <v>2135</v>
      </c>
      <c r="J1039" s="95" t="s">
        <v>2135</v>
      </c>
      <c r="K1039" s="95" t="s">
        <v>2587</v>
      </c>
      <c r="L1039" s="95" t="s">
        <v>2136</v>
      </c>
      <c r="M1039" s="95" t="s">
        <v>2137</v>
      </c>
    </row>
    <row r="1040" spans="1:13" x14ac:dyDescent="0.25">
      <c r="A1040" s="95" t="s">
        <v>2586</v>
      </c>
      <c r="B1040" s="95" t="s">
        <v>1790</v>
      </c>
      <c r="C1040" s="95" t="str">
        <f t="shared" ca="1" si="16"/>
        <v/>
      </c>
      <c r="D1040" s="95" t="s">
        <v>1250</v>
      </c>
      <c r="E1040" s="95" t="s">
        <v>2586</v>
      </c>
      <c r="F1040" s="95" t="s">
        <v>2138</v>
      </c>
      <c r="G1040" s="95">
        <v>6</v>
      </c>
      <c r="H1040" s="95" t="s">
        <v>2174</v>
      </c>
      <c r="I1040" s="95" t="s">
        <v>2135</v>
      </c>
      <c r="J1040" s="95" t="s">
        <v>2179</v>
      </c>
      <c r="K1040" s="95" t="s">
        <v>2587</v>
      </c>
      <c r="L1040" s="95" t="s">
        <v>2136</v>
      </c>
      <c r="M1040" s="95" t="s">
        <v>2137</v>
      </c>
    </row>
    <row r="1041" spans="1:13" x14ac:dyDescent="0.25">
      <c r="A1041" s="95" t="s">
        <v>2586</v>
      </c>
      <c r="B1041" s="95" t="s">
        <v>1791</v>
      </c>
      <c r="C1041" s="95" t="str">
        <f t="shared" ca="1" si="16"/>
        <v/>
      </c>
      <c r="D1041" s="95" t="s">
        <v>1251</v>
      </c>
      <c r="E1041" s="95" t="s">
        <v>2586</v>
      </c>
      <c r="F1041" s="95" t="s">
        <v>2139</v>
      </c>
      <c r="G1041" s="95">
        <v>6</v>
      </c>
      <c r="H1041" s="95" t="s">
        <v>2174</v>
      </c>
      <c r="I1041" s="95" t="s">
        <v>2135</v>
      </c>
      <c r="J1041" s="95" t="s">
        <v>2180</v>
      </c>
      <c r="K1041" s="95" t="s">
        <v>2587</v>
      </c>
      <c r="L1041" s="95" t="s">
        <v>2136</v>
      </c>
      <c r="M1041" s="95" t="s">
        <v>2137</v>
      </c>
    </row>
    <row r="1042" spans="1:13" x14ac:dyDescent="0.25">
      <c r="A1042" s="95" t="s">
        <v>2586</v>
      </c>
      <c r="B1042" s="95" t="s">
        <v>1792</v>
      </c>
      <c r="C1042" s="95" t="str">
        <f t="shared" ca="1" si="16"/>
        <v/>
      </c>
      <c r="D1042" s="95" t="s">
        <v>1252</v>
      </c>
      <c r="E1042" s="95" t="s">
        <v>2586</v>
      </c>
      <c r="F1042" s="95" t="s">
        <v>2140</v>
      </c>
      <c r="G1042" s="95">
        <v>6</v>
      </c>
      <c r="H1042" s="95" t="s">
        <v>2174</v>
      </c>
      <c r="I1042" s="95" t="s">
        <v>2135</v>
      </c>
      <c r="J1042" s="95" t="s">
        <v>2176</v>
      </c>
      <c r="K1042" s="95" t="s">
        <v>2587</v>
      </c>
      <c r="L1042" s="95" t="s">
        <v>2136</v>
      </c>
      <c r="M1042" s="95" t="s">
        <v>2137</v>
      </c>
    </row>
    <row r="1043" spans="1:13" x14ac:dyDescent="0.25">
      <c r="A1043" s="95" t="s">
        <v>2586</v>
      </c>
      <c r="B1043" s="95" t="s">
        <v>1793</v>
      </c>
      <c r="C1043" s="95" t="str">
        <f t="shared" ca="1" si="16"/>
        <v/>
      </c>
      <c r="D1043" s="95" t="s">
        <v>1253</v>
      </c>
      <c r="E1043" s="95" t="s">
        <v>2586</v>
      </c>
      <c r="F1043" s="95" t="s">
        <v>2142</v>
      </c>
      <c r="G1043" s="95">
        <v>6</v>
      </c>
      <c r="H1043" s="95" t="s">
        <v>2174</v>
      </c>
      <c r="I1043" s="95" t="s">
        <v>2135</v>
      </c>
      <c r="J1043" s="95" t="s">
        <v>2135</v>
      </c>
      <c r="K1043" s="95" t="s">
        <v>2587</v>
      </c>
      <c r="L1043" s="95" t="s">
        <v>2136</v>
      </c>
      <c r="M1043" s="95" t="s">
        <v>2137</v>
      </c>
    </row>
    <row r="1044" spans="1:13" x14ac:dyDescent="0.25">
      <c r="A1044" s="95" t="s">
        <v>2586</v>
      </c>
      <c r="B1044" s="95" t="s">
        <v>1777</v>
      </c>
      <c r="C1044" s="95" t="str">
        <f t="shared" ca="1" si="16"/>
        <v/>
      </c>
      <c r="D1044" s="95" t="s">
        <v>1255</v>
      </c>
      <c r="E1044" s="95" t="s">
        <v>2586</v>
      </c>
      <c r="F1044" s="95" t="s">
        <v>2133</v>
      </c>
      <c r="G1044" s="95">
        <v>7</v>
      </c>
      <c r="H1044" s="95" t="s">
        <v>2174</v>
      </c>
      <c r="I1044" s="95" t="s">
        <v>2135</v>
      </c>
      <c r="J1044" s="95" t="s">
        <v>2135</v>
      </c>
      <c r="K1044" s="95" t="s">
        <v>2587</v>
      </c>
      <c r="L1044" s="95" t="s">
        <v>2171</v>
      </c>
      <c r="M1044" s="95" t="s">
        <v>2137</v>
      </c>
    </row>
    <row r="1045" spans="1:13" x14ac:dyDescent="0.25">
      <c r="A1045" s="95" t="s">
        <v>2586</v>
      </c>
      <c r="B1045" s="95" t="s">
        <v>1778</v>
      </c>
      <c r="C1045" s="95" t="str">
        <f t="shared" ca="1" si="16"/>
        <v/>
      </c>
      <c r="D1045" s="95" t="s">
        <v>1256</v>
      </c>
      <c r="E1045" s="95" t="s">
        <v>2586</v>
      </c>
      <c r="F1045" s="95" t="s">
        <v>2138</v>
      </c>
      <c r="G1045" s="95">
        <v>7</v>
      </c>
      <c r="H1045" s="95" t="s">
        <v>2174</v>
      </c>
      <c r="I1045" s="95" t="s">
        <v>2135</v>
      </c>
      <c r="J1045" s="95" t="s">
        <v>2179</v>
      </c>
      <c r="K1045" s="95" t="s">
        <v>2587</v>
      </c>
      <c r="L1045" s="95" t="s">
        <v>2171</v>
      </c>
      <c r="M1045" s="95" t="s">
        <v>2137</v>
      </c>
    </row>
    <row r="1046" spans="1:13" x14ac:dyDescent="0.25">
      <c r="A1046" s="95" t="s">
        <v>2586</v>
      </c>
      <c r="B1046" s="95" t="s">
        <v>1779</v>
      </c>
      <c r="C1046" s="95" t="str">
        <f t="shared" ca="1" si="16"/>
        <v/>
      </c>
      <c r="D1046" s="95" t="s">
        <v>1257</v>
      </c>
      <c r="E1046" s="95" t="s">
        <v>2586</v>
      </c>
      <c r="F1046" s="95" t="s">
        <v>2139</v>
      </c>
      <c r="G1046" s="95">
        <v>7</v>
      </c>
      <c r="H1046" s="95" t="s">
        <v>2174</v>
      </c>
      <c r="I1046" s="95" t="s">
        <v>2135</v>
      </c>
      <c r="J1046" s="95" t="s">
        <v>2180</v>
      </c>
      <c r="K1046" s="95" t="s">
        <v>2587</v>
      </c>
      <c r="L1046" s="95" t="s">
        <v>2171</v>
      </c>
      <c r="M1046" s="95" t="s">
        <v>2137</v>
      </c>
    </row>
    <row r="1047" spans="1:13" x14ac:dyDescent="0.25">
      <c r="A1047" s="95" t="s">
        <v>2586</v>
      </c>
      <c r="B1047" s="95" t="s">
        <v>1780</v>
      </c>
      <c r="C1047" s="95" t="str">
        <f t="shared" ca="1" si="16"/>
        <v/>
      </c>
      <c r="D1047" s="95" t="s">
        <v>1258</v>
      </c>
      <c r="E1047" s="95" t="s">
        <v>2586</v>
      </c>
      <c r="F1047" s="95" t="s">
        <v>2140</v>
      </c>
      <c r="G1047" s="95">
        <v>7</v>
      </c>
      <c r="H1047" s="95" t="s">
        <v>2174</v>
      </c>
      <c r="I1047" s="95" t="s">
        <v>2135</v>
      </c>
      <c r="J1047" s="95" t="s">
        <v>2176</v>
      </c>
      <c r="K1047" s="95" t="s">
        <v>2587</v>
      </c>
      <c r="L1047" s="95" t="s">
        <v>2171</v>
      </c>
      <c r="M1047" s="95" t="s">
        <v>2137</v>
      </c>
    </row>
    <row r="1048" spans="1:13" x14ac:dyDescent="0.25">
      <c r="A1048" s="95" t="s">
        <v>2586</v>
      </c>
      <c r="B1048" s="95" t="s">
        <v>1781</v>
      </c>
      <c r="C1048" s="95" t="str">
        <f t="shared" ca="1" si="16"/>
        <v/>
      </c>
      <c r="D1048" s="95" t="s">
        <v>1259</v>
      </c>
      <c r="E1048" s="95" t="s">
        <v>2586</v>
      </c>
      <c r="F1048" s="95" t="s">
        <v>2141</v>
      </c>
      <c r="G1048" s="95">
        <v>7</v>
      </c>
      <c r="H1048" s="95" t="s">
        <v>2174</v>
      </c>
      <c r="I1048" s="95" t="s">
        <v>2135</v>
      </c>
      <c r="J1048" s="95" t="s">
        <v>2135</v>
      </c>
      <c r="K1048" s="95" t="s">
        <v>2587</v>
      </c>
      <c r="L1048" s="95" t="s">
        <v>2171</v>
      </c>
      <c r="M1048" s="95" t="s">
        <v>2137</v>
      </c>
    </row>
    <row r="1049" spans="1:13" x14ac:dyDescent="0.25">
      <c r="A1049" s="95" t="s">
        <v>2586</v>
      </c>
      <c r="B1049" s="95" t="s">
        <v>1782</v>
      </c>
      <c r="C1049" s="95" t="str">
        <f t="shared" ca="1" si="16"/>
        <v/>
      </c>
      <c r="D1049" s="95" t="s">
        <v>1260</v>
      </c>
      <c r="E1049" s="95" t="s">
        <v>2586</v>
      </c>
      <c r="F1049" s="95" t="s">
        <v>2142</v>
      </c>
      <c r="G1049" s="95">
        <v>7</v>
      </c>
      <c r="H1049" s="95" t="s">
        <v>2174</v>
      </c>
      <c r="I1049" s="95" t="s">
        <v>2135</v>
      </c>
      <c r="J1049" s="95" t="s">
        <v>2135</v>
      </c>
      <c r="K1049" s="95" t="s">
        <v>2587</v>
      </c>
      <c r="L1049" s="95" t="s">
        <v>2171</v>
      </c>
      <c r="M1049" s="95" t="s">
        <v>2137</v>
      </c>
    </row>
    <row r="1050" spans="1:13" x14ac:dyDescent="0.25">
      <c r="A1050" s="95" t="s">
        <v>2586</v>
      </c>
      <c r="B1050" s="95" t="s">
        <v>1317</v>
      </c>
      <c r="C1050" s="95" t="str">
        <f t="shared" ca="1" si="16"/>
        <v/>
      </c>
      <c r="D1050" s="95" t="s">
        <v>1262</v>
      </c>
      <c r="E1050" s="95" t="s">
        <v>2586</v>
      </c>
      <c r="F1050" s="95" t="s">
        <v>2133</v>
      </c>
      <c r="G1050" s="95">
        <v>12</v>
      </c>
      <c r="H1050" s="95" t="s">
        <v>2174</v>
      </c>
      <c r="I1050" s="95" t="s">
        <v>2135</v>
      </c>
      <c r="J1050" s="95" t="s">
        <v>2135</v>
      </c>
      <c r="K1050" s="95" t="s">
        <v>2587</v>
      </c>
      <c r="L1050" s="95" t="s">
        <v>2136</v>
      </c>
      <c r="M1050" s="95" t="s">
        <v>2137</v>
      </c>
    </row>
    <row r="1051" spans="1:13" x14ac:dyDescent="0.25">
      <c r="A1051" s="95" t="s">
        <v>2586</v>
      </c>
      <c r="B1051" s="95" t="s">
        <v>1318</v>
      </c>
      <c r="C1051" s="95" t="str">
        <f t="shared" ca="1" si="16"/>
        <v/>
      </c>
      <c r="D1051" s="95" t="s">
        <v>1263</v>
      </c>
      <c r="E1051" s="95" t="s">
        <v>2586</v>
      </c>
      <c r="F1051" s="95" t="s">
        <v>2138</v>
      </c>
      <c r="G1051" s="95">
        <v>12</v>
      </c>
      <c r="H1051" s="95" t="s">
        <v>2174</v>
      </c>
      <c r="I1051" s="95" t="s">
        <v>2135</v>
      </c>
      <c r="J1051" s="95" t="s">
        <v>2179</v>
      </c>
      <c r="K1051" s="95" t="s">
        <v>2587</v>
      </c>
      <c r="L1051" s="95" t="s">
        <v>2136</v>
      </c>
      <c r="M1051" s="95" t="s">
        <v>2137</v>
      </c>
    </row>
    <row r="1052" spans="1:13" x14ac:dyDescent="0.25">
      <c r="A1052" s="95" t="s">
        <v>2586</v>
      </c>
      <c r="B1052" s="95" t="s">
        <v>1319</v>
      </c>
      <c r="C1052" s="95" t="str">
        <f t="shared" ca="1" si="16"/>
        <v/>
      </c>
      <c r="D1052" s="95" t="s">
        <v>1264</v>
      </c>
      <c r="E1052" s="95" t="s">
        <v>2586</v>
      </c>
      <c r="F1052" s="95" t="s">
        <v>2139</v>
      </c>
      <c r="G1052" s="95">
        <v>12</v>
      </c>
      <c r="H1052" s="95" t="s">
        <v>2174</v>
      </c>
      <c r="I1052" s="95" t="s">
        <v>2135</v>
      </c>
      <c r="J1052" s="95" t="s">
        <v>2180</v>
      </c>
      <c r="K1052" s="95" t="s">
        <v>2587</v>
      </c>
      <c r="L1052" s="95" t="s">
        <v>2136</v>
      </c>
      <c r="M1052" s="95" t="s">
        <v>2137</v>
      </c>
    </row>
    <row r="1053" spans="1:13" x14ac:dyDescent="0.25">
      <c r="A1053" s="95" t="s">
        <v>2586</v>
      </c>
      <c r="B1053" s="95" t="s">
        <v>1320</v>
      </c>
      <c r="C1053" s="95" t="str">
        <f t="shared" ca="1" si="16"/>
        <v/>
      </c>
      <c r="D1053" s="95" t="s">
        <v>1265</v>
      </c>
      <c r="E1053" s="95" t="s">
        <v>2586</v>
      </c>
      <c r="F1053" s="95" t="s">
        <v>2140</v>
      </c>
      <c r="G1053" s="95">
        <v>12</v>
      </c>
      <c r="H1053" s="95" t="s">
        <v>2174</v>
      </c>
      <c r="I1053" s="95" t="s">
        <v>2135</v>
      </c>
      <c r="J1053" s="95" t="s">
        <v>2176</v>
      </c>
      <c r="K1053" s="95" t="s">
        <v>2587</v>
      </c>
      <c r="L1053" s="95" t="s">
        <v>2136</v>
      </c>
      <c r="M1053" s="95" t="s">
        <v>2137</v>
      </c>
    </row>
    <row r="1054" spans="1:13" x14ac:dyDescent="0.25">
      <c r="A1054" s="95" t="s">
        <v>2586</v>
      </c>
      <c r="B1054" s="95" t="s">
        <v>1322</v>
      </c>
      <c r="C1054" s="95" t="str">
        <f t="shared" ca="1" si="16"/>
        <v/>
      </c>
      <c r="D1054" s="95" t="s">
        <v>1266</v>
      </c>
      <c r="E1054" s="95" t="s">
        <v>2586</v>
      </c>
      <c r="F1054" s="95" t="s">
        <v>2142</v>
      </c>
      <c r="G1054" s="95">
        <v>12</v>
      </c>
      <c r="H1054" s="95" t="s">
        <v>2174</v>
      </c>
      <c r="I1054" s="95" t="s">
        <v>2135</v>
      </c>
      <c r="J1054" s="95" t="s">
        <v>2135</v>
      </c>
      <c r="K1054" s="95" t="s">
        <v>2587</v>
      </c>
      <c r="L1054" s="95" t="s">
        <v>2136</v>
      </c>
      <c r="M1054" s="95" t="s">
        <v>2137</v>
      </c>
    </row>
    <row r="1055" spans="1:13" x14ac:dyDescent="0.25">
      <c r="A1055" s="95" t="s">
        <v>2586</v>
      </c>
      <c r="B1055" s="95" t="s">
        <v>1331</v>
      </c>
      <c r="C1055" s="95" t="str">
        <f t="shared" ca="1" si="16"/>
        <v/>
      </c>
      <c r="D1055" s="95" t="s">
        <v>1268</v>
      </c>
      <c r="E1055" s="95" t="s">
        <v>2586</v>
      </c>
      <c r="F1055" s="95" t="s">
        <v>2133</v>
      </c>
      <c r="G1055" s="95">
        <v>13</v>
      </c>
      <c r="H1055" s="95" t="s">
        <v>2174</v>
      </c>
      <c r="I1055" s="95" t="s">
        <v>2135</v>
      </c>
      <c r="J1055" s="95" t="s">
        <v>2135</v>
      </c>
      <c r="K1055" s="95" t="s">
        <v>2587</v>
      </c>
      <c r="L1055" s="95" t="s">
        <v>2171</v>
      </c>
      <c r="M1055" s="95" t="s">
        <v>2137</v>
      </c>
    </row>
    <row r="1056" spans="1:13" x14ac:dyDescent="0.25">
      <c r="A1056" s="95" t="s">
        <v>2586</v>
      </c>
      <c r="B1056" s="95" t="s">
        <v>1332</v>
      </c>
      <c r="C1056" s="95" t="str">
        <f t="shared" ca="1" si="16"/>
        <v/>
      </c>
      <c r="D1056" s="95" t="s">
        <v>1269</v>
      </c>
      <c r="E1056" s="95" t="s">
        <v>2586</v>
      </c>
      <c r="F1056" s="95" t="s">
        <v>2138</v>
      </c>
      <c r="G1056" s="95">
        <v>13</v>
      </c>
      <c r="H1056" s="95" t="s">
        <v>2174</v>
      </c>
      <c r="I1056" s="95" t="s">
        <v>2135</v>
      </c>
      <c r="J1056" s="95" t="s">
        <v>2179</v>
      </c>
      <c r="K1056" s="95" t="s">
        <v>2587</v>
      </c>
      <c r="L1056" s="95" t="s">
        <v>2171</v>
      </c>
      <c r="M1056" s="95" t="s">
        <v>2137</v>
      </c>
    </row>
    <row r="1057" spans="1:13" x14ac:dyDescent="0.25">
      <c r="A1057" s="95" t="s">
        <v>2586</v>
      </c>
      <c r="B1057" s="95" t="s">
        <v>1333</v>
      </c>
      <c r="C1057" s="95" t="str">
        <f t="shared" ca="1" si="16"/>
        <v/>
      </c>
      <c r="D1057" s="95" t="s">
        <v>1270</v>
      </c>
      <c r="E1057" s="95" t="s">
        <v>2586</v>
      </c>
      <c r="F1057" s="95" t="s">
        <v>2139</v>
      </c>
      <c r="G1057" s="95">
        <v>13</v>
      </c>
      <c r="H1057" s="95" t="s">
        <v>2174</v>
      </c>
      <c r="I1057" s="95" t="s">
        <v>2135</v>
      </c>
      <c r="J1057" s="95" t="s">
        <v>2180</v>
      </c>
      <c r="K1057" s="95" t="s">
        <v>2587</v>
      </c>
      <c r="L1057" s="95" t="s">
        <v>2171</v>
      </c>
      <c r="M1057" s="95" t="s">
        <v>2137</v>
      </c>
    </row>
    <row r="1058" spans="1:13" x14ac:dyDescent="0.25">
      <c r="A1058" s="95" t="s">
        <v>2586</v>
      </c>
      <c r="B1058" s="95" t="s">
        <v>1334</v>
      </c>
      <c r="C1058" s="95" t="str">
        <f t="shared" ca="1" si="16"/>
        <v/>
      </c>
      <c r="D1058" s="95" t="s">
        <v>1271</v>
      </c>
      <c r="E1058" s="95" t="s">
        <v>2586</v>
      </c>
      <c r="F1058" s="95" t="s">
        <v>2140</v>
      </c>
      <c r="G1058" s="95">
        <v>13</v>
      </c>
      <c r="H1058" s="95" t="s">
        <v>2174</v>
      </c>
      <c r="I1058" s="95" t="s">
        <v>2135</v>
      </c>
      <c r="J1058" s="95" t="s">
        <v>2176</v>
      </c>
      <c r="K1058" s="95" t="s">
        <v>2587</v>
      </c>
      <c r="L1058" s="95" t="s">
        <v>2171</v>
      </c>
      <c r="M1058" s="95" t="s">
        <v>2137</v>
      </c>
    </row>
    <row r="1059" spans="1:13" x14ac:dyDescent="0.25">
      <c r="A1059" s="95" t="s">
        <v>2586</v>
      </c>
      <c r="B1059" s="95" t="s">
        <v>1335</v>
      </c>
      <c r="C1059" s="95" t="str">
        <f t="shared" ca="1" si="16"/>
        <v/>
      </c>
      <c r="D1059" s="95" t="s">
        <v>1272</v>
      </c>
      <c r="E1059" s="95" t="s">
        <v>2586</v>
      </c>
      <c r="F1059" s="95" t="s">
        <v>2141</v>
      </c>
      <c r="G1059" s="95">
        <v>13</v>
      </c>
      <c r="H1059" s="95" t="s">
        <v>2174</v>
      </c>
      <c r="I1059" s="95" t="s">
        <v>2135</v>
      </c>
      <c r="J1059" s="95" t="s">
        <v>2135</v>
      </c>
      <c r="K1059" s="95" t="s">
        <v>2587</v>
      </c>
      <c r="L1059" s="95" t="s">
        <v>2171</v>
      </c>
      <c r="M1059" s="95" t="s">
        <v>2137</v>
      </c>
    </row>
    <row r="1060" spans="1:13" x14ac:dyDescent="0.25">
      <c r="A1060" s="95" t="s">
        <v>2586</v>
      </c>
      <c r="B1060" s="95" t="s">
        <v>1336</v>
      </c>
      <c r="C1060" s="95" t="str">
        <f t="shared" ca="1" si="16"/>
        <v/>
      </c>
      <c r="D1060" s="95" t="s">
        <v>1273</v>
      </c>
      <c r="E1060" s="95" t="s">
        <v>2586</v>
      </c>
      <c r="F1060" s="95" t="s">
        <v>2142</v>
      </c>
      <c r="G1060" s="95">
        <v>13</v>
      </c>
      <c r="H1060" s="95" t="s">
        <v>2174</v>
      </c>
      <c r="I1060" s="95" t="s">
        <v>2135</v>
      </c>
      <c r="J1060" s="95" t="s">
        <v>2135</v>
      </c>
      <c r="K1060" s="95" t="s">
        <v>2587</v>
      </c>
      <c r="L1060" s="95" t="s">
        <v>2171</v>
      </c>
      <c r="M1060" s="95" t="s">
        <v>2137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59"/>
  <sheetViews>
    <sheetView workbookViewId="0"/>
  </sheetViews>
  <sheetFormatPr defaultRowHeight="15" x14ac:dyDescent="0.25"/>
  <sheetData>
    <row r="1" spans="1:6" x14ac:dyDescent="0.25">
      <c r="A1" t="s">
        <v>2583</v>
      </c>
      <c r="B1" t="s">
        <v>1275</v>
      </c>
      <c r="C1" t="str">
        <f t="shared" ref="C1:C64" ca="1" si="0">IF(ISBLANK(INDIRECT(CONCATENATE("'",A1,"'","!",B1))),"",(INDIRECT(CONCATENATE("'",A1,"'","!",B1))))</f>
        <v/>
      </c>
      <c r="D1" t="s">
        <v>68</v>
      </c>
      <c r="E1" t="s">
        <v>2583</v>
      </c>
      <c r="F1" t="s">
        <v>1275</v>
      </c>
    </row>
    <row r="2" spans="1:6" x14ac:dyDescent="0.25">
      <c r="A2" t="s">
        <v>2583</v>
      </c>
      <c r="B2" t="s">
        <v>1276</v>
      </c>
      <c r="C2" t="str">
        <f t="shared" ca="1" si="0"/>
        <v/>
      </c>
      <c r="D2" t="s">
        <v>69</v>
      </c>
      <c r="E2" t="s">
        <v>2583</v>
      </c>
      <c r="F2" t="s">
        <v>1276</v>
      </c>
    </row>
    <row r="3" spans="1:6" x14ac:dyDescent="0.25">
      <c r="A3" t="s">
        <v>2583</v>
      </c>
      <c r="B3" t="s">
        <v>1277</v>
      </c>
      <c r="C3" t="str">
        <f t="shared" ca="1" si="0"/>
        <v/>
      </c>
      <c r="D3" t="s">
        <v>70</v>
      </c>
      <c r="E3" t="s">
        <v>2583</v>
      </c>
      <c r="F3" t="s">
        <v>1277</v>
      </c>
    </row>
    <row r="4" spans="1:6" x14ac:dyDescent="0.25">
      <c r="A4" t="s">
        <v>2583</v>
      </c>
      <c r="B4" t="s">
        <v>1278</v>
      </c>
      <c r="C4" t="str">
        <f t="shared" ca="1" si="0"/>
        <v/>
      </c>
      <c r="D4" t="s">
        <v>71</v>
      </c>
      <c r="E4" t="s">
        <v>2583</v>
      </c>
      <c r="F4" t="s">
        <v>1278</v>
      </c>
    </row>
    <row r="5" spans="1:6" x14ac:dyDescent="0.25">
      <c r="A5" t="s">
        <v>2583</v>
      </c>
      <c r="B5" t="s">
        <v>1279</v>
      </c>
      <c r="C5" t="str">
        <f t="shared" ca="1" si="0"/>
        <v/>
      </c>
      <c r="D5" t="s">
        <v>72</v>
      </c>
      <c r="E5" t="s">
        <v>2583</v>
      </c>
      <c r="F5" t="s">
        <v>1279</v>
      </c>
    </row>
    <row r="6" spans="1:6" x14ac:dyDescent="0.25">
      <c r="A6" t="s">
        <v>2583</v>
      </c>
      <c r="B6" t="s">
        <v>1280</v>
      </c>
      <c r="C6" t="str">
        <f t="shared" ca="1" si="0"/>
        <v/>
      </c>
      <c r="D6" t="s">
        <v>73</v>
      </c>
      <c r="E6" t="s">
        <v>2583</v>
      </c>
      <c r="F6" t="s">
        <v>1280</v>
      </c>
    </row>
    <row r="7" spans="1:6" x14ac:dyDescent="0.25">
      <c r="A7" t="s">
        <v>2583</v>
      </c>
      <c r="B7" t="s">
        <v>1281</v>
      </c>
      <c r="C7" t="str">
        <f t="shared" ca="1" si="0"/>
        <v/>
      </c>
      <c r="D7" t="s">
        <v>74</v>
      </c>
      <c r="E7" t="s">
        <v>2583</v>
      </c>
      <c r="F7" t="s">
        <v>1281</v>
      </c>
    </row>
    <row r="8" spans="1:6" x14ac:dyDescent="0.25">
      <c r="A8" t="s">
        <v>2583</v>
      </c>
      <c r="B8" t="s">
        <v>1282</v>
      </c>
      <c r="C8" t="str">
        <f t="shared" ca="1" si="0"/>
        <v/>
      </c>
      <c r="D8" t="s">
        <v>75</v>
      </c>
      <c r="E8" t="s">
        <v>2583</v>
      </c>
      <c r="F8" t="s">
        <v>1282</v>
      </c>
    </row>
    <row r="9" spans="1:6" x14ac:dyDescent="0.25">
      <c r="A9" t="s">
        <v>2583</v>
      </c>
      <c r="B9" t="s">
        <v>1283</v>
      </c>
      <c r="C9" t="str">
        <f t="shared" ca="1" si="0"/>
        <v/>
      </c>
      <c r="D9" t="s">
        <v>76</v>
      </c>
      <c r="E9" t="s">
        <v>2583</v>
      </c>
      <c r="F9" t="s">
        <v>1283</v>
      </c>
    </row>
    <row r="10" spans="1:6" x14ac:dyDescent="0.25">
      <c r="A10" t="s">
        <v>2583</v>
      </c>
      <c r="B10" t="s">
        <v>1284</v>
      </c>
      <c r="C10" t="str">
        <f t="shared" ca="1" si="0"/>
        <v/>
      </c>
      <c r="D10" t="s">
        <v>77</v>
      </c>
      <c r="E10" t="s">
        <v>2583</v>
      </c>
      <c r="F10" t="s">
        <v>1284</v>
      </c>
    </row>
    <row r="11" spans="1:6" x14ac:dyDescent="0.25">
      <c r="A11" t="s">
        <v>2583</v>
      </c>
      <c r="B11" t="s">
        <v>1285</v>
      </c>
      <c r="C11" t="str">
        <f t="shared" ca="1" si="0"/>
        <v/>
      </c>
      <c r="D11" t="s">
        <v>78</v>
      </c>
      <c r="E11" t="s">
        <v>2583</v>
      </c>
      <c r="F11" t="s">
        <v>1285</v>
      </c>
    </row>
    <row r="12" spans="1:6" x14ac:dyDescent="0.25">
      <c r="A12" t="s">
        <v>2583</v>
      </c>
      <c r="B12" t="s">
        <v>1286</v>
      </c>
      <c r="C12" t="str">
        <f t="shared" ca="1" si="0"/>
        <v/>
      </c>
      <c r="D12" t="s">
        <v>79</v>
      </c>
      <c r="E12" t="s">
        <v>2583</v>
      </c>
      <c r="F12" t="s">
        <v>1286</v>
      </c>
    </row>
    <row r="13" spans="1:6" x14ac:dyDescent="0.25">
      <c r="A13" t="s">
        <v>2583</v>
      </c>
      <c r="B13" t="s">
        <v>1287</v>
      </c>
      <c r="C13" t="str">
        <f t="shared" ca="1" si="0"/>
        <v/>
      </c>
      <c r="D13" t="s">
        <v>80</v>
      </c>
      <c r="E13" t="s">
        <v>2583</v>
      </c>
      <c r="F13" t="s">
        <v>1287</v>
      </c>
    </row>
    <row r="14" spans="1:6" x14ac:dyDescent="0.25">
      <c r="A14" t="s">
        <v>2583</v>
      </c>
      <c r="B14" t="s">
        <v>1288</v>
      </c>
      <c r="C14" t="str">
        <f t="shared" ca="1" si="0"/>
        <v/>
      </c>
      <c r="D14" t="s">
        <v>81</v>
      </c>
      <c r="E14" t="s">
        <v>2583</v>
      </c>
      <c r="F14" t="s">
        <v>1288</v>
      </c>
    </row>
    <row r="15" spans="1:6" x14ac:dyDescent="0.25">
      <c r="A15" t="s">
        <v>2583</v>
      </c>
      <c r="B15" t="s">
        <v>1289</v>
      </c>
      <c r="C15" t="str">
        <f t="shared" ca="1" si="0"/>
        <v/>
      </c>
      <c r="D15" t="s">
        <v>84</v>
      </c>
      <c r="E15" t="s">
        <v>2583</v>
      </c>
      <c r="F15" t="s">
        <v>1289</v>
      </c>
    </row>
    <row r="16" spans="1:6" x14ac:dyDescent="0.25">
      <c r="A16" t="s">
        <v>2583</v>
      </c>
      <c r="B16" t="s">
        <v>1290</v>
      </c>
      <c r="C16" t="str">
        <f t="shared" ca="1" si="0"/>
        <v/>
      </c>
      <c r="D16" t="s">
        <v>85</v>
      </c>
      <c r="E16" t="s">
        <v>2583</v>
      </c>
      <c r="F16" t="s">
        <v>1290</v>
      </c>
    </row>
    <row r="17" spans="1:6" x14ac:dyDescent="0.25">
      <c r="A17" t="s">
        <v>2583</v>
      </c>
      <c r="B17" t="s">
        <v>1291</v>
      </c>
      <c r="C17" t="str">
        <f t="shared" ca="1" si="0"/>
        <v/>
      </c>
      <c r="D17" t="s">
        <v>86</v>
      </c>
      <c r="E17" t="s">
        <v>2583</v>
      </c>
      <c r="F17" t="s">
        <v>1291</v>
      </c>
    </row>
    <row r="18" spans="1:6" x14ac:dyDescent="0.25">
      <c r="A18" t="s">
        <v>2583</v>
      </c>
      <c r="B18" t="s">
        <v>1292</v>
      </c>
      <c r="C18" t="str">
        <f t="shared" ca="1" si="0"/>
        <v/>
      </c>
      <c r="D18" t="s">
        <v>87</v>
      </c>
      <c r="E18" t="s">
        <v>2583</v>
      </c>
      <c r="F18" t="s">
        <v>1292</v>
      </c>
    </row>
    <row r="19" spans="1:6" x14ac:dyDescent="0.25">
      <c r="A19" t="s">
        <v>2583</v>
      </c>
      <c r="B19" t="s">
        <v>1293</v>
      </c>
      <c r="C19" t="str">
        <f t="shared" ca="1" si="0"/>
        <v/>
      </c>
      <c r="D19" t="s">
        <v>88</v>
      </c>
      <c r="E19" t="s">
        <v>2583</v>
      </c>
      <c r="F19" t="s">
        <v>1293</v>
      </c>
    </row>
    <row r="20" spans="1:6" x14ac:dyDescent="0.25">
      <c r="A20" t="s">
        <v>2583</v>
      </c>
      <c r="B20" t="s">
        <v>1294</v>
      </c>
      <c r="C20" t="str">
        <f t="shared" ca="1" si="0"/>
        <v/>
      </c>
      <c r="D20" t="s">
        <v>89</v>
      </c>
      <c r="E20" t="s">
        <v>2583</v>
      </c>
      <c r="F20" t="s">
        <v>1294</v>
      </c>
    </row>
    <row r="21" spans="1:6" x14ac:dyDescent="0.25">
      <c r="A21" t="s">
        <v>2583</v>
      </c>
      <c r="B21" t="s">
        <v>1295</v>
      </c>
      <c r="C21" t="str">
        <f t="shared" ca="1" si="0"/>
        <v/>
      </c>
      <c r="D21" t="s">
        <v>90</v>
      </c>
      <c r="E21" t="s">
        <v>2583</v>
      </c>
      <c r="F21" t="s">
        <v>1295</v>
      </c>
    </row>
    <row r="22" spans="1:6" x14ac:dyDescent="0.25">
      <c r="A22" t="s">
        <v>2583</v>
      </c>
      <c r="B22" t="s">
        <v>1296</v>
      </c>
      <c r="C22" t="str">
        <f t="shared" ca="1" si="0"/>
        <v/>
      </c>
      <c r="D22" t="s">
        <v>91</v>
      </c>
      <c r="E22" t="s">
        <v>2583</v>
      </c>
      <c r="F22" t="s">
        <v>1296</v>
      </c>
    </row>
    <row r="23" spans="1:6" x14ac:dyDescent="0.25">
      <c r="A23" t="s">
        <v>2583</v>
      </c>
      <c r="B23" t="s">
        <v>1297</v>
      </c>
      <c r="C23" t="str">
        <f t="shared" ca="1" si="0"/>
        <v/>
      </c>
      <c r="D23" t="s">
        <v>92</v>
      </c>
      <c r="E23" t="s">
        <v>2583</v>
      </c>
      <c r="F23" t="s">
        <v>1297</v>
      </c>
    </row>
    <row r="24" spans="1:6" x14ac:dyDescent="0.25">
      <c r="A24" t="s">
        <v>2583</v>
      </c>
      <c r="B24" t="s">
        <v>1298</v>
      </c>
      <c r="C24" t="str">
        <f t="shared" ca="1" si="0"/>
        <v/>
      </c>
      <c r="D24" t="s">
        <v>93</v>
      </c>
      <c r="E24" t="s">
        <v>2583</v>
      </c>
      <c r="F24" t="s">
        <v>1298</v>
      </c>
    </row>
    <row r="25" spans="1:6" x14ac:dyDescent="0.25">
      <c r="A25" t="s">
        <v>2583</v>
      </c>
      <c r="B25" t="s">
        <v>1299</v>
      </c>
      <c r="C25" t="str">
        <f t="shared" ca="1" si="0"/>
        <v/>
      </c>
      <c r="D25" t="s">
        <v>94</v>
      </c>
      <c r="E25" t="s">
        <v>2583</v>
      </c>
      <c r="F25" t="s">
        <v>1299</v>
      </c>
    </row>
    <row r="26" spans="1:6" x14ac:dyDescent="0.25">
      <c r="A26" t="s">
        <v>2583</v>
      </c>
      <c r="B26" t="s">
        <v>1300</v>
      </c>
      <c r="C26" t="str">
        <f t="shared" ca="1" si="0"/>
        <v/>
      </c>
      <c r="D26" t="s">
        <v>95</v>
      </c>
      <c r="E26" t="s">
        <v>2583</v>
      </c>
      <c r="F26" t="s">
        <v>1300</v>
      </c>
    </row>
    <row r="27" spans="1:6" x14ac:dyDescent="0.25">
      <c r="A27" t="s">
        <v>2583</v>
      </c>
      <c r="B27" t="s">
        <v>1301</v>
      </c>
      <c r="C27" t="str">
        <f t="shared" ca="1" si="0"/>
        <v/>
      </c>
      <c r="D27" t="s">
        <v>96</v>
      </c>
      <c r="E27" t="s">
        <v>2583</v>
      </c>
      <c r="F27" t="s">
        <v>1301</v>
      </c>
    </row>
    <row r="28" spans="1:6" x14ac:dyDescent="0.25">
      <c r="A28" t="s">
        <v>2583</v>
      </c>
      <c r="B28" t="s">
        <v>1302</v>
      </c>
      <c r="C28" t="str">
        <f t="shared" ca="1" si="0"/>
        <v/>
      </c>
      <c r="D28" t="s">
        <v>97</v>
      </c>
      <c r="E28" t="s">
        <v>2583</v>
      </c>
      <c r="F28" t="s">
        <v>1302</v>
      </c>
    </row>
    <row r="29" spans="1:6" x14ac:dyDescent="0.25">
      <c r="A29" t="s">
        <v>2583</v>
      </c>
      <c r="B29" t="s">
        <v>1303</v>
      </c>
      <c r="C29" t="str">
        <f t="shared" ca="1" si="0"/>
        <v/>
      </c>
      <c r="D29" t="s">
        <v>100</v>
      </c>
      <c r="E29" t="s">
        <v>2583</v>
      </c>
      <c r="F29" t="s">
        <v>1303</v>
      </c>
    </row>
    <row r="30" spans="1:6" x14ac:dyDescent="0.25">
      <c r="A30" t="s">
        <v>2583</v>
      </c>
      <c r="B30" t="s">
        <v>1304</v>
      </c>
      <c r="C30" t="str">
        <f t="shared" ca="1" si="0"/>
        <v/>
      </c>
      <c r="D30" t="s">
        <v>101</v>
      </c>
      <c r="E30" t="s">
        <v>2583</v>
      </c>
      <c r="F30" t="s">
        <v>1304</v>
      </c>
    </row>
    <row r="31" spans="1:6" x14ac:dyDescent="0.25">
      <c r="A31" t="s">
        <v>2583</v>
      </c>
      <c r="B31" t="s">
        <v>1305</v>
      </c>
      <c r="C31" t="str">
        <f t="shared" ca="1" si="0"/>
        <v/>
      </c>
      <c r="D31" t="s">
        <v>102</v>
      </c>
      <c r="E31" t="s">
        <v>2583</v>
      </c>
      <c r="F31" t="s">
        <v>1305</v>
      </c>
    </row>
    <row r="32" spans="1:6" x14ac:dyDescent="0.25">
      <c r="A32" t="s">
        <v>2583</v>
      </c>
      <c r="B32" t="s">
        <v>1306</v>
      </c>
      <c r="C32" t="str">
        <f t="shared" ca="1" si="0"/>
        <v/>
      </c>
      <c r="D32" t="s">
        <v>103</v>
      </c>
      <c r="E32" t="s">
        <v>2583</v>
      </c>
      <c r="F32" t="s">
        <v>1306</v>
      </c>
    </row>
    <row r="33" spans="1:6" x14ac:dyDescent="0.25">
      <c r="A33" t="s">
        <v>2583</v>
      </c>
      <c r="B33" t="s">
        <v>1307</v>
      </c>
      <c r="C33" t="str">
        <f t="shared" ca="1" si="0"/>
        <v/>
      </c>
      <c r="D33" t="s">
        <v>104</v>
      </c>
      <c r="E33" t="s">
        <v>2583</v>
      </c>
      <c r="F33" t="s">
        <v>1307</v>
      </c>
    </row>
    <row r="34" spans="1:6" x14ac:dyDescent="0.25">
      <c r="A34" t="s">
        <v>2583</v>
      </c>
      <c r="B34" t="s">
        <v>1308</v>
      </c>
      <c r="C34" t="str">
        <f t="shared" ca="1" si="0"/>
        <v/>
      </c>
      <c r="D34" t="s">
        <v>105</v>
      </c>
      <c r="E34" t="s">
        <v>2583</v>
      </c>
      <c r="F34" t="s">
        <v>1308</v>
      </c>
    </row>
    <row r="35" spans="1:6" x14ac:dyDescent="0.25">
      <c r="A35" t="s">
        <v>2583</v>
      </c>
      <c r="B35" t="s">
        <v>1309</v>
      </c>
      <c r="C35" t="str">
        <f t="shared" ca="1" si="0"/>
        <v/>
      </c>
      <c r="D35" t="s">
        <v>106</v>
      </c>
      <c r="E35" t="s">
        <v>2583</v>
      </c>
      <c r="F35" t="s">
        <v>1309</v>
      </c>
    </row>
    <row r="36" spans="1:6" x14ac:dyDescent="0.25">
      <c r="A36" t="s">
        <v>2583</v>
      </c>
      <c r="B36" t="s">
        <v>1310</v>
      </c>
      <c r="C36" t="str">
        <f t="shared" ca="1" si="0"/>
        <v/>
      </c>
      <c r="D36" t="s">
        <v>107</v>
      </c>
      <c r="E36" t="s">
        <v>2583</v>
      </c>
      <c r="F36" t="s">
        <v>1310</v>
      </c>
    </row>
    <row r="37" spans="1:6" x14ac:dyDescent="0.25">
      <c r="A37" t="s">
        <v>2583</v>
      </c>
      <c r="B37" t="s">
        <v>1311</v>
      </c>
      <c r="C37" t="str">
        <f t="shared" ca="1" si="0"/>
        <v/>
      </c>
      <c r="D37" t="s">
        <v>108</v>
      </c>
      <c r="E37" t="s">
        <v>2583</v>
      </c>
      <c r="F37" t="s">
        <v>1311</v>
      </c>
    </row>
    <row r="38" spans="1:6" x14ac:dyDescent="0.25">
      <c r="A38" t="s">
        <v>2583</v>
      </c>
      <c r="B38" t="s">
        <v>1312</v>
      </c>
      <c r="C38" t="str">
        <f t="shared" ca="1" si="0"/>
        <v/>
      </c>
      <c r="D38" t="s">
        <v>109</v>
      </c>
      <c r="E38" t="s">
        <v>2583</v>
      </c>
      <c r="F38" t="s">
        <v>1312</v>
      </c>
    </row>
    <row r="39" spans="1:6" x14ac:dyDescent="0.25">
      <c r="A39" t="s">
        <v>2583</v>
      </c>
      <c r="B39" t="s">
        <v>1313</v>
      </c>
      <c r="C39" t="str">
        <f t="shared" ca="1" si="0"/>
        <v/>
      </c>
      <c r="D39" t="s">
        <v>110</v>
      </c>
      <c r="E39" t="s">
        <v>2583</v>
      </c>
      <c r="F39" t="s">
        <v>1313</v>
      </c>
    </row>
    <row r="40" spans="1:6" x14ac:dyDescent="0.25">
      <c r="A40" t="s">
        <v>2583</v>
      </c>
      <c r="B40" t="s">
        <v>1314</v>
      </c>
      <c r="C40" t="str">
        <f t="shared" ca="1" si="0"/>
        <v/>
      </c>
      <c r="D40" t="s">
        <v>111</v>
      </c>
      <c r="E40" t="s">
        <v>2583</v>
      </c>
      <c r="F40" t="s">
        <v>1314</v>
      </c>
    </row>
    <row r="41" spans="1:6" x14ac:dyDescent="0.25">
      <c r="A41" t="s">
        <v>2583</v>
      </c>
      <c r="B41" t="s">
        <v>1315</v>
      </c>
      <c r="C41" t="str">
        <f t="shared" ca="1" si="0"/>
        <v/>
      </c>
      <c r="D41" t="s">
        <v>112</v>
      </c>
      <c r="E41" t="s">
        <v>2583</v>
      </c>
      <c r="F41" t="s">
        <v>1315</v>
      </c>
    </row>
    <row r="42" spans="1:6" x14ac:dyDescent="0.25">
      <c r="A42" t="s">
        <v>2583</v>
      </c>
      <c r="B42" t="s">
        <v>1316</v>
      </c>
      <c r="C42" t="str">
        <f t="shared" ca="1" si="0"/>
        <v/>
      </c>
      <c r="D42" t="s">
        <v>113</v>
      </c>
      <c r="E42" t="s">
        <v>2583</v>
      </c>
      <c r="F42" t="s">
        <v>1316</v>
      </c>
    </row>
    <row r="43" spans="1:6" x14ac:dyDescent="0.25">
      <c r="A43" t="s">
        <v>2583</v>
      </c>
      <c r="B43" t="s">
        <v>1317</v>
      </c>
      <c r="C43" t="str">
        <f t="shared" ca="1" si="0"/>
        <v/>
      </c>
      <c r="D43" t="s">
        <v>116</v>
      </c>
      <c r="E43" t="s">
        <v>2583</v>
      </c>
      <c r="F43" t="s">
        <v>1317</v>
      </c>
    </row>
    <row r="44" spans="1:6" x14ac:dyDescent="0.25">
      <c r="A44" t="s">
        <v>2583</v>
      </c>
      <c r="B44" t="s">
        <v>1318</v>
      </c>
      <c r="C44" t="str">
        <f t="shared" ca="1" si="0"/>
        <v/>
      </c>
      <c r="D44" t="s">
        <v>117</v>
      </c>
      <c r="E44" t="s">
        <v>2583</v>
      </c>
      <c r="F44" t="s">
        <v>1318</v>
      </c>
    </row>
    <row r="45" spans="1:6" x14ac:dyDescent="0.25">
      <c r="A45" t="s">
        <v>2583</v>
      </c>
      <c r="B45" t="s">
        <v>1319</v>
      </c>
      <c r="C45" t="str">
        <f t="shared" ca="1" si="0"/>
        <v/>
      </c>
      <c r="D45" t="s">
        <v>118</v>
      </c>
      <c r="E45" t="s">
        <v>2583</v>
      </c>
      <c r="F45" t="s">
        <v>1319</v>
      </c>
    </row>
    <row r="46" spans="1:6" x14ac:dyDescent="0.25">
      <c r="A46" t="s">
        <v>2583</v>
      </c>
      <c r="B46" t="s">
        <v>1320</v>
      </c>
      <c r="C46" t="str">
        <f t="shared" ca="1" si="0"/>
        <v/>
      </c>
      <c r="D46" t="s">
        <v>119</v>
      </c>
      <c r="E46" t="s">
        <v>2583</v>
      </c>
      <c r="F46" t="s">
        <v>1320</v>
      </c>
    </row>
    <row r="47" spans="1:6" x14ac:dyDescent="0.25">
      <c r="A47" t="s">
        <v>2583</v>
      </c>
      <c r="B47" t="s">
        <v>1321</v>
      </c>
      <c r="C47" t="str">
        <f t="shared" ca="1" si="0"/>
        <v/>
      </c>
      <c r="D47" t="s">
        <v>120</v>
      </c>
      <c r="E47" t="s">
        <v>2583</v>
      </c>
      <c r="F47" t="s">
        <v>1321</v>
      </c>
    </row>
    <row r="48" spans="1:6" x14ac:dyDescent="0.25">
      <c r="A48" t="s">
        <v>2583</v>
      </c>
      <c r="B48" t="s">
        <v>1322</v>
      </c>
      <c r="C48" t="str">
        <f t="shared" ca="1" si="0"/>
        <v/>
      </c>
      <c r="D48" t="s">
        <v>121</v>
      </c>
      <c r="E48" t="s">
        <v>2583</v>
      </c>
      <c r="F48" t="s">
        <v>1322</v>
      </c>
    </row>
    <row r="49" spans="1:6" x14ac:dyDescent="0.25">
      <c r="A49" t="s">
        <v>2583</v>
      </c>
      <c r="B49" t="s">
        <v>1323</v>
      </c>
      <c r="C49" t="str">
        <f t="shared" ca="1" si="0"/>
        <v/>
      </c>
      <c r="D49" t="s">
        <v>122</v>
      </c>
      <c r="E49" t="s">
        <v>2583</v>
      </c>
      <c r="F49" t="s">
        <v>1323</v>
      </c>
    </row>
    <row r="50" spans="1:6" x14ac:dyDescent="0.25">
      <c r="A50" t="s">
        <v>2583</v>
      </c>
      <c r="B50" t="s">
        <v>1324</v>
      </c>
      <c r="C50" t="str">
        <f t="shared" ca="1" si="0"/>
        <v/>
      </c>
      <c r="D50" t="s">
        <v>123</v>
      </c>
      <c r="E50" t="s">
        <v>2583</v>
      </c>
      <c r="F50" t="s">
        <v>1324</v>
      </c>
    </row>
    <row r="51" spans="1:6" x14ac:dyDescent="0.25">
      <c r="A51" t="s">
        <v>2583</v>
      </c>
      <c r="B51" t="s">
        <v>1325</v>
      </c>
      <c r="C51" t="str">
        <f t="shared" ca="1" si="0"/>
        <v/>
      </c>
      <c r="D51" t="s">
        <v>124</v>
      </c>
      <c r="E51" t="s">
        <v>2583</v>
      </c>
      <c r="F51" t="s">
        <v>1325</v>
      </c>
    </row>
    <row r="52" spans="1:6" x14ac:dyDescent="0.25">
      <c r="A52" t="s">
        <v>2583</v>
      </c>
      <c r="B52" t="s">
        <v>1326</v>
      </c>
      <c r="C52" t="str">
        <f t="shared" ca="1" si="0"/>
        <v/>
      </c>
      <c r="D52" t="s">
        <v>125</v>
      </c>
      <c r="E52" t="s">
        <v>2583</v>
      </c>
      <c r="F52" t="s">
        <v>1326</v>
      </c>
    </row>
    <row r="53" spans="1:6" x14ac:dyDescent="0.25">
      <c r="A53" t="s">
        <v>2583</v>
      </c>
      <c r="B53" t="s">
        <v>1327</v>
      </c>
      <c r="C53" t="str">
        <f t="shared" ca="1" si="0"/>
        <v/>
      </c>
      <c r="D53" t="s">
        <v>126</v>
      </c>
      <c r="E53" t="s">
        <v>2583</v>
      </c>
      <c r="F53" t="s">
        <v>1327</v>
      </c>
    </row>
    <row r="54" spans="1:6" x14ac:dyDescent="0.25">
      <c r="A54" t="s">
        <v>2583</v>
      </c>
      <c r="B54" t="s">
        <v>1328</v>
      </c>
      <c r="C54" t="str">
        <f t="shared" ca="1" si="0"/>
        <v/>
      </c>
      <c r="D54" t="s">
        <v>127</v>
      </c>
      <c r="E54" t="s">
        <v>2583</v>
      </c>
      <c r="F54" t="s">
        <v>1328</v>
      </c>
    </row>
    <row r="55" spans="1:6" x14ac:dyDescent="0.25">
      <c r="A55" t="s">
        <v>2583</v>
      </c>
      <c r="B55" t="s">
        <v>1329</v>
      </c>
      <c r="C55" t="str">
        <f t="shared" ca="1" si="0"/>
        <v/>
      </c>
      <c r="D55" t="s">
        <v>128</v>
      </c>
      <c r="E55" t="s">
        <v>2583</v>
      </c>
      <c r="F55" t="s">
        <v>1329</v>
      </c>
    </row>
    <row r="56" spans="1:6" x14ac:dyDescent="0.25">
      <c r="A56" t="s">
        <v>2583</v>
      </c>
      <c r="B56" t="s">
        <v>1330</v>
      </c>
      <c r="C56" t="str">
        <f t="shared" ca="1" si="0"/>
        <v/>
      </c>
      <c r="D56" t="s">
        <v>129</v>
      </c>
      <c r="E56" t="s">
        <v>2583</v>
      </c>
      <c r="F56" t="s">
        <v>1330</v>
      </c>
    </row>
    <row r="57" spans="1:6" x14ac:dyDescent="0.25">
      <c r="A57" t="s">
        <v>2583</v>
      </c>
      <c r="B57" t="s">
        <v>1331</v>
      </c>
      <c r="C57" t="str">
        <f t="shared" ca="1" si="0"/>
        <v/>
      </c>
      <c r="D57" t="s">
        <v>132</v>
      </c>
      <c r="E57" t="s">
        <v>2583</v>
      </c>
      <c r="F57" t="s">
        <v>1331</v>
      </c>
    </row>
    <row r="58" spans="1:6" x14ac:dyDescent="0.25">
      <c r="A58" t="s">
        <v>2583</v>
      </c>
      <c r="B58" t="s">
        <v>1332</v>
      </c>
      <c r="C58" t="str">
        <f t="shared" ca="1" si="0"/>
        <v/>
      </c>
      <c r="D58" t="s">
        <v>133</v>
      </c>
      <c r="E58" t="s">
        <v>2583</v>
      </c>
      <c r="F58" t="s">
        <v>1332</v>
      </c>
    </row>
    <row r="59" spans="1:6" x14ac:dyDescent="0.25">
      <c r="A59" t="s">
        <v>2583</v>
      </c>
      <c r="B59" t="s">
        <v>1333</v>
      </c>
      <c r="C59" t="str">
        <f t="shared" ca="1" si="0"/>
        <v/>
      </c>
      <c r="D59" t="s">
        <v>134</v>
      </c>
      <c r="E59" t="s">
        <v>2583</v>
      </c>
      <c r="F59" t="s">
        <v>1333</v>
      </c>
    </row>
    <row r="60" spans="1:6" x14ac:dyDescent="0.25">
      <c r="A60" t="s">
        <v>2583</v>
      </c>
      <c r="B60" t="s">
        <v>1334</v>
      </c>
      <c r="C60" t="str">
        <f t="shared" ca="1" si="0"/>
        <v/>
      </c>
      <c r="D60" t="s">
        <v>135</v>
      </c>
      <c r="E60" t="s">
        <v>2583</v>
      </c>
      <c r="F60" t="s">
        <v>1334</v>
      </c>
    </row>
    <row r="61" spans="1:6" x14ac:dyDescent="0.25">
      <c r="A61" t="s">
        <v>2583</v>
      </c>
      <c r="B61" t="s">
        <v>1335</v>
      </c>
      <c r="C61" t="str">
        <f t="shared" ca="1" si="0"/>
        <v/>
      </c>
      <c r="D61" t="s">
        <v>136</v>
      </c>
      <c r="E61" t="s">
        <v>2583</v>
      </c>
      <c r="F61" t="s">
        <v>1335</v>
      </c>
    </row>
    <row r="62" spans="1:6" x14ac:dyDescent="0.25">
      <c r="A62" t="s">
        <v>2583</v>
      </c>
      <c r="B62" t="s">
        <v>1336</v>
      </c>
      <c r="C62" t="str">
        <f t="shared" ca="1" si="0"/>
        <v/>
      </c>
      <c r="D62" t="s">
        <v>137</v>
      </c>
      <c r="E62" t="s">
        <v>2583</v>
      </c>
      <c r="F62" t="s">
        <v>1336</v>
      </c>
    </row>
    <row r="63" spans="1:6" x14ac:dyDescent="0.25">
      <c r="A63" t="s">
        <v>2583</v>
      </c>
      <c r="B63" t="s">
        <v>1337</v>
      </c>
      <c r="C63" t="str">
        <f t="shared" ca="1" si="0"/>
        <v/>
      </c>
      <c r="D63" t="s">
        <v>138</v>
      </c>
      <c r="E63" t="s">
        <v>2583</v>
      </c>
      <c r="F63" t="s">
        <v>1337</v>
      </c>
    </row>
    <row r="64" spans="1:6" x14ac:dyDescent="0.25">
      <c r="A64" t="s">
        <v>2583</v>
      </c>
      <c r="B64" t="s">
        <v>1338</v>
      </c>
      <c r="C64" t="str">
        <f t="shared" ca="1" si="0"/>
        <v/>
      </c>
      <c r="D64" t="s">
        <v>139</v>
      </c>
      <c r="E64" t="s">
        <v>2583</v>
      </c>
      <c r="F64" t="s">
        <v>1338</v>
      </c>
    </row>
    <row r="65" spans="1:6" x14ac:dyDescent="0.25">
      <c r="A65" t="s">
        <v>2583</v>
      </c>
      <c r="B65" t="s">
        <v>1339</v>
      </c>
      <c r="C65" t="str">
        <f t="shared" ref="C65:C128" ca="1" si="1">IF(ISBLANK(INDIRECT(CONCATENATE("'",A65,"'","!",B65))),"",(INDIRECT(CONCATENATE("'",A65,"'","!",B65))))</f>
        <v/>
      </c>
      <c r="D65" t="s">
        <v>140</v>
      </c>
      <c r="E65" t="s">
        <v>2583</v>
      </c>
      <c r="F65" t="s">
        <v>1339</v>
      </c>
    </row>
    <row r="66" spans="1:6" x14ac:dyDescent="0.25">
      <c r="A66" t="s">
        <v>2583</v>
      </c>
      <c r="B66" t="s">
        <v>1340</v>
      </c>
      <c r="C66" t="str">
        <f t="shared" ca="1" si="1"/>
        <v/>
      </c>
      <c r="D66" t="s">
        <v>141</v>
      </c>
      <c r="E66" t="s">
        <v>2583</v>
      </c>
      <c r="F66" t="s">
        <v>1340</v>
      </c>
    </row>
    <row r="67" spans="1:6" x14ac:dyDescent="0.25">
      <c r="A67" t="s">
        <v>2583</v>
      </c>
      <c r="B67" t="s">
        <v>1341</v>
      </c>
      <c r="C67" t="str">
        <f t="shared" ca="1" si="1"/>
        <v/>
      </c>
      <c r="D67" t="s">
        <v>142</v>
      </c>
      <c r="E67" t="s">
        <v>2583</v>
      </c>
      <c r="F67" t="s">
        <v>1341</v>
      </c>
    </row>
    <row r="68" spans="1:6" x14ac:dyDescent="0.25">
      <c r="A68" t="s">
        <v>2583</v>
      </c>
      <c r="B68" t="s">
        <v>1342</v>
      </c>
      <c r="C68" t="str">
        <f t="shared" ca="1" si="1"/>
        <v/>
      </c>
      <c r="D68" t="s">
        <v>143</v>
      </c>
      <c r="E68" t="s">
        <v>2583</v>
      </c>
      <c r="F68" t="s">
        <v>1342</v>
      </c>
    </row>
    <row r="69" spans="1:6" x14ac:dyDescent="0.25">
      <c r="A69" t="s">
        <v>2583</v>
      </c>
      <c r="B69" t="s">
        <v>1343</v>
      </c>
      <c r="C69" t="str">
        <f t="shared" ca="1" si="1"/>
        <v/>
      </c>
      <c r="D69" t="s">
        <v>144</v>
      </c>
      <c r="E69" t="s">
        <v>2583</v>
      </c>
      <c r="F69" t="s">
        <v>1343</v>
      </c>
    </row>
    <row r="70" spans="1:6" x14ac:dyDescent="0.25">
      <c r="A70" t="s">
        <v>2583</v>
      </c>
      <c r="B70" t="s">
        <v>1344</v>
      </c>
      <c r="C70" t="str">
        <f t="shared" ca="1" si="1"/>
        <v/>
      </c>
      <c r="D70" t="s">
        <v>145</v>
      </c>
      <c r="E70" t="s">
        <v>2583</v>
      </c>
      <c r="F70" t="s">
        <v>1344</v>
      </c>
    </row>
    <row r="71" spans="1:6" x14ac:dyDescent="0.25">
      <c r="A71" t="s">
        <v>2583</v>
      </c>
      <c r="B71" t="s">
        <v>1345</v>
      </c>
      <c r="C71" t="str">
        <f t="shared" ca="1" si="1"/>
        <v/>
      </c>
      <c r="D71" t="s">
        <v>148</v>
      </c>
      <c r="E71" t="s">
        <v>2583</v>
      </c>
      <c r="F71" t="s">
        <v>1345</v>
      </c>
    </row>
    <row r="72" spans="1:6" x14ac:dyDescent="0.25">
      <c r="A72" t="s">
        <v>2583</v>
      </c>
      <c r="B72" t="s">
        <v>1346</v>
      </c>
      <c r="C72" t="str">
        <f t="shared" ca="1" si="1"/>
        <v/>
      </c>
      <c r="D72" t="s">
        <v>149</v>
      </c>
      <c r="E72" t="s">
        <v>2583</v>
      </c>
      <c r="F72" t="s">
        <v>1346</v>
      </c>
    </row>
    <row r="73" spans="1:6" x14ac:dyDescent="0.25">
      <c r="A73" t="s">
        <v>2583</v>
      </c>
      <c r="B73" t="s">
        <v>1347</v>
      </c>
      <c r="C73" t="str">
        <f t="shared" ca="1" si="1"/>
        <v/>
      </c>
      <c r="D73" t="s">
        <v>150</v>
      </c>
      <c r="E73" t="s">
        <v>2583</v>
      </c>
      <c r="F73" t="s">
        <v>1347</v>
      </c>
    </row>
    <row r="74" spans="1:6" x14ac:dyDescent="0.25">
      <c r="A74" t="s">
        <v>2583</v>
      </c>
      <c r="B74" t="s">
        <v>1348</v>
      </c>
      <c r="C74" t="str">
        <f t="shared" ca="1" si="1"/>
        <v/>
      </c>
      <c r="D74" t="s">
        <v>151</v>
      </c>
      <c r="E74" t="s">
        <v>2583</v>
      </c>
      <c r="F74" t="s">
        <v>1348</v>
      </c>
    </row>
    <row r="75" spans="1:6" x14ac:dyDescent="0.25">
      <c r="A75" t="s">
        <v>2583</v>
      </c>
      <c r="B75" t="s">
        <v>1349</v>
      </c>
      <c r="C75" t="str">
        <f t="shared" ca="1" si="1"/>
        <v/>
      </c>
      <c r="D75" t="s">
        <v>152</v>
      </c>
      <c r="E75" t="s">
        <v>2583</v>
      </c>
      <c r="F75" t="s">
        <v>1349</v>
      </c>
    </row>
    <row r="76" spans="1:6" x14ac:dyDescent="0.25">
      <c r="A76" t="s">
        <v>2583</v>
      </c>
      <c r="B76" t="s">
        <v>1350</v>
      </c>
      <c r="C76" t="str">
        <f t="shared" ca="1" si="1"/>
        <v/>
      </c>
      <c r="D76" t="s">
        <v>153</v>
      </c>
      <c r="E76" t="s">
        <v>2583</v>
      </c>
      <c r="F76" t="s">
        <v>1350</v>
      </c>
    </row>
    <row r="77" spans="1:6" x14ac:dyDescent="0.25">
      <c r="A77" t="s">
        <v>2583</v>
      </c>
      <c r="B77" t="s">
        <v>1351</v>
      </c>
      <c r="C77" t="str">
        <f t="shared" ca="1" si="1"/>
        <v/>
      </c>
      <c r="D77" t="s">
        <v>154</v>
      </c>
      <c r="E77" t="s">
        <v>2583</v>
      </c>
      <c r="F77" t="s">
        <v>1351</v>
      </c>
    </row>
    <row r="78" spans="1:6" x14ac:dyDescent="0.25">
      <c r="A78" t="s">
        <v>2583</v>
      </c>
      <c r="B78" t="s">
        <v>1352</v>
      </c>
      <c r="C78" t="str">
        <f t="shared" ca="1" si="1"/>
        <v/>
      </c>
      <c r="D78" t="s">
        <v>155</v>
      </c>
      <c r="E78" t="s">
        <v>2583</v>
      </c>
      <c r="F78" t="s">
        <v>1352</v>
      </c>
    </row>
    <row r="79" spans="1:6" x14ac:dyDescent="0.25">
      <c r="A79" t="s">
        <v>2583</v>
      </c>
      <c r="B79" t="s">
        <v>1353</v>
      </c>
      <c r="C79" t="str">
        <f t="shared" ca="1" si="1"/>
        <v/>
      </c>
      <c r="D79" t="s">
        <v>156</v>
      </c>
      <c r="E79" t="s">
        <v>2583</v>
      </c>
      <c r="F79" t="s">
        <v>1353</v>
      </c>
    </row>
    <row r="80" spans="1:6" x14ac:dyDescent="0.25">
      <c r="A80" t="s">
        <v>2583</v>
      </c>
      <c r="B80" t="s">
        <v>1354</v>
      </c>
      <c r="C80" t="str">
        <f t="shared" ca="1" si="1"/>
        <v/>
      </c>
      <c r="D80" t="s">
        <v>157</v>
      </c>
      <c r="E80" t="s">
        <v>2583</v>
      </c>
      <c r="F80" t="s">
        <v>1354</v>
      </c>
    </row>
    <row r="81" spans="1:6" x14ac:dyDescent="0.25">
      <c r="A81" t="s">
        <v>2583</v>
      </c>
      <c r="B81" t="s">
        <v>1355</v>
      </c>
      <c r="C81" t="str">
        <f t="shared" ca="1" si="1"/>
        <v/>
      </c>
      <c r="D81" t="s">
        <v>158</v>
      </c>
      <c r="E81" t="s">
        <v>2583</v>
      </c>
      <c r="F81" t="s">
        <v>1355</v>
      </c>
    </row>
    <row r="82" spans="1:6" x14ac:dyDescent="0.25">
      <c r="A82" t="s">
        <v>2583</v>
      </c>
      <c r="B82" t="s">
        <v>1356</v>
      </c>
      <c r="C82" t="str">
        <f t="shared" ca="1" si="1"/>
        <v/>
      </c>
      <c r="D82" t="s">
        <v>159</v>
      </c>
      <c r="E82" t="s">
        <v>2583</v>
      </c>
      <c r="F82" t="s">
        <v>1356</v>
      </c>
    </row>
    <row r="83" spans="1:6" x14ac:dyDescent="0.25">
      <c r="A83" t="s">
        <v>2583</v>
      </c>
      <c r="B83" t="s">
        <v>1357</v>
      </c>
      <c r="C83" t="str">
        <f t="shared" ca="1" si="1"/>
        <v/>
      </c>
      <c r="D83" t="s">
        <v>160</v>
      </c>
      <c r="E83" t="s">
        <v>2583</v>
      </c>
      <c r="F83" t="s">
        <v>1357</v>
      </c>
    </row>
    <row r="84" spans="1:6" x14ac:dyDescent="0.25">
      <c r="A84" t="s">
        <v>2583</v>
      </c>
      <c r="B84" t="s">
        <v>1358</v>
      </c>
      <c r="C84" t="str">
        <f t="shared" ca="1" si="1"/>
        <v/>
      </c>
      <c r="D84" t="s">
        <v>161</v>
      </c>
      <c r="E84" t="s">
        <v>2583</v>
      </c>
      <c r="F84" t="s">
        <v>1358</v>
      </c>
    </row>
    <row r="85" spans="1:6" x14ac:dyDescent="0.25">
      <c r="A85" t="s">
        <v>2583</v>
      </c>
      <c r="B85" t="s">
        <v>1359</v>
      </c>
      <c r="C85" t="str">
        <f t="shared" ca="1" si="1"/>
        <v/>
      </c>
      <c r="D85" t="s">
        <v>164</v>
      </c>
      <c r="E85" t="s">
        <v>2583</v>
      </c>
      <c r="F85" t="s">
        <v>1359</v>
      </c>
    </row>
    <row r="86" spans="1:6" x14ac:dyDescent="0.25">
      <c r="A86" t="s">
        <v>2583</v>
      </c>
      <c r="B86" t="s">
        <v>1360</v>
      </c>
      <c r="C86" t="str">
        <f t="shared" ca="1" si="1"/>
        <v/>
      </c>
      <c r="D86" t="s">
        <v>165</v>
      </c>
      <c r="E86" t="s">
        <v>2583</v>
      </c>
      <c r="F86" t="s">
        <v>1360</v>
      </c>
    </row>
    <row r="87" spans="1:6" x14ac:dyDescent="0.25">
      <c r="A87" t="s">
        <v>2583</v>
      </c>
      <c r="B87" t="s">
        <v>1361</v>
      </c>
      <c r="C87" t="str">
        <f t="shared" ca="1" si="1"/>
        <v/>
      </c>
      <c r="D87" t="s">
        <v>166</v>
      </c>
      <c r="E87" t="s">
        <v>2583</v>
      </c>
      <c r="F87" t="s">
        <v>1361</v>
      </c>
    </row>
    <row r="88" spans="1:6" x14ac:dyDescent="0.25">
      <c r="A88" t="s">
        <v>2583</v>
      </c>
      <c r="B88" t="s">
        <v>1362</v>
      </c>
      <c r="C88" t="str">
        <f t="shared" ca="1" si="1"/>
        <v/>
      </c>
      <c r="D88" t="s">
        <v>167</v>
      </c>
      <c r="E88" t="s">
        <v>2583</v>
      </c>
      <c r="F88" t="s">
        <v>1362</v>
      </c>
    </row>
    <row r="89" spans="1:6" x14ac:dyDescent="0.25">
      <c r="A89" t="s">
        <v>2583</v>
      </c>
      <c r="B89" t="s">
        <v>1363</v>
      </c>
      <c r="C89" t="str">
        <f t="shared" ca="1" si="1"/>
        <v/>
      </c>
      <c r="D89" t="s">
        <v>168</v>
      </c>
      <c r="E89" t="s">
        <v>2583</v>
      </c>
      <c r="F89" t="s">
        <v>1363</v>
      </c>
    </row>
    <row r="90" spans="1:6" x14ac:dyDescent="0.25">
      <c r="A90" t="s">
        <v>2583</v>
      </c>
      <c r="B90" t="s">
        <v>1364</v>
      </c>
      <c r="C90" t="str">
        <f t="shared" ca="1" si="1"/>
        <v/>
      </c>
      <c r="D90" t="s">
        <v>169</v>
      </c>
      <c r="E90" t="s">
        <v>2583</v>
      </c>
      <c r="F90" t="s">
        <v>1364</v>
      </c>
    </row>
    <row r="91" spans="1:6" x14ac:dyDescent="0.25">
      <c r="A91" t="s">
        <v>2583</v>
      </c>
      <c r="B91" t="s">
        <v>1365</v>
      </c>
      <c r="C91" t="str">
        <f t="shared" ca="1" si="1"/>
        <v/>
      </c>
      <c r="D91" t="s">
        <v>170</v>
      </c>
      <c r="E91" t="s">
        <v>2583</v>
      </c>
      <c r="F91" t="s">
        <v>1365</v>
      </c>
    </row>
    <row r="92" spans="1:6" x14ac:dyDescent="0.25">
      <c r="A92" t="s">
        <v>2583</v>
      </c>
      <c r="B92" t="s">
        <v>1366</v>
      </c>
      <c r="C92" t="str">
        <f t="shared" ca="1" si="1"/>
        <v/>
      </c>
      <c r="D92" t="s">
        <v>171</v>
      </c>
      <c r="E92" t="s">
        <v>2583</v>
      </c>
      <c r="F92" t="s">
        <v>1366</v>
      </c>
    </row>
    <row r="93" spans="1:6" x14ac:dyDescent="0.25">
      <c r="A93" t="s">
        <v>2583</v>
      </c>
      <c r="B93" t="s">
        <v>1367</v>
      </c>
      <c r="C93" t="str">
        <f t="shared" ca="1" si="1"/>
        <v/>
      </c>
      <c r="D93" t="s">
        <v>172</v>
      </c>
      <c r="E93" t="s">
        <v>2583</v>
      </c>
      <c r="F93" t="s">
        <v>1367</v>
      </c>
    </row>
    <row r="94" spans="1:6" x14ac:dyDescent="0.25">
      <c r="A94" t="s">
        <v>2583</v>
      </c>
      <c r="B94" t="s">
        <v>1368</v>
      </c>
      <c r="C94" t="str">
        <f t="shared" ca="1" si="1"/>
        <v/>
      </c>
      <c r="D94" t="s">
        <v>173</v>
      </c>
      <c r="E94" t="s">
        <v>2583</v>
      </c>
      <c r="F94" t="s">
        <v>1368</v>
      </c>
    </row>
    <row r="95" spans="1:6" x14ac:dyDescent="0.25">
      <c r="A95" t="s">
        <v>2583</v>
      </c>
      <c r="B95" t="s">
        <v>1369</v>
      </c>
      <c r="C95" t="str">
        <f t="shared" ca="1" si="1"/>
        <v/>
      </c>
      <c r="D95" t="s">
        <v>174</v>
      </c>
      <c r="E95" t="s">
        <v>2583</v>
      </c>
      <c r="F95" t="s">
        <v>1369</v>
      </c>
    </row>
    <row r="96" spans="1:6" x14ac:dyDescent="0.25">
      <c r="A96" t="s">
        <v>2583</v>
      </c>
      <c r="B96" t="s">
        <v>1370</v>
      </c>
      <c r="C96" t="str">
        <f t="shared" ca="1" si="1"/>
        <v/>
      </c>
      <c r="D96" t="s">
        <v>175</v>
      </c>
      <c r="E96" t="s">
        <v>2583</v>
      </c>
      <c r="F96" t="s">
        <v>1370</v>
      </c>
    </row>
    <row r="97" spans="1:6" x14ac:dyDescent="0.25">
      <c r="A97" t="s">
        <v>2583</v>
      </c>
      <c r="B97" t="s">
        <v>1371</v>
      </c>
      <c r="C97" t="str">
        <f t="shared" ca="1" si="1"/>
        <v/>
      </c>
      <c r="D97" t="s">
        <v>176</v>
      </c>
      <c r="E97" t="s">
        <v>2583</v>
      </c>
      <c r="F97" t="s">
        <v>1371</v>
      </c>
    </row>
    <row r="98" spans="1:6" x14ac:dyDescent="0.25">
      <c r="A98" t="s">
        <v>2583</v>
      </c>
      <c r="B98" t="s">
        <v>1372</v>
      </c>
      <c r="C98" t="str">
        <f t="shared" ca="1" si="1"/>
        <v/>
      </c>
      <c r="D98" t="s">
        <v>177</v>
      </c>
      <c r="E98" t="s">
        <v>2583</v>
      </c>
      <c r="F98" t="s">
        <v>1372</v>
      </c>
    </row>
    <row r="99" spans="1:6" x14ac:dyDescent="0.25">
      <c r="A99" t="s">
        <v>2583</v>
      </c>
      <c r="B99" t="s">
        <v>1373</v>
      </c>
      <c r="C99" t="str">
        <f t="shared" ca="1" si="1"/>
        <v/>
      </c>
      <c r="D99" t="s">
        <v>180</v>
      </c>
      <c r="E99" t="s">
        <v>2583</v>
      </c>
      <c r="F99" t="s">
        <v>1373</v>
      </c>
    </row>
    <row r="100" spans="1:6" x14ac:dyDescent="0.25">
      <c r="A100" t="s">
        <v>2583</v>
      </c>
      <c r="B100" t="s">
        <v>1374</v>
      </c>
      <c r="C100" t="str">
        <f t="shared" ca="1" si="1"/>
        <v/>
      </c>
      <c r="D100" t="s">
        <v>181</v>
      </c>
      <c r="E100" t="s">
        <v>2583</v>
      </c>
      <c r="F100" t="s">
        <v>1374</v>
      </c>
    </row>
    <row r="101" spans="1:6" x14ac:dyDescent="0.25">
      <c r="A101" t="s">
        <v>2583</v>
      </c>
      <c r="B101" t="s">
        <v>1375</v>
      </c>
      <c r="C101" t="str">
        <f t="shared" ca="1" si="1"/>
        <v/>
      </c>
      <c r="D101" t="s">
        <v>182</v>
      </c>
      <c r="E101" t="s">
        <v>2583</v>
      </c>
      <c r="F101" t="s">
        <v>1375</v>
      </c>
    </row>
    <row r="102" spans="1:6" x14ac:dyDescent="0.25">
      <c r="A102" t="s">
        <v>2583</v>
      </c>
      <c r="B102" t="s">
        <v>1376</v>
      </c>
      <c r="C102" t="str">
        <f t="shared" ca="1" si="1"/>
        <v/>
      </c>
      <c r="D102" t="s">
        <v>183</v>
      </c>
      <c r="E102" t="s">
        <v>2583</v>
      </c>
      <c r="F102" t="s">
        <v>1376</v>
      </c>
    </row>
    <row r="103" spans="1:6" x14ac:dyDescent="0.25">
      <c r="A103" t="s">
        <v>2583</v>
      </c>
      <c r="B103" t="s">
        <v>1377</v>
      </c>
      <c r="C103" t="str">
        <f t="shared" ca="1" si="1"/>
        <v/>
      </c>
      <c r="D103" t="s">
        <v>184</v>
      </c>
      <c r="E103" t="s">
        <v>2583</v>
      </c>
      <c r="F103" t="s">
        <v>1377</v>
      </c>
    </row>
    <row r="104" spans="1:6" x14ac:dyDescent="0.25">
      <c r="A104" t="s">
        <v>2583</v>
      </c>
      <c r="B104" t="s">
        <v>1378</v>
      </c>
      <c r="C104" t="str">
        <f t="shared" ca="1" si="1"/>
        <v/>
      </c>
      <c r="D104" t="s">
        <v>185</v>
      </c>
      <c r="E104" t="s">
        <v>2583</v>
      </c>
      <c r="F104" t="s">
        <v>1378</v>
      </c>
    </row>
    <row r="105" spans="1:6" x14ac:dyDescent="0.25">
      <c r="A105" t="s">
        <v>2583</v>
      </c>
      <c r="B105" t="s">
        <v>1379</v>
      </c>
      <c r="C105" t="str">
        <f t="shared" ca="1" si="1"/>
        <v/>
      </c>
      <c r="D105" t="s">
        <v>186</v>
      </c>
      <c r="E105" t="s">
        <v>2583</v>
      </c>
      <c r="F105" t="s">
        <v>1379</v>
      </c>
    </row>
    <row r="106" spans="1:6" x14ac:dyDescent="0.25">
      <c r="A106" t="s">
        <v>2583</v>
      </c>
      <c r="B106" t="s">
        <v>1380</v>
      </c>
      <c r="C106" t="str">
        <f t="shared" ca="1" si="1"/>
        <v/>
      </c>
      <c r="D106" t="s">
        <v>187</v>
      </c>
      <c r="E106" t="s">
        <v>2583</v>
      </c>
      <c r="F106" t="s">
        <v>1380</v>
      </c>
    </row>
    <row r="107" spans="1:6" x14ac:dyDescent="0.25">
      <c r="A107" t="s">
        <v>2583</v>
      </c>
      <c r="B107" t="s">
        <v>1381</v>
      </c>
      <c r="C107" t="str">
        <f t="shared" ca="1" si="1"/>
        <v/>
      </c>
      <c r="D107" t="s">
        <v>188</v>
      </c>
      <c r="E107" t="s">
        <v>2583</v>
      </c>
      <c r="F107" t="s">
        <v>1381</v>
      </c>
    </row>
    <row r="108" spans="1:6" x14ac:dyDescent="0.25">
      <c r="A108" t="s">
        <v>2583</v>
      </c>
      <c r="B108" t="s">
        <v>1382</v>
      </c>
      <c r="C108" t="str">
        <f t="shared" ca="1" si="1"/>
        <v/>
      </c>
      <c r="D108" t="s">
        <v>189</v>
      </c>
      <c r="E108" t="s">
        <v>2583</v>
      </c>
      <c r="F108" t="s">
        <v>1382</v>
      </c>
    </row>
    <row r="109" spans="1:6" x14ac:dyDescent="0.25">
      <c r="A109" t="s">
        <v>2583</v>
      </c>
      <c r="B109" t="s">
        <v>1383</v>
      </c>
      <c r="C109" t="str">
        <f t="shared" ca="1" si="1"/>
        <v/>
      </c>
      <c r="D109" t="s">
        <v>190</v>
      </c>
      <c r="E109" t="s">
        <v>2583</v>
      </c>
      <c r="F109" t="s">
        <v>1383</v>
      </c>
    </row>
    <row r="110" spans="1:6" x14ac:dyDescent="0.25">
      <c r="A110" t="s">
        <v>2583</v>
      </c>
      <c r="B110" t="s">
        <v>1384</v>
      </c>
      <c r="C110" t="str">
        <f t="shared" ca="1" si="1"/>
        <v/>
      </c>
      <c r="D110" t="s">
        <v>191</v>
      </c>
      <c r="E110" t="s">
        <v>2583</v>
      </c>
      <c r="F110" t="s">
        <v>1384</v>
      </c>
    </row>
    <row r="111" spans="1:6" x14ac:dyDescent="0.25">
      <c r="A111" t="s">
        <v>2583</v>
      </c>
      <c r="B111" t="s">
        <v>1385</v>
      </c>
      <c r="C111" t="str">
        <f t="shared" ca="1" si="1"/>
        <v/>
      </c>
      <c r="D111" t="s">
        <v>192</v>
      </c>
      <c r="E111" t="s">
        <v>2583</v>
      </c>
      <c r="F111" t="s">
        <v>1385</v>
      </c>
    </row>
    <row r="112" spans="1:6" x14ac:dyDescent="0.25">
      <c r="A112" t="s">
        <v>2583</v>
      </c>
      <c r="B112" t="s">
        <v>1386</v>
      </c>
      <c r="C112" t="str">
        <f t="shared" ca="1" si="1"/>
        <v/>
      </c>
      <c r="D112" t="s">
        <v>193</v>
      </c>
      <c r="E112" t="s">
        <v>2583</v>
      </c>
      <c r="F112" t="s">
        <v>1386</v>
      </c>
    </row>
    <row r="113" spans="1:6" x14ac:dyDescent="0.25">
      <c r="A113" t="s">
        <v>2583</v>
      </c>
      <c r="B113" t="s">
        <v>1387</v>
      </c>
      <c r="C113" t="str">
        <f t="shared" ca="1" si="1"/>
        <v/>
      </c>
      <c r="D113" t="s">
        <v>196</v>
      </c>
      <c r="E113" t="s">
        <v>2583</v>
      </c>
      <c r="F113" t="s">
        <v>1387</v>
      </c>
    </row>
    <row r="114" spans="1:6" x14ac:dyDescent="0.25">
      <c r="A114" t="s">
        <v>2583</v>
      </c>
      <c r="B114" t="s">
        <v>1388</v>
      </c>
      <c r="C114" t="str">
        <f t="shared" ca="1" si="1"/>
        <v/>
      </c>
      <c r="D114" t="s">
        <v>197</v>
      </c>
      <c r="E114" t="s">
        <v>2583</v>
      </c>
      <c r="F114" t="s">
        <v>1388</v>
      </c>
    </row>
    <row r="115" spans="1:6" x14ac:dyDescent="0.25">
      <c r="A115" t="s">
        <v>2583</v>
      </c>
      <c r="B115" t="s">
        <v>1389</v>
      </c>
      <c r="C115" t="str">
        <f t="shared" ca="1" si="1"/>
        <v/>
      </c>
      <c r="D115" t="s">
        <v>198</v>
      </c>
      <c r="E115" t="s">
        <v>2583</v>
      </c>
      <c r="F115" t="s">
        <v>1389</v>
      </c>
    </row>
    <row r="116" spans="1:6" x14ac:dyDescent="0.25">
      <c r="A116" t="s">
        <v>2583</v>
      </c>
      <c r="B116" t="s">
        <v>1390</v>
      </c>
      <c r="C116" t="str">
        <f t="shared" ca="1" si="1"/>
        <v/>
      </c>
      <c r="D116" t="s">
        <v>199</v>
      </c>
      <c r="E116" t="s">
        <v>2583</v>
      </c>
      <c r="F116" t="s">
        <v>1390</v>
      </c>
    </row>
    <row r="117" spans="1:6" x14ac:dyDescent="0.25">
      <c r="A117" t="s">
        <v>2583</v>
      </c>
      <c r="B117" t="s">
        <v>1391</v>
      </c>
      <c r="C117" t="str">
        <f t="shared" ca="1" si="1"/>
        <v/>
      </c>
      <c r="D117" t="s">
        <v>200</v>
      </c>
      <c r="E117" t="s">
        <v>2583</v>
      </c>
      <c r="F117" t="s">
        <v>1391</v>
      </c>
    </row>
    <row r="118" spans="1:6" x14ac:dyDescent="0.25">
      <c r="A118" t="s">
        <v>2583</v>
      </c>
      <c r="B118" t="s">
        <v>1392</v>
      </c>
      <c r="C118" t="str">
        <f t="shared" ca="1" si="1"/>
        <v/>
      </c>
      <c r="D118" t="s">
        <v>201</v>
      </c>
      <c r="E118" t="s">
        <v>2583</v>
      </c>
      <c r="F118" t="s">
        <v>1392</v>
      </c>
    </row>
    <row r="119" spans="1:6" x14ac:dyDescent="0.25">
      <c r="A119" t="s">
        <v>2583</v>
      </c>
      <c r="B119" t="s">
        <v>1393</v>
      </c>
      <c r="C119" t="str">
        <f t="shared" ca="1" si="1"/>
        <v/>
      </c>
      <c r="D119" t="s">
        <v>202</v>
      </c>
      <c r="E119" t="s">
        <v>2583</v>
      </c>
      <c r="F119" t="s">
        <v>1393</v>
      </c>
    </row>
    <row r="120" spans="1:6" x14ac:dyDescent="0.25">
      <c r="A120" t="s">
        <v>2583</v>
      </c>
      <c r="B120" t="s">
        <v>1394</v>
      </c>
      <c r="C120" t="str">
        <f t="shared" ca="1" si="1"/>
        <v/>
      </c>
      <c r="D120" t="s">
        <v>203</v>
      </c>
      <c r="E120" t="s">
        <v>2583</v>
      </c>
      <c r="F120" t="s">
        <v>1394</v>
      </c>
    </row>
    <row r="121" spans="1:6" x14ac:dyDescent="0.25">
      <c r="A121" t="s">
        <v>2583</v>
      </c>
      <c r="B121" t="s">
        <v>1395</v>
      </c>
      <c r="C121" t="str">
        <f t="shared" ca="1" si="1"/>
        <v/>
      </c>
      <c r="D121" t="s">
        <v>204</v>
      </c>
      <c r="E121" t="s">
        <v>2583</v>
      </c>
      <c r="F121" t="s">
        <v>1395</v>
      </c>
    </row>
    <row r="122" spans="1:6" x14ac:dyDescent="0.25">
      <c r="A122" t="s">
        <v>2583</v>
      </c>
      <c r="B122" t="s">
        <v>1396</v>
      </c>
      <c r="C122" t="str">
        <f t="shared" ca="1" si="1"/>
        <v/>
      </c>
      <c r="D122" t="s">
        <v>205</v>
      </c>
      <c r="E122" t="s">
        <v>2583</v>
      </c>
      <c r="F122" t="s">
        <v>1396</v>
      </c>
    </row>
    <row r="123" spans="1:6" x14ac:dyDescent="0.25">
      <c r="A123" t="s">
        <v>2583</v>
      </c>
      <c r="B123" t="s">
        <v>1397</v>
      </c>
      <c r="C123" t="str">
        <f t="shared" ca="1" si="1"/>
        <v/>
      </c>
      <c r="D123" t="s">
        <v>206</v>
      </c>
      <c r="E123" t="s">
        <v>2583</v>
      </c>
      <c r="F123" t="s">
        <v>1397</v>
      </c>
    </row>
    <row r="124" spans="1:6" x14ac:dyDescent="0.25">
      <c r="A124" t="s">
        <v>2583</v>
      </c>
      <c r="B124" t="s">
        <v>1398</v>
      </c>
      <c r="C124" t="str">
        <f t="shared" ca="1" si="1"/>
        <v/>
      </c>
      <c r="D124" t="s">
        <v>207</v>
      </c>
      <c r="E124" t="s">
        <v>2583</v>
      </c>
      <c r="F124" t="s">
        <v>1398</v>
      </c>
    </row>
    <row r="125" spans="1:6" x14ac:dyDescent="0.25">
      <c r="A125" t="s">
        <v>2583</v>
      </c>
      <c r="B125" t="s">
        <v>1399</v>
      </c>
      <c r="C125" t="str">
        <f t="shared" ca="1" si="1"/>
        <v/>
      </c>
      <c r="D125" t="s">
        <v>208</v>
      </c>
      <c r="E125" t="s">
        <v>2583</v>
      </c>
      <c r="F125" t="s">
        <v>1399</v>
      </c>
    </row>
    <row r="126" spans="1:6" x14ac:dyDescent="0.25">
      <c r="A126" t="s">
        <v>2583</v>
      </c>
      <c r="B126" t="s">
        <v>1400</v>
      </c>
      <c r="C126" t="str">
        <f t="shared" ca="1" si="1"/>
        <v/>
      </c>
      <c r="D126" t="s">
        <v>209</v>
      </c>
      <c r="E126" t="s">
        <v>2583</v>
      </c>
      <c r="F126" t="s">
        <v>1400</v>
      </c>
    </row>
    <row r="127" spans="1:6" x14ac:dyDescent="0.25">
      <c r="A127" t="s">
        <v>2583</v>
      </c>
      <c r="B127" t="s">
        <v>1401</v>
      </c>
      <c r="C127" t="str">
        <f t="shared" ca="1" si="1"/>
        <v/>
      </c>
      <c r="D127" t="s">
        <v>212</v>
      </c>
      <c r="E127" t="s">
        <v>2583</v>
      </c>
      <c r="F127" t="s">
        <v>1401</v>
      </c>
    </row>
    <row r="128" spans="1:6" x14ac:dyDescent="0.25">
      <c r="A128" t="s">
        <v>2583</v>
      </c>
      <c r="B128" t="s">
        <v>1402</v>
      </c>
      <c r="C128" t="str">
        <f t="shared" ca="1" si="1"/>
        <v/>
      </c>
      <c r="D128" t="s">
        <v>213</v>
      </c>
      <c r="E128" t="s">
        <v>2583</v>
      </c>
      <c r="F128" t="s">
        <v>1402</v>
      </c>
    </row>
    <row r="129" spans="1:6" x14ac:dyDescent="0.25">
      <c r="A129" t="s">
        <v>2583</v>
      </c>
      <c r="B129" t="s">
        <v>1403</v>
      </c>
      <c r="C129" t="str">
        <f t="shared" ref="C129:C192" ca="1" si="2">IF(ISBLANK(INDIRECT(CONCATENATE("'",A129,"'","!",B129))),"",(INDIRECT(CONCATENATE("'",A129,"'","!",B129))))</f>
        <v/>
      </c>
      <c r="D129" t="s">
        <v>214</v>
      </c>
      <c r="E129" t="s">
        <v>2583</v>
      </c>
      <c r="F129" t="s">
        <v>1403</v>
      </c>
    </row>
    <row r="130" spans="1:6" x14ac:dyDescent="0.25">
      <c r="A130" t="s">
        <v>2583</v>
      </c>
      <c r="B130" t="s">
        <v>1404</v>
      </c>
      <c r="C130" t="str">
        <f t="shared" ca="1" si="2"/>
        <v/>
      </c>
      <c r="D130" t="s">
        <v>215</v>
      </c>
      <c r="E130" t="s">
        <v>2583</v>
      </c>
      <c r="F130" t="s">
        <v>1404</v>
      </c>
    </row>
    <row r="131" spans="1:6" x14ac:dyDescent="0.25">
      <c r="A131" t="s">
        <v>2583</v>
      </c>
      <c r="B131" t="s">
        <v>1405</v>
      </c>
      <c r="C131" t="str">
        <f t="shared" ca="1" si="2"/>
        <v/>
      </c>
      <c r="D131" t="s">
        <v>216</v>
      </c>
      <c r="E131" t="s">
        <v>2583</v>
      </c>
      <c r="F131" t="s">
        <v>1405</v>
      </c>
    </row>
    <row r="132" spans="1:6" x14ac:dyDescent="0.25">
      <c r="A132" t="s">
        <v>2583</v>
      </c>
      <c r="B132" t="s">
        <v>1406</v>
      </c>
      <c r="C132" t="str">
        <f t="shared" ca="1" si="2"/>
        <v/>
      </c>
      <c r="D132" t="s">
        <v>217</v>
      </c>
      <c r="E132" t="s">
        <v>2583</v>
      </c>
      <c r="F132" t="s">
        <v>1406</v>
      </c>
    </row>
    <row r="133" spans="1:6" x14ac:dyDescent="0.25">
      <c r="A133" t="s">
        <v>2583</v>
      </c>
      <c r="B133" t="s">
        <v>1407</v>
      </c>
      <c r="C133" t="str">
        <f t="shared" ca="1" si="2"/>
        <v/>
      </c>
      <c r="D133" t="s">
        <v>218</v>
      </c>
      <c r="E133" t="s">
        <v>2583</v>
      </c>
      <c r="F133" t="s">
        <v>1407</v>
      </c>
    </row>
    <row r="134" spans="1:6" x14ac:dyDescent="0.25">
      <c r="A134" t="s">
        <v>2583</v>
      </c>
      <c r="B134" t="s">
        <v>1408</v>
      </c>
      <c r="C134" t="str">
        <f t="shared" ca="1" si="2"/>
        <v/>
      </c>
      <c r="D134" t="s">
        <v>219</v>
      </c>
      <c r="E134" t="s">
        <v>2583</v>
      </c>
      <c r="F134" t="s">
        <v>1408</v>
      </c>
    </row>
    <row r="135" spans="1:6" x14ac:dyDescent="0.25">
      <c r="A135" t="s">
        <v>2583</v>
      </c>
      <c r="B135" t="s">
        <v>1409</v>
      </c>
      <c r="C135" t="str">
        <f t="shared" ca="1" si="2"/>
        <v/>
      </c>
      <c r="D135" t="s">
        <v>220</v>
      </c>
      <c r="E135" t="s">
        <v>2583</v>
      </c>
      <c r="F135" t="s">
        <v>1409</v>
      </c>
    </row>
    <row r="136" spans="1:6" x14ac:dyDescent="0.25">
      <c r="A136" t="s">
        <v>2583</v>
      </c>
      <c r="B136" t="s">
        <v>1410</v>
      </c>
      <c r="C136" t="str">
        <f t="shared" ca="1" si="2"/>
        <v/>
      </c>
      <c r="D136" t="s">
        <v>221</v>
      </c>
      <c r="E136" t="s">
        <v>2583</v>
      </c>
      <c r="F136" t="s">
        <v>1410</v>
      </c>
    </row>
    <row r="137" spans="1:6" x14ac:dyDescent="0.25">
      <c r="A137" t="s">
        <v>2583</v>
      </c>
      <c r="B137" t="s">
        <v>1411</v>
      </c>
      <c r="C137" t="str">
        <f t="shared" ca="1" si="2"/>
        <v/>
      </c>
      <c r="D137" t="s">
        <v>222</v>
      </c>
      <c r="E137" t="s">
        <v>2583</v>
      </c>
      <c r="F137" t="s">
        <v>1411</v>
      </c>
    </row>
    <row r="138" spans="1:6" x14ac:dyDescent="0.25">
      <c r="A138" t="s">
        <v>2583</v>
      </c>
      <c r="B138" t="s">
        <v>1412</v>
      </c>
      <c r="C138" t="str">
        <f t="shared" ca="1" si="2"/>
        <v/>
      </c>
      <c r="D138" t="s">
        <v>223</v>
      </c>
      <c r="E138" t="s">
        <v>2583</v>
      </c>
      <c r="F138" t="s">
        <v>1412</v>
      </c>
    </row>
    <row r="139" spans="1:6" x14ac:dyDescent="0.25">
      <c r="A139" t="s">
        <v>2583</v>
      </c>
      <c r="B139" t="s">
        <v>1413</v>
      </c>
      <c r="C139" t="str">
        <f t="shared" ca="1" si="2"/>
        <v/>
      </c>
      <c r="D139" t="s">
        <v>224</v>
      </c>
      <c r="E139" t="s">
        <v>2583</v>
      </c>
      <c r="F139" t="s">
        <v>1413</v>
      </c>
    </row>
    <row r="140" spans="1:6" x14ac:dyDescent="0.25">
      <c r="A140" t="s">
        <v>2583</v>
      </c>
      <c r="B140" t="s">
        <v>1414</v>
      </c>
      <c r="C140" t="str">
        <f t="shared" ca="1" si="2"/>
        <v/>
      </c>
      <c r="D140" t="s">
        <v>225</v>
      </c>
      <c r="E140" t="s">
        <v>2583</v>
      </c>
      <c r="F140" t="s">
        <v>1414</v>
      </c>
    </row>
    <row r="141" spans="1:6" x14ac:dyDescent="0.25">
      <c r="A141" t="s">
        <v>2583</v>
      </c>
      <c r="B141" t="s">
        <v>1415</v>
      </c>
      <c r="C141" t="str">
        <f t="shared" ca="1" si="2"/>
        <v/>
      </c>
      <c r="D141" t="s">
        <v>228</v>
      </c>
      <c r="E141" t="s">
        <v>2583</v>
      </c>
      <c r="F141" t="s">
        <v>1415</v>
      </c>
    </row>
    <row r="142" spans="1:6" x14ac:dyDescent="0.25">
      <c r="A142" t="s">
        <v>2583</v>
      </c>
      <c r="B142" t="s">
        <v>1416</v>
      </c>
      <c r="C142" t="str">
        <f t="shared" ca="1" si="2"/>
        <v/>
      </c>
      <c r="D142" t="s">
        <v>229</v>
      </c>
      <c r="E142" t="s">
        <v>2583</v>
      </c>
      <c r="F142" t="s">
        <v>1416</v>
      </c>
    </row>
    <row r="143" spans="1:6" x14ac:dyDescent="0.25">
      <c r="A143" t="s">
        <v>2583</v>
      </c>
      <c r="B143" t="s">
        <v>1417</v>
      </c>
      <c r="C143" t="str">
        <f t="shared" ca="1" si="2"/>
        <v/>
      </c>
      <c r="D143" t="s">
        <v>230</v>
      </c>
      <c r="E143" t="s">
        <v>2583</v>
      </c>
      <c r="F143" t="s">
        <v>1417</v>
      </c>
    </row>
    <row r="144" spans="1:6" x14ac:dyDescent="0.25">
      <c r="A144" t="s">
        <v>2583</v>
      </c>
      <c r="B144" t="s">
        <v>1418</v>
      </c>
      <c r="C144" t="str">
        <f t="shared" ca="1" si="2"/>
        <v/>
      </c>
      <c r="D144" t="s">
        <v>231</v>
      </c>
      <c r="E144" t="s">
        <v>2583</v>
      </c>
      <c r="F144" t="s">
        <v>1418</v>
      </c>
    </row>
    <row r="145" spans="1:6" x14ac:dyDescent="0.25">
      <c r="A145" t="s">
        <v>2583</v>
      </c>
      <c r="B145" t="s">
        <v>1419</v>
      </c>
      <c r="C145" t="str">
        <f t="shared" ca="1" si="2"/>
        <v/>
      </c>
      <c r="D145" t="s">
        <v>232</v>
      </c>
      <c r="E145" t="s">
        <v>2583</v>
      </c>
      <c r="F145" t="s">
        <v>1419</v>
      </c>
    </row>
    <row r="146" spans="1:6" x14ac:dyDescent="0.25">
      <c r="A146" t="s">
        <v>2583</v>
      </c>
      <c r="B146" t="s">
        <v>1420</v>
      </c>
      <c r="C146" t="str">
        <f t="shared" ca="1" si="2"/>
        <v/>
      </c>
      <c r="D146" t="s">
        <v>233</v>
      </c>
      <c r="E146" t="s">
        <v>2583</v>
      </c>
      <c r="F146" t="s">
        <v>1420</v>
      </c>
    </row>
    <row r="147" spans="1:6" x14ac:dyDescent="0.25">
      <c r="A147" t="s">
        <v>2583</v>
      </c>
      <c r="B147" t="s">
        <v>1421</v>
      </c>
      <c r="C147" t="str">
        <f t="shared" ca="1" si="2"/>
        <v/>
      </c>
      <c r="D147" t="s">
        <v>234</v>
      </c>
      <c r="E147" t="s">
        <v>2583</v>
      </c>
      <c r="F147" t="s">
        <v>1421</v>
      </c>
    </row>
    <row r="148" spans="1:6" x14ac:dyDescent="0.25">
      <c r="A148" t="s">
        <v>2583</v>
      </c>
      <c r="B148" t="s">
        <v>1422</v>
      </c>
      <c r="C148" t="str">
        <f t="shared" ca="1" si="2"/>
        <v/>
      </c>
      <c r="D148" t="s">
        <v>235</v>
      </c>
      <c r="E148" t="s">
        <v>2583</v>
      </c>
      <c r="F148" t="s">
        <v>1422</v>
      </c>
    </row>
    <row r="149" spans="1:6" x14ac:dyDescent="0.25">
      <c r="A149" t="s">
        <v>2583</v>
      </c>
      <c r="B149" t="s">
        <v>1423</v>
      </c>
      <c r="C149" t="str">
        <f t="shared" ca="1" si="2"/>
        <v/>
      </c>
      <c r="D149" t="s">
        <v>236</v>
      </c>
      <c r="E149" t="s">
        <v>2583</v>
      </c>
      <c r="F149" t="s">
        <v>1423</v>
      </c>
    </row>
    <row r="150" spans="1:6" x14ac:dyDescent="0.25">
      <c r="A150" t="s">
        <v>2583</v>
      </c>
      <c r="B150" t="s">
        <v>1424</v>
      </c>
      <c r="C150" t="str">
        <f t="shared" ca="1" si="2"/>
        <v/>
      </c>
      <c r="D150" t="s">
        <v>237</v>
      </c>
      <c r="E150" t="s">
        <v>2583</v>
      </c>
      <c r="F150" t="s">
        <v>1424</v>
      </c>
    </row>
    <row r="151" spans="1:6" x14ac:dyDescent="0.25">
      <c r="A151" t="s">
        <v>2583</v>
      </c>
      <c r="B151" t="s">
        <v>1425</v>
      </c>
      <c r="C151" t="str">
        <f t="shared" ca="1" si="2"/>
        <v/>
      </c>
      <c r="D151" t="s">
        <v>238</v>
      </c>
      <c r="E151" t="s">
        <v>2583</v>
      </c>
      <c r="F151" t="s">
        <v>1425</v>
      </c>
    </row>
    <row r="152" spans="1:6" x14ac:dyDescent="0.25">
      <c r="A152" t="s">
        <v>2583</v>
      </c>
      <c r="B152" t="s">
        <v>1426</v>
      </c>
      <c r="C152" t="str">
        <f t="shared" ca="1" si="2"/>
        <v/>
      </c>
      <c r="D152" t="s">
        <v>239</v>
      </c>
      <c r="E152" t="s">
        <v>2583</v>
      </c>
      <c r="F152" t="s">
        <v>1426</v>
      </c>
    </row>
    <row r="153" spans="1:6" x14ac:dyDescent="0.25">
      <c r="A153" t="s">
        <v>2583</v>
      </c>
      <c r="B153" t="s">
        <v>1427</v>
      </c>
      <c r="C153" t="str">
        <f t="shared" ca="1" si="2"/>
        <v/>
      </c>
      <c r="D153" t="s">
        <v>240</v>
      </c>
      <c r="E153" t="s">
        <v>2583</v>
      </c>
      <c r="F153" t="s">
        <v>1427</v>
      </c>
    </row>
    <row r="154" spans="1:6" x14ac:dyDescent="0.25">
      <c r="A154" t="s">
        <v>2583</v>
      </c>
      <c r="B154" t="s">
        <v>1428</v>
      </c>
      <c r="C154" t="str">
        <f t="shared" ca="1" si="2"/>
        <v/>
      </c>
      <c r="D154" t="s">
        <v>241</v>
      </c>
      <c r="E154" t="s">
        <v>2583</v>
      </c>
      <c r="F154" t="s">
        <v>1428</v>
      </c>
    </row>
    <row r="155" spans="1:6" x14ac:dyDescent="0.25">
      <c r="A155" t="s">
        <v>2583</v>
      </c>
      <c r="B155" t="s">
        <v>1429</v>
      </c>
      <c r="C155" t="str">
        <f t="shared" ca="1" si="2"/>
        <v/>
      </c>
      <c r="D155" t="s">
        <v>243</v>
      </c>
      <c r="E155" t="s">
        <v>2583</v>
      </c>
      <c r="F155" t="s">
        <v>1429</v>
      </c>
    </row>
    <row r="156" spans="1:6" x14ac:dyDescent="0.25">
      <c r="A156" t="s">
        <v>2583</v>
      </c>
      <c r="B156" t="s">
        <v>1430</v>
      </c>
      <c r="C156" t="str">
        <f t="shared" ca="1" si="2"/>
        <v/>
      </c>
      <c r="D156" t="s">
        <v>244</v>
      </c>
      <c r="E156" t="s">
        <v>2583</v>
      </c>
      <c r="F156" t="s">
        <v>1430</v>
      </c>
    </row>
    <row r="157" spans="1:6" x14ac:dyDescent="0.25">
      <c r="A157" t="s">
        <v>2583</v>
      </c>
      <c r="B157" t="s">
        <v>1431</v>
      </c>
      <c r="C157" t="str">
        <f t="shared" ca="1" si="2"/>
        <v/>
      </c>
      <c r="D157" t="s">
        <v>245</v>
      </c>
      <c r="E157" t="s">
        <v>2583</v>
      </c>
      <c r="F157" t="s">
        <v>1431</v>
      </c>
    </row>
    <row r="158" spans="1:6" x14ac:dyDescent="0.25">
      <c r="A158" t="s">
        <v>2583</v>
      </c>
      <c r="B158" t="s">
        <v>1432</v>
      </c>
      <c r="C158" t="str">
        <f t="shared" ca="1" si="2"/>
        <v/>
      </c>
      <c r="D158" t="s">
        <v>246</v>
      </c>
      <c r="E158" t="s">
        <v>2583</v>
      </c>
      <c r="F158" t="s">
        <v>1432</v>
      </c>
    </row>
    <row r="159" spans="1:6" x14ac:dyDescent="0.25">
      <c r="A159" t="s">
        <v>2583</v>
      </c>
      <c r="B159" t="s">
        <v>1433</v>
      </c>
      <c r="C159" t="str">
        <f t="shared" ca="1" si="2"/>
        <v/>
      </c>
      <c r="D159" t="s">
        <v>247</v>
      </c>
      <c r="E159" t="s">
        <v>2583</v>
      </c>
      <c r="F159" t="s">
        <v>1433</v>
      </c>
    </row>
    <row r="160" spans="1:6" x14ac:dyDescent="0.25">
      <c r="A160" t="s">
        <v>2583</v>
      </c>
      <c r="B160" t="s">
        <v>1434</v>
      </c>
      <c r="C160" t="str">
        <f t="shared" ca="1" si="2"/>
        <v/>
      </c>
      <c r="D160" t="s">
        <v>248</v>
      </c>
      <c r="E160" t="s">
        <v>2583</v>
      </c>
      <c r="F160" t="s">
        <v>1434</v>
      </c>
    </row>
    <row r="161" spans="1:6" x14ac:dyDescent="0.25">
      <c r="A161" t="s">
        <v>2583</v>
      </c>
      <c r="B161" t="s">
        <v>1435</v>
      </c>
      <c r="C161" t="str">
        <f t="shared" ca="1" si="2"/>
        <v/>
      </c>
      <c r="D161" t="s">
        <v>249</v>
      </c>
      <c r="E161" t="s">
        <v>2583</v>
      </c>
      <c r="F161" t="s">
        <v>1435</v>
      </c>
    </row>
    <row r="162" spans="1:6" x14ac:dyDescent="0.25">
      <c r="A162" t="s">
        <v>2583</v>
      </c>
      <c r="B162" t="s">
        <v>1436</v>
      </c>
      <c r="C162" t="str">
        <f t="shared" ca="1" si="2"/>
        <v/>
      </c>
      <c r="D162" t="s">
        <v>250</v>
      </c>
      <c r="E162" t="s">
        <v>2583</v>
      </c>
      <c r="F162" t="s">
        <v>1436</v>
      </c>
    </row>
    <row r="163" spans="1:6" x14ac:dyDescent="0.25">
      <c r="A163" t="s">
        <v>2583</v>
      </c>
      <c r="B163" t="s">
        <v>1437</v>
      </c>
      <c r="C163" t="str">
        <f t="shared" ca="1" si="2"/>
        <v/>
      </c>
      <c r="D163" t="s">
        <v>251</v>
      </c>
      <c r="E163" t="s">
        <v>2583</v>
      </c>
      <c r="F163" t="s">
        <v>1437</v>
      </c>
    </row>
    <row r="164" spans="1:6" x14ac:dyDescent="0.25">
      <c r="A164" t="s">
        <v>2583</v>
      </c>
      <c r="B164" t="s">
        <v>1438</v>
      </c>
      <c r="C164" t="str">
        <f t="shared" ca="1" si="2"/>
        <v/>
      </c>
      <c r="D164" t="s">
        <v>252</v>
      </c>
      <c r="E164" t="s">
        <v>2583</v>
      </c>
      <c r="F164" t="s">
        <v>1438</v>
      </c>
    </row>
    <row r="165" spans="1:6" x14ac:dyDescent="0.25">
      <c r="A165" t="s">
        <v>2583</v>
      </c>
      <c r="B165" t="s">
        <v>1439</v>
      </c>
      <c r="C165" t="str">
        <f t="shared" ca="1" si="2"/>
        <v/>
      </c>
      <c r="D165" t="s">
        <v>253</v>
      </c>
      <c r="E165" t="s">
        <v>2583</v>
      </c>
      <c r="F165" t="s">
        <v>1439</v>
      </c>
    </row>
    <row r="166" spans="1:6" x14ac:dyDescent="0.25">
      <c r="A166" t="s">
        <v>2583</v>
      </c>
      <c r="B166" t="s">
        <v>1440</v>
      </c>
      <c r="C166" t="str">
        <f t="shared" ca="1" si="2"/>
        <v/>
      </c>
      <c r="D166" t="s">
        <v>254</v>
      </c>
      <c r="E166" t="s">
        <v>2583</v>
      </c>
      <c r="F166" t="s">
        <v>1440</v>
      </c>
    </row>
    <row r="167" spans="1:6" x14ac:dyDescent="0.25">
      <c r="A167" t="s">
        <v>2583</v>
      </c>
      <c r="B167" t="s">
        <v>1441</v>
      </c>
      <c r="C167" t="str">
        <f t="shared" ca="1" si="2"/>
        <v/>
      </c>
      <c r="D167" t="s">
        <v>255</v>
      </c>
      <c r="E167" t="s">
        <v>2583</v>
      </c>
      <c r="F167" t="s">
        <v>1441</v>
      </c>
    </row>
    <row r="168" spans="1:6" x14ac:dyDescent="0.25">
      <c r="A168" t="s">
        <v>2583</v>
      </c>
      <c r="B168" t="s">
        <v>1442</v>
      </c>
      <c r="C168" t="str">
        <f t="shared" ca="1" si="2"/>
        <v/>
      </c>
      <c r="D168" t="s">
        <v>256</v>
      </c>
      <c r="E168" t="s">
        <v>2583</v>
      </c>
      <c r="F168" t="s">
        <v>1442</v>
      </c>
    </row>
    <row r="169" spans="1:6" x14ac:dyDescent="0.25">
      <c r="A169" t="s">
        <v>2583</v>
      </c>
      <c r="B169" t="s">
        <v>1443</v>
      </c>
      <c r="C169" t="str">
        <f t="shared" ca="1" si="2"/>
        <v/>
      </c>
      <c r="D169" t="s">
        <v>258</v>
      </c>
      <c r="E169" t="s">
        <v>2583</v>
      </c>
      <c r="F169" t="s">
        <v>1443</v>
      </c>
    </row>
    <row r="170" spans="1:6" x14ac:dyDescent="0.25">
      <c r="A170" t="s">
        <v>2583</v>
      </c>
      <c r="B170" t="s">
        <v>1444</v>
      </c>
      <c r="C170" t="str">
        <f t="shared" ca="1" si="2"/>
        <v/>
      </c>
      <c r="D170" t="s">
        <v>259</v>
      </c>
      <c r="E170" t="s">
        <v>2583</v>
      </c>
      <c r="F170" t="s">
        <v>1444</v>
      </c>
    </row>
    <row r="171" spans="1:6" x14ac:dyDescent="0.25">
      <c r="A171" t="s">
        <v>2583</v>
      </c>
      <c r="B171" t="s">
        <v>1445</v>
      </c>
      <c r="C171" t="str">
        <f t="shared" ca="1" si="2"/>
        <v/>
      </c>
      <c r="D171" t="s">
        <v>260</v>
      </c>
      <c r="E171" t="s">
        <v>2583</v>
      </c>
      <c r="F171" t="s">
        <v>1445</v>
      </c>
    </row>
    <row r="172" spans="1:6" x14ac:dyDescent="0.25">
      <c r="A172" t="s">
        <v>2583</v>
      </c>
      <c r="B172" t="s">
        <v>1446</v>
      </c>
      <c r="C172" t="str">
        <f t="shared" ca="1" si="2"/>
        <v/>
      </c>
      <c r="D172" t="s">
        <v>261</v>
      </c>
      <c r="E172" t="s">
        <v>2583</v>
      </c>
      <c r="F172" t="s">
        <v>1446</v>
      </c>
    </row>
    <row r="173" spans="1:6" x14ac:dyDescent="0.25">
      <c r="A173" t="s">
        <v>2583</v>
      </c>
      <c r="B173" t="s">
        <v>1447</v>
      </c>
      <c r="C173" t="str">
        <f t="shared" ca="1" si="2"/>
        <v/>
      </c>
      <c r="D173" t="s">
        <v>262</v>
      </c>
      <c r="E173" t="s">
        <v>2583</v>
      </c>
      <c r="F173" t="s">
        <v>1447</v>
      </c>
    </row>
    <row r="174" spans="1:6" x14ac:dyDescent="0.25">
      <c r="A174" t="s">
        <v>2583</v>
      </c>
      <c r="B174" t="s">
        <v>1448</v>
      </c>
      <c r="C174" t="str">
        <f t="shared" ca="1" si="2"/>
        <v/>
      </c>
      <c r="D174" t="s">
        <v>263</v>
      </c>
      <c r="E174" t="s">
        <v>2583</v>
      </c>
      <c r="F174" t="s">
        <v>1448</v>
      </c>
    </row>
    <row r="175" spans="1:6" x14ac:dyDescent="0.25">
      <c r="A175" t="s">
        <v>2583</v>
      </c>
      <c r="B175" t="s">
        <v>1449</v>
      </c>
      <c r="C175" t="str">
        <f t="shared" ca="1" si="2"/>
        <v/>
      </c>
      <c r="D175" t="s">
        <v>264</v>
      </c>
      <c r="E175" t="s">
        <v>2583</v>
      </c>
      <c r="F175" t="s">
        <v>1449</v>
      </c>
    </row>
    <row r="176" spans="1:6" x14ac:dyDescent="0.25">
      <c r="A176" t="s">
        <v>2583</v>
      </c>
      <c r="B176" t="s">
        <v>1450</v>
      </c>
      <c r="C176" t="str">
        <f t="shared" ca="1" si="2"/>
        <v/>
      </c>
      <c r="D176" t="s">
        <v>265</v>
      </c>
      <c r="E176" t="s">
        <v>2583</v>
      </c>
      <c r="F176" t="s">
        <v>1450</v>
      </c>
    </row>
    <row r="177" spans="1:6" x14ac:dyDescent="0.25">
      <c r="A177" t="s">
        <v>2583</v>
      </c>
      <c r="B177" t="s">
        <v>1451</v>
      </c>
      <c r="C177" t="str">
        <f t="shared" ca="1" si="2"/>
        <v/>
      </c>
      <c r="D177" t="s">
        <v>266</v>
      </c>
      <c r="E177" t="s">
        <v>2583</v>
      </c>
      <c r="F177" t="s">
        <v>1451</v>
      </c>
    </row>
    <row r="178" spans="1:6" x14ac:dyDescent="0.25">
      <c r="A178" t="s">
        <v>2583</v>
      </c>
      <c r="B178" t="s">
        <v>1452</v>
      </c>
      <c r="C178" t="str">
        <f t="shared" ca="1" si="2"/>
        <v/>
      </c>
      <c r="D178" t="s">
        <v>267</v>
      </c>
      <c r="E178" t="s">
        <v>2583</v>
      </c>
      <c r="F178" t="s">
        <v>1452</v>
      </c>
    </row>
    <row r="179" spans="1:6" x14ac:dyDescent="0.25">
      <c r="A179" t="s">
        <v>2583</v>
      </c>
      <c r="B179" t="s">
        <v>1453</v>
      </c>
      <c r="C179" t="str">
        <f t="shared" ca="1" si="2"/>
        <v/>
      </c>
      <c r="D179" t="s">
        <v>268</v>
      </c>
      <c r="E179" t="s">
        <v>2583</v>
      </c>
      <c r="F179" t="s">
        <v>1453</v>
      </c>
    </row>
    <row r="180" spans="1:6" x14ac:dyDescent="0.25">
      <c r="A180" t="s">
        <v>2583</v>
      </c>
      <c r="B180" t="s">
        <v>1454</v>
      </c>
      <c r="C180" t="str">
        <f t="shared" ca="1" si="2"/>
        <v/>
      </c>
      <c r="D180" t="s">
        <v>269</v>
      </c>
      <c r="E180" t="s">
        <v>2583</v>
      </c>
      <c r="F180" t="s">
        <v>1454</v>
      </c>
    </row>
    <row r="181" spans="1:6" x14ac:dyDescent="0.25">
      <c r="A181" t="s">
        <v>2583</v>
      </c>
      <c r="B181" t="s">
        <v>1455</v>
      </c>
      <c r="C181" t="str">
        <f t="shared" ca="1" si="2"/>
        <v/>
      </c>
      <c r="D181" t="s">
        <v>270</v>
      </c>
      <c r="E181" t="s">
        <v>2583</v>
      </c>
      <c r="F181" t="s">
        <v>1455</v>
      </c>
    </row>
    <row r="182" spans="1:6" x14ac:dyDescent="0.25">
      <c r="A182" t="s">
        <v>2583</v>
      </c>
      <c r="B182" t="s">
        <v>1456</v>
      </c>
      <c r="C182" t="str">
        <f t="shared" ca="1" si="2"/>
        <v/>
      </c>
      <c r="D182" t="s">
        <v>271</v>
      </c>
      <c r="E182" t="s">
        <v>2583</v>
      </c>
      <c r="F182" t="s">
        <v>1456</v>
      </c>
    </row>
    <row r="183" spans="1:6" x14ac:dyDescent="0.25">
      <c r="A183" t="s">
        <v>2583</v>
      </c>
      <c r="B183" t="s">
        <v>1457</v>
      </c>
      <c r="C183" t="str">
        <f t="shared" ca="1" si="2"/>
        <v/>
      </c>
      <c r="D183" t="s">
        <v>273</v>
      </c>
      <c r="E183" t="s">
        <v>2583</v>
      </c>
      <c r="F183" t="s">
        <v>1457</v>
      </c>
    </row>
    <row r="184" spans="1:6" x14ac:dyDescent="0.25">
      <c r="A184" t="s">
        <v>2583</v>
      </c>
      <c r="B184" t="s">
        <v>1458</v>
      </c>
      <c r="C184" t="str">
        <f t="shared" ca="1" si="2"/>
        <v/>
      </c>
      <c r="D184" t="s">
        <v>274</v>
      </c>
      <c r="E184" t="s">
        <v>2583</v>
      </c>
      <c r="F184" t="s">
        <v>1458</v>
      </c>
    </row>
    <row r="185" spans="1:6" x14ac:dyDescent="0.25">
      <c r="A185" t="s">
        <v>2583</v>
      </c>
      <c r="B185" t="s">
        <v>1459</v>
      </c>
      <c r="C185" t="str">
        <f t="shared" ca="1" si="2"/>
        <v/>
      </c>
      <c r="D185" t="s">
        <v>275</v>
      </c>
      <c r="E185" t="s">
        <v>2583</v>
      </c>
      <c r="F185" t="s">
        <v>1459</v>
      </c>
    </row>
    <row r="186" spans="1:6" x14ac:dyDescent="0.25">
      <c r="A186" t="s">
        <v>2583</v>
      </c>
      <c r="B186" t="s">
        <v>1460</v>
      </c>
      <c r="C186" t="str">
        <f t="shared" ca="1" si="2"/>
        <v/>
      </c>
      <c r="D186" t="s">
        <v>276</v>
      </c>
      <c r="E186" t="s">
        <v>2583</v>
      </c>
      <c r="F186" t="s">
        <v>1460</v>
      </c>
    </row>
    <row r="187" spans="1:6" x14ac:dyDescent="0.25">
      <c r="A187" t="s">
        <v>2583</v>
      </c>
      <c r="B187" t="s">
        <v>1461</v>
      </c>
      <c r="C187" t="str">
        <f t="shared" ca="1" si="2"/>
        <v/>
      </c>
      <c r="D187" t="s">
        <v>277</v>
      </c>
      <c r="E187" t="s">
        <v>2583</v>
      </c>
      <c r="F187" t="s">
        <v>1461</v>
      </c>
    </row>
    <row r="188" spans="1:6" x14ac:dyDescent="0.25">
      <c r="A188" t="s">
        <v>2583</v>
      </c>
      <c r="B188" t="s">
        <v>1462</v>
      </c>
      <c r="C188" t="str">
        <f t="shared" ca="1" si="2"/>
        <v/>
      </c>
      <c r="D188" t="s">
        <v>278</v>
      </c>
      <c r="E188" t="s">
        <v>2583</v>
      </c>
      <c r="F188" t="s">
        <v>1462</v>
      </c>
    </row>
    <row r="189" spans="1:6" x14ac:dyDescent="0.25">
      <c r="A189" t="s">
        <v>2583</v>
      </c>
      <c r="B189" t="s">
        <v>1463</v>
      </c>
      <c r="C189" t="str">
        <f t="shared" ca="1" si="2"/>
        <v/>
      </c>
      <c r="D189" t="s">
        <v>279</v>
      </c>
      <c r="E189" t="s">
        <v>2583</v>
      </c>
      <c r="F189" t="s">
        <v>1463</v>
      </c>
    </row>
    <row r="190" spans="1:6" x14ac:dyDescent="0.25">
      <c r="A190" t="s">
        <v>2583</v>
      </c>
      <c r="B190" t="s">
        <v>1464</v>
      </c>
      <c r="C190" t="str">
        <f t="shared" ca="1" si="2"/>
        <v/>
      </c>
      <c r="D190" t="s">
        <v>280</v>
      </c>
      <c r="E190" t="s">
        <v>2583</v>
      </c>
      <c r="F190" t="s">
        <v>1464</v>
      </c>
    </row>
    <row r="191" spans="1:6" x14ac:dyDescent="0.25">
      <c r="A191" t="s">
        <v>2583</v>
      </c>
      <c r="B191" t="s">
        <v>1465</v>
      </c>
      <c r="C191" t="str">
        <f t="shared" ca="1" si="2"/>
        <v/>
      </c>
      <c r="D191" t="s">
        <v>281</v>
      </c>
      <c r="E191" t="s">
        <v>2583</v>
      </c>
      <c r="F191" t="s">
        <v>1465</v>
      </c>
    </row>
    <row r="192" spans="1:6" x14ac:dyDescent="0.25">
      <c r="A192" t="s">
        <v>2583</v>
      </c>
      <c r="B192" t="s">
        <v>1466</v>
      </c>
      <c r="C192" t="str">
        <f t="shared" ca="1" si="2"/>
        <v/>
      </c>
      <c r="D192" t="s">
        <v>282</v>
      </c>
      <c r="E192" t="s">
        <v>2583</v>
      </c>
      <c r="F192" t="s">
        <v>1466</v>
      </c>
    </row>
    <row r="193" spans="1:6" x14ac:dyDescent="0.25">
      <c r="A193" t="s">
        <v>2583</v>
      </c>
      <c r="B193" t="s">
        <v>1467</v>
      </c>
      <c r="C193" t="str">
        <f t="shared" ref="C193:C256" ca="1" si="3">IF(ISBLANK(INDIRECT(CONCATENATE("'",A193,"'","!",B193))),"",(INDIRECT(CONCATENATE("'",A193,"'","!",B193))))</f>
        <v/>
      </c>
      <c r="D193" t="s">
        <v>283</v>
      </c>
      <c r="E193" t="s">
        <v>2583</v>
      </c>
      <c r="F193" t="s">
        <v>1467</v>
      </c>
    </row>
    <row r="194" spans="1:6" x14ac:dyDescent="0.25">
      <c r="A194" t="s">
        <v>2583</v>
      </c>
      <c r="B194" t="s">
        <v>1468</v>
      </c>
      <c r="C194" t="str">
        <f t="shared" ca="1" si="3"/>
        <v/>
      </c>
      <c r="D194" t="s">
        <v>284</v>
      </c>
      <c r="E194" t="s">
        <v>2583</v>
      </c>
      <c r="F194" t="s">
        <v>1468</v>
      </c>
    </row>
    <row r="195" spans="1:6" x14ac:dyDescent="0.25">
      <c r="A195" t="s">
        <v>2583</v>
      </c>
      <c r="B195" t="s">
        <v>1469</v>
      </c>
      <c r="C195" t="str">
        <f t="shared" ca="1" si="3"/>
        <v/>
      </c>
      <c r="D195" t="s">
        <v>285</v>
      </c>
      <c r="E195" t="s">
        <v>2583</v>
      </c>
      <c r="F195" t="s">
        <v>1469</v>
      </c>
    </row>
    <row r="196" spans="1:6" x14ac:dyDescent="0.25">
      <c r="A196" t="s">
        <v>2583</v>
      </c>
      <c r="B196" t="s">
        <v>1470</v>
      </c>
      <c r="C196" t="str">
        <f t="shared" ca="1" si="3"/>
        <v/>
      </c>
      <c r="D196" t="s">
        <v>286</v>
      </c>
      <c r="E196" t="s">
        <v>2583</v>
      </c>
      <c r="F196" t="s">
        <v>1470</v>
      </c>
    </row>
    <row r="197" spans="1:6" x14ac:dyDescent="0.25">
      <c r="A197" t="s">
        <v>2583</v>
      </c>
      <c r="B197" t="s">
        <v>1471</v>
      </c>
      <c r="C197" t="str">
        <f t="shared" ca="1" si="3"/>
        <v/>
      </c>
      <c r="D197" t="s">
        <v>288</v>
      </c>
      <c r="E197" t="s">
        <v>2583</v>
      </c>
      <c r="F197" t="s">
        <v>1471</v>
      </c>
    </row>
    <row r="198" spans="1:6" x14ac:dyDescent="0.25">
      <c r="A198" t="s">
        <v>2583</v>
      </c>
      <c r="B198" t="s">
        <v>1472</v>
      </c>
      <c r="C198" t="str">
        <f t="shared" ca="1" si="3"/>
        <v/>
      </c>
      <c r="D198" t="s">
        <v>289</v>
      </c>
      <c r="E198" t="s">
        <v>2583</v>
      </c>
      <c r="F198" t="s">
        <v>1472</v>
      </c>
    </row>
    <row r="199" spans="1:6" x14ac:dyDescent="0.25">
      <c r="A199" t="s">
        <v>2583</v>
      </c>
      <c r="B199" t="s">
        <v>1473</v>
      </c>
      <c r="C199" t="str">
        <f t="shared" ca="1" si="3"/>
        <v/>
      </c>
      <c r="D199" t="s">
        <v>290</v>
      </c>
      <c r="E199" t="s">
        <v>2583</v>
      </c>
      <c r="F199" t="s">
        <v>1473</v>
      </c>
    </row>
    <row r="200" spans="1:6" x14ac:dyDescent="0.25">
      <c r="A200" t="s">
        <v>2583</v>
      </c>
      <c r="B200" t="s">
        <v>1474</v>
      </c>
      <c r="C200" t="str">
        <f t="shared" ca="1" si="3"/>
        <v/>
      </c>
      <c r="D200" t="s">
        <v>291</v>
      </c>
      <c r="E200" t="s">
        <v>2583</v>
      </c>
      <c r="F200" t="s">
        <v>1474</v>
      </c>
    </row>
    <row r="201" spans="1:6" x14ac:dyDescent="0.25">
      <c r="A201" t="s">
        <v>2583</v>
      </c>
      <c r="B201" t="s">
        <v>1475</v>
      </c>
      <c r="C201" t="str">
        <f t="shared" ca="1" si="3"/>
        <v/>
      </c>
      <c r="D201" t="s">
        <v>292</v>
      </c>
      <c r="E201" t="s">
        <v>2583</v>
      </c>
      <c r="F201" t="s">
        <v>1475</v>
      </c>
    </row>
    <row r="202" spans="1:6" x14ac:dyDescent="0.25">
      <c r="A202" t="s">
        <v>2583</v>
      </c>
      <c r="B202" t="s">
        <v>1476</v>
      </c>
      <c r="C202" t="str">
        <f t="shared" ca="1" si="3"/>
        <v/>
      </c>
      <c r="D202" t="s">
        <v>293</v>
      </c>
      <c r="E202" t="s">
        <v>2583</v>
      </c>
      <c r="F202" t="s">
        <v>1476</v>
      </c>
    </row>
    <row r="203" spans="1:6" x14ac:dyDescent="0.25">
      <c r="A203" t="s">
        <v>2583</v>
      </c>
      <c r="B203" t="s">
        <v>1477</v>
      </c>
      <c r="C203" t="str">
        <f t="shared" ca="1" si="3"/>
        <v/>
      </c>
      <c r="D203" t="s">
        <v>294</v>
      </c>
      <c r="E203" t="s">
        <v>2583</v>
      </c>
      <c r="F203" t="s">
        <v>1477</v>
      </c>
    </row>
    <row r="204" spans="1:6" x14ac:dyDescent="0.25">
      <c r="A204" t="s">
        <v>2583</v>
      </c>
      <c r="B204" t="s">
        <v>1478</v>
      </c>
      <c r="C204" t="str">
        <f t="shared" ca="1" si="3"/>
        <v/>
      </c>
      <c r="D204" t="s">
        <v>295</v>
      </c>
      <c r="E204" t="s">
        <v>2583</v>
      </c>
      <c r="F204" t="s">
        <v>1478</v>
      </c>
    </row>
    <row r="205" spans="1:6" x14ac:dyDescent="0.25">
      <c r="A205" t="s">
        <v>2583</v>
      </c>
      <c r="B205" t="s">
        <v>1479</v>
      </c>
      <c r="C205" t="str">
        <f t="shared" ca="1" si="3"/>
        <v/>
      </c>
      <c r="D205" t="s">
        <v>296</v>
      </c>
      <c r="E205" t="s">
        <v>2583</v>
      </c>
      <c r="F205" t="s">
        <v>1479</v>
      </c>
    </row>
    <row r="206" spans="1:6" x14ac:dyDescent="0.25">
      <c r="A206" t="s">
        <v>2583</v>
      </c>
      <c r="B206" t="s">
        <v>1480</v>
      </c>
      <c r="C206" t="str">
        <f t="shared" ca="1" si="3"/>
        <v/>
      </c>
      <c r="D206" t="s">
        <v>297</v>
      </c>
      <c r="E206" t="s">
        <v>2583</v>
      </c>
      <c r="F206" t="s">
        <v>1480</v>
      </c>
    </row>
    <row r="207" spans="1:6" x14ac:dyDescent="0.25">
      <c r="A207" t="s">
        <v>2583</v>
      </c>
      <c r="B207" t="s">
        <v>1481</v>
      </c>
      <c r="C207" t="str">
        <f t="shared" ca="1" si="3"/>
        <v/>
      </c>
      <c r="D207" t="s">
        <v>298</v>
      </c>
      <c r="E207" t="s">
        <v>2583</v>
      </c>
      <c r="F207" t="s">
        <v>1481</v>
      </c>
    </row>
    <row r="208" spans="1:6" x14ac:dyDescent="0.25">
      <c r="A208" t="s">
        <v>2583</v>
      </c>
      <c r="B208" t="s">
        <v>1482</v>
      </c>
      <c r="C208" t="str">
        <f t="shared" ca="1" si="3"/>
        <v/>
      </c>
      <c r="D208" t="s">
        <v>299</v>
      </c>
      <c r="E208" t="s">
        <v>2583</v>
      </c>
      <c r="F208" t="s">
        <v>1482</v>
      </c>
    </row>
    <row r="209" spans="1:6" x14ac:dyDescent="0.25">
      <c r="A209" t="s">
        <v>2583</v>
      </c>
      <c r="B209" t="s">
        <v>1483</v>
      </c>
      <c r="C209" t="str">
        <f t="shared" ca="1" si="3"/>
        <v/>
      </c>
      <c r="D209" t="s">
        <v>300</v>
      </c>
      <c r="E209" t="s">
        <v>2583</v>
      </c>
      <c r="F209" t="s">
        <v>1483</v>
      </c>
    </row>
    <row r="210" spans="1:6" x14ac:dyDescent="0.25">
      <c r="A210" t="s">
        <v>2583</v>
      </c>
      <c r="B210" t="s">
        <v>1484</v>
      </c>
      <c r="C210" t="str">
        <f t="shared" ca="1" si="3"/>
        <v/>
      </c>
      <c r="D210" t="s">
        <v>301</v>
      </c>
      <c r="E210" t="s">
        <v>2583</v>
      </c>
      <c r="F210" t="s">
        <v>1484</v>
      </c>
    </row>
    <row r="211" spans="1:6" x14ac:dyDescent="0.25">
      <c r="A211" t="s">
        <v>2583</v>
      </c>
      <c r="B211" t="s">
        <v>1485</v>
      </c>
      <c r="C211" t="str">
        <f t="shared" ca="1" si="3"/>
        <v/>
      </c>
      <c r="D211" t="s">
        <v>303</v>
      </c>
      <c r="E211" t="s">
        <v>2583</v>
      </c>
      <c r="F211" t="s">
        <v>1485</v>
      </c>
    </row>
    <row r="212" spans="1:6" x14ac:dyDescent="0.25">
      <c r="A212" t="s">
        <v>2583</v>
      </c>
      <c r="B212" t="s">
        <v>1486</v>
      </c>
      <c r="C212" t="str">
        <f t="shared" ca="1" si="3"/>
        <v/>
      </c>
      <c r="D212" t="s">
        <v>304</v>
      </c>
      <c r="E212" t="s">
        <v>2583</v>
      </c>
      <c r="F212" t="s">
        <v>1486</v>
      </c>
    </row>
    <row r="213" spans="1:6" x14ac:dyDescent="0.25">
      <c r="A213" t="s">
        <v>2583</v>
      </c>
      <c r="B213" t="s">
        <v>1487</v>
      </c>
      <c r="C213" t="str">
        <f t="shared" ca="1" si="3"/>
        <v/>
      </c>
      <c r="D213" t="s">
        <v>305</v>
      </c>
      <c r="E213" t="s">
        <v>2583</v>
      </c>
      <c r="F213" t="s">
        <v>1487</v>
      </c>
    </row>
    <row r="214" spans="1:6" x14ac:dyDescent="0.25">
      <c r="A214" t="s">
        <v>2583</v>
      </c>
      <c r="B214" t="s">
        <v>1488</v>
      </c>
      <c r="C214" t="str">
        <f t="shared" ca="1" si="3"/>
        <v/>
      </c>
      <c r="D214" t="s">
        <v>306</v>
      </c>
      <c r="E214" t="s">
        <v>2583</v>
      </c>
      <c r="F214" t="s">
        <v>1488</v>
      </c>
    </row>
    <row r="215" spans="1:6" x14ac:dyDescent="0.25">
      <c r="A215" t="s">
        <v>2583</v>
      </c>
      <c r="B215" t="s">
        <v>1489</v>
      </c>
      <c r="C215" t="str">
        <f t="shared" ca="1" si="3"/>
        <v/>
      </c>
      <c r="D215" t="s">
        <v>307</v>
      </c>
      <c r="E215" t="s">
        <v>2583</v>
      </c>
      <c r="F215" t="s">
        <v>1489</v>
      </c>
    </row>
    <row r="216" spans="1:6" x14ac:dyDescent="0.25">
      <c r="A216" t="s">
        <v>2583</v>
      </c>
      <c r="B216" t="s">
        <v>1490</v>
      </c>
      <c r="C216" t="str">
        <f t="shared" ca="1" si="3"/>
        <v/>
      </c>
      <c r="D216" t="s">
        <v>308</v>
      </c>
      <c r="E216" t="s">
        <v>2583</v>
      </c>
      <c r="F216" t="s">
        <v>1490</v>
      </c>
    </row>
    <row r="217" spans="1:6" x14ac:dyDescent="0.25">
      <c r="A217" t="s">
        <v>2583</v>
      </c>
      <c r="B217" t="s">
        <v>1491</v>
      </c>
      <c r="C217" t="str">
        <f t="shared" ca="1" si="3"/>
        <v/>
      </c>
      <c r="D217" t="s">
        <v>309</v>
      </c>
      <c r="E217" t="s">
        <v>2583</v>
      </c>
      <c r="F217" t="s">
        <v>1491</v>
      </c>
    </row>
    <row r="218" spans="1:6" x14ac:dyDescent="0.25">
      <c r="A218" t="s">
        <v>2583</v>
      </c>
      <c r="B218" t="s">
        <v>1492</v>
      </c>
      <c r="C218" t="str">
        <f t="shared" ca="1" si="3"/>
        <v/>
      </c>
      <c r="D218" t="s">
        <v>310</v>
      </c>
      <c r="E218" t="s">
        <v>2583</v>
      </c>
      <c r="F218" t="s">
        <v>1492</v>
      </c>
    </row>
    <row r="219" spans="1:6" x14ac:dyDescent="0.25">
      <c r="A219" t="s">
        <v>2583</v>
      </c>
      <c r="B219" t="s">
        <v>1493</v>
      </c>
      <c r="C219" t="str">
        <f t="shared" ca="1" si="3"/>
        <v/>
      </c>
      <c r="D219" t="s">
        <v>311</v>
      </c>
      <c r="E219" t="s">
        <v>2583</v>
      </c>
      <c r="F219" t="s">
        <v>1493</v>
      </c>
    </row>
    <row r="220" spans="1:6" x14ac:dyDescent="0.25">
      <c r="A220" t="s">
        <v>2583</v>
      </c>
      <c r="B220" t="s">
        <v>1494</v>
      </c>
      <c r="C220" t="str">
        <f t="shared" ca="1" si="3"/>
        <v/>
      </c>
      <c r="D220" t="s">
        <v>312</v>
      </c>
      <c r="E220" t="s">
        <v>2583</v>
      </c>
      <c r="F220" t="s">
        <v>1494</v>
      </c>
    </row>
    <row r="221" spans="1:6" x14ac:dyDescent="0.25">
      <c r="A221" t="s">
        <v>2583</v>
      </c>
      <c r="B221" t="s">
        <v>1495</v>
      </c>
      <c r="C221" t="str">
        <f t="shared" ca="1" si="3"/>
        <v/>
      </c>
      <c r="D221" t="s">
        <v>313</v>
      </c>
      <c r="E221" t="s">
        <v>2583</v>
      </c>
      <c r="F221" t="s">
        <v>1495</v>
      </c>
    </row>
    <row r="222" spans="1:6" x14ac:dyDescent="0.25">
      <c r="A222" t="s">
        <v>2583</v>
      </c>
      <c r="B222" t="s">
        <v>1496</v>
      </c>
      <c r="C222" t="str">
        <f t="shared" ca="1" si="3"/>
        <v/>
      </c>
      <c r="D222" t="s">
        <v>314</v>
      </c>
      <c r="E222" t="s">
        <v>2583</v>
      </c>
      <c r="F222" t="s">
        <v>1496</v>
      </c>
    </row>
    <row r="223" spans="1:6" x14ac:dyDescent="0.25">
      <c r="A223" t="s">
        <v>2583</v>
      </c>
      <c r="B223" t="s">
        <v>1497</v>
      </c>
      <c r="C223" t="str">
        <f t="shared" ca="1" si="3"/>
        <v/>
      </c>
      <c r="D223" t="s">
        <v>315</v>
      </c>
      <c r="E223" t="s">
        <v>2583</v>
      </c>
      <c r="F223" t="s">
        <v>1497</v>
      </c>
    </row>
    <row r="224" spans="1:6" x14ac:dyDescent="0.25">
      <c r="A224" t="s">
        <v>2583</v>
      </c>
      <c r="B224" t="s">
        <v>1498</v>
      </c>
      <c r="C224" t="str">
        <f t="shared" ca="1" si="3"/>
        <v/>
      </c>
      <c r="D224" t="s">
        <v>316</v>
      </c>
      <c r="E224" t="s">
        <v>2583</v>
      </c>
      <c r="F224" t="s">
        <v>1498</v>
      </c>
    </row>
    <row r="225" spans="1:6" x14ac:dyDescent="0.25">
      <c r="A225" t="s">
        <v>2583</v>
      </c>
      <c r="B225" t="s">
        <v>1499</v>
      </c>
      <c r="C225" t="str">
        <f t="shared" ca="1" si="3"/>
        <v/>
      </c>
      <c r="D225" t="s">
        <v>318</v>
      </c>
      <c r="E225" t="s">
        <v>2583</v>
      </c>
      <c r="F225" t="s">
        <v>1499</v>
      </c>
    </row>
    <row r="226" spans="1:6" x14ac:dyDescent="0.25">
      <c r="A226" t="s">
        <v>2583</v>
      </c>
      <c r="B226" t="s">
        <v>1500</v>
      </c>
      <c r="C226" t="str">
        <f t="shared" ca="1" si="3"/>
        <v/>
      </c>
      <c r="D226" t="s">
        <v>319</v>
      </c>
      <c r="E226" t="s">
        <v>2583</v>
      </c>
      <c r="F226" t="s">
        <v>1500</v>
      </c>
    </row>
    <row r="227" spans="1:6" x14ac:dyDescent="0.25">
      <c r="A227" t="s">
        <v>2583</v>
      </c>
      <c r="B227" t="s">
        <v>1501</v>
      </c>
      <c r="C227" t="str">
        <f t="shared" ca="1" si="3"/>
        <v/>
      </c>
      <c r="D227" t="s">
        <v>320</v>
      </c>
      <c r="E227" t="s">
        <v>2583</v>
      </c>
      <c r="F227" t="s">
        <v>1501</v>
      </c>
    </row>
    <row r="228" spans="1:6" x14ac:dyDescent="0.25">
      <c r="A228" t="s">
        <v>2583</v>
      </c>
      <c r="B228" t="s">
        <v>1502</v>
      </c>
      <c r="C228" t="str">
        <f t="shared" ca="1" si="3"/>
        <v/>
      </c>
      <c r="D228" t="s">
        <v>321</v>
      </c>
      <c r="E228" t="s">
        <v>2583</v>
      </c>
      <c r="F228" t="s">
        <v>1502</v>
      </c>
    </row>
    <row r="229" spans="1:6" x14ac:dyDescent="0.25">
      <c r="A229" t="s">
        <v>2583</v>
      </c>
      <c r="B229" t="s">
        <v>1503</v>
      </c>
      <c r="C229" t="str">
        <f t="shared" ca="1" si="3"/>
        <v/>
      </c>
      <c r="D229" t="s">
        <v>322</v>
      </c>
      <c r="E229" t="s">
        <v>2583</v>
      </c>
      <c r="F229" t="s">
        <v>1503</v>
      </c>
    </row>
    <row r="230" spans="1:6" x14ac:dyDescent="0.25">
      <c r="A230" t="s">
        <v>2583</v>
      </c>
      <c r="B230" t="s">
        <v>1504</v>
      </c>
      <c r="C230" t="str">
        <f t="shared" ca="1" si="3"/>
        <v/>
      </c>
      <c r="D230" t="s">
        <v>323</v>
      </c>
      <c r="E230" t="s">
        <v>2583</v>
      </c>
      <c r="F230" t="s">
        <v>1504</v>
      </c>
    </row>
    <row r="231" spans="1:6" x14ac:dyDescent="0.25">
      <c r="A231" t="s">
        <v>2583</v>
      </c>
      <c r="B231" t="s">
        <v>1505</v>
      </c>
      <c r="C231" t="str">
        <f t="shared" ca="1" si="3"/>
        <v/>
      </c>
      <c r="D231" t="s">
        <v>324</v>
      </c>
      <c r="E231" t="s">
        <v>2583</v>
      </c>
      <c r="F231" t="s">
        <v>1505</v>
      </c>
    </row>
    <row r="232" spans="1:6" x14ac:dyDescent="0.25">
      <c r="A232" t="s">
        <v>2583</v>
      </c>
      <c r="B232" t="s">
        <v>1506</v>
      </c>
      <c r="C232" t="str">
        <f t="shared" ca="1" si="3"/>
        <v/>
      </c>
      <c r="D232" t="s">
        <v>325</v>
      </c>
      <c r="E232" t="s">
        <v>2583</v>
      </c>
      <c r="F232" t="s">
        <v>1506</v>
      </c>
    </row>
    <row r="233" spans="1:6" x14ac:dyDescent="0.25">
      <c r="A233" t="s">
        <v>2583</v>
      </c>
      <c r="B233" t="s">
        <v>1507</v>
      </c>
      <c r="C233" t="str">
        <f t="shared" ca="1" si="3"/>
        <v/>
      </c>
      <c r="D233" t="s">
        <v>326</v>
      </c>
      <c r="E233" t="s">
        <v>2583</v>
      </c>
      <c r="F233" t="s">
        <v>1507</v>
      </c>
    </row>
    <row r="234" spans="1:6" x14ac:dyDescent="0.25">
      <c r="A234" t="s">
        <v>2583</v>
      </c>
      <c r="B234" t="s">
        <v>1508</v>
      </c>
      <c r="C234" t="str">
        <f t="shared" ca="1" si="3"/>
        <v/>
      </c>
      <c r="D234" t="s">
        <v>327</v>
      </c>
      <c r="E234" t="s">
        <v>2583</v>
      </c>
      <c r="F234" t="s">
        <v>1508</v>
      </c>
    </row>
    <row r="235" spans="1:6" x14ac:dyDescent="0.25">
      <c r="A235" t="s">
        <v>2583</v>
      </c>
      <c r="B235" t="s">
        <v>1509</v>
      </c>
      <c r="C235" t="str">
        <f t="shared" ca="1" si="3"/>
        <v/>
      </c>
      <c r="D235" t="s">
        <v>328</v>
      </c>
      <c r="E235" t="s">
        <v>2583</v>
      </c>
      <c r="F235" t="s">
        <v>1509</v>
      </c>
    </row>
    <row r="236" spans="1:6" x14ac:dyDescent="0.25">
      <c r="A236" t="s">
        <v>2583</v>
      </c>
      <c r="B236" t="s">
        <v>1510</v>
      </c>
      <c r="C236" t="str">
        <f t="shared" ca="1" si="3"/>
        <v/>
      </c>
      <c r="D236" t="s">
        <v>329</v>
      </c>
      <c r="E236" t="s">
        <v>2583</v>
      </c>
      <c r="F236" t="s">
        <v>1510</v>
      </c>
    </row>
    <row r="237" spans="1:6" x14ac:dyDescent="0.25">
      <c r="A237" t="s">
        <v>2583</v>
      </c>
      <c r="B237" t="s">
        <v>1511</v>
      </c>
      <c r="C237" t="str">
        <f t="shared" ca="1" si="3"/>
        <v/>
      </c>
      <c r="D237" t="s">
        <v>330</v>
      </c>
      <c r="E237" t="s">
        <v>2583</v>
      </c>
      <c r="F237" t="s">
        <v>1511</v>
      </c>
    </row>
    <row r="238" spans="1:6" x14ac:dyDescent="0.25">
      <c r="A238" t="s">
        <v>2583</v>
      </c>
      <c r="B238" t="s">
        <v>1512</v>
      </c>
      <c r="C238" t="str">
        <f t="shared" ca="1" si="3"/>
        <v/>
      </c>
      <c r="D238" t="s">
        <v>331</v>
      </c>
      <c r="E238" t="s">
        <v>2583</v>
      </c>
      <c r="F238" t="s">
        <v>1512</v>
      </c>
    </row>
    <row r="239" spans="1:6" x14ac:dyDescent="0.25">
      <c r="A239" t="s">
        <v>2583</v>
      </c>
      <c r="B239" t="s">
        <v>1513</v>
      </c>
      <c r="C239" t="str">
        <f t="shared" ca="1" si="3"/>
        <v/>
      </c>
      <c r="D239" t="s">
        <v>334</v>
      </c>
      <c r="E239" t="s">
        <v>2583</v>
      </c>
      <c r="F239" t="s">
        <v>1513</v>
      </c>
    </row>
    <row r="240" spans="1:6" x14ac:dyDescent="0.25">
      <c r="A240" t="s">
        <v>2583</v>
      </c>
      <c r="B240" t="s">
        <v>1514</v>
      </c>
      <c r="C240" t="str">
        <f t="shared" ca="1" si="3"/>
        <v/>
      </c>
      <c r="D240" t="s">
        <v>335</v>
      </c>
      <c r="E240" t="s">
        <v>2583</v>
      </c>
      <c r="F240" t="s">
        <v>1514</v>
      </c>
    </row>
    <row r="241" spans="1:6" x14ac:dyDescent="0.25">
      <c r="A241" t="s">
        <v>2583</v>
      </c>
      <c r="B241" t="s">
        <v>1515</v>
      </c>
      <c r="C241" t="str">
        <f t="shared" ca="1" si="3"/>
        <v/>
      </c>
      <c r="D241" t="s">
        <v>336</v>
      </c>
      <c r="E241" t="s">
        <v>2583</v>
      </c>
      <c r="F241" t="s">
        <v>1515</v>
      </c>
    </row>
    <row r="242" spans="1:6" x14ac:dyDescent="0.25">
      <c r="A242" t="s">
        <v>2583</v>
      </c>
      <c r="B242" t="s">
        <v>1516</v>
      </c>
      <c r="C242" t="str">
        <f t="shared" ca="1" si="3"/>
        <v/>
      </c>
      <c r="D242" t="s">
        <v>337</v>
      </c>
      <c r="E242" t="s">
        <v>2583</v>
      </c>
      <c r="F242" t="s">
        <v>1516</v>
      </c>
    </row>
    <row r="243" spans="1:6" x14ac:dyDescent="0.25">
      <c r="A243" t="s">
        <v>2583</v>
      </c>
      <c r="B243" t="s">
        <v>1517</v>
      </c>
      <c r="C243" t="str">
        <f t="shared" ca="1" si="3"/>
        <v/>
      </c>
      <c r="D243" t="s">
        <v>338</v>
      </c>
      <c r="E243" t="s">
        <v>2583</v>
      </c>
      <c r="F243" t="s">
        <v>1517</v>
      </c>
    </row>
    <row r="244" spans="1:6" x14ac:dyDescent="0.25">
      <c r="A244" t="s">
        <v>2583</v>
      </c>
      <c r="B244" t="s">
        <v>1518</v>
      </c>
      <c r="C244" t="str">
        <f t="shared" ca="1" si="3"/>
        <v/>
      </c>
      <c r="D244" t="s">
        <v>339</v>
      </c>
      <c r="E244" t="s">
        <v>2583</v>
      </c>
      <c r="F244" t="s">
        <v>1518</v>
      </c>
    </row>
    <row r="245" spans="1:6" x14ac:dyDescent="0.25">
      <c r="A245" t="s">
        <v>2583</v>
      </c>
      <c r="B245" t="s">
        <v>1519</v>
      </c>
      <c r="C245" t="str">
        <f t="shared" ca="1" si="3"/>
        <v/>
      </c>
      <c r="D245" t="s">
        <v>340</v>
      </c>
      <c r="E245" t="s">
        <v>2583</v>
      </c>
      <c r="F245" t="s">
        <v>1519</v>
      </c>
    </row>
    <row r="246" spans="1:6" x14ac:dyDescent="0.25">
      <c r="A246" t="s">
        <v>2583</v>
      </c>
      <c r="B246" t="s">
        <v>1520</v>
      </c>
      <c r="C246" t="str">
        <f t="shared" ca="1" si="3"/>
        <v/>
      </c>
      <c r="D246" t="s">
        <v>341</v>
      </c>
      <c r="E246" t="s">
        <v>2583</v>
      </c>
      <c r="F246" t="s">
        <v>1520</v>
      </c>
    </row>
    <row r="247" spans="1:6" x14ac:dyDescent="0.25">
      <c r="A247" t="s">
        <v>2583</v>
      </c>
      <c r="B247" t="s">
        <v>1521</v>
      </c>
      <c r="C247" t="str">
        <f t="shared" ca="1" si="3"/>
        <v/>
      </c>
      <c r="D247" t="s">
        <v>342</v>
      </c>
      <c r="E247" t="s">
        <v>2583</v>
      </c>
      <c r="F247" t="s">
        <v>1521</v>
      </c>
    </row>
    <row r="248" spans="1:6" x14ac:dyDescent="0.25">
      <c r="A248" t="s">
        <v>2583</v>
      </c>
      <c r="B248" t="s">
        <v>1522</v>
      </c>
      <c r="C248" t="str">
        <f t="shared" ca="1" si="3"/>
        <v/>
      </c>
      <c r="D248" t="s">
        <v>343</v>
      </c>
      <c r="E248" t="s">
        <v>2583</v>
      </c>
      <c r="F248" t="s">
        <v>1522</v>
      </c>
    </row>
    <row r="249" spans="1:6" x14ac:dyDescent="0.25">
      <c r="A249" t="s">
        <v>2583</v>
      </c>
      <c r="B249" t="s">
        <v>1523</v>
      </c>
      <c r="C249" t="str">
        <f t="shared" ca="1" si="3"/>
        <v/>
      </c>
      <c r="D249" t="s">
        <v>344</v>
      </c>
      <c r="E249" t="s">
        <v>2583</v>
      </c>
      <c r="F249" t="s">
        <v>1523</v>
      </c>
    </row>
    <row r="250" spans="1:6" x14ac:dyDescent="0.25">
      <c r="A250" t="s">
        <v>2583</v>
      </c>
      <c r="B250" t="s">
        <v>1524</v>
      </c>
      <c r="C250" t="str">
        <f t="shared" ca="1" si="3"/>
        <v/>
      </c>
      <c r="D250" t="s">
        <v>345</v>
      </c>
      <c r="E250" t="s">
        <v>2583</v>
      </c>
      <c r="F250" t="s">
        <v>1524</v>
      </c>
    </row>
    <row r="251" spans="1:6" x14ac:dyDescent="0.25">
      <c r="A251" t="s">
        <v>2583</v>
      </c>
      <c r="B251" t="s">
        <v>1525</v>
      </c>
      <c r="C251" t="str">
        <f t="shared" ca="1" si="3"/>
        <v/>
      </c>
      <c r="D251" t="s">
        <v>346</v>
      </c>
      <c r="E251" t="s">
        <v>2583</v>
      </c>
      <c r="F251" t="s">
        <v>1525</v>
      </c>
    </row>
    <row r="252" spans="1:6" x14ac:dyDescent="0.25">
      <c r="A252" t="s">
        <v>2583</v>
      </c>
      <c r="B252" t="s">
        <v>1526</v>
      </c>
      <c r="C252" t="str">
        <f t="shared" ca="1" si="3"/>
        <v/>
      </c>
      <c r="D252" t="s">
        <v>347</v>
      </c>
      <c r="E252" t="s">
        <v>2583</v>
      </c>
      <c r="F252" t="s">
        <v>1526</v>
      </c>
    </row>
    <row r="253" spans="1:6" x14ac:dyDescent="0.25">
      <c r="A253" t="s">
        <v>2583</v>
      </c>
      <c r="B253" t="s">
        <v>2215</v>
      </c>
      <c r="C253" t="str">
        <f t="shared" ca="1" si="3"/>
        <v/>
      </c>
      <c r="D253" t="s">
        <v>353</v>
      </c>
      <c r="E253" t="s">
        <v>2583</v>
      </c>
      <c r="F253" t="s">
        <v>2215</v>
      </c>
    </row>
    <row r="254" spans="1:6" x14ac:dyDescent="0.25">
      <c r="A254" t="s">
        <v>2583</v>
      </c>
      <c r="B254" t="s">
        <v>2110</v>
      </c>
      <c r="C254" t="str">
        <f t="shared" ca="1" si="3"/>
        <v/>
      </c>
      <c r="D254" t="s">
        <v>354</v>
      </c>
      <c r="E254" t="s">
        <v>2583</v>
      </c>
      <c r="F254" t="s">
        <v>2110</v>
      </c>
    </row>
    <row r="255" spans="1:6" x14ac:dyDescent="0.25">
      <c r="A255" t="s">
        <v>2583</v>
      </c>
      <c r="B255" t="s">
        <v>1667</v>
      </c>
      <c r="C255" t="str">
        <f t="shared" ca="1" si="3"/>
        <v/>
      </c>
      <c r="D255" t="s">
        <v>355</v>
      </c>
      <c r="E255" t="s">
        <v>2583</v>
      </c>
      <c r="F255" t="s">
        <v>1667</v>
      </c>
    </row>
    <row r="256" spans="1:6" x14ac:dyDescent="0.25">
      <c r="A256" t="s">
        <v>2583</v>
      </c>
      <c r="B256" t="s">
        <v>1668</v>
      </c>
      <c r="C256" t="str">
        <f t="shared" ca="1" si="3"/>
        <v/>
      </c>
      <c r="D256" t="s">
        <v>356</v>
      </c>
      <c r="E256" t="s">
        <v>2583</v>
      </c>
      <c r="F256" t="s">
        <v>1668</v>
      </c>
    </row>
    <row r="257" spans="1:6" x14ac:dyDescent="0.25">
      <c r="A257" t="s">
        <v>2583</v>
      </c>
      <c r="B257" t="s">
        <v>1669</v>
      </c>
      <c r="C257" t="str">
        <f t="shared" ref="C257:C320" ca="1" si="4">IF(ISBLANK(INDIRECT(CONCATENATE("'",A257,"'","!",B257))),"",(INDIRECT(CONCATENATE("'",A257,"'","!",B257))))</f>
        <v/>
      </c>
      <c r="D257" t="s">
        <v>357</v>
      </c>
      <c r="E257" t="s">
        <v>2583</v>
      </c>
      <c r="F257" t="s">
        <v>1669</v>
      </c>
    </row>
    <row r="258" spans="1:6" x14ac:dyDescent="0.25">
      <c r="A258" t="s">
        <v>2583</v>
      </c>
      <c r="B258" t="s">
        <v>1670</v>
      </c>
      <c r="C258" t="str">
        <f t="shared" ca="1" si="4"/>
        <v/>
      </c>
      <c r="D258" t="s">
        <v>358</v>
      </c>
      <c r="E258" t="s">
        <v>2583</v>
      </c>
      <c r="F258" t="s">
        <v>1670</v>
      </c>
    </row>
    <row r="259" spans="1:6" x14ac:dyDescent="0.25">
      <c r="A259" t="s">
        <v>2583</v>
      </c>
      <c r="B259" t="s">
        <v>1671</v>
      </c>
      <c r="C259" t="str">
        <f t="shared" ca="1" si="4"/>
        <v/>
      </c>
      <c r="D259" t="s">
        <v>359</v>
      </c>
      <c r="E259" t="s">
        <v>2583</v>
      </c>
      <c r="F259" t="s">
        <v>1671</v>
      </c>
    </row>
    <row r="260" spans="1:6" x14ac:dyDescent="0.25">
      <c r="A260" t="s">
        <v>2583</v>
      </c>
      <c r="B260" t="s">
        <v>1672</v>
      </c>
      <c r="C260" t="str">
        <f t="shared" ca="1" si="4"/>
        <v/>
      </c>
      <c r="D260" t="s">
        <v>360</v>
      </c>
      <c r="E260" t="s">
        <v>2583</v>
      </c>
      <c r="F260" t="s">
        <v>1672</v>
      </c>
    </row>
    <row r="261" spans="1:6" x14ac:dyDescent="0.25">
      <c r="A261" t="s">
        <v>2583</v>
      </c>
      <c r="B261" t="s">
        <v>1673</v>
      </c>
      <c r="C261" t="str">
        <f t="shared" ca="1" si="4"/>
        <v/>
      </c>
      <c r="D261" t="s">
        <v>361</v>
      </c>
      <c r="E261" t="s">
        <v>2583</v>
      </c>
      <c r="F261" t="s">
        <v>1673</v>
      </c>
    </row>
    <row r="262" spans="1:6" x14ac:dyDescent="0.25">
      <c r="A262" t="s">
        <v>2583</v>
      </c>
      <c r="B262" t="s">
        <v>1674</v>
      </c>
      <c r="C262" t="str">
        <f t="shared" ca="1" si="4"/>
        <v/>
      </c>
      <c r="D262" t="s">
        <v>362</v>
      </c>
      <c r="E262" t="s">
        <v>2583</v>
      </c>
      <c r="F262" t="s">
        <v>1674</v>
      </c>
    </row>
    <row r="263" spans="1:6" x14ac:dyDescent="0.25">
      <c r="A263" t="s">
        <v>2583</v>
      </c>
      <c r="B263" t="s">
        <v>1675</v>
      </c>
      <c r="C263" t="str">
        <f t="shared" ca="1" si="4"/>
        <v/>
      </c>
      <c r="D263" t="s">
        <v>363</v>
      </c>
      <c r="E263" t="s">
        <v>2583</v>
      </c>
      <c r="F263" t="s">
        <v>1675</v>
      </c>
    </row>
    <row r="264" spans="1:6" x14ac:dyDescent="0.25">
      <c r="A264" t="s">
        <v>2583</v>
      </c>
      <c r="B264" t="s">
        <v>2216</v>
      </c>
      <c r="C264" t="str">
        <f t="shared" ca="1" si="4"/>
        <v/>
      </c>
      <c r="D264" t="s">
        <v>364</v>
      </c>
      <c r="E264" t="s">
        <v>2583</v>
      </c>
      <c r="F264" t="s">
        <v>2216</v>
      </c>
    </row>
    <row r="265" spans="1:6" x14ac:dyDescent="0.25">
      <c r="A265" t="s">
        <v>2583</v>
      </c>
      <c r="B265" t="s">
        <v>2111</v>
      </c>
      <c r="C265" t="str">
        <f t="shared" ca="1" si="4"/>
        <v/>
      </c>
      <c r="D265" t="s">
        <v>366</v>
      </c>
      <c r="E265" t="s">
        <v>2583</v>
      </c>
      <c r="F265" t="s">
        <v>2111</v>
      </c>
    </row>
    <row r="266" spans="1:6" x14ac:dyDescent="0.25">
      <c r="A266" t="s">
        <v>2583</v>
      </c>
      <c r="B266" t="s">
        <v>2112</v>
      </c>
      <c r="C266" t="str">
        <f t="shared" ca="1" si="4"/>
        <v/>
      </c>
      <c r="D266" t="s">
        <v>367</v>
      </c>
      <c r="E266" t="s">
        <v>2583</v>
      </c>
      <c r="F266" t="s">
        <v>2112</v>
      </c>
    </row>
    <row r="267" spans="1:6" x14ac:dyDescent="0.25">
      <c r="A267" t="s">
        <v>2583</v>
      </c>
      <c r="B267" t="s">
        <v>1676</v>
      </c>
      <c r="C267" t="str">
        <f t="shared" ca="1" si="4"/>
        <v/>
      </c>
      <c r="D267" t="s">
        <v>368</v>
      </c>
      <c r="E267" t="s">
        <v>2583</v>
      </c>
      <c r="F267" t="s">
        <v>1676</v>
      </c>
    </row>
    <row r="268" spans="1:6" x14ac:dyDescent="0.25">
      <c r="A268" t="s">
        <v>2583</v>
      </c>
      <c r="B268" t="s">
        <v>1677</v>
      </c>
      <c r="C268" t="str">
        <f t="shared" ca="1" si="4"/>
        <v/>
      </c>
      <c r="D268" t="s">
        <v>369</v>
      </c>
      <c r="E268" t="s">
        <v>2583</v>
      </c>
      <c r="F268" t="s">
        <v>1677</v>
      </c>
    </row>
    <row r="269" spans="1:6" x14ac:dyDescent="0.25">
      <c r="A269" t="s">
        <v>2583</v>
      </c>
      <c r="B269" t="s">
        <v>1678</v>
      </c>
      <c r="C269" t="str">
        <f t="shared" ca="1" si="4"/>
        <v/>
      </c>
      <c r="D269" t="s">
        <v>370</v>
      </c>
      <c r="E269" t="s">
        <v>2583</v>
      </c>
      <c r="F269" t="s">
        <v>1678</v>
      </c>
    </row>
    <row r="270" spans="1:6" x14ac:dyDescent="0.25">
      <c r="A270" t="s">
        <v>2583</v>
      </c>
      <c r="B270" t="s">
        <v>1679</v>
      </c>
      <c r="C270" t="str">
        <f t="shared" ca="1" si="4"/>
        <v/>
      </c>
      <c r="D270" t="s">
        <v>371</v>
      </c>
      <c r="E270" t="s">
        <v>2583</v>
      </c>
      <c r="F270" t="s">
        <v>1679</v>
      </c>
    </row>
    <row r="271" spans="1:6" x14ac:dyDescent="0.25">
      <c r="A271" t="s">
        <v>2583</v>
      </c>
      <c r="B271" t="s">
        <v>1680</v>
      </c>
      <c r="C271" t="str">
        <f t="shared" ca="1" si="4"/>
        <v/>
      </c>
      <c r="D271" t="s">
        <v>372</v>
      </c>
      <c r="E271" t="s">
        <v>2583</v>
      </c>
      <c r="F271" t="s">
        <v>1680</v>
      </c>
    </row>
    <row r="272" spans="1:6" x14ac:dyDescent="0.25">
      <c r="A272" t="s">
        <v>2583</v>
      </c>
      <c r="B272" t="s">
        <v>1681</v>
      </c>
      <c r="C272" t="str">
        <f t="shared" ca="1" si="4"/>
        <v/>
      </c>
      <c r="D272" t="s">
        <v>373</v>
      </c>
      <c r="E272" t="s">
        <v>2583</v>
      </c>
      <c r="F272" t="s">
        <v>1681</v>
      </c>
    </row>
    <row r="273" spans="1:6" x14ac:dyDescent="0.25">
      <c r="A273" t="s">
        <v>2583</v>
      </c>
      <c r="B273" t="s">
        <v>1682</v>
      </c>
      <c r="C273" t="str">
        <f t="shared" ca="1" si="4"/>
        <v/>
      </c>
      <c r="D273" t="s">
        <v>374</v>
      </c>
      <c r="E273" t="s">
        <v>2583</v>
      </c>
      <c r="F273" t="s">
        <v>1682</v>
      </c>
    </row>
    <row r="274" spans="1:6" x14ac:dyDescent="0.25">
      <c r="A274" t="s">
        <v>2583</v>
      </c>
      <c r="B274" t="s">
        <v>1683</v>
      </c>
      <c r="C274" t="str">
        <f t="shared" ca="1" si="4"/>
        <v/>
      </c>
      <c r="D274" t="s">
        <v>375</v>
      </c>
      <c r="E274" t="s">
        <v>2583</v>
      </c>
      <c r="F274" t="s">
        <v>1683</v>
      </c>
    </row>
    <row r="275" spans="1:6" x14ac:dyDescent="0.25">
      <c r="A275" t="s">
        <v>2583</v>
      </c>
      <c r="B275" t="s">
        <v>1684</v>
      </c>
      <c r="C275" t="str">
        <f t="shared" ca="1" si="4"/>
        <v/>
      </c>
      <c r="D275" t="s">
        <v>376</v>
      </c>
      <c r="E275" t="s">
        <v>2583</v>
      </c>
      <c r="F275" t="s">
        <v>1684</v>
      </c>
    </row>
    <row r="276" spans="1:6" x14ac:dyDescent="0.25">
      <c r="A276" t="s">
        <v>2583</v>
      </c>
      <c r="B276" t="s">
        <v>2217</v>
      </c>
      <c r="C276" t="str">
        <f t="shared" ca="1" si="4"/>
        <v/>
      </c>
      <c r="D276" t="s">
        <v>377</v>
      </c>
      <c r="E276" t="s">
        <v>2583</v>
      </c>
      <c r="F276" t="s">
        <v>2217</v>
      </c>
    </row>
    <row r="277" spans="1:6" x14ac:dyDescent="0.25">
      <c r="A277" t="s">
        <v>2583</v>
      </c>
      <c r="B277" t="s">
        <v>2218</v>
      </c>
      <c r="C277" t="str">
        <f t="shared" ca="1" si="4"/>
        <v/>
      </c>
      <c r="D277" t="s">
        <v>379</v>
      </c>
      <c r="E277" t="s">
        <v>2583</v>
      </c>
      <c r="F277" t="s">
        <v>2218</v>
      </c>
    </row>
    <row r="278" spans="1:6" x14ac:dyDescent="0.25">
      <c r="A278" t="s">
        <v>2583</v>
      </c>
      <c r="B278" t="s">
        <v>2132</v>
      </c>
      <c r="C278" t="str">
        <f t="shared" ca="1" si="4"/>
        <v/>
      </c>
      <c r="D278" t="s">
        <v>380</v>
      </c>
      <c r="E278" t="s">
        <v>2583</v>
      </c>
      <c r="F278" t="s">
        <v>2132</v>
      </c>
    </row>
    <row r="279" spans="1:6" x14ac:dyDescent="0.25">
      <c r="A279" t="s">
        <v>2583</v>
      </c>
      <c r="B279" t="s">
        <v>2113</v>
      </c>
      <c r="C279" t="str">
        <f t="shared" ca="1" si="4"/>
        <v/>
      </c>
      <c r="D279" t="s">
        <v>381</v>
      </c>
      <c r="E279" t="s">
        <v>2583</v>
      </c>
      <c r="F279" t="s">
        <v>2113</v>
      </c>
    </row>
    <row r="280" spans="1:6" x14ac:dyDescent="0.25">
      <c r="A280" t="s">
        <v>2583</v>
      </c>
      <c r="B280" t="s">
        <v>2114</v>
      </c>
      <c r="C280" t="str">
        <f t="shared" ca="1" si="4"/>
        <v/>
      </c>
      <c r="D280" t="s">
        <v>382</v>
      </c>
      <c r="E280" t="s">
        <v>2583</v>
      </c>
      <c r="F280" t="s">
        <v>2114</v>
      </c>
    </row>
    <row r="281" spans="1:6" x14ac:dyDescent="0.25">
      <c r="A281" t="s">
        <v>2583</v>
      </c>
      <c r="B281" t="s">
        <v>2219</v>
      </c>
      <c r="C281" t="str">
        <f t="shared" ca="1" si="4"/>
        <v/>
      </c>
      <c r="D281" t="s">
        <v>383</v>
      </c>
      <c r="E281" t="s">
        <v>2583</v>
      </c>
      <c r="F281" t="s">
        <v>2219</v>
      </c>
    </row>
    <row r="282" spans="1:6" x14ac:dyDescent="0.25">
      <c r="A282" t="s">
        <v>2583</v>
      </c>
      <c r="B282" t="s">
        <v>2115</v>
      </c>
      <c r="C282" t="str">
        <f t="shared" ca="1" si="4"/>
        <v/>
      </c>
      <c r="D282" t="s">
        <v>384</v>
      </c>
      <c r="E282" t="s">
        <v>2583</v>
      </c>
      <c r="F282" t="s">
        <v>2115</v>
      </c>
    </row>
    <row r="283" spans="1:6" x14ac:dyDescent="0.25">
      <c r="A283" t="s">
        <v>2583</v>
      </c>
      <c r="B283" t="s">
        <v>2116</v>
      </c>
      <c r="C283" t="str">
        <f t="shared" ca="1" si="4"/>
        <v/>
      </c>
      <c r="D283" t="s">
        <v>385</v>
      </c>
      <c r="E283" t="s">
        <v>2583</v>
      </c>
      <c r="F283" t="s">
        <v>2116</v>
      </c>
    </row>
    <row r="284" spans="1:6" x14ac:dyDescent="0.25">
      <c r="A284" t="s">
        <v>2583</v>
      </c>
      <c r="B284" t="s">
        <v>2220</v>
      </c>
      <c r="C284" t="str">
        <f t="shared" ca="1" si="4"/>
        <v/>
      </c>
      <c r="D284" t="s">
        <v>386</v>
      </c>
      <c r="E284" t="s">
        <v>2583</v>
      </c>
      <c r="F284" t="s">
        <v>2220</v>
      </c>
    </row>
    <row r="285" spans="1:6" x14ac:dyDescent="0.25">
      <c r="A285" t="s">
        <v>2583</v>
      </c>
      <c r="B285" t="s">
        <v>2117</v>
      </c>
      <c r="C285" t="str">
        <f t="shared" ca="1" si="4"/>
        <v/>
      </c>
      <c r="D285" t="s">
        <v>387</v>
      </c>
      <c r="E285" t="s">
        <v>2583</v>
      </c>
      <c r="F285" t="s">
        <v>2117</v>
      </c>
    </row>
    <row r="286" spans="1:6" x14ac:dyDescent="0.25">
      <c r="A286" t="s">
        <v>2583</v>
      </c>
      <c r="B286" t="s">
        <v>2221</v>
      </c>
      <c r="C286" t="str">
        <f t="shared" ca="1" si="4"/>
        <v/>
      </c>
      <c r="D286" t="s">
        <v>388</v>
      </c>
      <c r="E286" t="s">
        <v>2583</v>
      </c>
      <c r="F286" t="s">
        <v>2221</v>
      </c>
    </row>
    <row r="287" spans="1:6" x14ac:dyDescent="0.25">
      <c r="A287" t="s">
        <v>2583</v>
      </c>
      <c r="B287" t="s">
        <v>2222</v>
      </c>
      <c r="C287" t="str">
        <f t="shared" ca="1" si="4"/>
        <v/>
      </c>
      <c r="D287" t="s">
        <v>389</v>
      </c>
      <c r="E287" t="s">
        <v>2583</v>
      </c>
      <c r="F287" t="s">
        <v>2222</v>
      </c>
    </row>
    <row r="288" spans="1:6" x14ac:dyDescent="0.25">
      <c r="A288" t="s">
        <v>2583</v>
      </c>
      <c r="B288" t="s">
        <v>2223</v>
      </c>
      <c r="C288" t="str">
        <f t="shared" ca="1" si="4"/>
        <v/>
      </c>
      <c r="D288" t="s">
        <v>390</v>
      </c>
      <c r="E288" t="s">
        <v>2583</v>
      </c>
      <c r="F288" t="s">
        <v>2223</v>
      </c>
    </row>
    <row r="289" spans="1:6" x14ac:dyDescent="0.25">
      <c r="A289" t="s">
        <v>2583</v>
      </c>
      <c r="B289" t="s">
        <v>1794</v>
      </c>
      <c r="C289" t="str">
        <f t="shared" ca="1" si="4"/>
        <v/>
      </c>
      <c r="D289" t="s">
        <v>392</v>
      </c>
      <c r="E289" t="s">
        <v>2583</v>
      </c>
      <c r="F289" t="s">
        <v>1794</v>
      </c>
    </row>
    <row r="290" spans="1:6" x14ac:dyDescent="0.25">
      <c r="A290" t="s">
        <v>2583</v>
      </c>
      <c r="B290" t="s">
        <v>1795</v>
      </c>
      <c r="C290" t="str">
        <f t="shared" ca="1" si="4"/>
        <v/>
      </c>
      <c r="D290" t="s">
        <v>393</v>
      </c>
      <c r="E290" t="s">
        <v>2583</v>
      </c>
      <c r="F290" t="s">
        <v>1795</v>
      </c>
    </row>
    <row r="291" spans="1:6" x14ac:dyDescent="0.25">
      <c r="A291" t="s">
        <v>2583</v>
      </c>
      <c r="B291" t="s">
        <v>1796</v>
      </c>
      <c r="C291" t="str">
        <f t="shared" ca="1" si="4"/>
        <v/>
      </c>
      <c r="D291" t="s">
        <v>394</v>
      </c>
      <c r="E291" t="s">
        <v>2583</v>
      </c>
      <c r="F291" t="s">
        <v>1796</v>
      </c>
    </row>
    <row r="292" spans="1:6" x14ac:dyDescent="0.25">
      <c r="A292" t="s">
        <v>2583</v>
      </c>
      <c r="B292" t="s">
        <v>1797</v>
      </c>
      <c r="C292" t="str">
        <f t="shared" ca="1" si="4"/>
        <v/>
      </c>
      <c r="D292" t="s">
        <v>395</v>
      </c>
      <c r="E292" t="s">
        <v>2583</v>
      </c>
      <c r="F292" t="s">
        <v>1797</v>
      </c>
    </row>
    <row r="293" spans="1:6" x14ac:dyDescent="0.25">
      <c r="A293" t="s">
        <v>2583</v>
      </c>
      <c r="B293" t="s">
        <v>1798</v>
      </c>
      <c r="C293" t="str">
        <f t="shared" ca="1" si="4"/>
        <v/>
      </c>
      <c r="D293" t="s">
        <v>396</v>
      </c>
      <c r="E293" t="s">
        <v>2583</v>
      </c>
      <c r="F293" t="s">
        <v>1798</v>
      </c>
    </row>
    <row r="294" spans="1:6" x14ac:dyDescent="0.25">
      <c r="A294" t="s">
        <v>2583</v>
      </c>
      <c r="B294" t="s">
        <v>1799</v>
      </c>
      <c r="C294" t="str">
        <f t="shared" ca="1" si="4"/>
        <v/>
      </c>
      <c r="D294" t="s">
        <v>397</v>
      </c>
      <c r="E294" t="s">
        <v>2583</v>
      </c>
      <c r="F294" t="s">
        <v>1799</v>
      </c>
    </row>
    <row r="295" spans="1:6" x14ac:dyDescent="0.25">
      <c r="A295" t="s">
        <v>2583</v>
      </c>
      <c r="B295" t="s">
        <v>1800</v>
      </c>
      <c r="C295" t="str">
        <f t="shared" ca="1" si="4"/>
        <v/>
      </c>
      <c r="D295" t="s">
        <v>398</v>
      </c>
      <c r="E295" t="s">
        <v>2583</v>
      </c>
      <c r="F295" t="s">
        <v>1800</v>
      </c>
    </row>
    <row r="296" spans="1:6" x14ac:dyDescent="0.25">
      <c r="A296" t="s">
        <v>2583</v>
      </c>
      <c r="B296" t="s">
        <v>1801</v>
      </c>
      <c r="C296" t="str">
        <f t="shared" ca="1" si="4"/>
        <v/>
      </c>
      <c r="D296" t="s">
        <v>399</v>
      </c>
      <c r="E296" t="s">
        <v>2583</v>
      </c>
      <c r="F296" t="s">
        <v>1801</v>
      </c>
    </row>
    <row r="297" spans="1:6" x14ac:dyDescent="0.25">
      <c r="A297" t="s">
        <v>2583</v>
      </c>
      <c r="B297" t="s">
        <v>1802</v>
      </c>
      <c r="C297" t="str">
        <f t="shared" ca="1" si="4"/>
        <v/>
      </c>
      <c r="D297" t="s">
        <v>400</v>
      </c>
      <c r="E297" t="s">
        <v>2583</v>
      </c>
      <c r="F297" t="s">
        <v>1802</v>
      </c>
    </row>
    <row r="298" spans="1:6" x14ac:dyDescent="0.25">
      <c r="A298" t="s">
        <v>2583</v>
      </c>
      <c r="B298" t="s">
        <v>1803</v>
      </c>
      <c r="C298" t="str">
        <f t="shared" ca="1" si="4"/>
        <v/>
      </c>
      <c r="D298" t="s">
        <v>401</v>
      </c>
      <c r="E298" t="s">
        <v>2583</v>
      </c>
      <c r="F298" t="s">
        <v>1803</v>
      </c>
    </row>
    <row r="299" spans="1:6" x14ac:dyDescent="0.25">
      <c r="A299" t="s">
        <v>2583</v>
      </c>
      <c r="B299" t="s">
        <v>1804</v>
      </c>
      <c r="C299" t="str">
        <f t="shared" ca="1" si="4"/>
        <v/>
      </c>
      <c r="D299" t="s">
        <v>402</v>
      </c>
      <c r="E299" t="s">
        <v>2583</v>
      </c>
      <c r="F299" t="s">
        <v>1804</v>
      </c>
    </row>
    <row r="300" spans="1:6" x14ac:dyDescent="0.25">
      <c r="A300" t="s">
        <v>2583</v>
      </c>
      <c r="B300" t="s">
        <v>1805</v>
      </c>
      <c r="C300" t="str">
        <f t="shared" ca="1" si="4"/>
        <v/>
      </c>
      <c r="D300" t="s">
        <v>403</v>
      </c>
      <c r="E300" t="s">
        <v>2583</v>
      </c>
      <c r="F300" t="s">
        <v>1805</v>
      </c>
    </row>
    <row r="301" spans="1:6" x14ac:dyDescent="0.25">
      <c r="A301" t="s">
        <v>2583</v>
      </c>
      <c r="B301" t="s">
        <v>2118</v>
      </c>
      <c r="C301" t="str">
        <f t="shared" ca="1" si="4"/>
        <v/>
      </c>
      <c r="D301" t="s">
        <v>405</v>
      </c>
      <c r="E301" t="s">
        <v>2583</v>
      </c>
      <c r="F301" t="s">
        <v>2118</v>
      </c>
    </row>
    <row r="302" spans="1:6" x14ac:dyDescent="0.25">
      <c r="A302" t="s">
        <v>2583</v>
      </c>
      <c r="B302" t="s">
        <v>2119</v>
      </c>
      <c r="C302" t="str">
        <f t="shared" ca="1" si="4"/>
        <v/>
      </c>
      <c r="D302" t="s">
        <v>406</v>
      </c>
      <c r="E302" t="s">
        <v>2583</v>
      </c>
      <c r="F302" t="s">
        <v>2119</v>
      </c>
    </row>
    <row r="303" spans="1:6" x14ac:dyDescent="0.25">
      <c r="A303" t="s">
        <v>2583</v>
      </c>
      <c r="B303" t="s">
        <v>2120</v>
      </c>
      <c r="C303" t="str">
        <f t="shared" ca="1" si="4"/>
        <v/>
      </c>
      <c r="D303" t="s">
        <v>407</v>
      </c>
      <c r="E303" t="s">
        <v>2583</v>
      </c>
      <c r="F303" t="s">
        <v>2120</v>
      </c>
    </row>
    <row r="304" spans="1:6" x14ac:dyDescent="0.25">
      <c r="A304" t="s">
        <v>2583</v>
      </c>
      <c r="B304" t="s">
        <v>2224</v>
      </c>
      <c r="C304" t="str">
        <f t="shared" ca="1" si="4"/>
        <v/>
      </c>
      <c r="D304" t="s">
        <v>408</v>
      </c>
      <c r="E304" t="s">
        <v>2583</v>
      </c>
      <c r="F304" t="s">
        <v>2224</v>
      </c>
    </row>
    <row r="305" spans="1:6" x14ac:dyDescent="0.25">
      <c r="A305" t="s">
        <v>2583</v>
      </c>
      <c r="B305" t="s">
        <v>2225</v>
      </c>
      <c r="C305" t="str">
        <f t="shared" ca="1" si="4"/>
        <v/>
      </c>
      <c r="D305" t="s">
        <v>409</v>
      </c>
      <c r="E305" t="s">
        <v>2583</v>
      </c>
      <c r="F305" t="s">
        <v>2225</v>
      </c>
    </row>
    <row r="306" spans="1:6" x14ac:dyDescent="0.25">
      <c r="A306" t="s">
        <v>2583</v>
      </c>
      <c r="B306" t="s">
        <v>2226</v>
      </c>
      <c r="C306" t="str">
        <f t="shared" ca="1" si="4"/>
        <v/>
      </c>
      <c r="D306" t="s">
        <v>410</v>
      </c>
      <c r="E306" t="s">
        <v>2583</v>
      </c>
      <c r="F306" t="s">
        <v>2226</v>
      </c>
    </row>
    <row r="307" spans="1:6" x14ac:dyDescent="0.25">
      <c r="A307" t="s">
        <v>2583</v>
      </c>
      <c r="B307" t="s">
        <v>2227</v>
      </c>
      <c r="C307" t="str">
        <f t="shared" ca="1" si="4"/>
        <v/>
      </c>
      <c r="D307" t="s">
        <v>411</v>
      </c>
      <c r="E307" t="s">
        <v>2583</v>
      </c>
      <c r="F307" t="s">
        <v>2227</v>
      </c>
    </row>
    <row r="308" spans="1:6" x14ac:dyDescent="0.25">
      <c r="A308" t="s">
        <v>2583</v>
      </c>
      <c r="B308" t="s">
        <v>2228</v>
      </c>
      <c r="C308" t="str">
        <f t="shared" ca="1" si="4"/>
        <v/>
      </c>
      <c r="D308" t="s">
        <v>412</v>
      </c>
      <c r="E308" t="s">
        <v>2583</v>
      </c>
      <c r="F308" t="s">
        <v>2228</v>
      </c>
    </row>
    <row r="309" spans="1:6" x14ac:dyDescent="0.25">
      <c r="A309" t="s">
        <v>2583</v>
      </c>
      <c r="B309" t="s">
        <v>2121</v>
      </c>
      <c r="C309" t="str">
        <f t="shared" ca="1" si="4"/>
        <v/>
      </c>
      <c r="D309" t="s">
        <v>413</v>
      </c>
      <c r="E309" t="s">
        <v>2583</v>
      </c>
      <c r="F309" t="s">
        <v>2121</v>
      </c>
    </row>
    <row r="310" spans="1:6" x14ac:dyDescent="0.25">
      <c r="A310" t="s">
        <v>2583</v>
      </c>
      <c r="B310" t="s">
        <v>2229</v>
      </c>
      <c r="C310" t="str">
        <f t="shared" ca="1" si="4"/>
        <v/>
      </c>
      <c r="D310" t="s">
        <v>414</v>
      </c>
      <c r="E310" t="s">
        <v>2583</v>
      </c>
      <c r="F310" t="s">
        <v>2229</v>
      </c>
    </row>
    <row r="311" spans="1:6" x14ac:dyDescent="0.25">
      <c r="A311" t="s">
        <v>2583</v>
      </c>
      <c r="B311" t="s">
        <v>2230</v>
      </c>
      <c r="C311" t="str">
        <f t="shared" ca="1" si="4"/>
        <v/>
      </c>
      <c r="D311" t="s">
        <v>415</v>
      </c>
      <c r="E311" t="s">
        <v>2583</v>
      </c>
      <c r="F311" t="s">
        <v>2230</v>
      </c>
    </row>
    <row r="312" spans="1:6" x14ac:dyDescent="0.25">
      <c r="A312" t="s">
        <v>2583</v>
      </c>
      <c r="B312" t="s">
        <v>1806</v>
      </c>
      <c r="C312" t="str">
        <f t="shared" ca="1" si="4"/>
        <v/>
      </c>
      <c r="D312" t="s">
        <v>416</v>
      </c>
      <c r="E312" t="s">
        <v>2583</v>
      </c>
      <c r="F312" t="s">
        <v>1806</v>
      </c>
    </row>
    <row r="313" spans="1:6" x14ac:dyDescent="0.25">
      <c r="A313" t="s">
        <v>2583</v>
      </c>
      <c r="B313" t="s">
        <v>2122</v>
      </c>
      <c r="C313" t="str">
        <f t="shared" ca="1" si="4"/>
        <v/>
      </c>
      <c r="D313" t="s">
        <v>418</v>
      </c>
      <c r="E313" t="s">
        <v>2583</v>
      </c>
      <c r="F313" t="s">
        <v>2122</v>
      </c>
    </row>
    <row r="314" spans="1:6" x14ac:dyDescent="0.25">
      <c r="A314" t="s">
        <v>2583</v>
      </c>
      <c r="B314" t="s">
        <v>2123</v>
      </c>
      <c r="C314" t="str">
        <f t="shared" ca="1" si="4"/>
        <v/>
      </c>
      <c r="D314" t="s">
        <v>419</v>
      </c>
      <c r="E314" t="s">
        <v>2583</v>
      </c>
      <c r="F314" t="s">
        <v>2123</v>
      </c>
    </row>
    <row r="315" spans="1:6" x14ac:dyDescent="0.25">
      <c r="A315" t="s">
        <v>2583</v>
      </c>
      <c r="B315" t="s">
        <v>2124</v>
      </c>
      <c r="C315" t="str">
        <f t="shared" ca="1" si="4"/>
        <v/>
      </c>
      <c r="D315" t="s">
        <v>420</v>
      </c>
      <c r="E315" t="s">
        <v>2583</v>
      </c>
      <c r="F315" t="s">
        <v>2124</v>
      </c>
    </row>
    <row r="316" spans="1:6" x14ac:dyDescent="0.25">
      <c r="A316" t="s">
        <v>2583</v>
      </c>
      <c r="B316" t="s">
        <v>2231</v>
      </c>
      <c r="C316" t="str">
        <f t="shared" ca="1" si="4"/>
        <v/>
      </c>
      <c r="D316" t="s">
        <v>421</v>
      </c>
      <c r="E316" t="s">
        <v>2583</v>
      </c>
      <c r="F316" t="s">
        <v>2231</v>
      </c>
    </row>
    <row r="317" spans="1:6" x14ac:dyDescent="0.25">
      <c r="A317" t="s">
        <v>2583</v>
      </c>
      <c r="B317" t="s">
        <v>2232</v>
      </c>
      <c r="C317" t="str">
        <f t="shared" ca="1" si="4"/>
        <v/>
      </c>
      <c r="D317" t="s">
        <v>422</v>
      </c>
      <c r="E317" t="s">
        <v>2583</v>
      </c>
      <c r="F317" t="s">
        <v>2232</v>
      </c>
    </row>
    <row r="318" spans="1:6" x14ac:dyDescent="0.25">
      <c r="A318" t="s">
        <v>2583</v>
      </c>
      <c r="B318" t="s">
        <v>2233</v>
      </c>
      <c r="C318" t="str">
        <f t="shared" ca="1" si="4"/>
        <v/>
      </c>
      <c r="D318" t="s">
        <v>423</v>
      </c>
      <c r="E318" t="s">
        <v>2583</v>
      </c>
      <c r="F318" t="s">
        <v>2233</v>
      </c>
    </row>
    <row r="319" spans="1:6" x14ac:dyDescent="0.25">
      <c r="A319" t="s">
        <v>2583</v>
      </c>
      <c r="B319" t="s">
        <v>2234</v>
      </c>
      <c r="C319" t="str">
        <f t="shared" ca="1" si="4"/>
        <v/>
      </c>
      <c r="D319" t="s">
        <v>424</v>
      </c>
      <c r="E319" t="s">
        <v>2583</v>
      </c>
      <c r="F319" t="s">
        <v>2234</v>
      </c>
    </row>
    <row r="320" spans="1:6" x14ac:dyDescent="0.25">
      <c r="A320" t="s">
        <v>2583</v>
      </c>
      <c r="B320" t="s">
        <v>2235</v>
      </c>
      <c r="C320" t="str">
        <f t="shared" ca="1" si="4"/>
        <v/>
      </c>
      <c r="D320" t="s">
        <v>425</v>
      </c>
      <c r="E320" t="s">
        <v>2583</v>
      </c>
      <c r="F320" t="s">
        <v>2235</v>
      </c>
    </row>
    <row r="321" spans="1:6" x14ac:dyDescent="0.25">
      <c r="A321" t="s">
        <v>2583</v>
      </c>
      <c r="B321" t="s">
        <v>2125</v>
      </c>
      <c r="C321" t="str">
        <f t="shared" ref="C321:C384" ca="1" si="5">IF(ISBLANK(INDIRECT(CONCATENATE("'",A321,"'","!",B321))),"",(INDIRECT(CONCATENATE("'",A321,"'","!",B321))))</f>
        <v/>
      </c>
      <c r="D321" t="s">
        <v>426</v>
      </c>
      <c r="E321" t="s">
        <v>2583</v>
      </c>
      <c r="F321" t="s">
        <v>2125</v>
      </c>
    </row>
    <row r="322" spans="1:6" x14ac:dyDescent="0.25">
      <c r="A322" t="s">
        <v>2583</v>
      </c>
      <c r="B322" t="s">
        <v>2236</v>
      </c>
      <c r="C322" t="str">
        <f t="shared" ca="1" si="5"/>
        <v/>
      </c>
      <c r="D322" t="s">
        <v>427</v>
      </c>
      <c r="E322" t="s">
        <v>2583</v>
      </c>
      <c r="F322" t="s">
        <v>2236</v>
      </c>
    </row>
    <row r="323" spans="1:6" x14ac:dyDescent="0.25">
      <c r="A323" t="s">
        <v>2583</v>
      </c>
      <c r="B323" t="s">
        <v>2237</v>
      </c>
      <c r="C323" t="str">
        <f t="shared" ca="1" si="5"/>
        <v/>
      </c>
      <c r="D323" t="s">
        <v>428</v>
      </c>
      <c r="E323" t="s">
        <v>2583</v>
      </c>
      <c r="F323" t="s">
        <v>2237</v>
      </c>
    </row>
    <row r="324" spans="1:6" x14ac:dyDescent="0.25">
      <c r="A324" t="s">
        <v>2583</v>
      </c>
      <c r="B324" t="s">
        <v>1807</v>
      </c>
      <c r="C324" t="str">
        <f t="shared" ca="1" si="5"/>
        <v/>
      </c>
      <c r="D324" t="s">
        <v>429</v>
      </c>
      <c r="E324" t="s">
        <v>2583</v>
      </c>
      <c r="F324" t="s">
        <v>1807</v>
      </c>
    </row>
    <row r="325" spans="1:6" x14ac:dyDescent="0.25">
      <c r="A325" t="s">
        <v>2583</v>
      </c>
      <c r="B325" t="s">
        <v>2126</v>
      </c>
      <c r="C325" t="str">
        <f t="shared" ca="1" si="5"/>
        <v/>
      </c>
      <c r="D325" t="s">
        <v>431</v>
      </c>
      <c r="E325" t="s">
        <v>2583</v>
      </c>
      <c r="F325" t="s">
        <v>2126</v>
      </c>
    </row>
    <row r="326" spans="1:6" x14ac:dyDescent="0.25">
      <c r="A326" t="s">
        <v>2583</v>
      </c>
      <c r="B326" t="s">
        <v>2127</v>
      </c>
      <c r="C326" t="str">
        <f t="shared" ca="1" si="5"/>
        <v/>
      </c>
      <c r="D326" t="s">
        <v>432</v>
      </c>
      <c r="E326" t="s">
        <v>2583</v>
      </c>
      <c r="F326" t="s">
        <v>2127</v>
      </c>
    </row>
    <row r="327" spans="1:6" x14ac:dyDescent="0.25">
      <c r="A327" t="s">
        <v>2583</v>
      </c>
      <c r="B327" t="s">
        <v>2128</v>
      </c>
      <c r="C327" t="str">
        <f t="shared" ca="1" si="5"/>
        <v/>
      </c>
      <c r="D327" t="s">
        <v>433</v>
      </c>
      <c r="E327" t="s">
        <v>2583</v>
      </c>
      <c r="F327" t="s">
        <v>2128</v>
      </c>
    </row>
    <row r="328" spans="1:6" x14ac:dyDescent="0.25">
      <c r="A328" t="s">
        <v>2583</v>
      </c>
      <c r="B328" t="s">
        <v>2238</v>
      </c>
      <c r="C328" t="str">
        <f t="shared" ca="1" si="5"/>
        <v/>
      </c>
      <c r="D328" t="s">
        <v>434</v>
      </c>
      <c r="E328" t="s">
        <v>2583</v>
      </c>
      <c r="F328" t="s">
        <v>2238</v>
      </c>
    </row>
    <row r="329" spans="1:6" x14ac:dyDescent="0.25">
      <c r="A329" t="s">
        <v>2583</v>
      </c>
      <c r="B329" t="s">
        <v>2239</v>
      </c>
      <c r="C329" t="str">
        <f t="shared" ca="1" si="5"/>
        <v/>
      </c>
      <c r="D329" t="s">
        <v>435</v>
      </c>
      <c r="E329" t="s">
        <v>2583</v>
      </c>
      <c r="F329" t="s">
        <v>2239</v>
      </c>
    </row>
    <row r="330" spans="1:6" x14ac:dyDescent="0.25">
      <c r="A330" t="s">
        <v>2583</v>
      </c>
      <c r="B330" t="s">
        <v>2240</v>
      </c>
      <c r="C330" t="str">
        <f t="shared" ca="1" si="5"/>
        <v/>
      </c>
      <c r="D330" t="s">
        <v>436</v>
      </c>
      <c r="E330" t="s">
        <v>2583</v>
      </c>
      <c r="F330" t="s">
        <v>2240</v>
      </c>
    </row>
    <row r="331" spans="1:6" x14ac:dyDescent="0.25">
      <c r="A331" t="s">
        <v>2583</v>
      </c>
      <c r="B331" t="s">
        <v>2241</v>
      </c>
      <c r="C331" t="str">
        <f t="shared" ca="1" si="5"/>
        <v/>
      </c>
      <c r="D331" t="s">
        <v>437</v>
      </c>
      <c r="E331" t="s">
        <v>2583</v>
      </c>
      <c r="F331" t="s">
        <v>2241</v>
      </c>
    </row>
    <row r="332" spans="1:6" x14ac:dyDescent="0.25">
      <c r="A332" t="s">
        <v>2583</v>
      </c>
      <c r="B332" t="s">
        <v>2242</v>
      </c>
      <c r="C332" t="str">
        <f t="shared" ca="1" si="5"/>
        <v/>
      </c>
      <c r="D332" t="s">
        <v>438</v>
      </c>
      <c r="E332" t="s">
        <v>2583</v>
      </c>
      <c r="F332" t="s">
        <v>2242</v>
      </c>
    </row>
    <row r="333" spans="1:6" x14ac:dyDescent="0.25">
      <c r="A333" t="s">
        <v>2583</v>
      </c>
      <c r="B333" t="s">
        <v>2129</v>
      </c>
      <c r="C333" t="str">
        <f t="shared" ca="1" si="5"/>
        <v/>
      </c>
      <c r="D333" t="s">
        <v>439</v>
      </c>
      <c r="E333" t="s">
        <v>2583</v>
      </c>
      <c r="F333" t="s">
        <v>2129</v>
      </c>
    </row>
    <row r="334" spans="1:6" x14ac:dyDescent="0.25">
      <c r="A334" t="s">
        <v>2583</v>
      </c>
      <c r="B334" t="s">
        <v>2243</v>
      </c>
      <c r="C334" t="str">
        <f t="shared" ca="1" si="5"/>
        <v/>
      </c>
      <c r="D334" t="s">
        <v>440</v>
      </c>
      <c r="E334" t="s">
        <v>2583</v>
      </c>
      <c r="F334" t="s">
        <v>2243</v>
      </c>
    </row>
    <row r="335" spans="1:6" x14ac:dyDescent="0.25">
      <c r="A335" t="s">
        <v>2583</v>
      </c>
      <c r="B335" t="s">
        <v>2244</v>
      </c>
      <c r="C335" t="str">
        <f t="shared" ca="1" si="5"/>
        <v/>
      </c>
      <c r="D335" t="s">
        <v>441</v>
      </c>
      <c r="E335" t="s">
        <v>2583</v>
      </c>
      <c r="F335" t="s">
        <v>2244</v>
      </c>
    </row>
    <row r="336" spans="1:6" x14ac:dyDescent="0.25">
      <c r="A336" t="s">
        <v>2583</v>
      </c>
      <c r="B336" t="s">
        <v>1808</v>
      </c>
      <c r="C336" t="str">
        <f t="shared" ca="1" si="5"/>
        <v/>
      </c>
      <c r="D336" t="s">
        <v>442</v>
      </c>
      <c r="E336" t="s">
        <v>2583</v>
      </c>
      <c r="F336" t="s">
        <v>1808</v>
      </c>
    </row>
    <row r="337" spans="1:6" x14ac:dyDescent="0.25">
      <c r="A337" t="s">
        <v>2583</v>
      </c>
      <c r="B337" t="s">
        <v>1809</v>
      </c>
      <c r="C337" t="str">
        <f t="shared" ca="1" si="5"/>
        <v/>
      </c>
      <c r="D337" t="s">
        <v>444</v>
      </c>
      <c r="E337" t="s">
        <v>2583</v>
      </c>
      <c r="F337" t="s">
        <v>1809</v>
      </c>
    </row>
    <row r="338" spans="1:6" x14ac:dyDescent="0.25">
      <c r="A338" t="s">
        <v>2583</v>
      </c>
      <c r="B338" t="s">
        <v>1810</v>
      </c>
      <c r="C338" t="str">
        <f t="shared" ca="1" si="5"/>
        <v/>
      </c>
      <c r="D338" t="s">
        <v>445</v>
      </c>
      <c r="E338" t="s">
        <v>2583</v>
      </c>
      <c r="F338" t="s">
        <v>1810</v>
      </c>
    </row>
    <row r="339" spans="1:6" x14ac:dyDescent="0.25">
      <c r="A339" t="s">
        <v>2583</v>
      </c>
      <c r="B339" t="s">
        <v>1811</v>
      </c>
      <c r="C339" t="str">
        <f t="shared" ca="1" si="5"/>
        <v/>
      </c>
      <c r="D339" t="s">
        <v>446</v>
      </c>
      <c r="E339" t="s">
        <v>2583</v>
      </c>
      <c r="F339" t="s">
        <v>1811</v>
      </c>
    </row>
    <row r="340" spans="1:6" x14ac:dyDescent="0.25">
      <c r="A340" t="s">
        <v>2583</v>
      </c>
      <c r="B340" t="s">
        <v>1812</v>
      </c>
      <c r="C340" t="str">
        <f t="shared" ca="1" si="5"/>
        <v/>
      </c>
      <c r="D340" t="s">
        <v>447</v>
      </c>
      <c r="E340" t="s">
        <v>2583</v>
      </c>
      <c r="F340" t="s">
        <v>1812</v>
      </c>
    </row>
    <row r="341" spans="1:6" x14ac:dyDescent="0.25">
      <c r="A341" t="s">
        <v>2583</v>
      </c>
      <c r="B341" t="s">
        <v>1813</v>
      </c>
      <c r="C341" t="str">
        <f t="shared" ca="1" si="5"/>
        <v/>
      </c>
      <c r="D341" t="s">
        <v>448</v>
      </c>
      <c r="E341" t="s">
        <v>2583</v>
      </c>
      <c r="F341" t="s">
        <v>1813</v>
      </c>
    </row>
    <row r="342" spans="1:6" x14ac:dyDescent="0.25">
      <c r="A342" t="s">
        <v>2583</v>
      </c>
      <c r="B342" t="s">
        <v>1814</v>
      </c>
      <c r="C342" t="str">
        <f t="shared" ca="1" si="5"/>
        <v/>
      </c>
      <c r="D342" t="s">
        <v>449</v>
      </c>
      <c r="E342" t="s">
        <v>2583</v>
      </c>
      <c r="F342" t="s">
        <v>1814</v>
      </c>
    </row>
    <row r="343" spans="1:6" x14ac:dyDescent="0.25">
      <c r="A343" t="s">
        <v>2583</v>
      </c>
      <c r="B343" t="s">
        <v>1815</v>
      </c>
      <c r="C343" t="str">
        <f t="shared" ca="1" si="5"/>
        <v/>
      </c>
      <c r="D343" t="s">
        <v>450</v>
      </c>
      <c r="E343" t="s">
        <v>2583</v>
      </c>
      <c r="F343" t="s">
        <v>1815</v>
      </c>
    </row>
    <row r="344" spans="1:6" x14ac:dyDescent="0.25">
      <c r="A344" t="s">
        <v>2583</v>
      </c>
      <c r="B344" t="s">
        <v>1816</v>
      </c>
      <c r="C344" t="str">
        <f t="shared" ca="1" si="5"/>
        <v/>
      </c>
      <c r="D344" t="s">
        <v>451</v>
      </c>
      <c r="E344" t="s">
        <v>2583</v>
      </c>
      <c r="F344" t="s">
        <v>1816</v>
      </c>
    </row>
    <row r="345" spans="1:6" x14ac:dyDescent="0.25">
      <c r="A345" t="s">
        <v>2583</v>
      </c>
      <c r="B345" t="s">
        <v>1817</v>
      </c>
      <c r="C345" t="str">
        <f t="shared" ca="1" si="5"/>
        <v/>
      </c>
      <c r="D345" t="s">
        <v>452</v>
      </c>
      <c r="E345" t="s">
        <v>2583</v>
      </c>
      <c r="F345" t="s">
        <v>1817</v>
      </c>
    </row>
    <row r="346" spans="1:6" x14ac:dyDescent="0.25">
      <c r="A346" t="s">
        <v>2583</v>
      </c>
      <c r="B346" t="s">
        <v>1818</v>
      </c>
      <c r="C346" t="str">
        <f t="shared" ca="1" si="5"/>
        <v/>
      </c>
      <c r="D346" t="s">
        <v>453</v>
      </c>
      <c r="E346" t="s">
        <v>2583</v>
      </c>
      <c r="F346" t="s">
        <v>1818</v>
      </c>
    </row>
    <row r="347" spans="1:6" x14ac:dyDescent="0.25">
      <c r="A347" t="s">
        <v>2583</v>
      </c>
      <c r="B347" t="s">
        <v>1819</v>
      </c>
      <c r="C347" t="str">
        <f t="shared" ca="1" si="5"/>
        <v/>
      </c>
      <c r="D347" t="s">
        <v>454</v>
      </c>
      <c r="E347" t="s">
        <v>2583</v>
      </c>
      <c r="F347" t="s">
        <v>1819</v>
      </c>
    </row>
    <row r="348" spans="1:6" x14ac:dyDescent="0.25">
      <c r="A348" t="s">
        <v>2583</v>
      </c>
      <c r="B348" t="s">
        <v>1820</v>
      </c>
      <c r="C348" t="str">
        <f t="shared" ca="1" si="5"/>
        <v/>
      </c>
      <c r="D348" t="s">
        <v>455</v>
      </c>
      <c r="E348" t="s">
        <v>2583</v>
      </c>
      <c r="F348" t="s">
        <v>1820</v>
      </c>
    </row>
    <row r="349" spans="1:6" x14ac:dyDescent="0.25">
      <c r="A349" t="s">
        <v>2583</v>
      </c>
      <c r="B349" t="s">
        <v>1821</v>
      </c>
      <c r="C349" t="str">
        <f t="shared" ca="1" si="5"/>
        <v/>
      </c>
      <c r="D349" t="s">
        <v>457</v>
      </c>
      <c r="E349" t="s">
        <v>2583</v>
      </c>
      <c r="F349" t="s">
        <v>1821</v>
      </c>
    </row>
    <row r="350" spans="1:6" x14ac:dyDescent="0.25">
      <c r="A350" t="s">
        <v>2583</v>
      </c>
      <c r="B350" t="s">
        <v>1822</v>
      </c>
      <c r="C350" t="str">
        <f t="shared" ca="1" si="5"/>
        <v/>
      </c>
      <c r="D350" t="s">
        <v>458</v>
      </c>
      <c r="E350" t="s">
        <v>2583</v>
      </c>
      <c r="F350" t="s">
        <v>1822</v>
      </c>
    </row>
    <row r="351" spans="1:6" x14ac:dyDescent="0.25">
      <c r="A351" t="s">
        <v>2583</v>
      </c>
      <c r="B351" t="s">
        <v>2245</v>
      </c>
      <c r="C351" t="str">
        <f t="shared" ca="1" si="5"/>
        <v/>
      </c>
      <c r="D351" t="s">
        <v>459</v>
      </c>
      <c r="E351" t="s">
        <v>2583</v>
      </c>
      <c r="F351" t="s">
        <v>2245</v>
      </c>
    </row>
    <row r="352" spans="1:6" x14ac:dyDescent="0.25">
      <c r="A352" t="s">
        <v>2583</v>
      </c>
      <c r="B352" t="s">
        <v>2246</v>
      </c>
      <c r="C352" t="str">
        <f t="shared" ca="1" si="5"/>
        <v/>
      </c>
      <c r="D352" t="s">
        <v>460</v>
      </c>
      <c r="E352" t="s">
        <v>2583</v>
      </c>
      <c r="F352" t="s">
        <v>2246</v>
      </c>
    </row>
    <row r="353" spans="1:6" x14ac:dyDescent="0.25">
      <c r="A353" t="s">
        <v>2583</v>
      </c>
      <c r="B353" t="s">
        <v>2247</v>
      </c>
      <c r="C353" t="str">
        <f t="shared" ca="1" si="5"/>
        <v/>
      </c>
      <c r="D353" t="s">
        <v>461</v>
      </c>
      <c r="E353" t="s">
        <v>2583</v>
      </c>
      <c r="F353" t="s">
        <v>2247</v>
      </c>
    </row>
    <row r="354" spans="1:6" x14ac:dyDescent="0.25">
      <c r="A354" t="s">
        <v>2583</v>
      </c>
      <c r="B354" t="s">
        <v>2248</v>
      </c>
      <c r="C354" t="str">
        <f t="shared" ca="1" si="5"/>
        <v/>
      </c>
      <c r="D354" t="s">
        <v>462</v>
      </c>
      <c r="E354" t="s">
        <v>2583</v>
      </c>
      <c r="F354" t="s">
        <v>2248</v>
      </c>
    </row>
    <row r="355" spans="1:6" x14ac:dyDescent="0.25">
      <c r="A355" t="s">
        <v>2583</v>
      </c>
      <c r="B355" t="s">
        <v>2249</v>
      </c>
      <c r="C355" t="str">
        <f t="shared" ca="1" si="5"/>
        <v/>
      </c>
      <c r="D355" t="s">
        <v>463</v>
      </c>
      <c r="E355" t="s">
        <v>2583</v>
      </c>
      <c r="F355" t="s">
        <v>2249</v>
      </c>
    </row>
    <row r="356" spans="1:6" x14ac:dyDescent="0.25">
      <c r="A356" t="s">
        <v>2583</v>
      </c>
      <c r="B356" t="s">
        <v>2250</v>
      </c>
      <c r="C356" t="str">
        <f t="shared" ca="1" si="5"/>
        <v/>
      </c>
      <c r="D356" t="s">
        <v>464</v>
      </c>
      <c r="E356" t="s">
        <v>2583</v>
      </c>
      <c r="F356" t="s">
        <v>2250</v>
      </c>
    </row>
    <row r="357" spans="1:6" x14ac:dyDescent="0.25">
      <c r="A357" t="s">
        <v>2583</v>
      </c>
      <c r="B357" t="s">
        <v>2251</v>
      </c>
      <c r="C357" t="str">
        <f t="shared" ca="1" si="5"/>
        <v/>
      </c>
      <c r="D357" t="s">
        <v>465</v>
      </c>
      <c r="E357" t="s">
        <v>2583</v>
      </c>
      <c r="F357" t="s">
        <v>2251</v>
      </c>
    </row>
    <row r="358" spans="1:6" x14ac:dyDescent="0.25">
      <c r="A358" t="s">
        <v>2583</v>
      </c>
      <c r="B358" t="s">
        <v>2252</v>
      </c>
      <c r="C358" t="str">
        <f t="shared" ca="1" si="5"/>
        <v/>
      </c>
      <c r="D358" t="s">
        <v>466</v>
      </c>
      <c r="E358" t="s">
        <v>2583</v>
      </c>
      <c r="F358" t="s">
        <v>2252</v>
      </c>
    </row>
    <row r="359" spans="1:6" x14ac:dyDescent="0.25">
      <c r="A359" t="s">
        <v>2583</v>
      </c>
      <c r="B359" t="s">
        <v>2253</v>
      </c>
      <c r="C359" t="str">
        <f t="shared" ca="1" si="5"/>
        <v/>
      </c>
      <c r="D359" t="s">
        <v>467</v>
      </c>
      <c r="E359" t="s">
        <v>2583</v>
      </c>
      <c r="F359" t="s">
        <v>2253</v>
      </c>
    </row>
    <row r="360" spans="1:6" x14ac:dyDescent="0.25">
      <c r="A360" t="s">
        <v>2583</v>
      </c>
      <c r="B360" t="s">
        <v>1823</v>
      </c>
      <c r="C360" t="str">
        <f t="shared" ca="1" si="5"/>
        <v/>
      </c>
      <c r="D360" t="s">
        <v>468</v>
      </c>
      <c r="E360" t="s">
        <v>2583</v>
      </c>
      <c r="F360" t="s">
        <v>1823</v>
      </c>
    </row>
    <row r="361" spans="1:6" x14ac:dyDescent="0.25">
      <c r="A361" t="s">
        <v>2583</v>
      </c>
      <c r="B361" t="s">
        <v>1824</v>
      </c>
      <c r="C361" t="str">
        <f t="shared" ca="1" si="5"/>
        <v/>
      </c>
      <c r="D361" t="s">
        <v>470</v>
      </c>
      <c r="E361" t="s">
        <v>2583</v>
      </c>
      <c r="F361" t="s">
        <v>1824</v>
      </c>
    </row>
    <row r="362" spans="1:6" x14ac:dyDescent="0.25">
      <c r="A362" t="s">
        <v>2583</v>
      </c>
      <c r="B362" t="s">
        <v>1825</v>
      </c>
      <c r="C362" t="str">
        <f t="shared" ca="1" si="5"/>
        <v/>
      </c>
      <c r="D362" t="s">
        <v>471</v>
      </c>
      <c r="E362" t="s">
        <v>2583</v>
      </c>
      <c r="F362" t="s">
        <v>1825</v>
      </c>
    </row>
    <row r="363" spans="1:6" x14ac:dyDescent="0.25">
      <c r="A363" t="s">
        <v>2583</v>
      </c>
      <c r="B363" t="s">
        <v>1826</v>
      </c>
      <c r="C363" t="str">
        <f t="shared" ca="1" si="5"/>
        <v/>
      </c>
      <c r="D363" t="s">
        <v>472</v>
      </c>
      <c r="E363" t="s">
        <v>2583</v>
      </c>
      <c r="F363" t="s">
        <v>1826</v>
      </c>
    </row>
    <row r="364" spans="1:6" x14ac:dyDescent="0.25">
      <c r="A364" t="s">
        <v>2583</v>
      </c>
      <c r="B364" t="s">
        <v>1827</v>
      </c>
      <c r="C364" t="str">
        <f t="shared" ca="1" si="5"/>
        <v/>
      </c>
      <c r="D364" t="s">
        <v>473</v>
      </c>
      <c r="E364" t="s">
        <v>2583</v>
      </c>
      <c r="F364" t="s">
        <v>1827</v>
      </c>
    </row>
    <row r="365" spans="1:6" x14ac:dyDescent="0.25">
      <c r="A365" t="s">
        <v>2583</v>
      </c>
      <c r="B365" t="s">
        <v>1828</v>
      </c>
      <c r="C365" t="str">
        <f t="shared" ca="1" si="5"/>
        <v/>
      </c>
      <c r="D365" t="s">
        <v>474</v>
      </c>
      <c r="E365" t="s">
        <v>2583</v>
      </c>
      <c r="F365" t="s">
        <v>1828</v>
      </c>
    </row>
    <row r="366" spans="1:6" x14ac:dyDescent="0.25">
      <c r="A366" t="s">
        <v>2583</v>
      </c>
      <c r="B366" t="s">
        <v>1829</v>
      </c>
      <c r="C366" t="str">
        <f t="shared" ca="1" si="5"/>
        <v/>
      </c>
      <c r="D366" t="s">
        <v>475</v>
      </c>
      <c r="E366" t="s">
        <v>2583</v>
      </c>
      <c r="F366" t="s">
        <v>1829</v>
      </c>
    </row>
    <row r="367" spans="1:6" x14ac:dyDescent="0.25">
      <c r="A367" t="s">
        <v>2583</v>
      </c>
      <c r="B367" t="s">
        <v>1830</v>
      </c>
      <c r="C367" t="str">
        <f t="shared" ca="1" si="5"/>
        <v/>
      </c>
      <c r="D367" t="s">
        <v>476</v>
      </c>
      <c r="E367" t="s">
        <v>2583</v>
      </c>
      <c r="F367" t="s">
        <v>1830</v>
      </c>
    </row>
    <row r="368" spans="1:6" x14ac:dyDescent="0.25">
      <c r="A368" t="s">
        <v>2583</v>
      </c>
      <c r="B368" t="s">
        <v>1831</v>
      </c>
      <c r="C368" t="str">
        <f t="shared" ca="1" si="5"/>
        <v/>
      </c>
      <c r="D368" t="s">
        <v>477</v>
      </c>
      <c r="E368" t="s">
        <v>2583</v>
      </c>
      <c r="F368" t="s">
        <v>1831</v>
      </c>
    </row>
    <row r="369" spans="1:6" x14ac:dyDescent="0.25">
      <c r="A369" t="s">
        <v>2583</v>
      </c>
      <c r="B369" t="s">
        <v>1832</v>
      </c>
      <c r="C369" t="str">
        <f t="shared" ca="1" si="5"/>
        <v/>
      </c>
      <c r="D369" t="s">
        <v>478</v>
      </c>
      <c r="E369" t="s">
        <v>2583</v>
      </c>
      <c r="F369" t="s">
        <v>1832</v>
      </c>
    </row>
    <row r="370" spans="1:6" x14ac:dyDescent="0.25">
      <c r="A370" t="s">
        <v>2583</v>
      </c>
      <c r="B370" t="s">
        <v>1833</v>
      </c>
      <c r="C370" t="str">
        <f t="shared" ca="1" si="5"/>
        <v/>
      </c>
      <c r="D370" t="s">
        <v>479</v>
      </c>
      <c r="E370" t="s">
        <v>2583</v>
      </c>
      <c r="F370" t="s">
        <v>1833</v>
      </c>
    </row>
    <row r="371" spans="1:6" x14ac:dyDescent="0.25">
      <c r="A371" t="s">
        <v>2583</v>
      </c>
      <c r="B371" t="s">
        <v>1834</v>
      </c>
      <c r="C371" t="str">
        <f t="shared" ca="1" si="5"/>
        <v/>
      </c>
      <c r="D371" t="s">
        <v>480</v>
      </c>
      <c r="E371" t="s">
        <v>2583</v>
      </c>
      <c r="F371" t="s">
        <v>1834</v>
      </c>
    </row>
    <row r="372" spans="1:6" x14ac:dyDescent="0.25">
      <c r="A372" t="s">
        <v>2583</v>
      </c>
      <c r="B372" t="s">
        <v>1835</v>
      </c>
      <c r="C372" t="str">
        <f t="shared" ca="1" si="5"/>
        <v/>
      </c>
      <c r="D372" t="s">
        <v>481</v>
      </c>
      <c r="E372" t="s">
        <v>2583</v>
      </c>
      <c r="F372" t="s">
        <v>1835</v>
      </c>
    </row>
    <row r="373" spans="1:6" x14ac:dyDescent="0.25">
      <c r="A373" t="s">
        <v>2583</v>
      </c>
      <c r="B373" t="s">
        <v>2254</v>
      </c>
      <c r="C373" t="str">
        <f t="shared" ca="1" si="5"/>
        <v/>
      </c>
      <c r="D373" t="s">
        <v>483</v>
      </c>
      <c r="E373" t="s">
        <v>2583</v>
      </c>
      <c r="F373" t="s">
        <v>2254</v>
      </c>
    </row>
    <row r="374" spans="1:6" x14ac:dyDescent="0.25">
      <c r="A374" t="s">
        <v>2583</v>
      </c>
      <c r="B374" t="s">
        <v>1929</v>
      </c>
      <c r="C374" t="str">
        <f t="shared" ca="1" si="5"/>
        <v/>
      </c>
      <c r="D374" t="s">
        <v>484</v>
      </c>
      <c r="E374" t="s">
        <v>2583</v>
      </c>
      <c r="F374" t="s">
        <v>1929</v>
      </c>
    </row>
    <row r="375" spans="1:6" x14ac:dyDescent="0.25">
      <c r="A375" t="s">
        <v>2583</v>
      </c>
      <c r="B375" t="s">
        <v>2255</v>
      </c>
      <c r="C375" t="str">
        <f t="shared" ca="1" si="5"/>
        <v/>
      </c>
      <c r="D375" t="s">
        <v>485</v>
      </c>
      <c r="E375" t="s">
        <v>2583</v>
      </c>
      <c r="F375" t="s">
        <v>2255</v>
      </c>
    </row>
    <row r="376" spans="1:6" x14ac:dyDescent="0.25">
      <c r="A376" t="s">
        <v>2583</v>
      </c>
      <c r="B376" t="s">
        <v>1930</v>
      </c>
      <c r="C376" t="str">
        <f t="shared" ca="1" si="5"/>
        <v/>
      </c>
      <c r="D376" t="s">
        <v>486</v>
      </c>
      <c r="E376" t="s">
        <v>2583</v>
      </c>
      <c r="F376" t="s">
        <v>1930</v>
      </c>
    </row>
    <row r="377" spans="1:6" x14ac:dyDescent="0.25">
      <c r="A377" t="s">
        <v>2583</v>
      </c>
      <c r="B377" t="s">
        <v>1931</v>
      </c>
      <c r="C377" t="str">
        <f t="shared" ca="1" si="5"/>
        <v/>
      </c>
      <c r="D377" t="s">
        <v>487</v>
      </c>
      <c r="E377" t="s">
        <v>2583</v>
      </c>
      <c r="F377" t="s">
        <v>1931</v>
      </c>
    </row>
    <row r="378" spans="1:6" x14ac:dyDescent="0.25">
      <c r="A378" t="s">
        <v>2583</v>
      </c>
      <c r="B378" t="s">
        <v>1932</v>
      </c>
      <c r="C378" t="str">
        <f t="shared" ca="1" si="5"/>
        <v/>
      </c>
      <c r="D378" t="s">
        <v>488</v>
      </c>
      <c r="E378" t="s">
        <v>2583</v>
      </c>
      <c r="F378" t="s">
        <v>1932</v>
      </c>
    </row>
    <row r="379" spans="1:6" x14ac:dyDescent="0.25">
      <c r="A379" t="s">
        <v>2583</v>
      </c>
      <c r="B379" t="s">
        <v>1933</v>
      </c>
      <c r="C379" t="str">
        <f t="shared" ca="1" si="5"/>
        <v/>
      </c>
      <c r="D379" t="s">
        <v>489</v>
      </c>
      <c r="E379" t="s">
        <v>2583</v>
      </c>
      <c r="F379" t="s">
        <v>1933</v>
      </c>
    </row>
    <row r="380" spans="1:6" x14ac:dyDescent="0.25">
      <c r="A380" t="s">
        <v>2583</v>
      </c>
      <c r="B380" t="s">
        <v>1934</v>
      </c>
      <c r="C380" t="str">
        <f t="shared" ca="1" si="5"/>
        <v/>
      </c>
      <c r="D380" t="s">
        <v>490</v>
      </c>
      <c r="E380" t="s">
        <v>2583</v>
      </c>
      <c r="F380" t="s">
        <v>1934</v>
      </c>
    </row>
    <row r="381" spans="1:6" x14ac:dyDescent="0.25">
      <c r="A381" t="s">
        <v>2583</v>
      </c>
      <c r="B381" t="s">
        <v>2256</v>
      </c>
      <c r="C381" t="str">
        <f t="shared" ca="1" si="5"/>
        <v/>
      </c>
      <c r="D381" t="s">
        <v>491</v>
      </c>
      <c r="E381" t="s">
        <v>2583</v>
      </c>
      <c r="F381" t="s">
        <v>2256</v>
      </c>
    </row>
    <row r="382" spans="1:6" x14ac:dyDescent="0.25">
      <c r="A382" t="s">
        <v>2583</v>
      </c>
      <c r="B382" t="s">
        <v>1935</v>
      </c>
      <c r="C382" t="str">
        <f t="shared" ca="1" si="5"/>
        <v/>
      </c>
      <c r="D382" t="s">
        <v>492</v>
      </c>
      <c r="E382" t="s">
        <v>2583</v>
      </c>
      <c r="F382" t="s">
        <v>1935</v>
      </c>
    </row>
    <row r="383" spans="1:6" x14ac:dyDescent="0.25">
      <c r="A383" t="s">
        <v>2583</v>
      </c>
      <c r="B383" t="s">
        <v>1936</v>
      </c>
      <c r="C383" t="str">
        <f t="shared" ca="1" si="5"/>
        <v/>
      </c>
      <c r="D383" t="s">
        <v>493</v>
      </c>
      <c r="E383" t="s">
        <v>2583</v>
      </c>
      <c r="F383" t="s">
        <v>1936</v>
      </c>
    </row>
    <row r="384" spans="1:6" x14ac:dyDescent="0.25">
      <c r="A384" t="s">
        <v>2583</v>
      </c>
      <c r="B384" t="s">
        <v>1836</v>
      </c>
      <c r="C384" t="str">
        <f t="shared" ca="1" si="5"/>
        <v/>
      </c>
      <c r="D384" t="s">
        <v>494</v>
      </c>
      <c r="E384" t="s">
        <v>2583</v>
      </c>
      <c r="F384" t="s">
        <v>1836</v>
      </c>
    </row>
    <row r="385" spans="1:6" x14ac:dyDescent="0.25">
      <c r="A385" t="s">
        <v>2583</v>
      </c>
      <c r="B385" t="s">
        <v>1937</v>
      </c>
      <c r="C385" t="str">
        <f t="shared" ref="C385:C448" ca="1" si="6">IF(ISBLANK(INDIRECT(CONCATENATE("'",A385,"'","!",B385))),"",(INDIRECT(CONCATENATE("'",A385,"'","!",B385))))</f>
        <v/>
      </c>
      <c r="D385" t="s">
        <v>496</v>
      </c>
      <c r="E385" t="s">
        <v>2583</v>
      </c>
      <c r="F385" t="s">
        <v>1937</v>
      </c>
    </row>
    <row r="386" spans="1:6" x14ac:dyDescent="0.25">
      <c r="A386" t="s">
        <v>2583</v>
      </c>
      <c r="B386" t="s">
        <v>1938</v>
      </c>
      <c r="C386" t="str">
        <f t="shared" ca="1" si="6"/>
        <v/>
      </c>
      <c r="D386" t="s">
        <v>497</v>
      </c>
      <c r="E386" t="s">
        <v>2583</v>
      </c>
      <c r="F386" t="s">
        <v>1938</v>
      </c>
    </row>
    <row r="387" spans="1:6" x14ac:dyDescent="0.25">
      <c r="A387" t="s">
        <v>2583</v>
      </c>
      <c r="B387" t="s">
        <v>1939</v>
      </c>
      <c r="C387" t="str">
        <f t="shared" ca="1" si="6"/>
        <v/>
      </c>
      <c r="D387" t="s">
        <v>498</v>
      </c>
      <c r="E387" t="s">
        <v>2583</v>
      </c>
      <c r="F387" t="s">
        <v>1939</v>
      </c>
    </row>
    <row r="388" spans="1:6" x14ac:dyDescent="0.25">
      <c r="A388" t="s">
        <v>2583</v>
      </c>
      <c r="B388" t="s">
        <v>1940</v>
      </c>
      <c r="C388" t="str">
        <f t="shared" ca="1" si="6"/>
        <v/>
      </c>
      <c r="D388" t="s">
        <v>499</v>
      </c>
      <c r="E388" t="s">
        <v>2583</v>
      </c>
      <c r="F388" t="s">
        <v>1940</v>
      </c>
    </row>
    <row r="389" spans="1:6" x14ac:dyDescent="0.25">
      <c r="A389" t="s">
        <v>2583</v>
      </c>
      <c r="B389" t="s">
        <v>1941</v>
      </c>
      <c r="C389" t="str">
        <f t="shared" ca="1" si="6"/>
        <v/>
      </c>
      <c r="D389" t="s">
        <v>500</v>
      </c>
      <c r="E389" t="s">
        <v>2583</v>
      </c>
      <c r="F389" t="s">
        <v>1941</v>
      </c>
    </row>
    <row r="390" spans="1:6" x14ac:dyDescent="0.25">
      <c r="A390" t="s">
        <v>2583</v>
      </c>
      <c r="B390" t="s">
        <v>1942</v>
      </c>
      <c r="C390" t="str">
        <f t="shared" ca="1" si="6"/>
        <v/>
      </c>
      <c r="D390" t="s">
        <v>501</v>
      </c>
      <c r="E390" t="s">
        <v>2583</v>
      </c>
      <c r="F390" t="s">
        <v>1942</v>
      </c>
    </row>
    <row r="391" spans="1:6" x14ac:dyDescent="0.25">
      <c r="A391" t="s">
        <v>2583</v>
      </c>
      <c r="B391" t="s">
        <v>1943</v>
      </c>
      <c r="C391" t="str">
        <f t="shared" ca="1" si="6"/>
        <v/>
      </c>
      <c r="D391" t="s">
        <v>502</v>
      </c>
      <c r="E391" t="s">
        <v>2583</v>
      </c>
      <c r="F391" t="s">
        <v>1943</v>
      </c>
    </row>
    <row r="392" spans="1:6" x14ac:dyDescent="0.25">
      <c r="A392" t="s">
        <v>2583</v>
      </c>
      <c r="B392" t="s">
        <v>1944</v>
      </c>
      <c r="C392" t="str">
        <f t="shared" ca="1" si="6"/>
        <v/>
      </c>
      <c r="D392" t="s">
        <v>503</v>
      </c>
      <c r="E392" t="s">
        <v>2583</v>
      </c>
      <c r="F392" t="s">
        <v>1944</v>
      </c>
    </row>
    <row r="393" spans="1:6" x14ac:dyDescent="0.25">
      <c r="A393" t="s">
        <v>2583</v>
      </c>
      <c r="B393" t="s">
        <v>1945</v>
      </c>
      <c r="C393" t="str">
        <f t="shared" ca="1" si="6"/>
        <v/>
      </c>
      <c r="D393" t="s">
        <v>504</v>
      </c>
      <c r="E393" t="s">
        <v>2583</v>
      </c>
      <c r="F393" t="s">
        <v>1945</v>
      </c>
    </row>
    <row r="394" spans="1:6" x14ac:dyDescent="0.25">
      <c r="A394" t="s">
        <v>2583</v>
      </c>
      <c r="B394" t="s">
        <v>1946</v>
      </c>
      <c r="C394" t="str">
        <f t="shared" ca="1" si="6"/>
        <v/>
      </c>
      <c r="D394" t="s">
        <v>505</v>
      </c>
      <c r="E394" t="s">
        <v>2583</v>
      </c>
      <c r="F394" t="s">
        <v>1946</v>
      </c>
    </row>
    <row r="395" spans="1:6" x14ac:dyDescent="0.25">
      <c r="A395" t="s">
        <v>2583</v>
      </c>
      <c r="B395" t="s">
        <v>1947</v>
      </c>
      <c r="C395" t="str">
        <f t="shared" ca="1" si="6"/>
        <v/>
      </c>
      <c r="D395" t="s">
        <v>506</v>
      </c>
      <c r="E395" t="s">
        <v>2583</v>
      </c>
      <c r="F395" t="s">
        <v>1947</v>
      </c>
    </row>
    <row r="396" spans="1:6" x14ac:dyDescent="0.25">
      <c r="A396" t="s">
        <v>2583</v>
      </c>
      <c r="B396" t="s">
        <v>1837</v>
      </c>
      <c r="C396" t="str">
        <f t="shared" ca="1" si="6"/>
        <v/>
      </c>
      <c r="D396" t="s">
        <v>507</v>
      </c>
      <c r="E396" t="s">
        <v>2583</v>
      </c>
      <c r="F396" t="s">
        <v>1837</v>
      </c>
    </row>
    <row r="397" spans="1:6" x14ac:dyDescent="0.25">
      <c r="A397" t="s">
        <v>2583</v>
      </c>
      <c r="B397" t="s">
        <v>2257</v>
      </c>
      <c r="C397" t="str">
        <f t="shared" ca="1" si="6"/>
        <v/>
      </c>
      <c r="D397" t="s">
        <v>509</v>
      </c>
      <c r="E397" t="s">
        <v>2583</v>
      </c>
      <c r="F397" t="s">
        <v>2257</v>
      </c>
    </row>
    <row r="398" spans="1:6" x14ac:dyDescent="0.25">
      <c r="A398" t="s">
        <v>2583</v>
      </c>
      <c r="B398" t="s">
        <v>2258</v>
      </c>
      <c r="C398" t="str">
        <f t="shared" ca="1" si="6"/>
        <v/>
      </c>
      <c r="D398" t="s">
        <v>510</v>
      </c>
      <c r="E398" t="s">
        <v>2583</v>
      </c>
      <c r="F398" t="s">
        <v>2258</v>
      </c>
    </row>
    <row r="399" spans="1:6" x14ac:dyDescent="0.25">
      <c r="A399" t="s">
        <v>2583</v>
      </c>
      <c r="B399" t="s">
        <v>2259</v>
      </c>
      <c r="C399" t="str">
        <f t="shared" ca="1" si="6"/>
        <v/>
      </c>
      <c r="D399" t="s">
        <v>511</v>
      </c>
      <c r="E399" t="s">
        <v>2583</v>
      </c>
      <c r="F399" t="s">
        <v>2259</v>
      </c>
    </row>
    <row r="400" spans="1:6" x14ac:dyDescent="0.25">
      <c r="A400" t="s">
        <v>2583</v>
      </c>
      <c r="B400" t="s">
        <v>2260</v>
      </c>
      <c r="C400" t="str">
        <f t="shared" ca="1" si="6"/>
        <v/>
      </c>
      <c r="D400" t="s">
        <v>512</v>
      </c>
      <c r="E400" t="s">
        <v>2583</v>
      </c>
      <c r="F400" t="s">
        <v>2260</v>
      </c>
    </row>
    <row r="401" spans="1:6" x14ac:dyDescent="0.25">
      <c r="A401" t="s">
        <v>2583</v>
      </c>
      <c r="B401" t="s">
        <v>2261</v>
      </c>
      <c r="C401" t="str">
        <f t="shared" ca="1" si="6"/>
        <v/>
      </c>
      <c r="D401" t="s">
        <v>513</v>
      </c>
      <c r="E401" t="s">
        <v>2583</v>
      </c>
      <c r="F401" t="s">
        <v>2261</v>
      </c>
    </row>
    <row r="402" spans="1:6" x14ac:dyDescent="0.25">
      <c r="A402" t="s">
        <v>2583</v>
      </c>
      <c r="B402" t="s">
        <v>2262</v>
      </c>
      <c r="C402" t="str">
        <f t="shared" ca="1" si="6"/>
        <v/>
      </c>
      <c r="D402" t="s">
        <v>514</v>
      </c>
      <c r="E402" t="s">
        <v>2583</v>
      </c>
      <c r="F402" t="s">
        <v>2262</v>
      </c>
    </row>
    <row r="403" spans="1:6" x14ac:dyDescent="0.25">
      <c r="A403" t="s">
        <v>2583</v>
      </c>
      <c r="B403" t="s">
        <v>2263</v>
      </c>
      <c r="C403" t="str">
        <f t="shared" ca="1" si="6"/>
        <v/>
      </c>
      <c r="D403" t="s">
        <v>515</v>
      </c>
      <c r="E403" t="s">
        <v>2583</v>
      </c>
      <c r="F403" t="s">
        <v>2263</v>
      </c>
    </row>
    <row r="404" spans="1:6" x14ac:dyDescent="0.25">
      <c r="A404" t="s">
        <v>2583</v>
      </c>
      <c r="B404" t="s">
        <v>2264</v>
      </c>
      <c r="C404" t="str">
        <f t="shared" ca="1" si="6"/>
        <v/>
      </c>
      <c r="D404" t="s">
        <v>516</v>
      </c>
      <c r="E404" t="s">
        <v>2583</v>
      </c>
      <c r="F404" t="s">
        <v>2264</v>
      </c>
    </row>
    <row r="405" spans="1:6" x14ac:dyDescent="0.25">
      <c r="A405" t="s">
        <v>2583</v>
      </c>
      <c r="B405" t="s">
        <v>2265</v>
      </c>
      <c r="C405" t="str">
        <f t="shared" ca="1" si="6"/>
        <v/>
      </c>
      <c r="D405" t="s">
        <v>517</v>
      </c>
      <c r="E405" t="s">
        <v>2583</v>
      </c>
      <c r="F405" t="s">
        <v>2265</v>
      </c>
    </row>
    <row r="406" spans="1:6" x14ac:dyDescent="0.25">
      <c r="A406" t="s">
        <v>2583</v>
      </c>
      <c r="B406" t="s">
        <v>2266</v>
      </c>
      <c r="C406" t="str">
        <f t="shared" ca="1" si="6"/>
        <v/>
      </c>
      <c r="D406" t="s">
        <v>518</v>
      </c>
      <c r="E406" t="s">
        <v>2583</v>
      </c>
      <c r="F406" t="s">
        <v>2266</v>
      </c>
    </row>
    <row r="407" spans="1:6" x14ac:dyDescent="0.25">
      <c r="A407" t="s">
        <v>2583</v>
      </c>
      <c r="B407" t="s">
        <v>2267</v>
      </c>
      <c r="C407" t="str">
        <f t="shared" ca="1" si="6"/>
        <v/>
      </c>
      <c r="D407" t="s">
        <v>519</v>
      </c>
      <c r="E407" t="s">
        <v>2583</v>
      </c>
      <c r="F407" t="s">
        <v>2267</v>
      </c>
    </row>
    <row r="408" spans="1:6" x14ac:dyDescent="0.25">
      <c r="A408" t="s">
        <v>2583</v>
      </c>
      <c r="B408" t="s">
        <v>1838</v>
      </c>
      <c r="C408" t="str">
        <f t="shared" ca="1" si="6"/>
        <v/>
      </c>
      <c r="D408" t="s">
        <v>520</v>
      </c>
      <c r="E408" t="s">
        <v>2583</v>
      </c>
      <c r="F408" t="s">
        <v>1838</v>
      </c>
    </row>
    <row r="409" spans="1:6" x14ac:dyDescent="0.25">
      <c r="A409" t="s">
        <v>2583</v>
      </c>
      <c r="B409" t="s">
        <v>2268</v>
      </c>
      <c r="C409" t="str">
        <f t="shared" ca="1" si="6"/>
        <v/>
      </c>
      <c r="D409" t="s">
        <v>522</v>
      </c>
      <c r="E409" t="s">
        <v>2583</v>
      </c>
      <c r="F409" t="s">
        <v>2268</v>
      </c>
    </row>
    <row r="410" spans="1:6" x14ac:dyDescent="0.25">
      <c r="A410" t="s">
        <v>2583</v>
      </c>
      <c r="B410" t="s">
        <v>2269</v>
      </c>
      <c r="C410" t="str">
        <f t="shared" ca="1" si="6"/>
        <v/>
      </c>
      <c r="D410" t="s">
        <v>523</v>
      </c>
      <c r="E410" t="s">
        <v>2583</v>
      </c>
      <c r="F410" t="s">
        <v>2269</v>
      </c>
    </row>
    <row r="411" spans="1:6" x14ac:dyDescent="0.25">
      <c r="A411" t="s">
        <v>2583</v>
      </c>
      <c r="B411" t="s">
        <v>2270</v>
      </c>
      <c r="C411" t="str">
        <f t="shared" ca="1" si="6"/>
        <v/>
      </c>
      <c r="D411" t="s">
        <v>524</v>
      </c>
      <c r="E411" t="s">
        <v>2583</v>
      </c>
      <c r="F411" t="s">
        <v>2270</v>
      </c>
    </row>
    <row r="412" spans="1:6" x14ac:dyDescent="0.25">
      <c r="A412" t="s">
        <v>2583</v>
      </c>
      <c r="B412" t="s">
        <v>2271</v>
      </c>
      <c r="C412" t="str">
        <f t="shared" ca="1" si="6"/>
        <v/>
      </c>
      <c r="D412" t="s">
        <v>525</v>
      </c>
      <c r="E412" t="s">
        <v>2583</v>
      </c>
      <c r="F412" t="s">
        <v>2271</v>
      </c>
    </row>
    <row r="413" spans="1:6" x14ac:dyDescent="0.25">
      <c r="A413" t="s">
        <v>2583</v>
      </c>
      <c r="B413" t="s">
        <v>2272</v>
      </c>
      <c r="C413" t="str">
        <f t="shared" ca="1" si="6"/>
        <v/>
      </c>
      <c r="D413" t="s">
        <v>526</v>
      </c>
      <c r="E413" t="s">
        <v>2583</v>
      </c>
      <c r="F413" t="s">
        <v>2272</v>
      </c>
    </row>
    <row r="414" spans="1:6" x14ac:dyDescent="0.25">
      <c r="A414" t="s">
        <v>2583</v>
      </c>
      <c r="B414" t="s">
        <v>2273</v>
      </c>
      <c r="C414" t="str">
        <f t="shared" ca="1" si="6"/>
        <v/>
      </c>
      <c r="D414" t="s">
        <v>527</v>
      </c>
      <c r="E414" t="s">
        <v>2583</v>
      </c>
      <c r="F414" t="s">
        <v>2273</v>
      </c>
    </row>
    <row r="415" spans="1:6" x14ac:dyDescent="0.25">
      <c r="A415" t="s">
        <v>2583</v>
      </c>
      <c r="B415" t="s">
        <v>2274</v>
      </c>
      <c r="C415" t="str">
        <f t="shared" ca="1" si="6"/>
        <v/>
      </c>
      <c r="D415" t="s">
        <v>528</v>
      </c>
      <c r="E415" t="s">
        <v>2583</v>
      </c>
      <c r="F415" t="s">
        <v>2274</v>
      </c>
    </row>
    <row r="416" spans="1:6" x14ac:dyDescent="0.25">
      <c r="A416" t="s">
        <v>2583</v>
      </c>
      <c r="B416" t="s">
        <v>2275</v>
      </c>
      <c r="C416" t="str">
        <f t="shared" ca="1" si="6"/>
        <v/>
      </c>
      <c r="D416" t="s">
        <v>529</v>
      </c>
      <c r="E416" t="s">
        <v>2583</v>
      </c>
      <c r="F416" t="s">
        <v>2275</v>
      </c>
    </row>
    <row r="417" spans="1:6" x14ac:dyDescent="0.25">
      <c r="A417" t="s">
        <v>2583</v>
      </c>
      <c r="B417" t="s">
        <v>2276</v>
      </c>
      <c r="C417" t="str">
        <f t="shared" ca="1" si="6"/>
        <v/>
      </c>
      <c r="D417" t="s">
        <v>530</v>
      </c>
      <c r="E417" t="s">
        <v>2583</v>
      </c>
      <c r="F417" t="s">
        <v>2276</v>
      </c>
    </row>
    <row r="418" spans="1:6" x14ac:dyDescent="0.25">
      <c r="A418" t="s">
        <v>2583</v>
      </c>
      <c r="B418" t="s">
        <v>2277</v>
      </c>
      <c r="C418" t="str">
        <f t="shared" ca="1" si="6"/>
        <v/>
      </c>
      <c r="D418" t="s">
        <v>531</v>
      </c>
      <c r="E418" t="s">
        <v>2583</v>
      </c>
      <c r="F418" t="s">
        <v>2277</v>
      </c>
    </row>
    <row r="419" spans="1:6" x14ac:dyDescent="0.25">
      <c r="A419" t="s">
        <v>2583</v>
      </c>
      <c r="B419" t="s">
        <v>2278</v>
      </c>
      <c r="C419" t="str">
        <f t="shared" ca="1" si="6"/>
        <v/>
      </c>
      <c r="D419" t="s">
        <v>532</v>
      </c>
      <c r="E419" t="s">
        <v>2583</v>
      </c>
      <c r="F419" t="s">
        <v>2278</v>
      </c>
    </row>
    <row r="420" spans="1:6" x14ac:dyDescent="0.25">
      <c r="A420" t="s">
        <v>2583</v>
      </c>
      <c r="B420" t="s">
        <v>1839</v>
      </c>
      <c r="C420" t="str">
        <f t="shared" ca="1" si="6"/>
        <v/>
      </c>
      <c r="D420" t="s">
        <v>533</v>
      </c>
      <c r="E420" t="s">
        <v>2583</v>
      </c>
      <c r="F420" t="s">
        <v>1839</v>
      </c>
    </row>
    <row r="421" spans="1:6" x14ac:dyDescent="0.25">
      <c r="A421" t="s">
        <v>2583</v>
      </c>
      <c r="B421" t="s">
        <v>2279</v>
      </c>
      <c r="C421" t="str">
        <f t="shared" ca="1" si="6"/>
        <v/>
      </c>
      <c r="D421" t="s">
        <v>535</v>
      </c>
      <c r="E421" t="s">
        <v>2583</v>
      </c>
      <c r="F421" t="s">
        <v>2279</v>
      </c>
    </row>
    <row r="422" spans="1:6" x14ac:dyDescent="0.25">
      <c r="A422" t="s">
        <v>2583</v>
      </c>
      <c r="B422" t="s">
        <v>2280</v>
      </c>
      <c r="C422" t="str">
        <f t="shared" ca="1" si="6"/>
        <v/>
      </c>
      <c r="D422" t="s">
        <v>536</v>
      </c>
      <c r="E422" t="s">
        <v>2583</v>
      </c>
      <c r="F422" t="s">
        <v>2280</v>
      </c>
    </row>
    <row r="423" spans="1:6" x14ac:dyDescent="0.25">
      <c r="A423" t="s">
        <v>2583</v>
      </c>
      <c r="B423" t="s">
        <v>2281</v>
      </c>
      <c r="C423" t="str">
        <f t="shared" ca="1" si="6"/>
        <v/>
      </c>
      <c r="D423" t="s">
        <v>537</v>
      </c>
      <c r="E423" t="s">
        <v>2583</v>
      </c>
      <c r="F423" t="s">
        <v>2281</v>
      </c>
    </row>
    <row r="424" spans="1:6" x14ac:dyDescent="0.25">
      <c r="A424" t="s">
        <v>2583</v>
      </c>
      <c r="B424" t="s">
        <v>2282</v>
      </c>
      <c r="C424" t="str">
        <f t="shared" ca="1" si="6"/>
        <v/>
      </c>
      <c r="D424" t="s">
        <v>538</v>
      </c>
      <c r="E424" t="s">
        <v>2583</v>
      </c>
      <c r="F424" t="s">
        <v>2282</v>
      </c>
    </row>
    <row r="425" spans="1:6" x14ac:dyDescent="0.25">
      <c r="A425" t="s">
        <v>2583</v>
      </c>
      <c r="B425" t="s">
        <v>2283</v>
      </c>
      <c r="C425" t="str">
        <f t="shared" ca="1" si="6"/>
        <v/>
      </c>
      <c r="D425" t="s">
        <v>539</v>
      </c>
      <c r="E425" t="s">
        <v>2583</v>
      </c>
      <c r="F425" t="s">
        <v>2283</v>
      </c>
    </row>
    <row r="426" spans="1:6" x14ac:dyDescent="0.25">
      <c r="A426" t="s">
        <v>2583</v>
      </c>
      <c r="B426" t="s">
        <v>2284</v>
      </c>
      <c r="C426" t="str">
        <f t="shared" ca="1" si="6"/>
        <v/>
      </c>
      <c r="D426" t="s">
        <v>540</v>
      </c>
      <c r="E426" t="s">
        <v>2583</v>
      </c>
      <c r="F426" t="s">
        <v>2284</v>
      </c>
    </row>
    <row r="427" spans="1:6" x14ac:dyDescent="0.25">
      <c r="A427" t="s">
        <v>2583</v>
      </c>
      <c r="B427" t="s">
        <v>2285</v>
      </c>
      <c r="C427" t="str">
        <f t="shared" ca="1" si="6"/>
        <v/>
      </c>
      <c r="D427" t="s">
        <v>541</v>
      </c>
      <c r="E427" t="s">
        <v>2583</v>
      </c>
      <c r="F427" t="s">
        <v>2285</v>
      </c>
    </row>
    <row r="428" spans="1:6" x14ac:dyDescent="0.25">
      <c r="A428" t="s">
        <v>2583</v>
      </c>
      <c r="B428" t="s">
        <v>2286</v>
      </c>
      <c r="C428" t="str">
        <f t="shared" ca="1" si="6"/>
        <v/>
      </c>
      <c r="D428" t="s">
        <v>542</v>
      </c>
      <c r="E428" t="s">
        <v>2583</v>
      </c>
      <c r="F428" t="s">
        <v>2286</v>
      </c>
    </row>
    <row r="429" spans="1:6" x14ac:dyDescent="0.25">
      <c r="A429" t="s">
        <v>2583</v>
      </c>
      <c r="B429" t="s">
        <v>2287</v>
      </c>
      <c r="C429" t="str">
        <f t="shared" ca="1" si="6"/>
        <v/>
      </c>
      <c r="D429" t="s">
        <v>543</v>
      </c>
      <c r="E429" t="s">
        <v>2583</v>
      </c>
      <c r="F429" t="s">
        <v>2287</v>
      </c>
    </row>
    <row r="430" spans="1:6" x14ac:dyDescent="0.25">
      <c r="A430" t="s">
        <v>2583</v>
      </c>
      <c r="B430" t="s">
        <v>2288</v>
      </c>
      <c r="C430" t="str">
        <f t="shared" ca="1" si="6"/>
        <v/>
      </c>
      <c r="D430" t="s">
        <v>544</v>
      </c>
      <c r="E430" t="s">
        <v>2583</v>
      </c>
      <c r="F430" t="s">
        <v>2288</v>
      </c>
    </row>
    <row r="431" spans="1:6" x14ac:dyDescent="0.25">
      <c r="A431" t="s">
        <v>2583</v>
      </c>
      <c r="B431" t="s">
        <v>2289</v>
      </c>
      <c r="C431" t="str">
        <f t="shared" ca="1" si="6"/>
        <v/>
      </c>
      <c r="D431" t="s">
        <v>545</v>
      </c>
      <c r="E431" t="s">
        <v>2583</v>
      </c>
      <c r="F431" t="s">
        <v>2289</v>
      </c>
    </row>
    <row r="432" spans="1:6" x14ac:dyDescent="0.25">
      <c r="A432" t="s">
        <v>2583</v>
      </c>
      <c r="B432" t="s">
        <v>1840</v>
      </c>
      <c r="C432" t="str">
        <f t="shared" ca="1" si="6"/>
        <v/>
      </c>
      <c r="D432" t="s">
        <v>546</v>
      </c>
      <c r="E432" t="s">
        <v>2583</v>
      </c>
      <c r="F432" t="s">
        <v>1840</v>
      </c>
    </row>
    <row r="433" spans="1:6" x14ac:dyDescent="0.25">
      <c r="A433" t="s">
        <v>2583</v>
      </c>
      <c r="B433" t="s">
        <v>1841</v>
      </c>
      <c r="C433" t="str">
        <f t="shared" ca="1" si="6"/>
        <v/>
      </c>
      <c r="D433" t="s">
        <v>548</v>
      </c>
      <c r="E433" t="s">
        <v>2583</v>
      </c>
      <c r="F433" t="s">
        <v>1841</v>
      </c>
    </row>
    <row r="434" spans="1:6" x14ac:dyDescent="0.25">
      <c r="A434" t="s">
        <v>2583</v>
      </c>
      <c r="B434" t="s">
        <v>1842</v>
      </c>
      <c r="C434" t="str">
        <f t="shared" ca="1" si="6"/>
        <v/>
      </c>
      <c r="D434" t="s">
        <v>549</v>
      </c>
      <c r="E434" t="s">
        <v>2583</v>
      </c>
      <c r="F434" t="s">
        <v>1842</v>
      </c>
    </row>
    <row r="435" spans="1:6" x14ac:dyDescent="0.25">
      <c r="A435" t="s">
        <v>2583</v>
      </c>
      <c r="B435" t="s">
        <v>1843</v>
      </c>
      <c r="C435" t="str">
        <f t="shared" ca="1" si="6"/>
        <v/>
      </c>
      <c r="D435" t="s">
        <v>550</v>
      </c>
      <c r="E435" t="s">
        <v>2583</v>
      </c>
      <c r="F435" t="s">
        <v>1843</v>
      </c>
    </row>
    <row r="436" spans="1:6" x14ac:dyDescent="0.25">
      <c r="A436" t="s">
        <v>2583</v>
      </c>
      <c r="B436" t="s">
        <v>1844</v>
      </c>
      <c r="C436" t="str">
        <f t="shared" ca="1" si="6"/>
        <v/>
      </c>
      <c r="D436" t="s">
        <v>551</v>
      </c>
      <c r="E436" t="s">
        <v>2583</v>
      </c>
      <c r="F436" t="s">
        <v>1844</v>
      </c>
    </row>
    <row r="437" spans="1:6" x14ac:dyDescent="0.25">
      <c r="A437" t="s">
        <v>2583</v>
      </c>
      <c r="B437" t="s">
        <v>1845</v>
      </c>
      <c r="C437" t="str">
        <f t="shared" ca="1" si="6"/>
        <v/>
      </c>
      <c r="D437" t="s">
        <v>552</v>
      </c>
      <c r="E437" t="s">
        <v>2583</v>
      </c>
      <c r="F437" t="s">
        <v>1845</v>
      </c>
    </row>
    <row r="438" spans="1:6" x14ac:dyDescent="0.25">
      <c r="A438" t="s">
        <v>2583</v>
      </c>
      <c r="B438" t="s">
        <v>1846</v>
      </c>
      <c r="C438" t="str">
        <f t="shared" ca="1" si="6"/>
        <v/>
      </c>
      <c r="D438" t="s">
        <v>553</v>
      </c>
      <c r="E438" t="s">
        <v>2583</v>
      </c>
      <c r="F438" t="s">
        <v>1846</v>
      </c>
    </row>
    <row r="439" spans="1:6" x14ac:dyDescent="0.25">
      <c r="A439" t="s">
        <v>2583</v>
      </c>
      <c r="B439" t="s">
        <v>1847</v>
      </c>
      <c r="C439" t="str">
        <f t="shared" ca="1" si="6"/>
        <v/>
      </c>
      <c r="D439" t="s">
        <v>554</v>
      </c>
      <c r="E439" t="s">
        <v>2583</v>
      </c>
      <c r="F439" t="s">
        <v>1847</v>
      </c>
    </row>
    <row r="440" spans="1:6" x14ac:dyDescent="0.25">
      <c r="A440" t="s">
        <v>2583</v>
      </c>
      <c r="B440" t="s">
        <v>1848</v>
      </c>
      <c r="C440" t="str">
        <f t="shared" ca="1" si="6"/>
        <v/>
      </c>
      <c r="D440" t="s">
        <v>555</v>
      </c>
      <c r="E440" t="s">
        <v>2583</v>
      </c>
      <c r="F440" t="s">
        <v>1848</v>
      </c>
    </row>
    <row r="441" spans="1:6" x14ac:dyDescent="0.25">
      <c r="A441" t="s">
        <v>2583</v>
      </c>
      <c r="B441" t="s">
        <v>1849</v>
      </c>
      <c r="C441" t="str">
        <f t="shared" ca="1" si="6"/>
        <v/>
      </c>
      <c r="D441" t="s">
        <v>556</v>
      </c>
      <c r="E441" t="s">
        <v>2583</v>
      </c>
      <c r="F441" t="s">
        <v>1849</v>
      </c>
    </row>
    <row r="442" spans="1:6" x14ac:dyDescent="0.25">
      <c r="A442" t="s">
        <v>2583</v>
      </c>
      <c r="B442" t="s">
        <v>1850</v>
      </c>
      <c r="C442" t="str">
        <f t="shared" ca="1" si="6"/>
        <v/>
      </c>
      <c r="D442" t="s">
        <v>557</v>
      </c>
      <c r="E442" t="s">
        <v>2583</v>
      </c>
      <c r="F442" t="s">
        <v>1850</v>
      </c>
    </row>
    <row r="443" spans="1:6" x14ac:dyDescent="0.25">
      <c r="A443" t="s">
        <v>2583</v>
      </c>
      <c r="B443" t="s">
        <v>1851</v>
      </c>
      <c r="C443" t="str">
        <f t="shared" ca="1" si="6"/>
        <v/>
      </c>
      <c r="D443" t="s">
        <v>558</v>
      </c>
      <c r="E443" t="s">
        <v>2583</v>
      </c>
      <c r="F443" t="s">
        <v>1851</v>
      </c>
    </row>
    <row r="444" spans="1:6" x14ac:dyDescent="0.25">
      <c r="A444" t="s">
        <v>2583</v>
      </c>
      <c r="B444" t="s">
        <v>1852</v>
      </c>
      <c r="C444" t="str">
        <f t="shared" ca="1" si="6"/>
        <v/>
      </c>
      <c r="D444" t="s">
        <v>559</v>
      </c>
      <c r="E444" t="s">
        <v>2583</v>
      </c>
      <c r="F444" t="s">
        <v>1852</v>
      </c>
    </row>
    <row r="445" spans="1:6" x14ac:dyDescent="0.25">
      <c r="A445" t="s">
        <v>2583</v>
      </c>
      <c r="B445" t="s">
        <v>1853</v>
      </c>
      <c r="C445" t="str">
        <f t="shared" ca="1" si="6"/>
        <v/>
      </c>
      <c r="D445" t="s">
        <v>561</v>
      </c>
      <c r="E445" t="s">
        <v>2583</v>
      </c>
      <c r="F445" t="s">
        <v>1853</v>
      </c>
    </row>
    <row r="446" spans="1:6" x14ac:dyDescent="0.25">
      <c r="A446" t="s">
        <v>2583</v>
      </c>
      <c r="B446" t="s">
        <v>1854</v>
      </c>
      <c r="C446" t="str">
        <f t="shared" ca="1" si="6"/>
        <v/>
      </c>
      <c r="D446" t="s">
        <v>562</v>
      </c>
      <c r="E446" t="s">
        <v>2583</v>
      </c>
      <c r="F446" t="s">
        <v>1854</v>
      </c>
    </row>
    <row r="447" spans="1:6" x14ac:dyDescent="0.25">
      <c r="A447" t="s">
        <v>2583</v>
      </c>
      <c r="B447" t="s">
        <v>1948</v>
      </c>
      <c r="C447" t="str">
        <f t="shared" ca="1" si="6"/>
        <v/>
      </c>
      <c r="D447" t="s">
        <v>563</v>
      </c>
      <c r="E447" t="s">
        <v>2583</v>
      </c>
      <c r="F447" t="s">
        <v>1948</v>
      </c>
    </row>
    <row r="448" spans="1:6" x14ac:dyDescent="0.25">
      <c r="A448" t="s">
        <v>2583</v>
      </c>
      <c r="B448" t="s">
        <v>1949</v>
      </c>
      <c r="C448" t="str">
        <f t="shared" ca="1" si="6"/>
        <v/>
      </c>
      <c r="D448" t="s">
        <v>564</v>
      </c>
      <c r="E448" t="s">
        <v>2583</v>
      </c>
      <c r="F448" t="s">
        <v>1949</v>
      </c>
    </row>
    <row r="449" spans="1:6" x14ac:dyDescent="0.25">
      <c r="A449" t="s">
        <v>2583</v>
      </c>
      <c r="B449" t="s">
        <v>1950</v>
      </c>
      <c r="C449" t="str">
        <f t="shared" ref="C449:C512" ca="1" si="7">IF(ISBLANK(INDIRECT(CONCATENATE("'",A449,"'","!",B449))),"",(INDIRECT(CONCATENATE("'",A449,"'","!",B449))))</f>
        <v/>
      </c>
      <c r="D449" t="s">
        <v>565</v>
      </c>
      <c r="E449" t="s">
        <v>2583</v>
      </c>
      <c r="F449" t="s">
        <v>1950</v>
      </c>
    </row>
    <row r="450" spans="1:6" x14ac:dyDescent="0.25">
      <c r="A450" t="s">
        <v>2583</v>
      </c>
      <c r="B450" t="s">
        <v>1951</v>
      </c>
      <c r="C450" t="str">
        <f t="shared" ca="1" si="7"/>
        <v/>
      </c>
      <c r="D450" t="s">
        <v>566</v>
      </c>
      <c r="E450" t="s">
        <v>2583</v>
      </c>
      <c r="F450" t="s">
        <v>1951</v>
      </c>
    </row>
    <row r="451" spans="1:6" x14ac:dyDescent="0.25">
      <c r="A451" t="s">
        <v>2583</v>
      </c>
      <c r="B451" t="s">
        <v>1952</v>
      </c>
      <c r="C451" t="str">
        <f t="shared" ca="1" si="7"/>
        <v/>
      </c>
      <c r="D451" t="s">
        <v>567</v>
      </c>
      <c r="E451" t="s">
        <v>2583</v>
      </c>
      <c r="F451" t="s">
        <v>1952</v>
      </c>
    </row>
    <row r="452" spans="1:6" x14ac:dyDescent="0.25">
      <c r="A452" t="s">
        <v>2583</v>
      </c>
      <c r="B452" t="s">
        <v>1953</v>
      </c>
      <c r="C452" t="str">
        <f t="shared" ca="1" si="7"/>
        <v/>
      </c>
      <c r="D452" t="s">
        <v>568</v>
      </c>
      <c r="E452" t="s">
        <v>2583</v>
      </c>
      <c r="F452" t="s">
        <v>1953</v>
      </c>
    </row>
    <row r="453" spans="1:6" x14ac:dyDescent="0.25">
      <c r="A453" t="s">
        <v>2583</v>
      </c>
      <c r="B453" t="s">
        <v>1954</v>
      </c>
      <c r="C453" t="str">
        <f t="shared" ca="1" si="7"/>
        <v/>
      </c>
      <c r="D453" t="s">
        <v>569</v>
      </c>
      <c r="E453" t="s">
        <v>2583</v>
      </c>
      <c r="F453" t="s">
        <v>1954</v>
      </c>
    </row>
    <row r="454" spans="1:6" x14ac:dyDescent="0.25">
      <c r="A454" t="s">
        <v>2583</v>
      </c>
      <c r="B454" t="s">
        <v>1955</v>
      </c>
      <c r="C454" t="str">
        <f t="shared" ca="1" si="7"/>
        <v/>
      </c>
      <c r="D454" t="s">
        <v>570</v>
      </c>
      <c r="E454" t="s">
        <v>2583</v>
      </c>
      <c r="F454" t="s">
        <v>1955</v>
      </c>
    </row>
    <row r="455" spans="1:6" x14ac:dyDescent="0.25">
      <c r="A455" t="s">
        <v>2583</v>
      </c>
      <c r="B455" t="s">
        <v>1956</v>
      </c>
      <c r="C455" t="str">
        <f t="shared" ca="1" si="7"/>
        <v/>
      </c>
      <c r="D455" t="s">
        <v>571</v>
      </c>
      <c r="E455" t="s">
        <v>2583</v>
      </c>
      <c r="F455" t="s">
        <v>1956</v>
      </c>
    </row>
    <row r="456" spans="1:6" x14ac:dyDescent="0.25">
      <c r="A456" t="s">
        <v>2583</v>
      </c>
      <c r="B456" t="s">
        <v>1855</v>
      </c>
      <c r="C456" t="str">
        <f t="shared" ca="1" si="7"/>
        <v/>
      </c>
      <c r="D456" t="s">
        <v>572</v>
      </c>
      <c r="E456" t="s">
        <v>2583</v>
      </c>
      <c r="F456" t="s">
        <v>1855</v>
      </c>
    </row>
    <row r="457" spans="1:6" x14ac:dyDescent="0.25">
      <c r="A457" t="s">
        <v>2583</v>
      </c>
      <c r="B457" t="s">
        <v>1856</v>
      </c>
      <c r="C457" t="str">
        <f t="shared" ca="1" si="7"/>
        <v/>
      </c>
      <c r="D457" t="s">
        <v>574</v>
      </c>
      <c r="E457" t="s">
        <v>2583</v>
      </c>
      <c r="F457" t="s">
        <v>1856</v>
      </c>
    </row>
    <row r="458" spans="1:6" x14ac:dyDescent="0.25">
      <c r="A458" t="s">
        <v>2583</v>
      </c>
      <c r="B458" t="s">
        <v>1857</v>
      </c>
      <c r="C458" t="str">
        <f t="shared" ca="1" si="7"/>
        <v/>
      </c>
      <c r="D458" t="s">
        <v>575</v>
      </c>
      <c r="E458" t="s">
        <v>2583</v>
      </c>
      <c r="F458" t="s">
        <v>1857</v>
      </c>
    </row>
    <row r="459" spans="1:6" x14ac:dyDescent="0.25">
      <c r="A459" t="s">
        <v>2583</v>
      </c>
      <c r="B459" t="s">
        <v>1858</v>
      </c>
      <c r="C459" t="str">
        <f t="shared" ca="1" si="7"/>
        <v/>
      </c>
      <c r="D459" t="s">
        <v>576</v>
      </c>
      <c r="E459" t="s">
        <v>2583</v>
      </c>
      <c r="F459" t="s">
        <v>1858</v>
      </c>
    </row>
    <row r="460" spans="1:6" x14ac:dyDescent="0.25">
      <c r="A460" t="s">
        <v>2583</v>
      </c>
      <c r="B460" t="s">
        <v>1859</v>
      </c>
      <c r="C460" t="str">
        <f t="shared" ca="1" si="7"/>
        <v/>
      </c>
      <c r="D460" t="s">
        <v>577</v>
      </c>
      <c r="E460" t="s">
        <v>2583</v>
      </c>
      <c r="F460" t="s">
        <v>1859</v>
      </c>
    </row>
    <row r="461" spans="1:6" x14ac:dyDescent="0.25">
      <c r="A461" t="s">
        <v>2583</v>
      </c>
      <c r="B461" t="s">
        <v>1860</v>
      </c>
      <c r="C461" t="str">
        <f t="shared" ca="1" si="7"/>
        <v/>
      </c>
      <c r="D461" t="s">
        <v>578</v>
      </c>
      <c r="E461" t="s">
        <v>2583</v>
      </c>
      <c r="F461" t="s">
        <v>1860</v>
      </c>
    </row>
    <row r="462" spans="1:6" x14ac:dyDescent="0.25">
      <c r="A462" t="s">
        <v>2583</v>
      </c>
      <c r="B462" t="s">
        <v>1861</v>
      </c>
      <c r="C462" t="str">
        <f t="shared" ca="1" si="7"/>
        <v/>
      </c>
      <c r="D462" t="s">
        <v>579</v>
      </c>
      <c r="E462" t="s">
        <v>2583</v>
      </c>
      <c r="F462" t="s">
        <v>1861</v>
      </c>
    </row>
    <row r="463" spans="1:6" x14ac:dyDescent="0.25">
      <c r="A463" t="s">
        <v>2583</v>
      </c>
      <c r="B463" t="s">
        <v>1862</v>
      </c>
      <c r="C463" t="str">
        <f t="shared" ca="1" si="7"/>
        <v/>
      </c>
      <c r="D463" t="s">
        <v>580</v>
      </c>
      <c r="E463" t="s">
        <v>2583</v>
      </c>
      <c r="F463" t="s">
        <v>1862</v>
      </c>
    </row>
    <row r="464" spans="1:6" x14ac:dyDescent="0.25">
      <c r="A464" t="s">
        <v>2583</v>
      </c>
      <c r="B464" t="s">
        <v>1863</v>
      </c>
      <c r="C464" t="str">
        <f t="shared" ca="1" si="7"/>
        <v/>
      </c>
      <c r="D464" t="s">
        <v>581</v>
      </c>
      <c r="E464" t="s">
        <v>2583</v>
      </c>
      <c r="F464" t="s">
        <v>1863</v>
      </c>
    </row>
    <row r="465" spans="1:6" x14ac:dyDescent="0.25">
      <c r="A465" t="s">
        <v>2583</v>
      </c>
      <c r="B465" t="s">
        <v>1864</v>
      </c>
      <c r="C465" t="str">
        <f t="shared" ca="1" si="7"/>
        <v/>
      </c>
      <c r="D465" t="s">
        <v>582</v>
      </c>
      <c r="E465" t="s">
        <v>2583</v>
      </c>
      <c r="F465" t="s">
        <v>1864</v>
      </c>
    </row>
    <row r="466" spans="1:6" x14ac:dyDescent="0.25">
      <c r="A466" t="s">
        <v>2583</v>
      </c>
      <c r="B466" t="s">
        <v>1865</v>
      </c>
      <c r="C466" t="str">
        <f t="shared" ca="1" si="7"/>
        <v/>
      </c>
      <c r="D466" t="s">
        <v>583</v>
      </c>
      <c r="E466" t="s">
        <v>2583</v>
      </c>
      <c r="F466" t="s">
        <v>1865</v>
      </c>
    </row>
    <row r="467" spans="1:6" x14ac:dyDescent="0.25">
      <c r="A467" t="s">
        <v>2583</v>
      </c>
      <c r="B467" t="s">
        <v>1866</v>
      </c>
      <c r="C467" t="str">
        <f t="shared" ca="1" si="7"/>
        <v/>
      </c>
      <c r="D467" t="s">
        <v>584</v>
      </c>
      <c r="E467" t="s">
        <v>2583</v>
      </c>
      <c r="F467" t="s">
        <v>1866</v>
      </c>
    </row>
    <row r="468" spans="1:6" x14ac:dyDescent="0.25">
      <c r="A468" t="s">
        <v>2583</v>
      </c>
      <c r="B468" t="s">
        <v>1867</v>
      </c>
      <c r="C468" t="str">
        <f t="shared" ca="1" si="7"/>
        <v/>
      </c>
      <c r="D468" t="s">
        <v>585</v>
      </c>
      <c r="E468" t="s">
        <v>2583</v>
      </c>
      <c r="F468" t="s">
        <v>1867</v>
      </c>
    </row>
    <row r="469" spans="1:6" x14ac:dyDescent="0.25">
      <c r="A469" t="s">
        <v>2583</v>
      </c>
      <c r="B469" t="s">
        <v>1868</v>
      </c>
      <c r="C469" t="str">
        <f t="shared" ca="1" si="7"/>
        <v/>
      </c>
      <c r="D469" t="s">
        <v>592</v>
      </c>
      <c r="E469" t="s">
        <v>2583</v>
      </c>
      <c r="F469" t="s">
        <v>1868</v>
      </c>
    </row>
    <row r="470" spans="1:6" x14ac:dyDescent="0.25">
      <c r="A470" t="s">
        <v>2583</v>
      </c>
      <c r="B470" t="s">
        <v>1869</v>
      </c>
      <c r="C470" t="str">
        <f t="shared" ca="1" si="7"/>
        <v/>
      </c>
      <c r="D470" t="s">
        <v>593</v>
      </c>
      <c r="E470" t="s">
        <v>2583</v>
      </c>
      <c r="F470" t="s">
        <v>1869</v>
      </c>
    </row>
    <row r="471" spans="1:6" x14ac:dyDescent="0.25">
      <c r="A471" t="s">
        <v>2583</v>
      </c>
      <c r="B471" t="s">
        <v>1967</v>
      </c>
      <c r="C471" t="str">
        <f t="shared" ca="1" si="7"/>
        <v/>
      </c>
      <c r="D471" t="s">
        <v>594</v>
      </c>
      <c r="E471" t="s">
        <v>2583</v>
      </c>
      <c r="F471" t="s">
        <v>1967</v>
      </c>
    </row>
    <row r="472" spans="1:6" x14ac:dyDescent="0.25">
      <c r="A472" t="s">
        <v>2583</v>
      </c>
      <c r="B472" t="s">
        <v>1968</v>
      </c>
      <c r="C472" t="str">
        <f t="shared" ca="1" si="7"/>
        <v/>
      </c>
      <c r="D472" t="s">
        <v>595</v>
      </c>
      <c r="E472" t="s">
        <v>2583</v>
      </c>
      <c r="F472" t="s">
        <v>1968</v>
      </c>
    </row>
    <row r="473" spans="1:6" x14ac:dyDescent="0.25">
      <c r="A473" t="s">
        <v>2583</v>
      </c>
      <c r="B473" t="s">
        <v>1969</v>
      </c>
      <c r="C473" t="str">
        <f t="shared" ca="1" si="7"/>
        <v/>
      </c>
      <c r="D473" t="s">
        <v>596</v>
      </c>
      <c r="E473" t="s">
        <v>2583</v>
      </c>
      <c r="F473" t="s">
        <v>1969</v>
      </c>
    </row>
    <row r="474" spans="1:6" x14ac:dyDescent="0.25">
      <c r="A474" t="s">
        <v>2583</v>
      </c>
      <c r="B474" t="s">
        <v>2290</v>
      </c>
      <c r="C474" t="str">
        <f t="shared" ca="1" si="7"/>
        <v/>
      </c>
      <c r="D474" t="s">
        <v>599</v>
      </c>
      <c r="E474" t="s">
        <v>2583</v>
      </c>
      <c r="F474" t="s">
        <v>2290</v>
      </c>
    </row>
    <row r="475" spans="1:6" x14ac:dyDescent="0.25">
      <c r="A475" t="s">
        <v>2583</v>
      </c>
      <c r="B475" t="s">
        <v>2291</v>
      </c>
      <c r="C475" t="str">
        <f t="shared" ca="1" si="7"/>
        <v/>
      </c>
      <c r="D475" t="s">
        <v>600</v>
      </c>
      <c r="E475" t="s">
        <v>2583</v>
      </c>
      <c r="F475" t="s">
        <v>2291</v>
      </c>
    </row>
    <row r="476" spans="1:6" x14ac:dyDescent="0.25">
      <c r="A476" t="s">
        <v>2583</v>
      </c>
      <c r="B476" t="s">
        <v>2292</v>
      </c>
      <c r="C476" t="str">
        <f t="shared" ca="1" si="7"/>
        <v/>
      </c>
      <c r="D476" t="s">
        <v>601</v>
      </c>
      <c r="E476" t="s">
        <v>2583</v>
      </c>
      <c r="F476" t="s">
        <v>2292</v>
      </c>
    </row>
    <row r="477" spans="1:6" x14ac:dyDescent="0.25">
      <c r="A477" t="s">
        <v>2583</v>
      </c>
      <c r="B477" t="s">
        <v>2293</v>
      </c>
      <c r="C477" t="str">
        <f t="shared" ca="1" si="7"/>
        <v/>
      </c>
      <c r="D477" t="s">
        <v>602</v>
      </c>
      <c r="E477" t="s">
        <v>2583</v>
      </c>
      <c r="F477" t="s">
        <v>2293</v>
      </c>
    </row>
    <row r="478" spans="1:6" x14ac:dyDescent="0.25">
      <c r="A478" t="s">
        <v>2583</v>
      </c>
      <c r="B478" t="s">
        <v>2294</v>
      </c>
      <c r="C478" t="str">
        <f t="shared" ca="1" si="7"/>
        <v/>
      </c>
      <c r="D478" t="s">
        <v>603</v>
      </c>
      <c r="E478" t="s">
        <v>2583</v>
      </c>
      <c r="F478" t="s">
        <v>2294</v>
      </c>
    </row>
    <row r="479" spans="1:6" x14ac:dyDescent="0.25">
      <c r="A479" t="s">
        <v>2583</v>
      </c>
      <c r="B479" t="s">
        <v>1527</v>
      </c>
      <c r="C479" t="str">
        <f t="shared" ca="1" si="7"/>
        <v/>
      </c>
      <c r="D479" t="s">
        <v>606</v>
      </c>
      <c r="E479" t="s">
        <v>2583</v>
      </c>
      <c r="F479" t="s">
        <v>1527</v>
      </c>
    </row>
    <row r="480" spans="1:6" x14ac:dyDescent="0.25">
      <c r="A480" t="s">
        <v>2583</v>
      </c>
      <c r="B480" t="s">
        <v>1528</v>
      </c>
      <c r="C480" t="str">
        <f t="shared" ca="1" si="7"/>
        <v/>
      </c>
      <c r="D480" t="s">
        <v>607</v>
      </c>
      <c r="E480" t="s">
        <v>2583</v>
      </c>
      <c r="F480" t="s">
        <v>1528</v>
      </c>
    </row>
    <row r="481" spans="1:6" x14ac:dyDescent="0.25">
      <c r="A481" t="s">
        <v>2583</v>
      </c>
      <c r="B481" t="s">
        <v>1529</v>
      </c>
      <c r="C481" t="str">
        <f t="shared" ca="1" si="7"/>
        <v/>
      </c>
      <c r="D481" t="s">
        <v>608</v>
      </c>
      <c r="E481" t="s">
        <v>2583</v>
      </c>
      <c r="F481" t="s">
        <v>1529</v>
      </c>
    </row>
    <row r="482" spans="1:6" x14ac:dyDescent="0.25">
      <c r="A482" t="s">
        <v>2583</v>
      </c>
      <c r="B482" t="s">
        <v>1530</v>
      </c>
      <c r="C482" t="str">
        <f t="shared" ca="1" si="7"/>
        <v/>
      </c>
      <c r="D482" t="s">
        <v>609</v>
      </c>
      <c r="E482" t="s">
        <v>2583</v>
      </c>
      <c r="F482" t="s">
        <v>1530</v>
      </c>
    </row>
    <row r="483" spans="1:6" x14ac:dyDescent="0.25">
      <c r="A483" t="s">
        <v>2583</v>
      </c>
      <c r="B483" t="s">
        <v>1531</v>
      </c>
      <c r="C483" t="str">
        <f t="shared" ca="1" si="7"/>
        <v/>
      </c>
      <c r="D483" t="s">
        <v>610</v>
      </c>
      <c r="E483" t="s">
        <v>2583</v>
      </c>
      <c r="F483" t="s">
        <v>1531</v>
      </c>
    </row>
    <row r="484" spans="1:6" x14ac:dyDescent="0.25">
      <c r="A484" t="s">
        <v>2583</v>
      </c>
      <c r="B484" t="s">
        <v>1538</v>
      </c>
      <c r="C484" t="str">
        <f t="shared" ca="1" si="7"/>
        <v/>
      </c>
      <c r="D484" t="s">
        <v>612</v>
      </c>
      <c r="E484" t="s">
        <v>2583</v>
      </c>
      <c r="F484" t="s">
        <v>1538</v>
      </c>
    </row>
    <row r="485" spans="1:6" x14ac:dyDescent="0.25">
      <c r="A485" t="s">
        <v>2583</v>
      </c>
      <c r="B485" t="s">
        <v>1539</v>
      </c>
      <c r="C485" t="str">
        <f t="shared" ca="1" si="7"/>
        <v/>
      </c>
      <c r="D485" t="s">
        <v>613</v>
      </c>
      <c r="E485" t="s">
        <v>2583</v>
      </c>
      <c r="F485" t="s">
        <v>1539</v>
      </c>
    </row>
    <row r="486" spans="1:6" x14ac:dyDescent="0.25">
      <c r="A486" t="s">
        <v>2583</v>
      </c>
      <c r="B486" t="s">
        <v>1540</v>
      </c>
      <c r="C486" t="str">
        <f t="shared" ca="1" si="7"/>
        <v/>
      </c>
      <c r="D486" t="s">
        <v>614</v>
      </c>
      <c r="E486" t="s">
        <v>2583</v>
      </c>
      <c r="F486" t="s">
        <v>1540</v>
      </c>
    </row>
    <row r="487" spans="1:6" x14ac:dyDescent="0.25">
      <c r="A487" t="s">
        <v>2583</v>
      </c>
      <c r="B487" t="s">
        <v>1541</v>
      </c>
      <c r="C487" t="str">
        <f t="shared" ca="1" si="7"/>
        <v/>
      </c>
      <c r="D487" t="s">
        <v>615</v>
      </c>
      <c r="E487" t="s">
        <v>2583</v>
      </c>
      <c r="F487" t="s">
        <v>1541</v>
      </c>
    </row>
    <row r="488" spans="1:6" x14ac:dyDescent="0.25">
      <c r="A488" t="s">
        <v>2583</v>
      </c>
      <c r="B488" t="s">
        <v>1542</v>
      </c>
      <c r="C488" t="str">
        <f t="shared" ca="1" si="7"/>
        <v/>
      </c>
      <c r="D488" t="s">
        <v>616</v>
      </c>
      <c r="E488" t="s">
        <v>2583</v>
      </c>
      <c r="F488" t="s">
        <v>1542</v>
      </c>
    </row>
    <row r="489" spans="1:6" x14ac:dyDescent="0.25">
      <c r="A489" t="s">
        <v>2584</v>
      </c>
      <c r="B489" t="s">
        <v>1613</v>
      </c>
      <c r="C489" t="str">
        <f t="shared" ca="1" si="7"/>
        <v/>
      </c>
      <c r="D489" t="s">
        <v>640</v>
      </c>
      <c r="E489" t="s">
        <v>2584</v>
      </c>
      <c r="F489" t="s">
        <v>1613</v>
      </c>
    </row>
    <row r="490" spans="1:6" x14ac:dyDescent="0.25">
      <c r="A490" t="s">
        <v>2584</v>
      </c>
      <c r="B490" t="s">
        <v>1614</v>
      </c>
      <c r="C490" t="str">
        <f t="shared" ca="1" si="7"/>
        <v/>
      </c>
      <c r="D490" t="s">
        <v>641</v>
      </c>
      <c r="E490" t="s">
        <v>2584</v>
      </c>
      <c r="F490" t="s">
        <v>1614</v>
      </c>
    </row>
    <row r="491" spans="1:6" x14ac:dyDescent="0.25">
      <c r="A491" t="s">
        <v>2584</v>
      </c>
      <c r="B491" t="s">
        <v>1615</v>
      </c>
      <c r="C491" t="str">
        <f t="shared" ca="1" si="7"/>
        <v/>
      </c>
      <c r="D491" t="s">
        <v>642</v>
      </c>
      <c r="E491" t="s">
        <v>2584</v>
      </c>
      <c r="F491" t="s">
        <v>1615</v>
      </c>
    </row>
    <row r="492" spans="1:6" x14ac:dyDescent="0.25">
      <c r="A492" t="s">
        <v>2584</v>
      </c>
      <c r="B492" t="s">
        <v>1616</v>
      </c>
      <c r="C492" t="str">
        <f t="shared" ca="1" si="7"/>
        <v/>
      </c>
      <c r="D492" t="s">
        <v>643</v>
      </c>
      <c r="E492" t="s">
        <v>2584</v>
      </c>
      <c r="F492" t="s">
        <v>1616</v>
      </c>
    </row>
    <row r="493" spans="1:6" x14ac:dyDescent="0.25">
      <c r="A493" t="s">
        <v>2584</v>
      </c>
      <c r="B493" t="s">
        <v>1617</v>
      </c>
      <c r="C493" t="str">
        <f t="shared" ca="1" si="7"/>
        <v/>
      </c>
      <c r="D493" t="s">
        <v>644</v>
      </c>
      <c r="E493" t="s">
        <v>2584</v>
      </c>
      <c r="F493" t="s">
        <v>1617</v>
      </c>
    </row>
    <row r="494" spans="1:6" x14ac:dyDescent="0.25">
      <c r="A494" t="s">
        <v>2584</v>
      </c>
      <c r="B494" t="s">
        <v>1618</v>
      </c>
      <c r="C494" t="str">
        <f t="shared" ca="1" si="7"/>
        <v/>
      </c>
      <c r="D494" t="s">
        <v>645</v>
      </c>
      <c r="E494" t="s">
        <v>2584</v>
      </c>
      <c r="F494" t="s">
        <v>1618</v>
      </c>
    </row>
    <row r="495" spans="1:6" x14ac:dyDescent="0.25">
      <c r="A495" t="s">
        <v>2584</v>
      </c>
      <c r="B495" t="s">
        <v>1619</v>
      </c>
      <c r="C495" t="str">
        <f t="shared" ca="1" si="7"/>
        <v/>
      </c>
      <c r="D495" t="s">
        <v>646</v>
      </c>
      <c r="E495" t="s">
        <v>2584</v>
      </c>
      <c r="F495" t="s">
        <v>1619</v>
      </c>
    </row>
    <row r="496" spans="1:6" x14ac:dyDescent="0.25">
      <c r="A496" t="s">
        <v>2584</v>
      </c>
      <c r="B496" t="s">
        <v>1620</v>
      </c>
      <c r="C496" t="str">
        <f t="shared" ca="1" si="7"/>
        <v/>
      </c>
      <c r="D496" t="s">
        <v>647</v>
      </c>
      <c r="E496" t="s">
        <v>2584</v>
      </c>
      <c r="F496" t="s">
        <v>1620</v>
      </c>
    </row>
    <row r="497" spans="1:6" x14ac:dyDescent="0.25">
      <c r="A497" t="s">
        <v>2584</v>
      </c>
      <c r="B497" t="s">
        <v>1621</v>
      </c>
      <c r="C497" t="str">
        <f t="shared" ca="1" si="7"/>
        <v/>
      </c>
      <c r="D497" t="s">
        <v>648</v>
      </c>
      <c r="E497" t="s">
        <v>2584</v>
      </c>
      <c r="F497" t="s">
        <v>1621</v>
      </c>
    </row>
    <row r="498" spans="1:6" x14ac:dyDescent="0.25">
      <c r="A498" t="s">
        <v>2584</v>
      </c>
      <c r="B498" t="s">
        <v>1277</v>
      </c>
      <c r="C498" t="str">
        <f t="shared" ca="1" si="7"/>
        <v/>
      </c>
      <c r="D498" t="s">
        <v>650</v>
      </c>
      <c r="E498" t="s">
        <v>2584</v>
      </c>
      <c r="F498" t="s">
        <v>1277</v>
      </c>
    </row>
    <row r="499" spans="1:6" x14ac:dyDescent="0.25">
      <c r="A499" t="s">
        <v>2584</v>
      </c>
      <c r="B499" t="s">
        <v>1278</v>
      </c>
      <c r="C499" t="str">
        <f t="shared" ca="1" si="7"/>
        <v/>
      </c>
      <c r="D499" t="s">
        <v>651</v>
      </c>
      <c r="E499" t="s">
        <v>2584</v>
      </c>
      <c r="F499" t="s">
        <v>1278</v>
      </c>
    </row>
    <row r="500" spans="1:6" x14ac:dyDescent="0.25">
      <c r="A500" t="s">
        <v>2584</v>
      </c>
      <c r="B500" t="s">
        <v>1279</v>
      </c>
      <c r="C500" t="str">
        <f t="shared" ca="1" si="7"/>
        <v/>
      </c>
      <c r="D500" t="s">
        <v>652</v>
      </c>
      <c r="E500" t="s">
        <v>2584</v>
      </c>
      <c r="F500" t="s">
        <v>1279</v>
      </c>
    </row>
    <row r="501" spans="1:6" x14ac:dyDescent="0.25">
      <c r="A501" t="s">
        <v>2584</v>
      </c>
      <c r="B501" t="s">
        <v>1280</v>
      </c>
      <c r="C501" t="str">
        <f t="shared" ca="1" si="7"/>
        <v/>
      </c>
      <c r="D501" t="s">
        <v>653</v>
      </c>
      <c r="E501" t="s">
        <v>2584</v>
      </c>
      <c r="F501" t="s">
        <v>1280</v>
      </c>
    </row>
    <row r="502" spans="1:6" x14ac:dyDescent="0.25">
      <c r="A502" t="s">
        <v>2584</v>
      </c>
      <c r="B502" t="s">
        <v>1281</v>
      </c>
      <c r="C502" t="str">
        <f t="shared" ca="1" si="7"/>
        <v/>
      </c>
      <c r="D502" t="s">
        <v>654</v>
      </c>
      <c r="E502" t="s">
        <v>2584</v>
      </c>
      <c r="F502" t="s">
        <v>1281</v>
      </c>
    </row>
    <row r="503" spans="1:6" x14ac:dyDescent="0.25">
      <c r="A503" t="s">
        <v>2584</v>
      </c>
      <c r="B503" t="s">
        <v>1282</v>
      </c>
      <c r="C503" t="str">
        <f t="shared" ca="1" si="7"/>
        <v/>
      </c>
      <c r="D503" t="s">
        <v>655</v>
      </c>
      <c r="E503" t="s">
        <v>2584</v>
      </c>
      <c r="F503" t="s">
        <v>1282</v>
      </c>
    </row>
    <row r="504" spans="1:6" x14ac:dyDescent="0.25">
      <c r="A504" t="s">
        <v>2584</v>
      </c>
      <c r="B504" t="s">
        <v>1283</v>
      </c>
      <c r="C504" t="str">
        <f t="shared" ca="1" si="7"/>
        <v/>
      </c>
      <c r="D504" t="s">
        <v>656</v>
      </c>
      <c r="E504" t="s">
        <v>2584</v>
      </c>
      <c r="F504" t="s">
        <v>1283</v>
      </c>
    </row>
    <row r="505" spans="1:6" x14ac:dyDescent="0.25">
      <c r="A505" t="s">
        <v>2584</v>
      </c>
      <c r="B505" t="s">
        <v>1284</v>
      </c>
      <c r="C505" t="str">
        <f t="shared" ca="1" si="7"/>
        <v/>
      </c>
      <c r="D505" t="s">
        <v>657</v>
      </c>
      <c r="E505" t="s">
        <v>2584</v>
      </c>
      <c r="F505" t="s">
        <v>1284</v>
      </c>
    </row>
    <row r="506" spans="1:6" x14ac:dyDescent="0.25">
      <c r="A506" t="s">
        <v>2584</v>
      </c>
      <c r="B506" t="s">
        <v>1285</v>
      </c>
      <c r="C506" t="str">
        <f t="shared" ca="1" si="7"/>
        <v/>
      </c>
      <c r="D506" t="s">
        <v>658</v>
      </c>
      <c r="E506" t="s">
        <v>2584</v>
      </c>
      <c r="F506" t="s">
        <v>1285</v>
      </c>
    </row>
    <row r="507" spans="1:6" x14ac:dyDescent="0.25">
      <c r="A507" t="s">
        <v>2584</v>
      </c>
      <c r="B507" t="s">
        <v>1289</v>
      </c>
      <c r="C507" t="str">
        <f t="shared" ca="1" si="7"/>
        <v/>
      </c>
      <c r="D507" t="s">
        <v>661</v>
      </c>
      <c r="E507" t="s">
        <v>2584</v>
      </c>
      <c r="F507" t="s">
        <v>1289</v>
      </c>
    </row>
    <row r="508" spans="1:6" x14ac:dyDescent="0.25">
      <c r="A508" t="s">
        <v>2584</v>
      </c>
      <c r="B508" t="s">
        <v>1290</v>
      </c>
      <c r="C508" t="str">
        <f t="shared" ca="1" si="7"/>
        <v/>
      </c>
      <c r="D508" t="s">
        <v>662</v>
      </c>
      <c r="E508" t="s">
        <v>2584</v>
      </c>
      <c r="F508" t="s">
        <v>1290</v>
      </c>
    </row>
    <row r="509" spans="1:6" x14ac:dyDescent="0.25">
      <c r="A509" t="s">
        <v>2584</v>
      </c>
      <c r="B509" t="s">
        <v>1291</v>
      </c>
      <c r="C509" t="str">
        <f t="shared" ca="1" si="7"/>
        <v/>
      </c>
      <c r="D509" t="s">
        <v>663</v>
      </c>
      <c r="E509" t="s">
        <v>2584</v>
      </c>
      <c r="F509" t="s">
        <v>1291</v>
      </c>
    </row>
    <row r="510" spans="1:6" x14ac:dyDescent="0.25">
      <c r="A510" t="s">
        <v>2584</v>
      </c>
      <c r="B510" t="s">
        <v>1292</v>
      </c>
      <c r="C510" t="str">
        <f t="shared" ca="1" si="7"/>
        <v/>
      </c>
      <c r="D510" t="s">
        <v>664</v>
      </c>
      <c r="E510" t="s">
        <v>2584</v>
      </c>
      <c r="F510" t="s">
        <v>1292</v>
      </c>
    </row>
    <row r="511" spans="1:6" x14ac:dyDescent="0.25">
      <c r="A511" t="s">
        <v>2584</v>
      </c>
      <c r="B511" t="s">
        <v>1293</v>
      </c>
      <c r="C511" t="str">
        <f t="shared" ca="1" si="7"/>
        <v/>
      </c>
      <c r="D511" t="s">
        <v>665</v>
      </c>
      <c r="E511" t="s">
        <v>2584</v>
      </c>
      <c r="F511" t="s">
        <v>1293</v>
      </c>
    </row>
    <row r="512" spans="1:6" x14ac:dyDescent="0.25">
      <c r="A512" t="s">
        <v>2584</v>
      </c>
      <c r="B512" t="s">
        <v>1294</v>
      </c>
      <c r="C512" t="str">
        <f t="shared" ca="1" si="7"/>
        <v/>
      </c>
      <c r="D512" t="s">
        <v>666</v>
      </c>
      <c r="E512" t="s">
        <v>2584</v>
      </c>
      <c r="F512" t="s">
        <v>1294</v>
      </c>
    </row>
    <row r="513" spans="1:6" x14ac:dyDescent="0.25">
      <c r="A513" t="s">
        <v>2584</v>
      </c>
      <c r="B513" t="s">
        <v>1295</v>
      </c>
      <c r="C513" t="str">
        <f t="shared" ref="C513:C576" ca="1" si="8">IF(ISBLANK(INDIRECT(CONCATENATE("'",A513,"'","!",B513))),"",(INDIRECT(CONCATENATE("'",A513,"'","!",B513))))</f>
        <v/>
      </c>
      <c r="D513" t="s">
        <v>667</v>
      </c>
      <c r="E513" t="s">
        <v>2584</v>
      </c>
      <c r="F513" t="s">
        <v>1295</v>
      </c>
    </row>
    <row r="514" spans="1:6" x14ac:dyDescent="0.25">
      <c r="A514" t="s">
        <v>2584</v>
      </c>
      <c r="B514" t="s">
        <v>1296</v>
      </c>
      <c r="C514" t="str">
        <f t="shared" ca="1" si="8"/>
        <v/>
      </c>
      <c r="D514" t="s">
        <v>668</v>
      </c>
      <c r="E514" t="s">
        <v>2584</v>
      </c>
      <c r="F514" t="s">
        <v>1296</v>
      </c>
    </row>
    <row r="515" spans="1:6" x14ac:dyDescent="0.25">
      <c r="A515" t="s">
        <v>2584</v>
      </c>
      <c r="B515" t="s">
        <v>1297</v>
      </c>
      <c r="C515" t="str">
        <f t="shared" ca="1" si="8"/>
        <v/>
      </c>
      <c r="D515" t="s">
        <v>669</v>
      </c>
      <c r="E515" t="s">
        <v>2584</v>
      </c>
      <c r="F515" t="s">
        <v>1297</v>
      </c>
    </row>
    <row r="516" spans="1:6" x14ac:dyDescent="0.25">
      <c r="A516" t="s">
        <v>2584</v>
      </c>
      <c r="B516" t="s">
        <v>1298</v>
      </c>
      <c r="C516" t="str">
        <f t="shared" ca="1" si="8"/>
        <v/>
      </c>
      <c r="D516" t="s">
        <v>670</v>
      </c>
      <c r="E516" t="s">
        <v>2584</v>
      </c>
      <c r="F516" t="s">
        <v>1298</v>
      </c>
    </row>
    <row r="517" spans="1:6" x14ac:dyDescent="0.25">
      <c r="A517" t="s">
        <v>2584</v>
      </c>
      <c r="B517" t="s">
        <v>1299</v>
      </c>
      <c r="C517" t="str">
        <f t="shared" ca="1" si="8"/>
        <v/>
      </c>
      <c r="D517" t="s">
        <v>671</v>
      </c>
      <c r="E517" t="s">
        <v>2584</v>
      </c>
      <c r="F517" t="s">
        <v>1299</v>
      </c>
    </row>
    <row r="518" spans="1:6" x14ac:dyDescent="0.25">
      <c r="A518" t="s">
        <v>2584</v>
      </c>
      <c r="B518" t="s">
        <v>1303</v>
      </c>
      <c r="C518" t="str">
        <f t="shared" ca="1" si="8"/>
        <v/>
      </c>
      <c r="D518" t="s">
        <v>673</v>
      </c>
      <c r="E518" t="s">
        <v>2584</v>
      </c>
      <c r="F518" t="s">
        <v>1303</v>
      </c>
    </row>
    <row r="519" spans="1:6" x14ac:dyDescent="0.25">
      <c r="A519" t="s">
        <v>2584</v>
      </c>
      <c r="B519" t="s">
        <v>1304</v>
      </c>
      <c r="C519" t="str">
        <f t="shared" ca="1" si="8"/>
        <v/>
      </c>
      <c r="D519" t="s">
        <v>674</v>
      </c>
      <c r="E519" t="s">
        <v>2584</v>
      </c>
      <c r="F519" t="s">
        <v>1304</v>
      </c>
    </row>
    <row r="520" spans="1:6" x14ac:dyDescent="0.25">
      <c r="A520" t="s">
        <v>2584</v>
      </c>
      <c r="B520" t="s">
        <v>1305</v>
      </c>
      <c r="C520" t="str">
        <f t="shared" ca="1" si="8"/>
        <v/>
      </c>
      <c r="D520" t="s">
        <v>675</v>
      </c>
      <c r="E520" t="s">
        <v>2584</v>
      </c>
      <c r="F520" t="s">
        <v>1305</v>
      </c>
    </row>
    <row r="521" spans="1:6" x14ac:dyDescent="0.25">
      <c r="A521" t="s">
        <v>2584</v>
      </c>
      <c r="B521" t="s">
        <v>1306</v>
      </c>
      <c r="C521" t="str">
        <f t="shared" ca="1" si="8"/>
        <v/>
      </c>
      <c r="D521" t="s">
        <v>676</v>
      </c>
      <c r="E521" t="s">
        <v>2584</v>
      </c>
      <c r="F521" t="s">
        <v>1306</v>
      </c>
    </row>
    <row r="522" spans="1:6" x14ac:dyDescent="0.25">
      <c r="A522" t="s">
        <v>2584</v>
      </c>
      <c r="B522" t="s">
        <v>1307</v>
      </c>
      <c r="C522" t="str">
        <f t="shared" ca="1" si="8"/>
        <v/>
      </c>
      <c r="D522" t="s">
        <v>677</v>
      </c>
      <c r="E522" t="s">
        <v>2584</v>
      </c>
      <c r="F522" t="s">
        <v>1307</v>
      </c>
    </row>
    <row r="523" spans="1:6" x14ac:dyDescent="0.25">
      <c r="A523" t="s">
        <v>2584</v>
      </c>
      <c r="B523" t="s">
        <v>1308</v>
      </c>
      <c r="C523" t="str">
        <f t="shared" ca="1" si="8"/>
        <v/>
      </c>
      <c r="D523" t="s">
        <v>678</v>
      </c>
      <c r="E523" t="s">
        <v>2584</v>
      </c>
      <c r="F523" t="s">
        <v>1308</v>
      </c>
    </row>
    <row r="524" spans="1:6" x14ac:dyDescent="0.25">
      <c r="A524" t="s">
        <v>2584</v>
      </c>
      <c r="B524" t="s">
        <v>1309</v>
      </c>
      <c r="C524" t="str">
        <f t="shared" ca="1" si="8"/>
        <v/>
      </c>
      <c r="D524" t="s">
        <v>679</v>
      </c>
      <c r="E524" t="s">
        <v>2584</v>
      </c>
      <c r="F524" t="s">
        <v>1309</v>
      </c>
    </row>
    <row r="525" spans="1:6" x14ac:dyDescent="0.25">
      <c r="A525" t="s">
        <v>2584</v>
      </c>
      <c r="B525" t="s">
        <v>1310</v>
      </c>
      <c r="C525" t="str">
        <f t="shared" ca="1" si="8"/>
        <v/>
      </c>
      <c r="D525" t="s">
        <v>680</v>
      </c>
      <c r="E525" t="s">
        <v>2584</v>
      </c>
      <c r="F525" t="s">
        <v>1310</v>
      </c>
    </row>
    <row r="526" spans="1:6" x14ac:dyDescent="0.25">
      <c r="A526" t="s">
        <v>2584</v>
      </c>
      <c r="B526" t="s">
        <v>1311</v>
      </c>
      <c r="C526" t="str">
        <f t="shared" ca="1" si="8"/>
        <v/>
      </c>
      <c r="D526" t="s">
        <v>681</v>
      </c>
      <c r="E526" t="s">
        <v>2584</v>
      </c>
      <c r="F526" t="s">
        <v>1311</v>
      </c>
    </row>
    <row r="527" spans="1:6" x14ac:dyDescent="0.25">
      <c r="A527" t="s">
        <v>2584</v>
      </c>
      <c r="B527" t="s">
        <v>1312</v>
      </c>
      <c r="C527" t="str">
        <f t="shared" ca="1" si="8"/>
        <v/>
      </c>
      <c r="D527" t="s">
        <v>682</v>
      </c>
      <c r="E527" t="s">
        <v>2584</v>
      </c>
      <c r="F527" t="s">
        <v>1312</v>
      </c>
    </row>
    <row r="528" spans="1:6" x14ac:dyDescent="0.25">
      <c r="A528" t="s">
        <v>2584</v>
      </c>
      <c r="B528" t="s">
        <v>1313</v>
      </c>
      <c r="C528" t="str">
        <f t="shared" ca="1" si="8"/>
        <v/>
      </c>
      <c r="D528" t="s">
        <v>683</v>
      </c>
      <c r="E528" t="s">
        <v>2584</v>
      </c>
      <c r="F528" t="s">
        <v>1313</v>
      </c>
    </row>
    <row r="529" spans="1:6" x14ac:dyDescent="0.25">
      <c r="A529" t="s">
        <v>2584</v>
      </c>
      <c r="B529" t="s">
        <v>1317</v>
      </c>
      <c r="C529" t="str">
        <f t="shared" ca="1" si="8"/>
        <v/>
      </c>
      <c r="D529" t="s">
        <v>685</v>
      </c>
      <c r="E529" t="s">
        <v>2584</v>
      </c>
      <c r="F529" t="s">
        <v>1317</v>
      </c>
    </row>
    <row r="530" spans="1:6" x14ac:dyDescent="0.25">
      <c r="A530" t="s">
        <v>2584</v>
      </c>
      <c r="B530" t="s">
        <v>1318</v>
      </c>
      <c r="C530" t="str">
        <f t="shared" ca="1" si="8"/>
        <v/>
      </c>
      <c r="D530" t="s">
        <v>686</v>
      </c>
      <c r="E530" t="s">
        <v>2584</v>
      </c>
      <c r="F530" t="s">
        <v>1318</v>
      </c>
    </row>
    <row r="531" spans="1:6" x14ac:dyDescent="0.25">
      <c r="A531" t="s">
        <v>2584</v>
      </c>
      <c r="B531" t="s">
        <v>1319</v>
      </c>
      <c r="C531" t="str">
        <f t="shared" ca="1" si="8"/>
        <v/>
      </c>
      <c r="D531" t="s">
        <v>687</v>
      </c>
      <c r="E531" t="s">
        <v>2584</v>
      </c>
      <c r="F531" t="s">
        <v>1319</v>
      </c>
    </row>
    <row r="532" spans="1:6" x14ac:dyDescent="0.25">
      <c r="A532" t="s">
        <v>2584</v>
      </c>
      <c r="B532" t="s">
        <v>1320</v>
      </c>
      <c r="C532" t="str">
        <f t="shared" ca="1" si="8"/>
        <v/>
      </c>
      <c r="D532" t="s">
        <v>688</v>
      </c>
      <c r="E532" t="s">
        <v>2584</v>
      </c>
      <c r="F532" t="s">
        <v>1320</v>
      </c>
    </row>
    <row r="533" spans="1:6" x14ac:dyDescent="0.25">
      <c r="A533" t="s">
        <v>2584</v>
      </c>
      <c r="B533" t="s">
        <v>1321</v>
      </c>
      <c r="C533" t="str">
        <f t="shared" ca="1" si="8"/>
        <v/>
      </c>
      <c r="D533" t="s">
        <v>689</v>
      </c>
      <c r="E533" t="s">
        <v>2584</v>
      </c>
      <c r="F533" t="s">
        <v>1321</v>
      </c>
    </row>
    <row r="534" spans="1:6" x14ac:dyDescent="0.25">
      <c r="A534" t="s">
        <v>2584</v>
      </c>
      <c r="B534" t="s">
        <v>1322</v>
      </c>
      <c r="C534" t="str">
        <f t="shared" ca="1" si="8"/>
        <v/>
      </c>
      <c r="D534" t="s">
        <v>690</v>
      </c>
      <c r="E534" t="s">
        <v>2584</v>
      </c>
      <c r="F534" t="s">
        <v>1322</v>
      </c>
    </row>
    <row r="535" spans="1:6" x14ac:dyDescent="0.25">
      <c r="A535" t="s">
        <v>2584</v>
      </c>
      <c r="B535" t="s">
        <v>1323</v>
      </c>
      <c r="C535" t="str">
        <f t="shared" ca="1" si="8"/>
        <v/>
      </c>
      <c r="D535" t="s">
        <v>691</v>
      </c>
      <c r="E535" t="s">
        <v>2584</v>
      </c>
      <c r="F535" t="s">
        <v>1323</v>
      </c>
    </row>
    <row r="536" spans="1:6" x14ac:dyDescent="0.25">
      <c r="A536" t="s">
        <v>2584</v>
      </c>
      <c r="B536" t="s">
        <v>1324</v>
      </c>
      <c r="C536" t="str">
        <f t="shared" ca="1" si="8"/>
        <v/>
      </c>
      <c r="D536" t="s">
        <v>692</v>
      </c>
      <c r="E536" t="s">
        <v>2584</v>
      </c>
      <c r="F536" t="s">
        <v>1324</v>
      </c>
    </row>
    <row r="537" spans="1:6" x14ac:dyDescent="0.25">
      <c r="A537" t="s">
        <v>2584</v>
      </c>
      <c r="B537" t="s">
        <v>1325</v>
      </c>
      <c r="C537" t="str">
        <f t="shared" ca="1" si="8"/>
        <v/>
      </c>
      <c r="D537" t="s">
        <v>693</v>
      </c>
      <c r="E537" t="s">
        <v>2584</v>
      </c>
      <c r="F537" t="s">
        <v>1325</v>
      </c>
    </row>
    <row r="538" spans="1:6" x14ac:dyDescent="0.25">
      <c r="A538" t="s">
        <v>2584</v>
      </c>
      <c r="B538" t="s">
        <v>1326</v>
      </c>
      <c r="C538" t="str">
        <f t="shared" ca="1" si="8"/>
        <v/>
      </c>
      <c r="D538" t="s">
        <v>694</v>
      </c>
      <c r="E538" t="s">
        <v>2584</v>
      </c>
      <c r="F538" t="s">
        <v>1326</v>
      </c>
    </row>
    <row r="539" spans="1:6" x14ac:dyDescent="0.25">
      <c r="A539" t="s">
        <v>2584</v>
      </c>
      <c r="B539" t="s">
        <v>1327</v>
      </c>
      <c r="C539" t="str">
        <f t="shared" ca="1" si="8"/>
        <v/>
      </c>
      <c r="D539" t="s">
        <v>695</v>
      </c>
      <c r="E539" t="s">
        <v>2584</v>
      </c>
      <c r="F539" t="s">
        <v>1327</v>
      </c>
    </row>
    <row r="540" spans="1:6" x14ac:dyDescent="0.25">
      <c r="A540" t="s">
        <v>2584</v>
      </c>
      <c r="B540" t="s">
        <v>1331</v>
      </c>
      <c r="C540" t="str">
        <f t="shared" ca="1" si="8"/>
        <v/>
      </c>
      <c r="D540" t="s">
        <v>697</v>
      </c>
      <c r="E540" t="s">
        <v>2584</v>
      </c>
      <c r="F540" t="s">
        <v>1331</v>
      </c>
    </row>
    <row r="541" spans="1:6" x14ac:dyDescent="0.25">
      <c r="A541" t="s">
        <v>2584</v>
      </c>
      <c r="B541" t="s">
        <v>1332</v>
      </c>
      <c r="C541" t="str">
        <f t="shared" ca="1" si="8"/>
        <v/>
      </c>
      <c r="D541" t="s">
        <v>698</v>
      </c>
      <c r="E541" t="s">
        <v>2584</v>
      </c>
      <c r="F541" t="s">
        <v>1332</v>
      </c>
    </row>
    <row r="542" spans="1:6" x14ac:dyDescent="0.25">
      <c r="A542" t="s">
        <v>2584</v>
      </c>
      <c r="B542" t="s">
        <v>1333</v>
      </c>
      <c r="C542" t="str">
        <f t="shared" ca="1" si="8"/>
        <v/>
      </c>
      <c r="D542" t="s">
        <v>699</v>
      </c>
      <c r="E542" t="s">
        <v>2584</v>
      </c>
      <c r="F542" t="s">
        <v>1333</v>
      </c>
    </row>
    <row r="543" spans="1:6" x14ac:dyDescent="0.25">
      <c r="A543" t="s">
        <v>2584</v>
      </c>
      <c r="B543" t="s">
        <v>1334</v>
      </c>
      <c r="C543" t="str">
        <f t="shared" ca="1" si="8"/>
        <v/>
      </c>
      <c r="D543" t="s">
        <v>700</v>
      </c>
      <c r="E543" t="s">
        <v>2584</v>
      </c>
      <c r="F543" t="s">
        <v>1334</v>
      </c>
    </row>
    <row r="544" spans="1:6" x14ac:dyDescent="0.25">
      <c r="A544" t="s">
        <v>2584</v>
      </c>
      <c r="B544" t="s">
        <v>1335</v>
      </c>
      <c r="C544" t="str">
        <f t="shared" ca="1" si="8"/>
        <v/>
      </c>
      <c r="D544" t="s">
        <v>701</v>
      </c>
      <c r="E544" t="s">
        <v>2584</v>
      </c>
      <c r="F544" t="s">
        <v>1335</v>
      </c>
    </row>
    <row r="545" spans="1:6" x14ac:dyDescent="0.25">
      <c r="A545" t="s">
        <v>2584</v>
      </c>
      <c r="B545" t="s">
        <v>1336</v>
      </c>
      <c r="C545" t="str">
        <f t="shared" ca="1" si="8"/>
        <v/>
      </c>
      <c r="D545" t="s">
        <v>702</v>
      </c>
      <c r="E545" t="s">
        <v>2584</v>
      </c>
      <c r="F545" t="s">
        <v>1336</v>
      </c>
    </row>
    <row r="546" spans="1:6" x14ac:dyDescent="0.25">
      <c r="A546" t="s">
        <v>2584</v>
      </c>
      <c r="B546" t="s">
        <v>1337</v>
      </c>
      <c r="C546" t="str">
        <f t="shared" ca="1" si="8"/>
        <v/>
      </c>
      <c r="D546" t="s">
        <v>703</v>
      </c>
      <c r="E546" t="s">
        <v>2584</v>
      </c>
      <c r="F546" t="s">
        <v>1337</v>
      </c>
    </row>
    <row r="547" spans="1:6" x14ac:dyDescent="0.25">
      <c r="A547" t="s">
        <v>2584</v>
      </c>
      <c r="B547" t="s">
        <v>1338</v>
      </c>
      <c r="C547" t="str">
        <f t="shared" ca="1" si="8"/>
        <v/>
      </c>
      <c r="D547" t="s">
        <v>704</v>
      </c>
      <c r="E547" t="s">
        <v>2584</v>
      </c>
      <c r="F547" t="s">
        <v>1338</v>
      </c>
    </row>
    <row r="548" spans="1:6" x14ac:dyDescent="0.25">
      <c r="A548" t="s">
        <v>2584</v>
      </c>
      <c r="B548" t="s">
        <v>1339</v>
      </c>
      <c r="C548" t="str">
        <f t="shared" ca="1" si="8"/>
        <v/>
      </c>
      <c r="D548" t="s">
        <v>705</v>
      </c>
      <c r="E548" t="s">
        <v>2584</v>
      </c>
      <c r="F548" t="s">
        <v>1339</v>
      </c>
    </row>
    <row r="549" spans="1:6" x14ac:dyDescent="0.25">
      <c r="A549" t="s">
        <v>2584</v>
      </c>
      <c r="B549" t="s">
        <v>1340</v>
      </c>
      <c r="C549" t="str">
        <f t="shared" ca="1" si="8"/>
        <v/>
      </c>
      <c r="D549" t="s">
        <v>706</v>
      </c>
      <c r="E549" t="s">
        <v>2584</v>
      </c>
      <c r="F549" t="s">
        <v>1340</v>
      </c>
    </row>
    <row r="550" spans="1:6" x14ac:dyDescent="0.25">
      <c r="A550" t="s">
        <v>2584</v>
      </c>
      <c r="B550" t="s">
        <v>1341</v>
      </c>
      <c r="C550" t="str">
        <f t="shared" ca="1" si="8"/>
        <v/>
      </c>
      <c r="D550" t="s">
        <v>707</v>
      </c>
      <c r="E550" t="s">
        <v>2584</v>
      </c>
      <c r="F550" t="s">
        <v>1341</v>
      </c>
    </row>
    <row r="551" spans="1:6" x14ac:dyDescent="0.25">
      <c r="A551" t="s">
        <v>2584</v>
      </c>
      <c r="B551" t="s">
        <v>1347</v>
      </c>
      <c r="C551" t="str">
        <f t="shared" ca="1" si="8"/>
        <v/>
      </c>
      <c r="D551" t="s">
        <v>709</v>
      </c>
      <c r="E551" t="s">
        <v>2584</v>
      </c>
      <c r="F551" t="s">
        <v>1347</v>
      </c>
    </row>
    <row r="552" spans="1:6" x14ac:dyDescent="0.25">
      <c r="A552" t="s">
        <v>2584</v>
      </c>
      <c r="B552" t="s">
        <v>1348</v>
      </c>
      <c r="C552" t="str">
        <f t="shared" ca="1" si="8"/>
        <v/>
      </c>
      <c r="D552" t="s">
        <v>710</v>
      </c>
      <c r="E552" t="s">
        <v>2584</v>
      </c>
      <c r="F552" t="s">
        <v>1348</v>
      </c>
    </row>
    <row r="553" spans="1:6" x14ac:dyDescent="0.25">
      <c r="A553" t="s">
        <v>2584</v>
      </c>
      <c r="B553" t="s">
        <v>1349</v>
      </c>
      <c r="C553" t="str">
        <f t="shared" ca="1" si="8"/>
        <v/>
      </c>
      <c r="D553" t="s">
        <v>711</v>
      </c>
      <c r="E553" t="s">
        <v>2584</v>
      </c>
      <c r="F553" t="s">
        <v>1349</v>
      </c>
    </row>
    <row r="554" spans="1:6" x14ac:dyDescent="0.25">
      <c r="A554" t="s">
        <v>2584</v>
      </c>
      <c r="B554" t="s">
        <v>1350</v>
      </c>
      <c r="C554" t="str">
        <f t="shared" ca="1" si="8"/>
        <v/>
      </c>
      <c r="D554" t="s">
        <v>712</v>
      </c>
      <c r="E554" t="s">
        <v>2584</v>
      </c>
      <c r="F554" t="s">
        <v>1350</v>
      </c>
    </row>
    <row r="555" spans="1:6" x14ac:dyDescent="0.25">
      <c r="A555" t="s">
        <v>2584</v>
      </c>
      <c r="B555" t="s">
        <v>1351</v>
      </c>
      <c r="C555" t="str">
        <f t="shared" ca="1" si="8"/>
        <v/>
      </c>
      <c r="D555" t="s">
        <v>713</v>
      </c>
      <c r="E555" t="s">
        <v>2584</v>
      </c>
      <c r="F555" t="s">
        <v>1351</v>
      </c>
    </row>
    <row r="556" spans="1:6" x14ac:dyDescent="0.25">
      <c r="A556" t="s">
        <v>2584</v>
      </c>
      <c r="B556" t="s">
        <v>1352</v>
      </c>
      <c r="C556" t="str">
        <f t="shared" ca="1" si="8"/>
        <v/>
      </c>
      <c r="D556" t="s">
        <v>714</v>
      </c>
      <c r="E556" t="s">
        <v>2584</v>
      </c>
      <c r="F556" t="s">
        <v>1352</v>
      </c>
    </row>
    <row r="557" spans="1:6" x14ac:dyDescent="0.25">
      <c r="A557" t="s">
        <v>2584</v>
      </c>
      <c r="B557" t="s">
        <v>1353</v>
      </c>
      <c r="C557" t="str">
        <f t="shared" ca="1" si="8"/>
        <v/>
      </c>
      <c r="D557" t="s">
        <v>715</v>
      </c>
      <c r="E557" t="s">
        <v>2584</v>
      </c>
      <c r="F557" t="s">
        <v>1353</v>
      </c>
    </row>
    <row r="558" spans="1:6" x14ac:dyDescent="0.25">
      <c r="A558" t="s">
        <v>2584</v>
      </c>
      <c r="B558" t="s">
        <v>1354</v>
      </c>
      <c r="C558" t="str">
        <f t="shared" ca="1" si="8"/>
        <v/>
      </c>
      <c r="D558" t="s">
        <v>716</v>
      </c>
      <c r="E558" t="s">
        <v>2584</v>
      </c>
      <c r="F558" t="s">
        <v>1354</v>
      </c>
    </row>
    <row r="559" spans="1:6" x14ac:dyDescent="0.25">
      <c r="A559" t="s">
        <v>2584</v>
      </c>
      <c r="B559" t="s">
        <v>1355</v>
      </c>
      <c r="C559" t="str">
        <f t="shared" ca="1" si="8"/>
        <v/>
      </c>
      <c r="D559" t="s">
        <v>717</v>
      </c>
      <c r="E559" t="s">
        <v>2584</v>
      </c>
      <c r="F559" t="s">
        <v>1355</v>
      </c>
    </row>
    <row r="560" spans="1:6" x14ac:dyDescent="0.25">
      <c r="A560" t="s">
        <v>2584</v>
      </c>
      <c r="B560" t="s">
        <v>1359</v>
      </c>
      <c r="C560" t="str">
        <f t="shared" ca="1" si="8"/>
        <v/>
      </c>
      <c r="D560" t="s">
        <v>719</v>
      </c>
      <c r="E560" t="s">
        <v>2584</v>
      </c>
      <c r="F560" t="s">
        <v>1359</v>
      </c>
    </row>
    <row r="561" spans="1:6" x14ac:dyDescent="0.25">
      <c r="A561" t="s">
        <v>2584</v>
      </c>
      <c r="B561" t="s">
        <v>1360</v>
      </c>
      <c r="C561" t="str">
        <f t="shared" ca="1" si="8"/>
        <v/>
      </c>
      <c r="D561" t="s">
        <v>720</v>
      </c>
      <c r="E561" t="s">
        <v>2584</v>
      </c>
      <c r="F561" t="s">
        <v>1360</v>
      </c>
    </row>
    <row r="562" spans="1:6" x14ac:dyDescent="0.25">
      <c r="A562" t="s">
        <v>2584</v>
      </c>
      <c r="B562" t="s">
        <v>1361</v>
      </c>
      <c r="C562" t="str">
        <f t="shared" ca="1" si="8"/>
        <v/>
      </c>
      <c r="D562" t="s">
        <v>721</v>
      </c>
      <c r="E562" t="s">
        <v>2584</v>
      </c>
      <c r="F562" t="s">
        <v>1361</v>
      </c>
    </row>
    <row r="563" spans="1:6" x14ac:dyDescent="0.25">
      <c r="A563" t="s">
        <v>2584</v>
      </c>
      <c r="B563" t="s">
        <v>1362</v>
      </c>
      <c r="C563" t="str">
        <f t="shared" ca="1" si="8"/>
        <v/>
      </c>
      <c r="D563" t="s">
        <v>722</v>
      </c>
      <c r="E563" t="s">
        <v>2584</v>
      </c>
      <c r="F563" t="s">
        <v>1362</v>
      </c>
    </row>
    <row r="564" spans="1:6" x14ac:dyDescent="0.25">
      <c r="A564" t="s">
        <v>2584</v>
      </c>
      <c r="B564" t="s">
        <v>1363</v>
      </c>
      <c r="C564" t="str">
        <f t="shared" ca="1" si="8"/>
        <v/>
      </c>
      <c r="D564" t="s">
        <v>723</v>
      </c>
      <c r="E564" t="s">
        <v>2584</v>
      </c>
      <c r="F564" t="s">
        <v>1363</v>
      </c>
    </row>
    <row r="565" spans="1:6" x14ac:dyDescent="0.25">
      <c r="A565" t="s">
        <v>2584</v>
      </c>
      <c r="B565" t="s">
        <v>1364</v>
      </c>
      <c r="C565" t="str">
        <f t="shared" ca="1" si="8"/>
        <v/>
      </c>
      <c r="D565" t="s">
        <v>724</v>
      </c>
      <c r="E565" t="s">
        <v>2584</v>
      </c>
      <c r="F565" t="s">
        <v>1364</v>
      </c>
    </row>
    <row r="566" spans="1:6" x14ac:dyDescent="0.25">
      <c r="A566" t="s">
        <v>2584</v>
      </c>
      <c r="B566" t="s">
        <v>1365</v>
      </c>
      <c r="C566" t="str">
        <f t="shared" ca="1" si="8"/>
        <v/>
      </c>
      <c r="D566" t="s">
        <v>725</v>
      </c>
      <c r="E566" t="s">
        <v>2584</v>
      </c>
      <c r="F566" t="s">
        <v>1365</v>
      </c>
    </row>
    <row r="567" spans="1:6" x14ac:dyDescent="0.25">
      <c r="A567" t="s">
        <v>2584</v>
      </c>
      <c r="B567" t="s">
        <v>1366</v>
      </c>
      <c r="C567" t="str">
        <f t="shared" ca="1" si="8"/>
        <v/>
      </c>
      <c r="D567" t="s">
        <v>726</v>
      </c>
      <c r="E567" t="s">
        <v>2584</v>
      </c>
      <c r="F567" t="s">
        <v>1366</v>
      </c>
    </row>
    <row r="568" spans="1:6" x14ac:dyDescent="0.25">
      <c r="A568" t="s">
        <v>2584</v>
      </c>
      <c r="B568" t="s">
        <v>1367</v>
      </c>
      <c r="C568" t="str">
        <f t="shared" ca="1" si="8"/>
        <v/>
      </c>
      <c r="D568" t="s">
        <v>727</v>
      </c>
      <c r="E568" t="s">
        <v>2584</v>
      </c>
      <c r="F568" t="s">
        <v>1367</v>
      </c>
    </row>
    <row r="569" spans="1:6" x14ac:dyDescent="0.25">
      <c r="A569" t="s">
        <v>2584</v>
      </c>
      <c r="B569" t="s">
        <v>1368</v>
      </c>
      <c r="C569" t="str">
        <f t="shared" ca="1" si="8"/>
        <v/>
      </c>
      <c r="D569" t="s">
        <v>728</v>
      </c>
      <c r="E569" t="s">
        <v>2584</v>
      </c>
      <c r="F569" t="s">
        <v>1368</v>
      </c>
    </row>
    <row r="570" spans="1:6" x14ac:dyDescent="0.25">
      <c r="A570" t="s">
        <v>2584</v>
      </c>
      <c r="B570" t="s">
        <v>1369</v>
      </c>
      <c r="C570" t="str">
        <f t="shared" ca="1" si="8"/>
        <v/>
      </c>
      <c r="D570" t="s">
        <v>729</v>
      </c>
      <c r="E570" t="s">
        <v>2584</v>
      </c>
      <c r="F570" t="s">
        <v>1369</v>
      </c>
    </row>
    <row r="571" spans="1:6" x14ac:dyDescent="0.25">
      <c r="A571" t="s">
        <v>2584</v>
      </c>
      <c r="B571" t="s">
        <v>1373</v>
      </c>
      <c r="C571" t="str">
        <f t="shared" ca="1" si="8"/>
        <v/>
      </c>
      <c r="D571" t="s">
        <v>731</v>
      </c>
      <c r="E571" t="s">
        <v>2584</v>
      </c>
      <c r="F571" t="s">
        <v>1373</v>
      </c>
    </row>
    <row r="572" spans="1:6" x14ac:dyDescent="0.25">
      <c r="A572" t="s">
        <v>2584</v>
      </c>
      <c r="B572" t="s">
        <v>1374</v>
      </c>
      <c r="C572" t="str">
        <f t="shared" ca="1" si="8"/>
        <v/>
      </c>
      <c r="D572" t="s">
        <v>732</v>
      </c>
      <c r="E572" t="s">
        <v>2584</v>
      </c>
      <c r="F572" t="s">
        <v>1374</v>
      </c>
    </row>
    <row r="573" spans="1:6" x14ac:dyDescent="0.25">
      <c r="A573" t="s">
        <v>2584</v>
      </c>
      <c r="B573" t="s">
        <v>1375</v>
      </c>
      <c r="C573" t="str">
        <f t="shared" ca="1" si="8"/>
        <v/>
      </c>
      <c r="D573" t="s">
        <v>733</v>
      </c>
      <c r="E573" t="s">
        <v>2584</v>
      </c>
      <c r="F573" t="s">
        <v>1375</v>
      </c>
    </row>
    <row r="574" spans="1:6" x14ac:dyDescent="0.25">
      <c r="A574" t="s">
        <v>2584</v>
      </c>
      <c r="B574" t="s">
        <v>1376</v>
      </c>
      <c r="C574" t="str">
        <f t="shared" ca="1" si="8"/>
        <v/>
      </c>
      <c r="D574" t="s">
        <v>734</v>
      </c>
      <c r="E574" t="s">
        <v>2584</v>
      </c>
      <c r="F574" t="s">
        <v>1376</v>
      </c>
    </row>
    <row r="575" spans="1:6" x14ac:dyDescent="0.25">
      <c r="A575" t="s">
        <v>2584</v>
      </c>
      <c r="B575" t="s">
        <v>1377</v>
      </c>
      <c r="C575" t="str">
        <f t="shared" ca="1" si="8"/>
        <v/>
      </c>
      <c r="D575" t="s">
        <v>735</v>
      </c>
      <c r="E575" t="s">
        <v>2584</v>
      </c>
      <c r="F575" t="s">
        <v>1377</v>
      </c>
    </row>
    <row r="576" spans="1:6" x14ac:dyDescent="0.25">
      <c r="A576" t="s">
        <v>2584</v>
      </c>
      <c r="B576" t="s">
        <v>1378</v>
      </c>
      <c r="C576" t="str">
        <f t="shared" ca="1" si="8"/>
        <v/>
      </c>
      <c r="D576" t="s">
        <v>736</v>
      </c>
      <c r="E576" t="s">
        <v>2584</v>
      </c>
      <c r="F576" t="s">
        <v>1378</v>
      </c>
    </row>
    <row r="577" spans="1:6" x14ac:dyDescent="0.25">
      <c r="A577" t="s">
        <v>2584</v>
      </c>
      <c r="B577" t="s">
        <v>1379</v>
      </c>
      <c r="C577" t="str">
        <f t="shared" ref="C577:C640" ca="1" si="9">IF(ISBLANK(INDIRECT(CONCATENATE("'",A577,"'","!",B577))),"",(INDIRECT(CONCATENATE("'",A577,"'","!",B577))))</f>
        <v/>
      </c>
      <c r="D577" t="s">
        <v>737</v>
      </c>
      <c r="E577" t="s">
        <v>2584</v>
      </c>
      <c r="F577" t="s">
        <v>1379</v>
      </c>
    </row>
    <row r="578" spans="1:6" x14ac:dyDescent="0.25">
      <c r="A578" t="s">
        <v>2584</v>
      </c>
      <c r="B578" t="s">
        <v>1380</v>
      </c>
      <c r="C578" t="str">
        <f t="shared" ca="1" si="9"/>
        <v/>
      </c>
      <c r="D578" t="s">
        <v>738</v>
      </c>
      <c r="E578" t="s">
        <v>2584</v>
      </c>
      <c r="F578" t="s">
        <v>1380</v>
      </c>
    </row>
    <row r="579" spans="1:6" x14ac:dyDescent="0.25">
      <c r="A579" t="s">
        <v>2584</v>
      </c>
      <c r="B579" t="s">
        <v>1381</v>
      </c>
      <c r="C579" t="str">
        <f t="shared" ca="1" si="9"/>
        <v/>
      </c>
      <c r="D579" t="s">
        <v>739</v>
      </c>
      <c r="E579" t="s">
        <v>2584</v>
      </c>
      <c r="F579" t="s">
        <v>1381</v>
      </c>
    </row>
    <row r="580" spans="1:6" x14ac:dyDescent="0.25">
      <c r="A580" t="s">
        <v>2584</v>
      </c>
      <c r="B580" t="s">
        <v>1382</v>
      </c>
      <c r="C580" t="str">
        <f t="shared" ca="1" si="9"/>
        <v/>
      </c>
      <c r="D580" t="s">
        <v>740</v>
      </c>
      <c r="E580" t="s">
        <v>2584</v>
      </c>
      <c r="F580" t="s">
        <v>1382</v>
      </c>
    </row>
    <row r="581" spans="1:6" x14ac:dyDescent="0.25">
      <c r="A581" t="s">
        <v>2584</v>
      </c>
      <c r="B581" t="s">
        <v>1383</v>
      </c>
      <c r="C581" t="str">
        <f t="shared" ca="1" si="9"/>
        <v/>
      </c>
      <c r="D581" t="s">
        <v>741</v>
      </c>
      <c r="E581" t="s">
        <v>2584</v>
      </c>
      <c r="F581" t="s">
        <v>1383</v>
      </c>
    </row>
    <row r="582" spans="1:6" x14ac:dyDescent="0.25">
      <c r="A582" t="s">
        <v>2584</v>
      </c>
      <c r="B582" t="s">
        <v>1387</v>
      </c>
      <c r="C582" t="str">
        <f t="shared" ca="1" si="9"/>
        <v/>
      </c>
      <c r="D582" t="s">
        <v>743</v>
      </c>
      <c r="E582" t="s">
        <v>2584</v>
      </c>
      <c r="F582" t="s">
        <v>1387</v>
      </c>
    </row>
    <row r="583" spans="1:6" x14ac:dyDescent="0.25">
      <c r="A583" t="s">
        <v>2584</v>
      </c>
      <c r="B583" t="s">
        <v>1388</v>
      </c>
      <c r="C583" t="str">
        <f t="shared" ca="1" si="9"/>
        <v/>
      </c>
      <c r="D583" t="s">
        <v>744</v>
      </c>
      <c r="E583" t="s">
        <v>2584</v>
      </c>
      <c r="F583" t="s">
        <v>1388</v>
      </c>
    </row>
    <row r="584" spans="1:6" x14ac:dyDescent="0.25">
      <c r="A584" t="s">
        <v>2584</v>
      </c>
      <c r="B584" t="s">
        <v>1389</v>
      </c>
      <c r="C584" t="str">
        <f t="shared" ca="1" si="9"/>
        <v/>
      </c>
      <c r="D584" t="s">
        <v>745</v>
      </c>
      <c r="E584" t="s">
        <v>2584</v>
      </c>
      <c r="F584" t="s">
        <v>1389</v>
      </c>
    </row>
    <row r="585" spans="1:6" x14ac:dyDescent="0.25">
      <c r="A585" t="s">
        <v>2584</v>
      </c>
      <c r="B585" t="s">
        <v>1390</v>
      </c>
      <c r="C585" t="str">
        <f t="shared" ca="1" si="9"/>
        <v/>
      </c>
      <c r="D585" t="s">
        <v>746</v>
      </c>
      <c r="E585" t="s">
        <v>2584</v>
      </c>
      <c r="F585" t="s">
        <v>1390</v>
      </c>
    </row>
    <row r="586" spans="1:6" x14ac:dyDescent="0.25">
      <c r="A586" t="s">
        <v>2584</v>
      </c>
      <c r="B586" t="s">
        <v>1391</v>
      </c>
      <c r="C586" t="str">
        <f t="shared" ca="1" si="9"/>
        <v/>
      </c>
      <c r="D586" t="s">
        <v>747</v>
      </c>
      <c r="E586" t="s">
        <v>2584</v>
      </c>
      <c r="F586" t="s">
        <v>1391</v>
      </c>
    </row>
    <row r="587" spans="1:6" x14ac:dyDescent="0.25">
      <c r="A587" t="s">
        <v>2584</v>
      </c>
      <c r="B587" t="s">
        <v>1392</v>
      </c>
      <c r="C587" t="str">
        <f t="shared" ca="1" si="9"/>
        <v/>
      </c>
      <c r="D587" t="s">
        <v>748</v>
      </c>
      <c r="E587" t="s">
        <v>2584</v>
      </c>
      <c r="F587" t="s">
        <v>1392</v>
      </c>
    </row>
    <row r="588" spans="1:6" x14ac:dyDescent="0.25">
      <c r="A588" t="s">
        <v>2584</v>
      </c>
      <c r="B588" t="s">
        <v>1393</v>
      </c>
      <c r="C588" t="str">
        <f t="shared" ca="1" si="9"/>
        <v/>
      </c>
      <c r="D588" t="s">
        <v>749</v>
      </c>
      <c r="E588" t="s">
        <v>2584</v>
      </c>
      <c r="F588" t="s">
        <v>1393</v>
      </c>
    </row>
    <row r="589" spans="1:6" x14ac:dyDescent="0.25">
      <c r="A589" t="s">
        <v>2584</v>
      </c>
      <c r="B589" t="s">
        <v>1394</v>
      </c>
      <c r="C589" t="str">
        <f t="shared" ca="1" si="9"/>
        <v/>
      </c>
      <c r="D589" t="s">
        <v>750</v>
      </c>
      <c r="E589" t="s">
        <v>2584</v>
      </c>
      <c r="F589" t="s">
        <v>1394</v>
      </c>
    </row>
    <row r="590" spans="1:6" x14ac:dyDescent="0.25">
      <c r="A590" t="s">
        <v>2584</v>
      </c>
      <c r="B590" t="s">
        <v>1395</v>
      </c>
      <c r="C590" t="str">
        <f t="shared" ca="1" si="9"/>
        <v/>
      </c>
      <c r="D590" t="s">
        <v>751</v>
      </c>
      <c r="E590" t="s">
        <v>2584</v>
      </c>
      <c r="F590" t="s">
        <v>1395</v>
      </c>
    </row>
    <row r="591" spans="1:6" x14ac:dyDescent="0.25">
      <c r="A591" t="s">
        <v>2584</v>
      </c>
      <c r="B591" t="s">
        <v>1396</v>
      </c>
      <c r="C591" t="str">
        <f t="shared" ca="1" si="9"/>
        <v/>
      </c>
      <c r="D591" t="s">
        <v>752</v>
      </c>
      <c r="E591" t="s">
        <v>2584</v>
      </c>
      <c r="F591" t="s">
        <v>1396</v>
      </c>
    </row>
    <row r="592" spans="1:6" x14ac:dyDescent="0.25">
      <c r="A592" t="s">
        <v>2584</v>
      </c>
      <c r="B592" t="s">
        <v>1397</v>
      </c>
      <c r="C592" t="str">
        <f t="shared" ca="1" si="9"/>
        <v/>
      </c>
      <c r="D592" t="s">
        <v>753</v>
      </c>
      <c r="E592" t="s">
        <v>2584</v>
      </c>
      <c r="F592" t="s">
        <v>1397</v>
      </c>
    </row>
    <row r="593" spans="1:6" x14ac:dyDescent="0.25">
      <c r="A593" t="s">
        <v>2584</v>
      </c>
      <c r="B593" t="s">
        <v>1401</v>
      </c>
      <c r="C593" t="str">
        <f t="shared" ca="1" si="9"/>
        <v/>
      </c>
      <c r="D593" t="s">
        <v>755</v>
      </c>
      <c r="E593" t="s">
        <v>2584</v>
      </c>
      <c r="F593" t="s">
        <v>1401</v>
      </c>
    </row>
    <row r="594" spans="1:6" x14ac:dyDescent="0.25">
      <c r="A594" t="s">
        <v>2584</v>
      </c>
      <c r="B594" t="s">
        <v>1402</v>
      </c>
      <c r="C594" t="str">
        <f t="shared" ca="1" si="9"/>
        <v/>
      </c>
      <c r="D594" t="s">
        <v>756</v>
      </c>
      <c r="E594" t="s">
        <v>2584</v>
      </c>
      <c r="F594" t="s">
        <v>1402</v>
      </c>
    </row>
    <row r="595" spans="1:6" x14ac:dyDescent="0.25">
      <c r="A595" t="s">
        <v>2584</v>
      </c>
      <c r="B595" t="s">
        <v>1403</v>
      </c>
      <c r="C595" t="str">
        <f t="shared" ca="1" si="9"/>
        <v/>
      </c>
      <c r="D595" t="s">
        <v>757</v>
      </c>
      <c r="E595" t="s">
        <v>2584</v>
      </c>
      <c r="F595" t="s">
        <v>1403</v>
      </c>
    </row>
    <row r="596" spans="1:6" x14ac:dyDescent="0.25">
      <c r="A596" t="s">
        <v>2584</v>
      </c>
      <c r="B596" t="s">
        <v>1404</v>
      </c>
      <c r="C596" t="str">
        <f t="shared" ca="1" si="9"/>
        <v/>
      </c>
      <c r="D596" t="s">
        <v>758</v>
      </c>
      <c r="E596" t="s">
        <v>2584</v>
      </c>
      <c r="F596" t="s">
        <v>1404</v>
      </c>
    </row>
    <row r="597" spans="1:6" x14ac:dyDescent="0.25">
      <c r="A597" t="s">
        <v>2584</v>
      </c>
      <c r="B597" t="s">
        <v>1405</v>
      </c>
      <c r="C597" t="str">
        <f t="shared" ca="1" si="9"/>
        <v/>
      </c>
      <c r="D597" t="s">
        <v>759</v>
      </c>
      <c r="E597" t="s">
        <v>2584</v>
      </c>
      <c r="F597" t="s">
        <v>1405</v>
      </c>
    </row>
    <row r="598" spans="1:6" x14ac:dyDescent="0.25">
      <c r="A598" t="s">
        <v>2584</v>
      </c>
      <c r="B598" t="s">
        <v>1406</v>
      </c>
      <c r="C598" t="str">
        <f t="shared" ca="1" si="9"/>
        <v/>
      </c>
      <c r="D598" t="s">
        <v>760</v>
      </c>
      <c r="E598" t="s">
        <v>2584</v>
      </c>
      <c r="F598" t="s">
        <v>1406</v>
      </c>
    </row>
    <row r="599" spans="1:6" x14ac:dyDescent="0.25">
      <c r="A599" t="s">
        <v>2584</v>
      </c>
      <c r="B599" t="s">
        <v>1407</v>
      </c>
      <c r="C599" t="str">
        <f t="shared" ca="1" si="9"/>
        <v/>
      </c>
      <c r="D599" t="s">
        <v>761</v>
      </c>
      <c r="E599" t="s">
        <v>2584</v>
      </c>
      <c r="F599" t="s">
        <v>1407</v>
      </c>
    </row>
    <row r="600" spans="1:6" x14ac:dyDescent="0.25">
      <c r="A600" t="s">
        <v>2584</v>
      </c>
      <c r="B600" t="s">
        <v>1408</v>
      </c>
      <c r="C600" t="str">
        <f t="shared" ca="1" si="9"/>
        <v/>
      </c>
      <c r="D600" t="s">
        <v>762</v>
      </c>
      <c r="E600" t="s">
        <v>2584</v>
      </c>
      <c r="F600" t="s">
        <v>1408</v>
      </c>
    </row>
    <row r="601" spans="1:6" x14ac:dyDescent="0.25">
      <c r="A601" t="s">
        <v>2584</v>
      </c>
      <c r="B601" t="s">
        <v>1409</v>
      </c>
      <c r="C601" t="str">
        <f t="shared" ca="1" si="9"/>
        <v/>
      </c>
      <c r="D601" t="s">
        <v>763</v>
      </c>
      <c r="E601" t="s">
        <v>2584</v>
      </c>
      <c r="F601" t="s">
        <v>1409</v>
      </c>
    </row>
    <row r="602" spans="1:6" x14ac:dyDescent="0.25">
      <c r="A602" t="s">
        <v>2584</v>
      </c>
      <c r="B602" t="s">
        <v>1410</v>
      </c>
      <c r="C602" t="str">
        <f t="shared" ca="1" si="9"/>
        <v/>
      </c>
      <c r="D602" t="s">
        <v>764</v>
      </c>
      <c r="E602" t="s">
        <v>2584</v>
      </c>
      <c r="F602" t="s">
        <v>1410</v>
      </c>
    </row>
    <row r="603" spans="1:6" x14ac:dyDescent="0.25">
      <c r="A603" t="s">
        <v>2584</v>
      </c>
      <c r="B603" t="s">
        <v>1411</v>
      </c>
      <c r="C603" t="str">
        <f t="shared" ca="1" si="9"/>
        <v/>
      </c>
      <c r="D603" t="s">
        <v>765</v>
      </c>
      <c r="E603" t="s">
        <v>2584</v>
      </c>
      <c r="F603" t="s">
        <v>1411</v>
      </c>
    </row>
    <row r="604" spans="1:6" x14ac:dyDescent="0.25">
      <c r="A604" t="s">
        <v>2584</v>
      </c>
      <c r="B604" t="s">
        <v>1417</v>
      </c>
      <c r="C604" t="str">
        <f t="shared" ca="1" si="9"/>
        <v/>
      </c>
      <c r="D604" t="s">
        <v>767</v>
      </c>
      <c r="E604" t="s">
        <v>2584</v>
      </c>
      <c r="F604" t="s">
        <v>1417</v>
      </c>
    </row>
    <row r="605" spans="1:6" x14ac:dyDescent="0.25">
      <c r="A605" t="s">
        <v>2584</v>
      </c>
      <c r="B605" t="s">
        <v>1418</v>
      </c>
      <c r="C605" t="str">
        <f t="shared" ca="1" si="9"/>
        <v/>
      </c>
      <c r="D605" t="s">
        <v>768</v>
      </c>
      <c r="E605" t="s">
        <v>2584</v>
      </c>
      <c r="F605" t="s">
        <v>1418</v>
      </c>
    </row>
    <row r="606" spans="1:6" x14ac:dyDescent="0.25">
      <c r="A606" t="s">
        <v>2584</v>
      </c>
      <c r="B606" t="s">
        <v>1419</v>
      </c>
      <c r="C606" t="str">
        <f t="shared" ca="1" si="9"/>
        <v/>
      </c>
      <c r="D606" t="s">
        <v>769</v>
      </c>
      <c r="E606" t="s">
        <v>2584</v>
      </c>
      <c r="F606" t="s">
        <v>1419</v>
      </c>
    </row>
    <row r="607" spans="1:6" x14ac:dyDescent="0.25">
      <c r="A607" t="s">
        <v>2584</v>
      </c>
      <c r="B607" t="s">
        <v>1420</v>
      </c>
      <c r="C607" t="str">
        <f t="shared" ca="1" si="9"/>
        <v/>
      </c>
      <c r="D607" t="s">
        <v>770</v>
      </c>
      <c r="E607" t="s">
        <v>2584</v>
      </c>
      <c r="F607" t="s">
        <v>1420</v>
      </c>
    </row>
    <row r="608" spans="1:6" x14ac:dyDescent="0.25">
      <c r="A608" t="s">
        <v>2584</v>
      </c>
      <c r="B608" t="s">
        <v>1421</v>
      </c>
      <c r="C608" t="str">
        <f t="shared" ca="1" si="9"/>
        <v/>
      </c>
      <c r="D608" t="s">
        <v>771</v>
      </c>
      <c r="E608" t="s">
        <v>2584</v>
      </c>
      <c r="F608" t="s">
        <v>1421</v>
      </c>
    </row>
    <row r="609" spans="1:6" x14ac:dyDescent="0.25">
      <c r="A609" t="s">
        <v>2584</v>
      </c>
      <c r="B609" t="s">
        <v>1422</v>
      </c>
      <c r="C609" t="str">
        <f t="shared" ca="1" si="9"/>
        <v/>
      </c>
      <c r="D609" t="s">
        <v>772</v>
      </c>
      <c r="E609" t="s">
        <v>2584</v>
      </c>
      <c r="F609" t="s">
        <v>1422</v>
      </c>
    </row>
    <row r="610" spans="1:6" x14ac:dyDescent="0.25">
      <c r="A610" t="s">
        <v>2584</v>
      </c>
      <c r="B610" t="s">
        <v>1423</v>
      </c>
      <c r="C610" t="str">
        <f t="shared" ca="1" si="9"/>
        <v/>
      </c>
      <c r="D610" t="s">
        <v>773</v>
      </c>
      <c r="E610" t="s">
        <v>2584</v>
      </c>
      <c r="F610" t="s">
        <v>1423</v>
      </c>
    </row>
    <row r="611" spans="1:6" x14ac:dyDescent="0.25">
      <c r="A611" t="s">
        <v>2584</v>
      </c>
      <c r="B611" t="s">
        <v>1424</v>
      </c>
      <c r="C611" t="str">
        <f t="shared" ca="1" si="9"/>
        <v/>
      </c>
      <c r="D611" t="s">
        <v>774</v>
      </c>
      <c r="E611" t="s">
        <v>2584</v>
      </c>
      <c r="F611" t="s">
        <v>1424</v>
      </c>
    </row>
    <row r="612" spans="1:6" x14ac:dyDescent="0.25">
      <c r="A612" t="s">
        <v>2584</v>
      </c>
      <c r="B612" t="s">
        <v>1425</v>
      </c>
      <c r="C612" t="str">
        <f t="shared" ca="1" si="9"/>
        <v/>
      </c>
      <c r="D612" t="s">
        <v>775</v>
      </c>
      <c r="E612" t="s">
        <v>2584</v>
      </c>
      <c r="F612" t="s">
        <v>1425</v>
      </c>
    </row>
    <row r="613" spans="1:6" x14ac:dyDescent="0.25">
      <c r="A613" t="s">
        <v>2584</v>
      </c>
      <c r="B613" t="s">
        <v>1431</v>
      </c>
      <c r="C613" t="str">
        <f t="shared" ca="1" si="9"/>
        <v/>
      </c>
      <c r="D613" t="s">
        <v>777</v>
      </c>
      <c r="E613" t="s">
        <v>2584</v>
      </c>
      <c r="F613" t="s">
        <v>1431</v>
      </c>
    </row>
    <row r="614" spans="1:6" x14ac:dyDescent="0.25">
      <c r="A614" t="s">
        <v>2584</v>
      </c>
      <c r="B614" t="s">
        <v>1432</v>
      </c>
      <c r="C614" t="str">
        <f t="shared" ca="1" si="9"/>
        <v/>
      </c>
      <c r="D614" t="s">
        <v>778</v>
      </c>
      <c r="E614" t="s">
        <v>2584</v>
      </c>
      <c r="F614" t="s">
        <v>1432</v>
      </c>
    </row>
    <row r="615" spans="1:6" x14ac:dyDescent="0.25">
      <c r="A615" t="s">
        <v>2584</v>
      </c>
      <c r="B615" t="s">
        <v>1433</v>
      </c>
      <c r="C615" t="str">
        <f t="shared" ca="1" si="9"/>
        <v/>
      </c>
      <c r="D615" t="s">
        <v>779</v>
      </c>
      <c r="E615" t="s">
        <v>2584</v>
      </c>
      <c r="F615" t="s">
        <v>1433</v>
      </c>
    </row>
    <row r="616" spans="1:6" x14ac:dyDescent="0.25">
      <c r="A616" t="s">
        <v>2584</v>
      </c>
      <c r="B616" t="s">
        <v>1434</v>
      </c>
      <c r="C616" t="str">
        <f t="shared" ca="1" si="9"/>
        <v/>
      </c>
      <c r="D616" t="s">
        <v>780</v>
      </c>
      <c r="E616" t="s">
        <v>2584</v>
      </c>
      <c r="F616" t="s">
        <v>1434</v>
      </c>
    </row>
    <row r="617" spans="1:6" x14ac:dyDescent="0.25">
      <c r="A617" t="s">
        <v>2584</v>
      </c>
      <c r="B617" t="s">
        <v>1435</v>
      </c>
      <c r="C617" t="str">
        <f t="shared" ca="1" si="9"/>
        <v/>
      </c>
      <c r="D617" t="s">
        <v>781</v>
      </c>
      <c r="E617" t="s">
        <v>2584</v>
      </c>
      <c r="F617" t="s">
        <v>1435</v>
      </c>
    </row>
    <row r="618" spans="1:6" x14ac:dyDescent="0.25">
      <c r="A618" t="s">
        <v>2584</v>
      </c>
      <c r="B618" t="s">
        <v>1436</v>
      </c>
      <c r="C618" t="str">
        <f t="shared" ca="1" si="9"/>
        <v/>
      </c>
      <c r="D618" t="s">
        <v>782</v>
      </c>
      <c r="E618" t="s">
        <v>2584</v>
      </c>
      <c r="F618" t="s">
        <v>1436</v>
      </c>
    </row>
    <row r="619" spans="1:6" x14ac:dyDescent="0.25">
      <c r="A619" t="s">
        <v>2584</v>
      </c>
      <c r="B619" t="s">
        <v>1437</v>
      </c>
      <c r="C619" t="str">
        <f t="shared" ca="1" si="9"/>
        <v/>
      </c>
      <c r="D619" t="s">
        <v>783</v>
      </c>
      <c r="E619" t="s">
        <v>2584</v>
      </c>
      <c r="F619" t="s">
        <v>1437</v>
      </c>
    </row>
    <row r="620" spans="1:6" x14ac:dyDescent="0.25">
      <c r="A620" t="s">
        <v>2584</v>
      </c>
      <c r="B620" t="s">
        <v>1438</v>
      </c>
      <c r="C620" t="str">
        <f t="shared" ca="1" si="9"/>
        <v/>
      </c>
      <c r="D620" t="s">
        <v>784</v>
      </c>
      <c r="E620" t="s">
        <v>2584</v>
      </c>
      <c r="F620" t="s">
        <v>1438</v>
      </c>
    </row>
    <row r="621" spans="1:6" x14ac:dyDescent="0.25">
      <c r="A621" t="s">
        <v>2584</v>
      </c>
      <c r="B621" t="s">
        <v>1439</v>
      </c>
      <c r="C621" t="str">
        <f t="shared" ca="1" si="9"/>
        <v/>
      </c>
      <c r="D621" t="s">
        <v>785</v>
      </c>
      <c r="E621" t="s">
        <v>2584</v>
      </c>
      <c r="F621" t="s">
        <v>1439</v>
      </c>
    </row>
    <row r="622" spans="1:6" x14ac:dyDescent="0.25">
      <c r="A622" t="s">
        <v>2584</v>
      </c>
      <c r="B622" t="s">
        <v>1445</v>
      </c>
      <c r="C622" t="str">
        <f t="shared" ca="1" si="9"/>
        <v/>
      </c>
      <c r="D622" t="s">
        <v>787</v>
      </c>
      <c r="E622" t="s">
        <v>2584</v>
      </c>
      <c r="F622" t="s">
        <v>1445</v>
      </c>
    </row>
    <row r="623" spans="1:6" x14ac:dyDescent="0.25">
      <c r="A623" t="s">
        <v>2584</v>
      </c>
      <c r="B623" t="s">
        <v>1446</v>
      </c>
      <c r="C623" t="str">
        <f t="shared" ca="1" si="9"/>
        <v/>
      </c>
      <c r="D623" t="s">
        <v>788</v>
      </c>
      <c r="E623" t="s">
        <v>2584</v>
      </c>
      <c r="F623" t="s">
        <v>1446</v>
      </c>
    </row>
    <row r="624" spans="1:6" x14ac:dyDescent="0.25">
      <c r="A624" t="s">
        <v>2584</v>
      </c>
      <c r="B624" t="s">
        <v>1447</v>
      </c>
      <c r="C624" t="str">
        <f t="shared" ca="1" si="9"/>
        <v/>
      </c>
      <c r="D624" t="s">
        <v>789</v>
      </c>
      <c r="E624" t="s">
        <v>2584</v>
      </c>
      <c r="F624" t="s">
        <v>1447</v>
      </c>
    </row>
    <row r="625" spans="1:6" x14ac:dyDescent="0.25">
      <c r="A625" t="s">
        <v>2584</v>
      </c>
      <c r="B625" t="s">
        <v>1448</v>
      </c>
      <c r="C625" t="str">
        <f t="shared" ca="1" si="9"/>
        <v/>
      </c>
      <c r="D625" t="s">
        <v>790</v>
      </c>
      <c r="E625" t="s">
        <v>2584</v>
      </c>
      <c r="F625" t="s">
        <v>1448</v>
      </c>
    </row>
    <row r="626" spans="1:6" x14ac:dyDescent="0.25">
      <c r="A626" t="s">
        <v>2584</v>
      </c>
      <c r="B626" t="s">
        <v>1449</v>
      </c>
      <c r="C626" t="str">
        <f t="shared" ca="1" si="9"/>
        <v/>
      </c>
      <c r="D626" t="s">
        <v>791</v>
      </c>
      <c r="E626" t="s">
        <v>2584</v>
      </c>
      <c r="F626" t="s">
        <v>1449</v>
      </c>
    </row>
    <row r="627" spans="1:6" x14ac:dyDescent="0.25">
      <c r="A627" t="s">
        <v>2584</v>
      </c>
      <c r="B627" t="s">
        <v>1450</v>
      </c>
      <c r="C627" t="str">
        <f t="shared" ca="1" si="9"/>
        <v/>
      </c>
      <c r="D627" t="s">
        <v>792</v>
      </c>
      <c r="E627" t="s">
        <v>2584</v>
      </c>
      <c r="F627" t="s">
        <v>1450</v>
      </c>
    </row>
    <row r="628" spans="1:6" x14ac:dyDescent="0.25">
      <c r="A628" t="s">
        <v>2584</v>
      </c>
      <c r="B628" t="s">
        <v>1451</v>
      </c>
      <c r="C628" t="str">
        <f t="shared" ca="1" si="9"/>
        <v/>
      </c>
      <c r="D628" t="s">
        <v>793</v>
      </c>
      <c r="E628" t="s">
        <v>2584</v>
      </c>
      <c r="F628" t="s">
        <v>1451</v>
      </c>
    </row>
    <row r="629" spans="1:6" x14ac:dyDescent="0.25">
      <c r="A629" t="s">
        <v>2584</v>
      </c>
      <c r="B629" t="s">
        <v>1452</v>
      </c>
      <c r="C629" t="str">
        <f t="shared" ca="1" si="9"/>
        <v/>
      </c>
      <c r="D629" t="s">
        <v>794</v>
      </c>
      <c r="E629" t="s">
        <v>2584</v>
      </c>
      <c r="F629" t="s">
        <v>1452</v>
      </c>
    </row>
    <row r="630" spans="1:6" x14ac:dyDescent="0.25">
      <c r="A630" t="s">
        <v>2584</v>
      </c>
      <c r="B630" t="s">
        <v>1453</v>
      </c>
      <c r="C630" t="str">
        <f t="shared" ca="1" si="9"/>
        <v/>
      </c>
      <c r="D630" t="s">
        <v>795</v>
      </c>
      <c r="E630" t="s">
        <v>2584</v>
      </c>
      <c r="F630" t="s">
        <v>1453</v>
      </c>
    </row>
    <row r="631" spans="1:6" x14ac:dyDescent="0.25">
      <c r="A631" t="s">
        <v>2584</v>
      </c>
      <c r="B631" t="s">
        <v>1459</v>
      </c>
      <c r="C631" t="str">
        <f t="shared" ca="1" si="9"/>
        <v/>
      </c>
      <c r="D631" t="s">
        <v>797</v>
      </c>
      <c r="E631" t="s">
        <v>2584</v>
      </c>
      <c r="F631" t="s">
        <v>1459</v>
      </c>
    </row>
    <row r="632" spans="1:6" x14ac:dyDescent="0.25">
      <c r="A632" t="s">
        <v>2584</v>
      </c>
      <c r="B632" t="s">
        <v>1460</v>
      </c>
      <c r="C632" t="str">
        <f t="shared" ca="1" si="9"/>
        <v/>
      </c>
      <c r="D632" t="s">
        <v>798</v>
      </c>
      <c r="E632" t="s">
        <v>2584</v>
      </c>
      <c r="F632" t="s">
        <v>1460</v>
      </c>
    </row>
    <row r="633" spans="1:6" x14ac:dyDescent="0.25">
      <c r="A633" t="s">
        <v>2584</v>
      </c>
      <c r="B633" t="s">
        <v>1461</v>
      </c>
      <c r="C633" t="str">
        <f t="shared" ca="1" si="9"/>
        <v/>
      </c>
      <c r="D633" t="s">
        <v>799</v>
      </c>
      <c r="E633" t="s">
        <v>2584</v>
      </c>
      <c r="F633" t="s">
        <v>1461</v>
      </c>
    </row>
    <row r="634" spans="1:6" x14ac:dyDescent="0.25">
      <c r="A634" t="s">
        <v>2584</v>
      </c>
      <c r="B634" t="s">
        <v>1462</v>
      </c>
      <c r="C634" t="str">
        <f t="shared" ca="1" si="9"/>
        <v/>
      </c>
      <c r="D634" t="s">
        <v>800</v>
      </c>
      <c r="E634" t="s">
        <v>2584</v>
      </c>
      <c r="F634" t="s">
        <v>1462</v>
      </c>
    </row>
    <row r="635" spans="1:6" x14ac:dyDescent="0.25">
      <c r="A635" t="s">
        <v>2584</v>
      </c>
      <c r="B635" t="s">
        <v>1463</v>
      </c>
      <c r="C635" t="str">
        <f t="shared" ca="1" si="9"/>
        <v/>
      </c>
      <c r="D635" t="s">
        <v>801</v>
      </c>
      <c r="E635" t="s">
        <v>2584</v>
      </c>
      <c r="F635" t="s">
        <v>1463</v>
      </c>
    </row>
    <row r="636" spans="1:6" x14ac:dyDescent="0.25">
      <c r="A636" t="s">
        <v>2584</v>
      </c>
      <c r="B636" t="s">
        <v>1464</v>
      </c>
      <c r="C636" t="str">
        <f t="shared" ca="1" si="9"/>
        <v/>
      </c>
      <c r="D636" t="s">
        <v>802</v>
      </c>
      <c r="E636" t="s">
        <v>2584</v>
      </c>
      <c r="F636" t="s">
        <v>1464</v>
      </c>
    </row>
    <row r="637" spans="1:6" x14ac:dyDescent="0.25">
      <c r="A637" t="s">
        <v>2584</v>
      </c>
      <c r="B637" t="s">
        <v>1465</v>
      </c>
      <c r="C637" t="str">
        <f t="shared" ca="1" si="9"/>
        <v/>
      </c>
      <c r="D637" t="s">
        <v>803</v>
      </c>
      <c r="E637" t="s">
        <v>2584</v>
      </c>
      <c r="F637" t="s">
        <v>1465</v>
      </c>
    </row>
    <row r="638" spans="1:6" x14ac:dyDescent="0.25">
      <c r="A638" t="s">
        <v>2584</v>
      </c>
      <c r="B638" t="s">
        <v>1466</v>
      </c>
      <c r="C638" t="str">
        <f t="shared" ca="1" si="9"/>
        <v/>
      </c>
      <c r="D638" t="s">
        <v>804</v>
      </c>
      <c r="E638" t="s">
        <v>2584</v>
      </c>
      <c r="F638" t="s">
        <v>1466</v>
      </c>
    </row>
    <row r="639" spans="1:6" x14ac:dyDescent="0.25">
      <c r="A639" t="s">
        <v>2584</v>
      </c>
      <c r="B639" t="s">
        <v>1467</v>
      </c>
      <c r="C639" t="str">
        <f t="shared" ca="1" si="9"/>
        <v/>
      </c>
      <c r="D639" t="s">
        <v>805</v>
      </c>
      <c r="E639" t="s">
        <v>2584</v>
      </c>
      <c r="F639" t="s">
        <v>1467</v>
      </c>
    </row>
    <row r="640" spans="1:6" x14ac:dyDescent="0.25">
      <c r="A640" t="s">
        <v>2584</v>
      </c>
      <c r="B640" t="s">
        <v>1473</v>
      </c>
      <c r="C640" t="str">
        <f t="shared" ca="1" si="9"/>
        <v/>
      </c>
      <c r="D640" t="s">
        <v>807</v>
      </c>
      <c r="E640" t="s">
        <v>2584</v>
      </c>
      <c r="F640" t="s">
        <v>1473</v>
      </c>
    </row>
    <row r="641" spans="1:6" x14ac:dyDescent="0.25">
      <c r="A641" t="s">
        <v>2584</v>
      </c>
      <c r="B641" t="s">
        <v>1474</v>
      </c>
      <c r="C641" t="str">
        <f t="shared" ref="C641:C704" ca="1" si="10">IF(ISBLANK(INDIRECT(CONCATENATE("'",A641,"'","!",B641))),"",(INDIRECT(CONCATENATE("'",A641,"'","!",B641))))</f>
        <v/>
      </c>
      <c r="D641" t="s">
        <v>808</v>
      </c>
      <c r="E641" t="s">
        <v>2584</v>
      </c>
      <c r="F641" t="s">
        <v>1474</v>
      </c>
    </row>
    <row r="642" spans="1:6" x14ac:dyDescent="0.25">
      <c r="A642" t="s">
        <v>2584</v>
      </c>
      <c r="B642" t="s">
        <v>1475</v>
      </c>
      <c r="C642" t="str">
        <f t="shared" ca="1" si="10"/>
        <v/>
      </c>
      <c r="D642" t="s">
        <v>809</v>
      </c>
      <c r="E642" t="s">
        <v>2584</v>
      </c>
      <c r="F642" t="s">
        <v>1475</v>
      </c>
    </row>
    <row r="643" spans="1:6" x14ac:dyDescent="0.25">
      <c r="A643" t="s">
        <v>2584</v>
      </c>
      <c r="B643" t="s">
        <v>1476</v>
      </c>
      <c r="C643" t="str">
        <f t="shared" ca="1" si="10"/>
        <v/>
      </c>
      <c r="D643" t="s">
        <v>810</v>
      </c>
      <c r="E643" t="s">
        <v>2584</v>
      </c>
      <c r="F643" t="s">
        <v>1476</v>
      </c>
    </row>
    <row r="644" spans="1:6" x14ac:dyDescent="0.25">
      <c r="A644" t="s">
        <v>2584</v>
      </c>
      <c r="B644" t="s">
        <v>1477</v>
      </c>
      <c r="C644" t="str">
        <f t="shared" ca="1" si="10"/>
        <v/>
      </c>
      <c r="D644" t="s">
        <v>811</v>
      </c>
      <c r="E644" t="s">
        <v>2584</v>
      </c>
      <c r="F644" t="s">
        <v>1477</v>
      </c>
    </row>
    <row r="645" spans="1:6" x14ac:dyDescent="0.25">
      <c r="A645" t="s">
        <v>2584</v>
      </c>
      <c r="B645" t="s">
        <v>1478</v>
      </c>
      <c r="C645" t="str">
        <f t="shared" ca="1" si="10"/>
        <v/>
      </c>
      <c r="D645" t="s">
        <v>812</v>
      </c>
      <c r="E645" t="s">
        <v>2584</v>
      </c>
      <c r="F645" t="s">
        <v>1478</v>
      </c>
    </row>
    <row r="646" spans="1:6" x14ac:dyDescent="0.25">
      <c r="A646" t="s">
        <v>2584</v>
      </c>
      <c r="B646" t="s">
        <v>1479</v>
      </c>
      <c r="C646" t="str">
        <f t="shared" ca="1" si="10"/>
        <v/>
      </c>
      <c r="D646" t="s">
        <v>813</v>
      </c>
      <c r="E646" t="s">
        <v>2584</v>
      </c>
      <c r="F646" t="s">
        <v>1479</v>
      </c>
    </row>
    <row r="647" spans="1:6" x14ac:dyDescent="0.25">
      <c r="A647" t="s">
        <v>2584</v>
      </c>
      <c r="B647" t="s">
        <v>1480</v>
      </c>
      <c r="C647" t="str">
        <f t="shared" ca="1" si="10"/>
        <v/>
      </c>
      <c r="D647" t="s">
        <v>814</v>
      </c>
      <c r="E647" t="s">
        <v>2584</v>
      </c>
      <c r="F647" t="s">
        <v>1480</v>
      </c>
    </row>
    <row r="648" spans="1:6" x14ac:dyDescent="0.25">
      <c r="A648" t="s">
        <v>2584</v>
      </c>
      <c r="B648" t="s">
        <v>1481</v>
      </c>
      <c r="C648" t="str">
        <f t="shared" ca="1" si="10"/>
        <v/>
      </c>
      <c r="D648" t="s">
        <v>815</v>
      </c>
      <c r="E648" t="s">
        <v>2584</v>
      </c>
      <c r="F648" t="s">
        <v>1481</v>
      </c>
    </row>
    <row r="649" spans="1:6" x14ac:dyDescent="0.25">
      <c r="A649" t="s">
        <v>2584</v>
      </c>
      <c r="B649" t="s">
        <v>1487</v>
      </c>
      <c r="C649" t="str">
        <f t="shared" ca="1" si="10"/>
        <v/>
      </c>
      <c r="D649" t="s">
        <v>817</v>
      </c>
      <c r="E649" t="s">
        <v>2584</v>
      </c>
      <c r="F649" t="s">
        <v>1487</v>
      </c>
    </row>
    <row r="650" spans="1:6" x14ac:dyDescent="0.25">
      <c r="A650" t="s">
        <v>2584</v>
      </c>
      <c r="B650" t="s">
        <v>1488</v>
      </c>
      <c r="C650" t="str">
        <f t="shared" ca="1" si="10"/>
        <v/>
      </c>
      <c r="D650" t="s">
        <v>818</v>
      </c>
      <c r="E650" t="s">
        <v>2584</v>
      </c>
      <c r="F650" t="s">
        <v>1488</v>
      </c>
    </row>
    <row r="651" spans="1:6" x14ac:dyDescent="0.25">
      <c r="A651" t="s">
        <v>2584</v>
      </c>
      <c r="B651" t="s">
        <v>1489</v>
      </c>
      <c r="C651" t="str">
        <f t="shared" ca="1" si="10"/>
        <v/>
      </c>
      <c r="D651" t="s">
        <v>819</v>
      </c>
      <c r="E651" t="s">
        <v>2584</v>
      </c>
      <c r="F651" t="s">
        <v>1489</v>
      </c>
    </row>
    <row r="652" spans="1:6" x14ac:dyDescent="0.25">
      <c r="A652" t="s">
        <v>2584</v>
      </c>
      <c r="B652" t="s">
        <v>1490</v>
      </c>
      <c r="C652" t="str">
        <f t="shared" ca="1" si="10"/>
        <v/>
      </c>
      <c r="D652" t="s">
        <v>820</v>
      </c>
      <c r="E652" t="s">
        <v>2584</v>
      </c>
      <c r="F652" t="s">
        <v>1490</v>
      </c>
    </row>
    <row r="653" spans="1:6" x14ac:dyDescent="0.25">
      <c r="A653" t="s">
        <v>2584</v>
      </c>
      <c r="B653" t="s">
        <v>1491</v>
      </c>
      <c r="C653" t="str">
        <f t="shared" ca="1" si="10"/>
        <v/>
      </c>
      <c r="D653" t="s">
        <v>821</v>
      </c>
      <c r="E653" t="s">
        <v>2584</v>
      </c>
      <c r="F653" t="s">
        <v>1491</v>
      </c>
    </row>
    <row r="654" spans="1:6" x14ac:dyDescent="0.25">
      <c r="A654" t="s">
        <v>2584</v>
      </c>
      <c r="B654" t="s">
        <v>1492</v>
      </c>
      <c r="C654" t="str">
        <f t="shared" ca="1" si="10"/>
        <v/>
      </c>
      <c r="D654" t="s">
        <v>822</v>
      </c>
      <c r="E654" t="s">
        <v>2584</v>
      </c>
      <c r="F654" t="s">
        <v>1492</v>
      </c>
    </row>
    <row r="655" spans="1:6" x14ac:dyDescent="0.25">
      <c r="A655" t="s">
        <v>2584</v>
      </c>
      <c r="B655" t="s">
        <v>1493</v>
      </c>
      <c r="C655" t="str">
        <f t="shared" ca="1" si="10"/>
        <v/>
      </c>
      <c r="D655" t="s">
        <v>823</v>
      </c>
      <c r="E655" t="s">
        <v>2584</v>
      </c>
      <c r="F655" t="s">
        <v>1493</v>
      </c>
    </row>
    <row r="656" spans="1:6" x14ac:dyDescent="0.25">
      <c r="A656" t="s">
        <v>2584</v>
      </c>
      <c r="B656" t="s">
        <v>1494</v>
      </c>
      <c r="C656" t="str">
        <f t="shared" ca="1" si="10"/>
        <v/>
      </c>
      <c r="D656" t="s">
        <v>824</v>
      </c>
      <c r="E656" t="s">
        <v>2584</v>
      </c>
      <c r="F656" t="s">
        <v>1494</v>
      </c>
    </row>
    <row r="657" spans="1:6" x14ac:dyDescent="0.25">
      <c r="A657" t="s">
        <v>2584</v>
      </c>
      <c r="B657" t="s">
        <v>1495</v>
      </c>
      <c r="C657" t="str">
        <f t="shared" ca="1" si="10"/>
        <v/>
      </c>
      <c r="D657" t="s">
        <v>825</v>
      </c>
      <c r="E657" t="s">
        <v>2584</v>
      </c>
      <c r="F657" t="s">
        <v>1495</v>
      </c>
    </row>
    <row r="658" spans="1:6" x14ac:dyDescent="0.25">
      <c r="A658" t="s">
        <v>2584</v>
      </c>
      <c r="B658" t="s">
        <v>1501</v>
      </c>
      <c r="C658" t="str">
        <f t="shared" ca="1" si="10"/>
        <v/>
      </c>
      <c r="D658" t="s">
        <v>827</v>
      </c>
      <c r="E658" t="s">
        <v>2584</v>
      </c>
      <c r="F658" t="s">
        <v>1501</v>
      </c>
    </row>
    <row r="659" spans="1:6" x14ac:dyDescent="0.25">
      <c r="A659" t="s">
        <v>2584</v>
      </c>
      <c r="B659" t="s">
        <v>1502</v>
      </c>
      <c r="C659" t="str">
        <f t="shared" ca="1" si="10"/>
        <v/>
      </c>
      <c r="D659" t="s">
        <v>828</v>
      </c>
      <c r="E659" t="s">
        <v>2584</v>
      </c>
      <c r="F659" t="s">
        <v>1502</v>
      </c>
    </row>
    <row r="660" spans="1:6" x14ac:dyDescent="0.25">
      <c r="A660" t="s">
        <v>2584</v>
      </c>
      <c r="B660" t="s">
        <v>1503</v>
      </c>
      <c r="C660" t="str">
        <f t="shared" ca="1" si="10"/>
        <v/>
      </c>
      <c r="D660" t="s">
        <v>829</v>
      </c>
      <c r="E660" t="s">
        <v>2584</v>
      </c>
      <c r="F660" t="s">
        <v>1503</v>
      </c>
    </row>
    <row r="661" spans="1:6" x14ac:dyDescent="0.25">
      <c r="A661" t="s">
        <v>2584</v>
      </c>
      <c r="B661" t="s">
        <v>1504</v>
      </c>
      <c r="C661" t="str">
        <f t="shared" ca="1" si="10"/>
        <v/>
      </c>
      <c r="D661" t="s">
        <v>830</v>
      </c>
      <c r="E661" t="s">
        <v>2584</v>
      </c>
      <c r="F661" t="s">
        <v>1504</v>
      </c>
    </row>
    <row r="662" spans="1:6" x14ac:dyDescent="0.25">
      <c r="A662" t="s">
        <v>2584</v>
      </c>
      <c r="B662" t="s">
        <v>1505</v>
      </c>
      <c r="C662" t="str">
        <f t="shared" ca="1" si="10"/>
        <v/>
      </c>
      <c r="D662" t="s">
        <v>831</v>
      </c>
      <c r="E662" t="s">
        <v>2584</v>
      </c>
      <c r="F662" t="s">
        <v>1505</v>
      </c>
    </row>
    <row r="663" spans="1:6" x14ac:dyDescent="0.25">
      <c r="A663" t="s">
        <v>2584</v>
      </c>
      <c r="B663" t="s">
        <v>1506</v>
      </c>
      <c r="C663" t="str">
        <f t="shared" ca="1" si="10"/>
        <v/>
      </c>
      <c r="D663" t="s">
        <v>832</v>
      </c>
      <c r="E663" t="s">
        <v>2584</v>
      </c>
      <c r="F663" t="s">
        <v>1506</v>
      </c>
    </row>
    <row r="664" spans="1:6" x14ac:dyDescent="0.25">
      <c r="A664" t="s">
        <v>2584</v>
      </c>
      <c r="B664" t="s">
        <v>1507</v>
      </c>
      <c r="C664" t="str">
        <f t="shared" ca="1" si="10"/>
        <v/>
      </c>
      <c r="D664" t="s">
        <v>833</v>
      </c>
      <c r="E664" t="s">
        <v>2584</v>
      </c>
      <c r="F664" t="s">
        <v>1507</v>
      </c>
    </row>
    <row r="665" spans="1:6" x14ac:dyDescent="0.25">
      <c r="A665" t="s">
        <v>2584</v>
      </c>
      <c r="B665" t="s">
        <v>1508</v>
      </c>
      <c r="C665" t="str">
        <f t="shared" ca="1" si="10"/>
        <v/>
      </c>
      <c r="D665" t="s">
        <v>834</v>
      </c>
      <c r="E665" t="s">
        <v>2584</v>
      </c>
      <c r="F665" t="s">
        <v>1508</v>
      </c>
    </row>
    <row r="666" spans="1:6" x14ac:dyDescent="0.25">
      <c r="A666" t="s">
        <v>2584</v>
      </c>
      <c r="B666" t="s">
        <v>1509</v>
      </c>
      <c r="C666" t="str">
        <f t="shared" ca="1" si="10"/>
        <v/>
      </c>
      <c r="D666" t="s">
        <v>835</v>
      </c>
      <c r="E666" t="s">
        <v>2584</v>
      </c>
      <c r="F666" t="s">
        <v>1509</v>
      </c>
    </row>
    <row r="667" spans="1:6" x14ac:dyDescent="0.25">
      <c r="A667" t="s">
        <v>2584</v>
      </c>
      <c r="B667" t="s">
        <v>1515</v>
      </c>
      <c r="C667" t="str">
        <f t="shared" ca="1" si="10"/>
        <v/>
      </c>
      <c r="D667" t="s">
        <v>837</v>
      </c>
      <c r="E667" t="s">
        <v>2584</v>
      </c>
      <c r="F667" t="s">
        <v>1515</v>
      </c>
    </row>
    <row r="668" spans="1:6" x14ac:dyDescent="0.25">
      <c r="A668" t="s">
        <v>2584</v>
      </c>
      <c r="B668" t="s">
        <v>1516</v>
      </c>
      <c r="C668" t="str">
        <f t="shared" ca="1" si="10"/>
        <v/>
      </c>
      <c r="D668" t="s">
        <v>838</v>
      </c>
      <c r="E668" t="s">
        <v>2584</v>
      </c>
      <c r="F668" t="s">
        <v>1516</v>
      </c>
    </row>
    <row r="669" spans="1:6" x14ac:dyDescent="0.25">
      <c r="A669" t="s">
        <v>2584</v>
      </c>
      <c r="B669" t="s">
        <v>1517</v>
      </c>
      <c r="C669" t="str">
        <f t="shared" ca="1" si="10"/>
        <v/>
      </c>
      <c r="D669" t="s">
        <v>839</v>
      </c>
      <c r="E669" t="s">
        <v>2584</v>
      </c>
      <c r="F669" t="s">
        <v>1517</v>
      </c>
    </row>
    <row r="670" spans="1:6" x14ac:dyDescent="0.25">
      <c r="A670" t="s">
        <v>2584</v>
      </c>
      <c r="B670" t="s">
        <v>1518</v>
      </c>
      <c r="C670" t="str">
        <f t="shared" ca="1" si="10"/>
        <v/>
      </c>
      <c r="D670" t="s">
        <v>840</v>
      </c>
      <c r="E670" t="s">
        <v>2584</v>
      </c>
      <c r="F670" t="s">
        <v>1518</v>
      </c>
    </row>
    <row r="671" spans="1:6" x14ac:dyDescent="0.25">
      <c r="A671" t="s">
        <v>2584</v>
      </c>
      <c r="B671" t="s">
        <v>1519</v>
      </c>
      <c r="C671" t="str">
        <f t="shared" ca="1" si="10"/>
        <v/>
      </c>
      <c r="D671" t="s">
        <v>841</v>
      </c>
      <c r="E671" t="s">
        <v>2584</v>
      </c>
      <c r="F671" t="s">
        <v>1519</v>
      </c>
    </row>
    <row r="672" spans="1:6" x14ac:dyDescent="0.25">
      <c r="A672" t="s">
        <v>2584</v>
      </c>
      <c r="B672" t="s">
        <v>1520</v>
      </c>
      <c r="C672" t="str">
        <f t="shared" ca="1" si="10"/>
        <v/>
      </c>
      <c r="D672" t="s">
        <v>842</v>
      </c>
      <c r="E672" t="s">
        <v>2584</v>
      </c>
      <c r="F672" t="s">
        <v>1520</v>
      </c>
    </row>
    <row r="673" spans="1:6" x14ac:dyDescent="0.25">
      <c r="A673" t="s">
        <v>2584</v>
      </c>
      <c r="B673" t="s">
        <v>1521</v>
      </c>
      <c r="C673" t="str">
        <f t="shared" ca="1" si="10"/>
        <v/>
      </c>
      <c r="D673" t="s">
        <v>843</v>
      </c>
      <c r="E673" t="s">
        <v>2584</v>
      </c>
      <c r="F673" t="s">
        <v>1521</v>
      </c>
    </row>
    <row r="674" spans="1:6" x14ac:dyDescent="0.25">
      <c r="A674" t="s">
        <v>2584</v>
      </c>
      <c r="B674" t="s">
        <v>1522</v>
      </c>
      <c r="C674" t="str">
        <f t="shared" ca="1" si="10"/>
        <v/>
      </c>
      <c r="D674" t="s">
        <v>844</v>
      </c>
      <c r="E674" t="s">
        <v>2584</v>
      </c>
      <c r="F674" t="s">
        <v>1522</v>
      </c>
    </row>
    <row r="675" spans="1:6" x14ac:dyDescent="0.25">
      <c r="A675" t="s">
        <v>2584</v>
      </c>
      <c r="B675" t="s">
        <v>1523</v>
      </c>
      <c r="C675" t="str">
        <f t="shared" ca="1" si="10"/>
        <v/>
      </c>
      <c r="D675" t="s">
        <v>845</v>
      </c>
      <c r="E675" t="s">
        <v>2584</v>
      </c>
      <c r="F675" t="s">
        <v>1523</v>
      </c>
    </row>
    <row r="676" spans="1:6" x14ac:dyDescent="0.25">
      <c r="A676" t="s">
        <v>2584</v>
      </c>
      <c r="B676" t="s">
        <v>1622</v>
      </c>
      <c r="C676" t="str">
        <f t="shared" ca="1" si="10"/>
        <v/>
      </c>
      <c r="D676" t="s">
        <v>847</v>
      </c>
      <c r="E676" t="s">
        <v>2584</v>
      </c>
      <c r="F676" t="s">
        <v>1622</v>
      </c>
    </row>
    <row r="677" spans="1:6" x14ac:dyDescent="0.25">
      <c r="A677" t="s">
        <v>2584</v>
      </c>
      <c r="B677" t="s">
        <v>1623</v>
      </c>
      <c r="C677" t="str">
        <f t="shared" ca="1" si="10"/>
        <v/>
      </c>
      <c r="D677" t="s">
        <v>848</v>
      </c>
      <c r="E677" t="s">
        <v>2584</v>
      </c>
      <c r="F677" t="s">
        <v>1623</v>
      </c>
    </row>
    <row r="678" spans="1:6" x14ac:dyDescent="0.25">
      <c r="A678" t="s">
        <v>2584</v>
      </c>
      <c r="B678" t="s">
        <v>1624</v>
      </c>
      <c r="C678" t="str">
        <f t="shared" ca="1" si="10"/>
        <v/>
      </c>
      <c r="D678" t="s">
        <v>849</v>
      </c>
      <c r="E678" t="s">
        <v>2584</v>
      </c>
      <c r="F678" t="s">
        <v>1624</v>
      </c>
    </row>
    <row r="679" spans="1:6" x14ac:dyDescent="0.25">
      <c r="A679" t="s">
        <v>2584</v>
      </c>
      <c r="B679" t="s">
        <v>1625</v>
      </c>
      <c r="C679" t="str">
        <f t="shared" ca="1" si="10"/>
        <v/>
      </c>
      <c r="D679" t="s">
        <v>850</v>
      </c>
      <c r="E679" t="s">
        <v>2584</v>
      </c>
      <c r="F679" t="s">
        <v>1625</v>
      </c>
    </row>
    <row r="680" spans="1:6" x14ac:dyDescent="0.25">
      <c r="A680" t="s">
        <v>2584</v>
      </c>
      <c r="B680" t="s">
        <v>1626</v>
      </c>
      <c r="C680" t="str">
        <f t="shared" ca="1" si="10"/>
        <v/>
      </c>
      <c r="D680" t="s">
        <v>851</v>
      </c>
      <c r="E680" t="s">
        <v>2584</v>
      </c>
      <c r="F680" t="s">
        <v>1626</v>
      </c>
    </row>
    <row r="681" spans="1:6" x14ac:dyDescent="0.25">
      <c r="A681" t="s">
        <v>2584</v>
      </c>
      <c r="B681" t="s">
        <v>1627</v>
      </c>
      <c r="C681" t="str">
        <f t="shared" ca="1" si="10"/>
        <v/>
      </c>
      <c r="D681" t="s">
        <v>852</v>
      </c>
      <c r="E681" t="s">
        <v>2584</v>
      </c>
      <c r="F681" t="s">
        <v>1627</v>
      </c>
    </row>
    <row r="682" spans="1:6" x14ac:dyDescent="0.25">
      <c r="A682" t="s">
        <v>2584</v>
      </c>
      <c r="B682" t="s">
        <v>1628</v>
      </c>
      <c r="C682" t="str">
        <f t="shared" ca="1" si="10"/>
        <v/>
      </c>
      <c r="D682" t="s">
        <v>853</v>
      </c>
      <c r="E682" t="s">
        <v>2584</v>
      </c>
      <c r="F682" t="s">
        <v>1628</v>
      </c>
    </row>
    <row r="683" spans="1:6" x14ac:dyDescent="0.25">
      <c r="A683" t="s">
        <v>2584</v>
      </c>
      <c r="B683" t="s">
        <v>1629</v>
      </c>
      <c r="C683" t="str">
        <f t="shared" ca="1" si="10"/>
        <v/>
      </c>
      <c r="D683" t="s">
        <v>854</v>
      </c>
      <c r="E683" t="s">
        <v>2584</v>
      </c>
      <c r="F683" t="s">
        <v>1629</v>
      </c>
    </row>
    <row r="684" spans="1:6" x14ac:dyDescent="0.25">
      <c r="A684" t="s">
        <v>2584</v>
      </c>
      <c r="B684" t="s">
        <v>1630</v>
      </c>
      <c r="C684" t="str">
        <f t="shared" ca="1" si="10"/>
        <v/>
      </c>
      <c r="D684" t="s">
        <v>855</v>
      </c>
      <c r="E684" t="s">
        <v>2584</v>
      </c>
      <c r="F684" t="s">
        <v>1630</v>
      </c>
    </row>
    <row r="685" spans="1:6" x14ac:dyDescent="0.25">
      <c r="A685" t="s">
        <v>2584</v>
      </c>
      <c r="B685" t="s">
        <v>1631</v>
      </c>
      <c r="C685" t="str">
        <f t="shared" ca="1" si="10"/>
        <v/>
      </c>
      <c r="D685" t="s">
        <v>857</v>
      </c>
      <c r="E685" t="s">
        <v>2584</v>
      </c>
      <c r="F685" t="s">
        <v>1631</v>
      </c>
    </row>
    <row r="686" spans="1:6" x14ac:dyDescent="0.25">
      <c r="A686" t="s">
        <v>2584</v>
      </c>
      <c r="B686" t="s">
        <v>1632</v>
      </c>
      <c r="C686" t="str">
        <f t="shared" ca="1" si="10"/>
        <v/>
      </c>
      <c r="D686" t="s">
        <v>858</v>
      </c>
      <c r="E686" t="s">
        <v>2584</v>
      </c>
      <c r="F686" t="s">
        <v>1632</v>
      </c>
    </row>
    <row r="687" spans="1:6" x14ac:dyDescent="0.25">
      <c r="A687" t="s">
        <v>2584</v>
      </c>
      <c r="B687" t="s">
        <v>1633</v>
      </c>
      <c r="C687" t="str">
        <f t="shared" ca="1" si="10"/>
        <v/>
      </c>
      <c r="D687" t="s">
        <v>859</v>
      </c>
      <c r="E687" t="s">
        <v>2584</v>
      </c>
      <c r="F687" t="s">
        <v>1633</v>
      </c>
    </row>
    <row r="688" spans="1:6" x14ac:dyDescent="0.25">
      <c r="A688" t="s">
        <v>2584</v>
      </c>
      <c r="B688" t="s">
        <v>1634</v>
      </c>
      <c r="C688" t="str">
        <f t="shared" ca="1" si="10"/>
        <v/>
      </c>
      <c r="D688" t="s">
        <v>860</v>
      </c>
      <c r="E688" t="s">
        <v>2584</v>
      </c>
      <c r="F688" t="s">
        <v>1634</v>
      </c>
    </row>
    <row r="689" spans="1:6" x14ac:dyDescent="0.25">
      <c r="A689" t="s">
        <v>2584</v>
      </c>
      <c r="B689" t="s">
        <v>1635</v>
      </c>
      <c r="C689" t="str">
        <f t="shared" ca="1" si="10"/>
        <v/>
      </c>
      <c r="D689" t="s">
        <v>861</v>
      </c>
      <c r="E689" t="s">
        <v>2584</v>
      </c>
      <c r="F689" t="s">
        <v>1635</v>
      </c>
    </row>
    <row r="690" spans="1:6" x14ac:dyDescent="0.25">
      <c r="A690" t="s">
        <v>2584</v>
      </c>
      <c r="B690" t="s">
        <v>1636</v>
      </c>
      <c r="C690" t="str">
        <f t="shared" ca="1" si="10"/>
        <v/>
      </c>
      <c r="D690" t="s">
        <v>862</v>
      </c>
      <c r="E690" t="s">
        <v>2584</v>
      </c>
      <c r="F690" t="s">
        <v>1636</v>
      </c>
    </row>
    <row r="691" spans="1:6" x14ac:dyDescent="0.25">
      <c r="A691" t="s">
        <v>2584</v>
      </c>
      <c r="B691" t="s">
        <v>1637</v>
      </c>
      <c r="C691" t="str">
        <f t="shared" ca="1" si="10"/>
        <v/>
      </c>
      <c r="D691" t="s">
        <v>863</v>
      </c>
      <c r="E691" t="s">
        <v>2584</v>
      </c>
      <c r="F691" t="s">
        <v>1637</v>
      </c>
    </row>
    <row r="692" spans="1:6" x14ac:dyDescent="0.25">
      <c r="A692" t="s">
        <v>2584</v>
      </c>
      <c r="B692" t="s">
        <v>1638</v>
      </c>
      <c r="C692" t="str">
        <f t="shared" ca="1" si="10"/>
        <v/>
      </c>
      <c r="D692" t="s">
        <v>864</v>
      </c>
      <c r="E692" t="s">
        <v>2584</v>
      </c>
      <c r="F692" t="s">
        <v>1638</v>
      </c>
    </row>
    <row r="693" spans="1:6" x14ac:dyDescent="0.25">
      <c r="A693" t="s">
        <v>2584</v>
      </c>
      <c r="B693" t="s">
        <v>1639</v>
      </c>
      <c r="C693" t="str">
        <f t="shared" ca="1" si="10"/>
        <v/>
      </c>
      <c r="D693" t="s">
        <v>865</v>
      </c>
      <c r="E693" t="s">
        <v>2584</v>
      </c>
      <c r="F693" t="s">
        <v>1639</v>
      </c>
    </row>
    <row r="694" spans="1:6" x14ac:dyDescent="0.25">
      <c r="A694" t="s">
        <v>2584</v>
      </c>
      <c r="B694" t="s">
        <v>1640</v>
      </c>
      <c r="C694" t="str">
        <f t="shared" ca="1" si="10"/>
        <v/>
      </c>
      <c r="D694" t="s">
        <v>867</v>
      </c>
      <c r="E694" t="s">
        <v>2584</v>
      </c>
      <c r="F694" t="s">
        <v>1640</v>
      </c>
    </row>
    <row r="695" spans="1:6" x14ac:dyDescent="0.25">
      <c r="A695" t="s">
        <v>2584</v>
      </c>
      <c r="B695" t="s">
        <v>1641</v>
      </c>
      <c r="C695" t="str">
        <f t="shared" ca="1" si="10"/>
        <v/>
      </c>
      <c r="D695" t="s">
        <v>868</v>
      </c>
      <c r="E695" t="s">
        <v>2584</v>
      </c>
      <c r="F695" t="s">
        <v>1641</v>
      </c>
    </row>
    <row r="696" spans="1:6" x14ac:dyDescent="0.25">
      <c r="A696" t="s">
        <v>2584</v>
      </c>
      <c r="B696" t="s">
        <v>1642</v>
      </c>
      <c r="C696" t="str">
        <f t="shared" ca="1" si="10"/>
        <v/>
      </c>
      <c r="D696" t="s">
        <v>869</v>
      </c>
      <c r="E696" t="s">
        <v>2584</v>
      </c>
      <c r="F696" t="s">
        <v>1642</v>
      </c>
    </row>
    <row r="697" spans="1:6" x14ac:dyDescent="0.25">
      <c r="A697" t="s">
        <v>2584</v>
      </c>
      <c r="B697" t="s">
        <v>1643</v>
      </c>
      <c r="C697" t="str">
        <f t="shared" ca="1" si="10"/>
        <v/>
      </c>
      <c r="D697" t="s">
        <v>870</v>
      </c>
      <c r="E697" t="s">
        <v>2584</v>
      </c>
      <c r="F697" t="s">
        <v>1643</v>
      </c>
    </row>
    <row r="698" spans="1:6" x14ac:dyDescent="0.25">
      <c r="A698" t="s">
        <v>2584</v>
      </c>
      <c r="B698" t="s">
        <v>1644</v>
      </c>
      <c r="C698" t="str">
        <f t="shared" ca="1" si="10"/>
        <v/>
      </c>
      <c r="D698" t="s">
        <v>871</v>
      </c>
      <c r="E698" t="s">
        <v>2584</v>
      </c>
      <c r="F698" t="s">
        <v>1644</v>
      </c>
    </row>
    <row r="699" spans="1:6" x14ac:dyDescent="0.25">
      <c r="A699" t="s">
        <v>2584</v>
      </c>
      <c r="B699" t="s">
        <v>1645</v>
      </c>
      <c r="C699" t="str">
        <f t="shared" ca="1" si="10"/>
        <v/>
      </c>
      <c r="D699" t="s">
        <v>872</v>
      </c>
      <c r="E699" t="s">
        <v>2584</v>
      </c>
      <c r="F699" t="s">
        <v>1645</v>
      </c>
    </row>
    <row r="700" spans="1:6" x14ac:dyDescent="0.25">
      <c r="A700" t="s">
        <v>2584</v>
      </c>
      <c r="B700" t="s">
        <v>1646</v>
      </c>
      <c r="C700" t="str">
        <f t="shared" ca="1" si="10"/>
        <v/>
      </c>
      <c r="D700" t="s">
        <v>873</v>
      </c>
      <c r="E700" t="s">
        <v>2584</v>
      </c>
      <c r="F700" t="s">
        <v>1646</v>
      </c>
    </row>
    <row r="701" spans="1:6" x14ac:dyDescent="0.25">
      <c r="A701" t="s">
        <v>2584</v>
      </c>
      <c r="B701" t="s">
        <v>1647</v>
      </c>
      <c r="C701" t="str">
        <f t="shared" ca="1" si="10"/>
        <v/>
      </c>
      <c r="D701" t="s">
        <v>874</v>
      </c>
      <c r="E701" t="s">
        <v>2584</v>
      </c>
      <c r="F701" t="s">
        <v>1647</v>
      </c>
    </row>
    <row r="702" spans="1:6" x14ac:dyDescent="0.25">
      <c r="A702" t="s">
        <v>2584</v>
      </c>
      <c r="B702" t="s">
        <v>1648</v>
      </c>
      <c r="C702" t="str">
        <f t="shared" ca="1" si="10"/>
        <v/>
      </c>
      <c r="D702" t="s">
        <v>875</v>
      </c>
      <c r="E702" t="s">
        <v>2584</v>
      </c>
      <c r="F702" t="s">
        <v>1648</v>
      </c>
    </row>
    <row r="703" spans="1:6" x14ac:dyDescent="0.25">
      <c r="A703" t="s">
        <v>2584</v>
      </c>
      <c r="B703" t="s">
        <v>1649</v>
      </c>
      <c r="C703" t="str">
        <f t="shared" ca="1" si="10"/>
        <v/>
      </c>
      <c r="D703" t="s">
        <v>877</v>
      </c>
      <c r="E703" t="s">
        <v>2584</v>
      </c>
      <c r="F703" t="s">
        <v>1649</v>
      </c>
    </row>
    <row r="704" spans="1:6" x14ac:dyDescent="0.25">
      <c r="A704" t="s">
        <v>2584</v>
      </c>
      <c r="B704" t="s">
        <v>1650</v>
      </c>
      <c r="C704" t="str">
        <f t="shared" ca="1" si="10"/>
        <v/>
      </c>
      <c r="D704" t="s">
        <v>878</v>
      </c>
      <c r="E704" t="s">
        <v>2584</v>
      </c>
      <c r="F704" t="s">
        <v>1650</v>
      </c>
    </row>
    <row r="705" spans="1:6" x14ac:dyDescent="0.25">
      <c r="A705" t="s">
        <v>2584</v>
      </c>
      <c r="B705" t="s">
        <v>1651</v>
      </c>
      <c r="C705" t="str">
        <f t="shared" ref="C705:C768" ca="1" si="11">IF(ISBLANK(INDIRECT(CONCATENATE("'",A705,"'","!",B705))),"",(INDIRECT(CONCATENATE("'",A705,"'","!",B705))))</f>
        <v/>
      </c>
      <c r="D705" t="s">
        <v>879</v>
      </c>
      <c r="E705" t="s">
        <v>2584</v>
      </c>
      <c r="F705" t="s">
        <v>1651</v>
      </c>
    </row>
    <row r="706" spans="1:6" x14ac:dyDescent="0.25">
      <c r="A706" t="s">
        <v>2584</v>
      </c>
      <c r="B706" t="s">
        <v>1652</v>
      </c>
      <c r="C706" t="str">
        <f t="shared" ca="1" si="11"/>
        <v/>
      </c>
      <c r="D706" t="s">
        <v>880</v>
      </c>
      <c r="E706" t="s">
        <v>2584</v>
      </c>
      <c r="F706" t="s">
        <v>1652</v>
      </c>
    </row>
    <row r="707" spans="1:6" x14ac:dyDescent="0.25">
      <c r="A707" t="s">
        <v>2584</v>
      </c>
      <c r="B707" t="s">
        <v>1653</v>
      </c>
      <c r="C707" t="str">
        <f t="shared" ca="1" si="11"/>
        <v/>
      </c>
      <c r="D707" t="s">
        <v>881</v>
      </c>
      <c r="E707" t="s">
        <v>2584</v>
      </c>
      <c r="F707" t="s">
        <v>1653</v>
      </c>
    </row>
    <row r="708" spans="1:6" x14ac:dyDescent="0.25">
      <c r="A708" t="s">
        <v>2584</v>
      </c>
      <c r="B708" t="s">
        <v>1654</v>
      </c>
      <c r="C708" t="str">
        <f t="shared" ca="1" si="11"/>
        <v/>
      </c>
      <c r="D708" t="s">
        <v>882</v>
      </c>
      <c r="E708" t="s">
        <v>2584</v>
      </c>
      <c r="F708" t="s">
        <v>1654</v>
      </c>
    </row>
    <row r="709" spans="1:6" x14ac:dyDescent="0.25">
      <c r="A709" t="s">
        <v>2584</v>
      </c>
      <c r="B709" t="s">
        <v>1655</v>
      </c>
      <c r="C709" t="str">
        <f t="shared" ca="1" si="11"/>
        <v/>
      </c>
      <c r="D709" t="s">
        <v>883</v>
      </c>
      <c r="E709" t="s">
        <v>2584</v>
      </c>
      <c r="F709" t="s">
        <v>1655</v>
      </c>
    </row>
    <row r="710" spans="1:6" x14ac:dyDescent="0.25">
      <c r="A710" t="s">
        <v>2584</v>
      </c>
      <c r="B710" t="s">
        <v>1656</v>
      </c>
      <c r="C710" t="str">
        <f t="shared" ca="1" si="11"/>
        <v/>
      </c>
      <c r="D710" t="s">
        <v>884</v>
      </c>
      <c r="E710" t="s">
        <v>2584</v>
      </c>
      <c r="F710" t="s">
        <v>1656</v>
      </c>
    </row>
    <row r="711" spans="1:6" x14ac:dyDescent="0.25">
      <c r="A711" t="s">
        <v>2584</v>
      </c>
      <c r="B711" t="s">
        <v>1657</v>
      </c>
      <c r="C711" t="str">
        <f t="shared" ca="1" si="11"/>
        <v/>
      </c>
      <c r="D711" t="s">
        <v>885</v>
      </c>
      <c r="E711" t="s">
        <v>2584</v>
      </c>
      <c r="F711" t="s">
        <v>1657</v>
      </c>
    </row>
    <row r="712" spans="1:6" x14ac:dyDescent="0.25">
      <c r="A712" t="s">
        <v>2584</v>
      </c>
      <c r="B712" t="s">
        <v>1658</v>
      </c>
      <c r="C712" t="str">
        <f t="shared" ca="1" si="11"/>
        <v/>
      </c>
      <c r="D712" t="s">
        <v>887</v>
      </c>
      <c r="E712" t="s">
        <v>2584</v>
      </c>
      <c r="F712" t="s">
        <v>1658</v>
      </c>
    </row>
    <row r="713" spans="1:6" x14ac:dyDescent="0.25">
      <c r="A713" t="s">
        <v>2584</v>
      </c>
      <c r="B713" t="s">
        <v>1659</v>
      </c>
      <c r="C713" t="str">
        <f t="shared" ca="1" si="11"/>
        <v/>
      </c>
      <c r="D713" t="s">
        <v>888</v>
      </c>
      <c r="E713" t="s">
        <v>2584</v>
      </c>
      <c r="F713" t="s">
        <v>1659</v>
      </c>
    </row>
    <row r="714" spans="1:6" x14ac:dyDescent="0.25">
      <c r="A714" t="s">
        <v>2584</v>
      </c>
      <c r="B714" t="s">
        <v>1660</v>
      </c>
      <c r="C714" t="str">
        <f t="shared" ca="1" si="11"/>
        <v/>
      </c>
      <c r="D714" t="s">
        <v>889</v>
      </c>
      <c r="E714" t="s">
        <v>2584</v>
      </c>
      <c r="F714" t="s">
        <v>1660</v>
      </c>
    </row>
    <row r="715" spans="1:6" x14ac:dyDescent="0.25">
      <c r="A715" t="s">
        <v>2584</v>
      </c>
      <c r="B715" t="s">
        <v>1661</v>
      </c>
      <c r="C715" t="str">
        <f t="shared" ca="1" si="11"/>
        <v/>
      </c>
      <c r="D715" t="s">
        <v>890</v>
      </c>
      <c r="E715" t="s">
        <v>2584</v>
      </c>
      <c r="F715" t="s">
        <v>1661</v>
      </c>
    </row>
    <row r="716" spans="1:6" x14ac:dyDescent="0.25">
      <c r="A716" t="s">
        <v>2584</v>
      </c>
      <c r="B716" t="s">
        <v>1662</v>
      </c>
      <c r="C716" t="str">
        <f t="shared" ca="1" si="11"/>
        <v/>
      </c>
      <c r="D716" t="s">
        <v>891</v>
      </c>
      <c r="E716" t="s">
        <v>2584</v>
      </c>
      <c r="F716" t="s">
        <v>1662</v>
      </c>
    </row>
    <row r="717" spans="1:6" x14ac:dyDescent="0.25">
      <c r="A717" t="s">
        <v>2584</v>
      </c>
      <c r="B717" t="s">
        <v>1663</v>
      </c>
      <c r="C717" t="str">
        <f t="shared" ca="1" si="11"/>
        <v/>
      </c>
      <c r="D717" t="s">
        <v>892</v>
      </c>
      <c r="E717" t="s">
        <v>2584</v>
      </c>
      <c r="F717" t="s">
        <v>1663</v>
      </c>
    </row>
    <row r="718" spans="1:6" x14ac:dyDescent="0.25">
      <c r="A718" t="s">
        <v>2584</v>
      </c>
      <c r="B718" t="s">
        <v>1664</v>
      </c>
      <c r="C718" t="str">
        <f t="shared" ca="1" si="11"/>
        <v/>
      </c>
      <c r="D718" t="s">
        <v>893</v>
      </c>
      <c r="E718" t="s">
        <v>2584</v>
      </c>
      <c r="F718" t="s">
        <v>1664</v>
      </c>
    </row>
    <row r="719" spans="1:6" x14ac:dyDescent="0.25">
      <c r="A719" t="s">
        <v>2584</v>
      </c>
      <c r="B719" t="s">
        <v>1665</v>
      </c>
      <c r="C719" t="str">
        <f t="shared" ca="1" si="11"/>
        <v/>
      </c>
      <c r="D719" t="s">
        <v>894</v>
      </c>
      <c r="E719" t="s">
        <v>2584</v>
      </c>
      <c r="F719" t="s">
        <v>1665</v>
      </c>
    </row>
    <row r="720" spans="1:6" x14ac:dyDescent="0.25">
      <c r="A720" t="s">
        <v>2584</v>
      </c>
      <c r="B720" t="s">
        <v>1666</v>
      </c>
      <c r="C720" t="str">
        <f t="shared" ca="1" si="11"/>
        <v/>
      </c>
      <c r="D720" t="s">
        <v>895</v>
      </c>
      <c r="E720" t="s">
        <v>2584</v>
      </c>
      <c r="F720" t="s">
        <v>1666</v>
      </c>
    </row>
    <row r="721" spans="1:6" x14ac:dyDescent="0.25">
      <c r="A721" t="s">
        <v>2584</v>
      </c>
      <c r="B721" t="s">
        <v>1667</v>
      </c>
      <c r="C721" t="str">
        <f t="shared" ca="1" si="11"/>
        <v/>
      </c>
      <c r="D721" t="s">
        <v>897</v>
      </c>
      <c r="E721" t="s">
        <v>2584</v>
      </c>
      <c r="F721" t="s">
        <v>1667</v>
      </c>
    </row>
    <row r="722" spans="1:6" x14ac:dyDescent="0.25">
      <c r="A722" t="s">
        <v>2584</v>
      </c>
      <c r="B722" t="s">
        <v>1668</v>
      </c>
      <c r="C722" t="str">
        <f t="shared" ca="1" si="11"/>
        <v/>
      </c>
      <c r="D722" t="s">
        <v>898</v>
      </c>
      <c r="E722" t="s">
        <v>2584</v>
      </c>
      <c r="F722" t="s">
        <v>1668</v>
      </c>
    </row>
    <row r="723" spans="1:6" x14ac:dyDescent="0.25">
      <c r="A723" t="s">
        <v>2584</v>
      </c>
      <c r="B723" t="s">
        <v>1669</v>
      </c>
      <c r="C723" t="str">
        <f t="shared" ca="1" si="11"/>
        <v/>
      </c>
      <c r="D723" t="s">
        <v>899</v>
      </c>
      <c r="E723" t="s">
        <v>2584</v>
      </c>
      <c r="F723" t="s">
        <v>1669</v>
      </c>
    </row>
    <row r="724" spans="1:6" x14ac:dyDescent="0.25">
      <c r="A724" t="s">
        <v>2584</v>
      </c>
      <c r="B724" t="s">
        <v>1670</v>
      </c>
      <c r="C724" t="str">
        <f t="shared" ca="1" si="11"/>
        <v/>
      </c>
      <c r="D724" t="s">
        <v>900</v>
      </c>
      <c r="E724" t="s">
        <v>2584</v>
      </c>
      <c r="F724" t="s">
        <v>1670</v>
      </c>
    </row>
    <row r="725" spans="1:6" x14ac:dyDescent="0.25">
      <c r="A725" t="s">
        <v>2584</v>
      </c>
      <c r="B725" t="s">
        <v>1671</v>
      </c>
      <c r="C725" t="str">
        <f t="shared" ca="1" si="11"/>
        <v/>
      </c>
      <c r="D725" t="s">
        <v>901</v>
      </c>
      <c r="E725" t="s">
        <v>2584</v>
      </c>
      <c r="F725" t="s">
        <v>1671</v>
      </c>
    </row>
    <row r="726" spans="1:6" x14ac:dyDescent="0.25">
      <c r="A726" t="s">
        <v>2584</v>
      </c>
      <c r="B726" t="s">
        <v>1672</v>
      </c>
      <c r="C726" t="str">
        <f t="shared" ca="1" si="11"/>
        <v/>
      </c>
      <c r="D726" t="s">
        <v>902</v>
      </c>
      <c r="E726" t="s">
        <v>2584</v>
      </c>
      <c r="F726" t="s">
        <v>1672</v>
      </c>
    </row>
    <row r="727" spans="1:6" x14ac:dyDescent="0.25">
      <c r="A727" t="s">
        <v>2584</v>
      </c>
      <c r="B727" t="s">
        <v>1673</v>
      </c>
      <c r="C727" t="str">
        <f t="shared" ca="1" si="11"/>
        <v/>
      </c>
      <c r="D727" t="s">
        <v>903</v>
      </c>
      <c r="E727" t="s">
        <v>2584</v>
      </c>
      <c r="F727" t="s">
        <v>1673</v>
      </c>
    </row>
    <row r="728" spans="1:6" x14ac:dyDescent="0.25">
      <c r="A728" t="s">
        <v>2584</v>
      </c>
      <c r="B728" t="s">
        <v>1674</v>
      </c>
      <c r="C728" t="str">
        <f t="shared" ca="1" si="11"/>
        <v/>
      </c>
      <c r="D728" t="s">
        <v>904</v>
      </c>
      <c r="E728" t="s">
        <v>2584</v>
      </c>
      <c r="F728" t="s">
        <v>1674</v>
      </c>
    </row>
    <row r="729" spans="1:6" x14ac:dyDescent="0.25">
      <c r="A729" t="s">
        <v>2584</v>
      </c>
      <c r="B729" t="s">
        <v>1675</v>
      </c>
      <c r="C729" t="str">
        <f t="shared" ca="1" si="11"/>
        <v/>
      </c>
      <c r="D729" t="s">
        <v>905</v>
      </c>
      <c r="E729" t="s">
        <v>2584</v>
      </c>
      <c r="F729" t="s">
        <v>1675</v>
      </c>
    </row>
    <row r="730" spans="1:6" x14ac:dyDescent="0.25">
      <c r="A730" t="s">
        <v>2584</v>
      </c>
      <c r="B730" t="s">
        <v>1676</v>
      </c>
      <c r="C730" t="str">
        <f t="shared" ca="1" si="11"/>
        <v/>
      </c>
      <c r="D730" t="s">
        <v>907</v>
      </c>
      <c r="E730" t="s">
        <v>2584</v>
      </c>
      <c r="F730" t="s">
        <v>1676</v>
      </c>
    </row>
    <row r="731" spans="1:6" x14ac:dyDescent="0.25">
      <c r="A731" t="s">
        <v>2584</v>
      </c>
      <c r="B731" t="s">
        <v>1677</v>
      </c>
      <c r="C731" t="str">
        <f t="shared" ca="1" si="11"/>
        <v/>
      </c>
      <c r="D731" t="s">
        <v>908</v>
      </c>
      <c r="E731" t="s">
        <v>2584</v>
      </c>
      <c r="F731" t="s">
        <v>1677</v>
      </c>
    </row>
    <row r="732" spans="1:6" x14ac:dyDescent="0.25">
      <c r="A732" t="s">
        <v>2584</v>
      </c>
      <c r="B732" t="s">
        <v>1678</v>
      </c>
      <c r="C732" t="str">
        <f t="shared" ca="1" si="11"/>
        <v/>
      </c>
      <c r="D732" t="s">
        <v>909</v>
      </c>
      <c r="E732" t="s">
        <v>2584</v>
      </c>
      <c r="F732" t="s">
        <v>1678</v>
      </c>
    </row>
    <row r="733" spans="1:6" x14ac:dyDescent="0.25">
      <c r="A733" t="s">
        <v>2584</v>
      </c>
      <c r="B733" t="s">
        <v>1679</v>
      </c>
      <c r="C733" t="str">
        <f t="shared" ca="1" si="11"/>
        <v/>
      </c>
      <c r="D733" t="s">
        <v>910</v>
      </c>
      <c r="E733" t="s">
        <v>2584</v>
      </c>
      <c r="F733" t="s">
        <v>1679</v>
      </c>
    </row>
    <row r="734" spans="1:6" x14ac:dyDescent="0.25">
      <c r="A734" t="s">
        <v>2584</v>
      </c>
      <c r="B734" t="s">
        <v>1680</v>
      </c>
      <c r="C734" t="str">
        <f t="shared" ca="1" si="11"/>
        <v/>
      </c>
      <c r="D734" t="s">
        <v>911</v>
      </c>
      <c r="E734" t="s">
        <v>2584</v>
      </c>
      <c r="F734" t="s">
        <v>1680</v>
      </c>
    </row>
    <row r="735" spans="1:6" x14ac:dyDescent="0.25">
      <c r="A735" t="s">
        <v>2584</v>
      </c>
      <c r="B735" t="s">
        <v>1681</v>
      </c>
      <c r="C735" t="str">
        <f t="shared" ca="1" si="11"/>
        <v/>
      </c>
      <c r="D735" t="s">
        <v>912</v>
      </c>
      <c r="E735" t="s">
        <v>2584</v>
      </c>
      <c r="F735" t="s">
        <v>1681</v>
      </c>
    </row>
    <row r="736" spans="1:6" x14ac:dyDescent="0.25">
      <c r="A736" t="s">
        <v>2584</v>
      </c>
      <c r="B736" t="s">
        <v>1682</v>
      </c>
      <c r="C736" t="str">
        <f t="shared" ca="1" si="11"/>
        <v/>
      </c>
      <c r="D736" t="s">
        <v>913</v>
      </c>
      <c r="E736" t="s">
        <v>2584</v>
      </c>
      <c r="F736" t="s">
        <v>1682</v>
      </c>
    </row>
    <row r="737" spans="1:6" x14ac:dyDescent="0.25">
      <c r="A737" t="s">
        <v>2584</v>
      </c>
      <c r="B737" t="s">
        <v>1683</v>
      </c>
      <c r="C737" t="str">
        <f t="shared" ca="1" si="11"/>
        <v/>
      </c>
      <c r="D737" t="s">
        <v>914</v>
      </c>
      <c r="E737" t="s">
        <v>2584</v>
      </c>
      <c r="F737" t="s">
        <v>1683</v>
      </c>
    </row>
    <row r="738" spans="1:6" x14ac:dyDescent="0.25">
      <c r="A738" t="s">
        <v>2584</v>
      </c>
      <c r="B738" t="s">
        <v>1684</v>
      </c>
      <c r="C738" t="str">
        <f t="shared" ca="1" si="11"/>
        <v/>
      </c>
      <c r="D738" t="s">
        <v>915</v>
      </c>
      <c r="E738" t="s">
        <v>2584</v>
      </c>
      <c r="F738" t="s">
        <v>1684</v>
      </c>
    </row>
    <row r="739" spans="1:6" x14ac:dyDescent="0.25">
      <c r="A739" t="s">
        <v>2584</v>
      </c>
      <c r="B739" t="s">
        <v>1811</v>
      </c>
      <c r="C739" t="str">
        <f t="shared" ca="1" si="11"/>
        <v/>
      </c>
      <c r="D739" t="s">
        <v>918</v>
      </c>
      <c r="E739" t="s">
        <v>2584</v>
      </c>
      <c r="F739" t="s">
        <v>1811</v>
      </c>
    </row>
    <row r="740" spans="1:6" x14ac:dyDescent="0.25">
      <c r="A740" t="s">
        <v>2584</v>
      </c>
      <c r="B740" t="s">
        <v>1812</v>
      </c>
      <c r="C740" t="str">
        <f t="shared" ca="1" si="11"/>
        <v/>
      </c>
      <c r="D740" t="s">
        <v>919</v>
      </c>
      <c r="E740" t="s">
        <v>2584</v>
      </c>
      <c r="F740" t="s">
        <v>1812</v>
      </c>
    </row>
    <row r="741" spans="1:6" x14ac:dyDescent="0.25">
      <c r="A741" t="s">
        <v>2584</v>
      </c>
      <c r="B741" t="s">
        <v>1813</v>
      </c>
      <c r="C741" t="str">
        <f t="shared" ca="1" si="11"/>
        <v/>
      </c>
      <c r="D741" t="s">
        <v>920</v>
      </c>
      <c r="E741" t="s">
        <v>2584</v>
      </c>
      <c r="F741" t="s">
        <v>1813</v>
      </c>
    </row>
    <row r="742" spans="1:6" x14ac:dyDescent="0.25">
      <c r="A742" t="s">
        <v>2584</v>
      </c>
      <c r="B742" t="s">
        <v>1814</v>
      </c>
      <c r="C742" t="str">
        <f t="shared" ca="1" si="11"/>
        <v/>
      </c>
      <c r="D742" t="s">
        <v>921</v>
      </c>
      <c r="E742" t="s">
        <v>2584</v>
      </c>
      <c r="F742" t="s">
        <v>1814</v>
      </c>
    </row>
    <row r="743" spans="1:6" x14ac:dyDescent="0.25">
      <c r="A743" t="s">
        <v>2584</v>
      </c>
      <c r="B743" t="s">
        <v>1815</v>
      </c>
      <c r="C743" t="str">
        <f t="shared" ca="1" si="11"/>
        <v/>
      </c>
      <c r="D743" t="s">
        <v>922</v>
      </c>
      <c r="E743" t="s">
        <v>2584</v>
      </c>
      <c r="F743" t="s">
        <v>1815</v>
      </c>
    </row>
    <row r="744" spans="1:6" x14ac:dyDescent="0.25">
      <c r="A744" t="s">
        <v>2584</v>
      </c>
      <c r="B744" t="s">
        <v>1816</v>
      </c>
      <c r="C744" t="str">
        <f t="shared" ca="1" si="11"/>
        <v/>
      </c>
      <c r="D744" t="s">
        <v>923</v>
      </c>
      <c r="E744" t="s">
        <v>2584</v>
      </c>
      <c r="F744" t="s">
        <v>1816</v>
      </c>
    </row>
    <row r="745" spans="1:6" x14ac:dyDescent="0.25">
      <c r="A745" t="s">
        <v>2584</v>
      </c>
      <c r="B745" t="s">
        <v>1817</v>
      </c>
      <c r="C745" t="str">
        <f t="shared" ca="1" si="11"/>
        <v/>
      </c>
      <c r="D745" t="s">
        <v>924</v>
      </c>
      <c r="E745" t="s">
        <v>2584</v>
      </c>
      <c r="F745" t="s">
        <v>1817</v>
      </c>
    </row>
    <row r="746" spans="1:6" x14ac:dyDescent="0.25">
      <c r="A746" t="s">
        <v>2584</v>
      </c>
      <c r="B746" t="s">
        <v>1818</v>
      </c>
      <c r="C746" t="str">
        <f t="shared" ca="1" si="11"/>
        <v/>
      </c>
      <c r="D746" t="s">
        <v>925</v>
      </c>
      <c r="E746" t="s">
        <v>2584</v>
      </c>
      <c r="F746" t="s">
        <v>1818</v>
      </c>
    </row>
    <row r="747" spans="1:6" x14ac:dyDescent="0.25">
      <c r="A747" t="s">
        <v>2584</v>
      </c>
      <c r="B747" t="s">
        <v>1819</v>
      </c>
      <c r="C747" t="str">
        <f t="shared" ca="1" si="11"/>
        <v/>
      </c>
      <c r="D747" t="s">
        <v>926</v>
      </c>
      <c r="E747" t="s">
        <v>2584</v>
      </c>
      <c r="F747" t="s">
        <v>1819</v>
      </c>
    </row>
    <row r="748" spans="1:6" x14ac:dyDescent="0.25">
      <c r="A748" t="s">
        <v>2584</v>
      </c>
      <c r="B748" t="s">
        <v>2245</v>
      </c>
      <c r="C748" t="str">
        <f t="shared" ca="1" si="11"/>
        <v/>
      </c>
      <c r="D748" t="s">
        <v>928</v>
      </c>
      <c r="E748" t="s">
        <v>2584</v>
      </c>
      <c r="F748" t="s">
        <v>2245</v>
      </c>
    </row>
    <row r="749" spans="1:6" x14ac:dyDescent="0.25">
      <c r="A749" t="s">
        <v>2584</v>
      </c>
      <c r="B749" t="s">
        <v>2246</v>
      </c>
      <c r="C749" t="str">
        <f t="shared" ca="1" si="11"/>
        <v/>
      </c>
      <c r="D749" t="s">
        <v>929</v>
      </c>
      <c r="E749" t="s">
        <v>2584</v>
      </c>
      <c r="F749" t="s">
        <v>2246</v>
      </c>
    </row>
    <row r="750" spans="1:6" x14ac:dyDescent="0.25">
      <c r="A750" t="s">
        <v>2584</v>
      </c>
      <c r="B750" t="s">
        <v>2247</v>
      </c>
      <c r="C750" t="str">
        <f t="shared" ca="1" si="11"/>
        <v/>
      </c>
      <c r="D750" t="s">
        <v>930</v>
      </c>
      <c r="E750" t="s">
        <v>2584</v>
      </c>
      <c r="F750" t="s">
        <v>2247</v>
      </c>
    </row>
    <row r="751" spans="1:6" x14ac:dyDescent="0.25">
      <c r="A751" t="s">
        <v>2584</v>
      </c>
      <c r="B751" t="s">
        <v>2248</v>
      </c>
      <c r="C751" t="str">
        <f t="shared" ca="1" si="11"/>
        <v/>
      </c>
      <c r="D751" t="s">
        <v>931</v>
      </c>
      <c r="E751" t="s">
        <v>2584</v>
      </c>
      <c r="F751" t="s">
        <v>2248</v>
      </c>
    </row>
    <row r="752" spans="1:6" x14ac:dyDescent="0.25">
      <c r="A752" t="s">
        <v>2584</v>
      </c>
      <c r="B752" t="s">
        <v>2249</v>
      </c>
      <c r="C752" t="str">
        <f t="shared" ca="1" si="11"/>
        <v/>
      </c>
      <c r="D752" t="s">
        <v>932</v>
      </c>
      <c r="E752" t="s">
        <v>2584</v>
      </c>
      <c r="F752" t="s">
        <v>2249</v>
      </c>
    </row>
    <row r="753" spans="1:6" x14ac:dyDescent="0.25">
      <c r="A753" t="s">
        <v>2584</v>
      </c>
      <c r="B753" t="s">
        <v>2250</v>
      </c>
      <c r="C753" t="str">
        <f t="shared" ca="1" si="11"/>
        <v/>
      </c>
      <c r="D753" t="s">
        <v>933</v>
      </c>
      <c r="E753" t="s">
        <v>2584</v>
      </c>
      <c r="F753" t="s">
        <v>2250</v>
      </c>
    </row>
    <row r="754" spans="1:6" x14ac:dyDescent="0.25">
      <c r="A754" t="s">
        <v>2584</v>
      </c>
      <c r="B754" t="s">
        <v>2251</v>
      </c>
      <c r="C754" t="str">
        <f t="shared" ca="1" si="11"/>
        <v/>
      </c>
      <c r="D754" t="s">
        <v>934</v>
      </c>
      <c r="E754" t="s">
        <v>2584</v>
      </c>
      <c r="F754" t="s">
        <v>2251</v>
      </c>
    </row>
    <row r="755" spans="1:6" x14ac:dyDescent="0.25">
      <c r="A755" t="s">
        <v>2584</v>
      </c>
      <c r="B755" t="s">
        <v>2252</v>
      </c>
      <c r="C755" t="str">
        <f t="shared" ca="1" si="11"/>
        <v/>
      </c>
      <c r="D755" t="s">
        <v>935</v>
      </c>
      <c r="E755" t="s">
        <v>2584</v>
      </c>
      <c r="F755" t="s">
        <v>2252</v>
      </c>
    </row>
    <row r="756" spans="1:6" x14ac:dyDescent="0.25">
      <c r="A756" t="s">
        <v>2584</v>
      </c>
      <c r="B756" t="s">
        <v>2253</v>
      </c>
      <c r="C756" t="str">
        <f t="shared" ca="1" si="11"/>
        <v/>
      </c>
      <c r="D756" t="s">
        <v>936</v>
      </c>
      <c r="E756" t="s">
        <v>2584</v>
      </c>
      <c r="F756" t="s">
        <v>2253</v>
      </c>
    </row>
    <row r="757" spans="1:6" x14ac:dyDescent="0.25">
      <c r="A757" t="s">
        <v>2584</v>
      </c>
      <c r="B757" t="s">
        <v>1824</v>
      </c>
      <c r="C757" t="str">
        <f t="shared" ca="1" si="11"/>
        <v/>
      </c>
      <c r="D757" t="s">
        <v>938</v>
      </c>
      <c r="E757" t="s">
        <v>2584</v>
      </c>
      <c r="F757" t="s">
        <v>1824</v>
      </c>
    </row>
    <row r="758" spans="1:6" x14ac:dyDescent="0.25">
      <c r="A758" t="s">
        <v>2584</v>
      </c>
      <c r="B758" t="s">
        <v>1825</v>
      </c>
      <c r="C758" t="str">
        <f t="shared" ca="1" si="11"/>
        <v/>
      </c>
      <c r="D758" t="s">
        <v>939</v>
      </c>
      <c r="E758" t="s">
        <v>2584</v>
      </c>
      <c r="F758" t="s">
        <v>1825</v>
      </c>
    </row>
    <row r="759" spans="1:6" x14ac:dyDescent="0.25">
      <c r="A759" t="s">
        <v>2584</v>
      </c>
      <c r="B759" t="s">
        <v>1826</v>
      </c>
      <c r="C759" t="str">
        <f t="shared" ca="1" si="11"/>
        <v/>
      </c>
      <c r="D759" t="s">
        <v>940</v>
      </c>
      <c r="E759" t="s">
        <v>2584</v>
      </c>
      <c r="F759" t="s">
        <v>1826</v>
      </c>
    </row>
    <row r="760" spans="1:6" x14ac:dyDescent="0.25">
      <c r="A760" t="s">
        <v>2584</v>
      </c>
      <c r="B760" t="s">
        <v>1827</v>
      </c>
      <c r="C760" t="str">
        <f t="shared" ca="1" si="11"/>
        <v/>
      </c>
      <c r="D760" t="s">
        <v>941</v>
      </c>
      <c r="E760" t="s">
        <v>2584</v>
      </c>
      <c r="F760" t="s">
        <v>1827</v>
      </c>
    </row>
    <row r="761" spans="1:6" x14ac:dyDescent="0.25">
      <c r="A761" t="s">
        <v>2584</v>
      </c>
      <c r="B761" t="s">
        <v>1828</v>
      </c>
      <c r="C761" t="str">
        <f t="shared" ca="1" si="11"/>
        <v/>
      </c>
      <c r="D761" t="s">
        <v>942</v>
      </c>
      <c r="E761" t="s">
        <v>2584</v>
      </c>
      <c r="F761" t="s">
        <v>1828</v>
      </c>
    </row>
    <row r="762" spans="1:6" x14ac:dyDescent="0.25">
      <c r="A762" t="s">
        <v>2584</v>
      </c>
      <c r="B762" t="s">
        <v>1829</v>
      </c>
      <c r="C762" t="str">
        <f t="shared" ca="1" si="11"/>
        <v/>
      </c>
      <c r="D762" t="s">
        <v>943</v>
      </c>
      <c r="E762" t="s">
        <v>2584</v>
      </c>
      <c r="F762" t="s">
        <v>1829</v>
      </c>
    </row>
    <row r="763" spans="1:6" x14ac:dyDescent="0.25">
      <c r="A763" t="s">
        <v>2584</v>
      </c>
      <c r="B763" t="s">
        <v>1830</v>
      </c>
      <c r="C763" t="str">
        <f t="shared" ca="1" si="11"/>
        <v/>
      </c>
      <c r="D763" t="s">
        <v>944</v>
      </c>
      <c r="E763" t="s">
        <v>2584</v>
      </c>
      <c r="F763" t="s">
        <v>1830</v>
      </c>
    </row>
    <row r="764" spans="1:6" x14ac:dyDescent="0.25">
      <c r="A764" t="s">
        <v>2584</v>
      </c>
      <c r="B764" t="s">
        <v>1831</v>
      </c>
      <c r="C764" t="str">
        <f t="shared" ca="1" si="11"/>
        <v/>
      </c>
      <c r="D764" t="s">
        <v>945</v>
      </c>
      <c r="E764" t="s">
        <v>2584</v>
      </c>
      <c r="F764" t="s">
        <v>1831</v>
      </c>
    </row>
    <row r="765" spans="1:6" x14ac:dyDescent="0.25">
      <c r="A765" t="s">
        <v>2584</v>
      </c>
      <c r="B765" t="s">
        <v>1832</v>
      </c>
      <c r="C765" t="str">
        <f t="shared" ca="1" si="11"/>
        <v/>
      </c>
      <c r="D765" t="s">
        <v>946</v>
      </c>
      <c r="E765" t="s">
        <v>2584</v>
      </c>
      <c r="F765" t="s">
        <v>1832</v>
      </c>
    </row>
    <row r="766" spans="1:6" x14ac:dyDescent="0.25">
      <c r="A766" t="s">
        <v>2584</v>
      </c>
      <c r="B766" t="s">
        <v>1833</v>
      </c>
      <c r="C766" t="str">
        <f t="shared" ca="1" si="11"/>
        <v/>
      </c>
      <c r="D766" t="s">
        <v>947</v>
      </c>
      <c r="E766" t="s">
        <v>2584</v>
      </c>
      <c r="F766" t="s">
        <v>1833</v>
      </c>
    </row>
    <row r="767" spans="1:6" x14ac:dyDescent="0.25">
      <c r="A767" t="s">
        <v>2584</v>
      </c>
      <c r="B767" t="s">
        <v>1834</v>
      </c>
      <c r="C767" t="str">
        <f t="shared" ca="1" si="11"/>
        <v/>
      </c>
      <c r="D767" t="s">
        <v>948</v>
      </c>
      <c r="E767" t="s">
        <v>2584</v>
      </c>
      <c r="F767" t="s">
        <v>1834</v>
      </c>
    </row>
    <row r="768" spans="1:6" x14ac:dyDescent="0.25">
      <c r="A768" t="s">
        <v>2584</v>
      </c>
      <c r="B768" t="s">
        <v>2254</v>
      </c>
      <c r="C768" t="str">
        <f t="shared" ca="1" si="11"/>
        <v/>
      </c>
      <c r="D768" t="s">
        <v>950</v>
      </c>
      <c r="E768" t="s">
        <v>2584</v>
      </c>
      <c r="F768" t="s">
        <v>2254</v>
      </c>
    </row>
    <row r="769" spans="1:6" x14ac:dyDescent="0.25">
      <c r="A769" t="s">
        <v>2584</v>
      </c>
      <c r="B769" t="s">
        <v>1929</v>
      </c>
      <c r="C769" t="str">
        <f t="shared" ref="C769:C832" ca="1" si="12">IF(ISBLANK(INDIRECT(CONCATENATE("'",A769,"'","!",B769))),"",(INDIRECT(CONCATENATE("'",A769,"'","!",B769))))</f>
        <v/>
      </c>
      <c r="D769" t="s">
        <v>951</v>
      </c>
      <c r="E769" t="s">
        <v>2584</v>
      </c>
      <c r="F769" t="s">
        <v>1929</v>
      </c>
    </row>
    <row r="770" spans="1:6" x14ac:dyDescent="0.25">
      <c r="A770" t="s">
        <v>2584</v>
      </c>
      <c r="B770" t="s">
        <v>2255</v>
      </c>
      <c r="C770" t="str">
        <f t="shared" ca="1" si="12"/>
        <v/>
      </c>
      <c r="D770" t="s">
        <v>952</v>
      </c>
      <c r="E770" t="s">
        <v>2584</v>
      </c>
      <c r="F770" t="s">
        <v>2255</v>
      </c>
    </row>
    <row r="771" spans="1:6" x14ac:dyDescent="0.25">
      <c r="A771" t="s">
        <v>2584</v>
      </c>
      <c r="B771" t="s">
        <v>1930</v>
      </c>
      <c r="C771" t="str">
        <f t="shared" ca="1" si="12"/>
        <v/>
      </c>
      <c r="D771" t="s">
        <v>953</v>
      </c>
      <c r="E771" t="s">
        <v>2584</v>
      </c>
      <c r="F771" t="s">
        <v>1930</v>
      </c>
    </row>
    <row r="772" spans="1:6" x14ac:dyDescent="0.25">
      <c r="A772" t="s">
        <v>2584</v>
      </c>
      <c r="B772" t="s">
        <v>1931</v>
      </c>
      <c r="C772" t="str">
        <f t="shared" ca="1" si="12"/>
        <v/>
      </c>
      <c r="D772" t="s">
        <v>954</v>
      </c>
      <c r="E772" t="s">
        <v>2584</v>
      </c>
      <c r="F772" t="s">
        <v>1931</v>
      </c>
    </row>
    <row r="773" spans="1:6" x14ac:dyDescent="0.25">
      <c r="A773" t="s">
        <v>2584</v>
      </c>
      <c r="B773" t="s">
        <v>1932</v>
      </c>
      <c r="C773" t="str">
        <f t="shared" ca="1" si="12"/>
        <v/>
      </c>
      <c r="D773" t="s">
        <v>955</v>
      </c>
      <c r="E773" t="s">
        <v>2584</v>
      </c>
      <c r="F773" t="s">
        <v>1932</v>
      </c>
    </row>
    <row r="774" spans="1:6" x14ac:dyDescent="0.25">
      <c r="A774" t="s">
        <v>2584</v>
      </c>
      <c r="B774" t="s">
        <v>1933</v>
      </c>
      <c r="C774" t="str">
        <f t="shared" ca="1" si="12"/>
        <v/>
      </c>
      <c r="D774" t="s">
        <v>956</v>
      </c>
      <c r="E774" t="s">
        <v>2584</v>
      </c>
      <c r="F774" t="s">
        <v>1933</v>
      </c>
    </row>
    <row r="775" spans="1:6" x14ac:dyDescent="0.25">
      <c r="A775" t="s">
        <v>2584</v>
      </c>
      <c r="B775" t="s">
        <v>1934</v>
      </c>
      <c r="C775" t="str">
        <f t="shared" ca="1" si="12"/>
        <v/>
      </c>
      <c r="D775" t="s">
        <v>957</v>
      </c>
      <c r="E775" t="s">
        <v>2584</v>
      </c>
      <c r="F775" t="s">
        <v>1934</v>
      </c>
    </row>
    <row r="776" spans="1:6" x14ac:dyDescent="0.25">
      <c r="A776" t="s">
        <v>2584</v>
      </c>
      <c r="B776" t="s">
        <v>2256</v>
      </c>
      <c r="C776" t="str">
        <f t="shared" ca="1" si="12"/>
        <v/>
      </c>
      <c r="D776" t="s">
        <v>958</v>
      </c>
      <c r="E776" t="s">
        <v>2584</v>
      </c>
      <c r="F776" t="s">
        <v>2256</v>
      </c>
    </row>
    <row r="777" spans="1:6" x14ac:dyDescent="0.25">
      <c r="A777" t="s">
        <v>2584</v>
      </c>
      <c r="B777" t="s">
        <v>1935</v>
      </c>
      <c r="C777" t="str">
        <f t="shared" ca="1" si="12"/>
        <v/>
      </c>
      <c r="D777" t="s">
        <v>959</v>
      </c>
      <c r="E777" t="s">
        <v>2584</v>
      </c>
      <c r="F777" t="s">
        <v>1935</v>
      </c>
    </row>
    <row r="778" spans="1:6" x14ac:dyDescent="0.25">
      <c r="A778" t="s">
        <v>2584</v>
      </c>
      <c r="B778" t="s">
        <v>1936</v>
      </c>
      <c r="C778" t="str">
        <f t="shared" ca="1" si="12"/>
        <v/>
      </c>
      <c r="D778" t="s">
        <v>960</v>
      </c>
      <c r="E778" t="s">
        <v>2584</v>
      </c>
      <c r="F778" t="s">
        <v>1936</v>
      </c>
    </row>
    <row r="779" spans="1:6" x14ac:dyDescent="0.25">
      <c r="A779" t="s">
        <v>2584</v>
      </c>
      <c r="B779" t="s">
        <v>1937</v>
      </c>
      <c r="C779" t="str">
        <f t="shared" ca="1" si="12"/>
        <v/>
      </c>
      <c r="D779" t="s">
        <v>962</v>
      </c>
      <c r="E779" t="s">
        <v>2584</v>
      </c>
      <c r="F779" t="s">
        <v>1937</v>
      </c>
    </row>
    <row r="780" spans="1:6" x14ac:dyDescent="0.25">
      <c r="A780" t="s">
        <v>2584</v>
      </c>
      <c r="B780" t="s">
        <v>1938</v>
      </c>
      <c r="C780" t="str">
        <f t="shared" ca="1" si="12"/>
        <v/>
      </c>
      <c r="D780" t="s">
        <v>963</v>
      </c>
      <c r="E780" t="s">
        <v>2584</v>
      </c>
      <c r="F780" t="s">
        <v>1938</v>
      </c>
    </row>
    <row r="781" spans="1:6" x14ac:dyDescent="0.25">
      <c r="A781" t="s">
        <v>2584</v>
      </c>
      <c r="B781" t="s">
        <v>1939</v>
      </c>
      <c r="C781" t="str">
        <f t="shared" ca="1" si="12"/>
        <v/>
      </c>
      <c r="D781" t="s">
        <v>964</v>
      </c>
      <c r="E781" t="s">
        <v>2584</v>
      </c>
      <c r="F781" t="s">
        <v>1939</v>
      </c>
    </row>
    <row r="782" spans="1:6" x14ac:dyDescent="0.25">
      <c r="A782" t="s">
        <v>2584</v>
      </c>
      <c r="B782" t="s">
        <v>1940</v>
      </c>
      <c r="C782" t="str">
        <f t="shared" ca="1" si="12"/>
        <v/>
      </c>
      <c r="D782" t="s">
        <v>965</v>
      </c>
      <c r="E782" t="s">
        <v>2584</v>
      </c>
      <c r="F782" t="s">
        <v>1940</v>
      </c>
    </row>
    <row r="783" spans="1:6" x14ac:dyDescent="0.25">
      <c r="A783" t="s">
        <v>2584</v>
      </c>
      <c r="B783" t="s">
        <v>1941</v>
      </c>
      <c r="C783" t="str">
        <f t="shared" ca="1" si="12"/>
        <v/>
      </c>
      <c r="D783" t="s">
        <v>966</v>
      </c>
      <c r="E783" t="s">
        <v>2584</v>
      </c>
      <c r="F783" t="s">
        <v>1941</v>
      </c>
    </row>
    <row r="784" spans="1:6" x14ac:dyDescent="0.25">
      <c r="A784" t="s">
        <v>2584</v>
      </c>
      <c r="B784" t="s">
        <v>1942</v>
      </c>
      <c r="C784" t="str">
        <f t="shared" ca="1" si="12"/>
        <v/>
      </c>
      <c r="D784" t="s">
        <v>967</v>
      </c>
      <c r="E784" t="s">
        <v>2584</v>
      </c>
      <c r="F784" t="s">
        <v>1942</v>
      </c>
    </row>
    <row r="785" spans="1:6" x14ac:dyDescent="0.25">
      <c r="A785" t="s">
        <v>2584</v>
      </c>
      <c r="B785" t="s">
        <v>1943</v>
      </c>
      <c r="C785" t="str">
        <f t="shared" ca="1" si="12"/>
        <v/>
      </c>
      <c r="D785" t="s">
        <v>968</v>
      </c>
      <c r="E785" t="s">
        <v>2584</v>
      </c>
      <c r="F785" t="s">
        <v>1943</v>
      </c>
    </row>
    <row r="786" spans="1:6" x14ac:dyDescent="0.25">
      <c r="A786" t="s">
        <v>2584</v>
      </c>
      <c r="B786" t="s">
        <v>1944</v>
      </c>
      <c r="C786" t="str">
        <f t="shared" ca="1" si="12"/>
        <v/>
      </c>
      <c r="D786" t="s">
        <v>969</v>
      </c>
      <c r="E786" t="s">
        <v>2584</v>
      </c>
      <c r="F786" t="s">
        <v>1944</v>
      </c>
    </row>
    <row r="787" spans="1:6" x14ac:dyDescent="0.25">
      <c r="A787" t="s">
        <v>2584</v>
      </c>
      <c r="B787" t="s">
        <v>1945</v>
      </c>
      <c r="C787" t="str">
        <f t="shared" ca="1" si="12"/>
        <v/>
      </c>
      <c r="D787" t="s">
        <v>970</v>
      </c>
      <c r="E787" t="s">
        <v>2584</v>
      </c>
      <c r="F787" t="s">
        <v>1945</v>
      </c>
    </row>
    <row r="788" spans="1:6" x14ac:dyDescent="0.25">
      <c r="A788" t="s">
        <v>2584</v>
      </c>
      <c r="B788" t="s">
        <v>1946</v>
      </c>
      <c r="C788" t="str">
        <f t="shared" ca="1" si="12"/>
        <v/>
      </c>
      <c r="D788" t="s">
        <v>971</v>
      </c>
      <c r="E788" t="s">
        <v>2584</v>
      </c>
      <c r="F788" t="s">
        <v>1946</v>
      </c>
    </row>
    <row r="789" spans="1:6" x14ac:dyDescent="0.25">
      <c r="A789" t="s">
        <v>2584</v>
      </c>
      <c r="B789" t="s">
        <v>1947</v>
      </c>
      <c r="C789" t="str">
        <f t="shared" ca="1" si="12"/>
        <v/>
      </c>
      <c r="D789" t="s">
        <v>972</v>
      </c>
      <c r="E789" t="s">
        <v>2584</v>
      </c>
      <c r="F789" t="s">
        <v>1947</v>
      </c>
    </row>
    <row r="790" spans="1:6" x14ac:dyDescent="0.25">
      <c r="A790" t="s">
        <v>2584</v>
      </c>
      <c r="B790" t="s">
        <v>2257</v>
      </c>
      <c r="C790" t="str">
        <f t="shared" ca="1" si="12"/>
        <v/>
      </c>
      <c r="D790" t="s">
        <v>974</v>
      </c>
      <c r="E790" t="s">
        <v>2584</v>
      </c>
      <c r="F790" t="s">
        <v>2257</v>
      </c>
    </row>
    <row r="791" spans="1:6" x14ac:dyDescent="0.25">
      <c r="A791" t="s">
        <v>2584</v>
      </c>
      <c r="B791" t="s">
        <v>2258</v>
      </c>
      <c r="C791" t="str">
        <f t="shared" ca="1" si="12"/>
        <v/>
      </c>
      <c r="D791" t="s">
        <v>975</v>
      </c>
      <c r="E791" t="s">
        <v>2584</v>
      </c>
      <c r="F791" t="s">
        <v>2258</v>
      </c>
    </row>
    <row r="792" spans="1:6" x14ac:dyDescent="0.25">
      <c r="A792" t="s">
        <v>2584</v>
      </c>
      <c r="B792" t="s">
        <v>2259</v>
      </c>
      <c r="C792" t="str">
        <f t="shared" ca="1" si="12"/>
        <v/>
      </c>
      <c r="D792" t="s">
        <v>976</v>
      </c>
      <c r="E792" t="s">
        <v>2584</v>
      </c>
      <c r="F792" t="s">
        <v>2259</v>
      </c>
    </row>
    <row r="793" spans="1:6" x14ac:dyDescent="0.25">
      <c r="A793" t="s">
        <v>2584</v>
      </c>
      <c r="B793" t="s">
        <v>2260</v>
      </c>
      <c r="C793" t="str">
        <f t="shared" ca="1" si="12"/>
        <v/>
      </c>
      <c r="D793" t="s">
        <v>977</v>
      </c>
      <c r="E793" t="s">
        <v>2584</v>
      </c>
      <c r="F793" t="s">
        <v>2260</v>
      </c>
    </row>
    <row r="794" spans="1:6" x14ac:dyDescent="0.25">
      <c r="A794" t="s">
        <v>2584</v>
      </c>
      <c r="B794" t="s">
        <v>2261</v>
      </c>
      <c r="C794" t="str">
        <f t="shared" ca="1" si="12"/>
        <v/>
      </c>
      <c r="D794" t="s">
        <v>978</v>
      </c>
      <c r="E794" t="s">
        <v>2584</v>
      </c>
      <c r="F794" t="s">
        <v>2261</v>
      </c>
    </row>
    <row r="795" spans="1:6" x14ac:dyDescent="0.25">
      <c r="A795" t="s">
        <v>2584</v>
      </c>
      <c r="B795" t="s">
        <v>2262</v>
      </c>
      <c r="C795" t="str">
        <f t="shared" ca="1" si="12"/>
        <v/>
      </c>
      <c r="D795" t="s">
        <v>979</v>
      </c>
      <c r="E795" t="s">
        <v>2584</v>
      </c>
      <c r="F795" t="s">
        <v>2262</v>
      </c>
    </row>
    <row r="796" spans="1:6" x14ac:dyDescent="0.25">
      <c r="A796" t="s">
        <v>2584</v>
      </c>
      <c r="B796" t="s">
        <v>2263</v>
      </c>
      <c r="C796" t="str">
        <f t="shared" ca="1" si="12"/>
        <v/>
      </c>
      <c r="D796" t="s">
        <v>980</v>
      </c>
      <c r="E796" t="s">
        <v>2584</v>
      </c>
      <c r="F796" t="s">
        <v>2263</v>
      </c>
    </row>
    <row r="797" spans="1:6" x14ac:dyDescent="0.25">
      <c r="A797" t="s">
        <v>2584</v>
      </c>
      <c r="B797" t="s">
        <v>2264</v>
      </c>
      <c r="C797" t="str">
        <f t="shared" ca="1" si="12"/>
        <v/>
      </c>
      <c r="D797" t="s">
        <v>981</v>
      </c>
      <c r="E797" t="s">
        <v>2584</v>
      </c>
      <c r="F797" t="s">
        <v>2264</v>
      </c>
    </row>
    <row r="798" spans="1:6" x14ac:dyDescent="0.25">
      <c r="A798" t="s">
        <v>2584</v>
      </c>
      <c r="B798" t="s">
        <v>2265</v>
      </c>
      <c r="C798" t="str">
        <f t="shared" ca="1" si="12"/>
        <v/>
      </c>
      <c r="D798" t="s">
        <v>982</v>
      </c>
      <c r="E798" t="s">
        <v>2584</v>
      </c>
      <c r="F798" t="s">
        <v>2265</v>
      </c>
    </row>
    <row r="799" spans="1:6" x14ac:dyDescent="0.25">
      <c r="A799" t="s">
        <v>2584</v>
      </c>
      <c r="B799" t="s">
        <v>2266</v>
      </c>
      <c r="C799" t="str">
        <f t="shared" ca="1" si="12"/>
        <v/>
      </c>
      <c r="D799" t="s">
        <v>983</v>
      </c>
      <c r="E799" t="s">
        <v>2584</v>
      </c>
      <c r="F799" t="s">
        <v>2266</v>
      </c>
    </row>
    <row r="800" spans="1:6" x14ac:dyDescent="0.25">
      <c r="A800" t="s">
        <v>2584</v>
      </c>
      <c r="B800" t="s">
        <v>2267</v>
      </c>
      <c r="C800" t="str">
        <f t="shared" ca="1" si="12"/>
        <v/>
      </c>
      <c r="D800" t="s">
        <v>984</v>
      </c>
      <c r="E800" t="s">
        <v>2584</v>
      </c>
      <c r="F800" t="s">
        <v>2267</v>
      </c>
    </row>
    <row r="801" spans="1:6" x14ac:dyDescent="0.25">
      <c r="A801" t="s">
        <v>2584</v>
      </c>
      <c r="B801" t="s">
        <v>2270</v>
      </c>
      <c r="C801" t="str">
        <f t="shared" ca="1" si="12"/>
        <v/>
      </c>
      <c r="D801" t="s">
        <v>986</v>
      </c>
      <c r="E801" t="s">
        <v>2584</v>
      </c>
      <c r="F801" t="s">
        <v>2270</v>
      </c>
    </row>
    <row r="802" spans="1:6" x14ac:dyDescent="0.25">
      <c r="A802" t="s">
        <v>2584</v>
      </c>
      <c r="B802" t="s">
        <v>2271</v>
      </c>
      <c r="C802" t="str">
        <f t="shared" ca="1" si="12"/>
        <v/>
      </c>
      <c r="D802" t="s">
        <v>987</v>
      </c>
      <c r="E802" t="s">
        <v>2584</v>
      </c>
      <c r="F802" t="s">
        <v>2271</v>
      </c>
    </row>
    <row r="803" spans="1:6" x14ac:dyDescent="0.25">
      <c r="A803" t="s">
        <v>2584</v>
      </c>
      <c r="B803" t="s">
        <v>2272</v>
      </c>
      <c r="C803" t="str">
        <f t="shared" ca="1" si="12"/>
        <v/>
      </c>
      <c r="D803" t="s">
        <v>988</v>
      </c>
      <c r="E803" t="s">
        <v>2584</v>
      </c>
      <c r="F803" t="s">
        <v>2272</v>
      </c>
    </row>
    <row r="804" spans="1:6" x14ac:dyDescent="0.25">
      <c r="A804" t="s">
        <v>2584</v>
      </c>
      <c r="B804" t="s">
        <v>2273</v>
      </c>
      <c r="C804" t="str">
        <f t="shared" ca="1" si="12"/>
        <v/>
      </c>
      <c r="D804" t="s">
        <v>989</v>
      </c>
      <c r="E804" t="s">
        <v>2584</v>
      </c>
      <c r="F804" t="s">
        <v>2273</v>
      </c>
    </row>
    <row r="805" spans="1:6" x14ac:dyDescent="0.25">
      <c r="A805" t="s">
        <v>2584</v>
      </c>
      <c r="B805" t="s">
        <v>2274</v>
      </c>
      <c r="C805" t="str">
        <f t="shared" ca="1" si="12"/>
        <v/>
      </c>
      <c r="D805" t="s">
        <v>990</v>
      </c>
      <c r="E805" t="s">
        <v>2584</v>
      </c>
      <c r="F805" t="s">
        <v>2274</v>
      </c>
    </row>
    <row r="806" spans="1:6" x14ac:dyDescent="0.25">
      <c r="A806" t="s">
        <v>2584</v>
      </c>
      <c r="B806" t="s">
        <v>2275</v>
      </c>
      <c r="C806" t="str">
        <f t="shared" ca="1" si="12"/>
        <v/>
      </c>
      <c r="D806" t="s">
        <v>991</v>
      </c>
      <c r="E806" t="s">
        <v>2584</v>
      </c>
      <c r="F806" t="s">
        <v>2275</v>
      </c>
    </row>
    <row r="807" spans="1:6" x14ac:dyDescent="0.25">
      <c r="A807" t="s">
        <v>2584</v>
      </c>
      <c r="B807" t="s">
        <v>2276</v>
      </c>
      <c r="C807" t="str">
        <f t="shared" ca="1" si="12"/>
        <v/>
      </c>
      <c r="D807" t="s">
        <v>992</v>
      </c>
      <c r="E807" t="s">
        <v>2584</v>
      </c>
      <c r="F807" t="s">
        <v>2276</v>
      </c>
    </row>
    <row r="808" spans="1:6" x14ac:dyDescent="0.25">
      <c r="A808" t="s">
        <v>2584</v>
      </c>
      <c r="B808" t="s">
        <v>2277</v>
      </c>
      <c r="C808" t="str">
        <f t="shared" ca="1" si="12"/>
        <v/>
      </c>
      <c r="D808" t="s">
        <v>993</v>
      </c>
      <c r="E808" t="s">
        <v>2584</v>
      </c>
      <c r="F808" t="s">
        <v>2277</v>
      </c>
    </row>
    <row r="809" spans="1:6" x14ac:dyDescent="0.25">
      <c r="A809" t="s">
        <v>2584</v>
      </c>
      <c r="B809" t="s">
        <v>2278</v>
      </c>
      <c r="C809" t="str">
        <f t="shared" ca="1" si="12"/>
        <v/>
      </c>
      <c r="D809" t="s">
        <v>994</v>
      </c>
      <c r="E809" t="s">
        <v>2584</v>
      </c>
      <c r="F809" t="s">
        <v>2278</v>
      </c>
    </row>
    <row r="810" spans="1:6" x14ac:dyDescent="0.25">
      <c r="A810" t="s">
        <v>2584</v>
      </c>
      <c r="B810" t="s">
        <v>2279</v>
      </c>
      <c r="C810" t="str">
        <f t="shared" ca="1" si="12"/>
        <v/>
      </c>
      <c r="D810" t="s">
        <v>996</v>
      </c>
      <c r="E810" t="s">
        <v>2584</v>
      </c>
      <c r="F810" t="s">
        <v>2279</v>
      </c>
    </row>
    <row r="811" spans="1:6" x14ac:dyDescent="0.25">
      <c r="A811" t="s">
        <v>2584</v>
      </c>
      <c r="B811" t="s">
        <v>2280</v>
      </c>
      <c r="C811" t="str">
        <f t="shared" ca="1" si="12"/>
        <v/>
      </c>
      <c r="D811" t="s">
        <v>997</v>
      </c>
      <c r="E811" t="s">
        <v>2584</v>
      </c>
      <c r="F811" t="s">
        <v>2280</v>
      </c>
    </row>
    <row r="812" spans="1:6" x14ac:dyDescent="0.25">
      <c r="A812" t="s">
        <v>2584</v>
      </c>
      <c r="B812" t="s">
        <v>2281</v>
      </c>
      <c r="C812" t="str">
        <f t="shared" ca="1" si="12"/>
        <v/>
      </c>
      <c r="D812" t="s">
        <v>998</v>
      </c>
      <c r="E812" t="s">
        <v>2584</v>
      </c>
      <c r="F812" t="s">
        <v>2281</v>
      </c>
    </row>
    <row r="813" spans="1:6" x14ac:dyDescent="0.25">
      <c r="A813" t="s">
        <v>2584</v>
      </c>
      <c r="B813" t="s">
        <v>2282</v>
      </c>
      <c r="C813" t="str">
        <f t="shared" ca="1" si="12"/>
        <v/>
      </c>
      <c r="D813" t="s">
        <v>999</v>
      </c>
      <c r="E813" t="s">
        <v>2584</v>
      </c>
      <c r="F813" t="s">
        <v>2282</v>
      </c>
    </row>
    <row r="814" spans="1:6" x14ac:dyDescent="0.25">
      <c r="A814" t="s">
        <v>2584</v>
      </c>
      <c r="B814" t="s">
        <v>2283</v>
      </c>
      <c r="C814" t="str">
        <f t="shared" ca="1" si="12"/>
        <v/>
      </c>
      <c r="D814" t="s">
        <v>1000</v>
      </c>
      <c r="E814" t="s">
        <v>2584</v>
      </c>
      <c r="F814" t="s">
        <v>2283</v>
      </c>
    </row>
    <row r="815" spans="1:6" x14ac:dyDescent="0.25">
      <c r="A815" t="s">
        <v>2584</v>
      </c>
      <c r="B815" t="s">
        <v>2284</v>
      </c>
      <c r="C815" t="str">
        <f t="shared" ca="1" si="12"/>
        <v/>
      </c>
      <c r="D815" t="s">
        <v>1001</v>
      </c>
      <c r="E815" t="s">
        <v>2584</v>
      </c>
      <c r="F815" t="s">
        <v>2284</v>
      </c>
    </row>
    <row r="816" spans="1:6" x14ac:dyDescent="0.25">
      <c r="A816" t="s">
        <v>2584</v>
      </c>
      <c r="B816" t="s">
        <v>2285</v>
      </c>
      <c r="C816" t="str">
        <f t="shared" ca="1" si="12"/>
        <v/>
      </c>
      <c r="D816" t="s">
        <v>1002</v>
      </c>
      <c r="E816" t="s">
        <v>2584</v>
      </c>
      <c r="F816" t="s">
        <v>2285</v>
      </c>
    </row>
    <row r="817" spans="1:6" x14ac:dyDescent="0.25">
      <c r="A817" t="s">
        <v>2584</v>
      </c>
      <c r="B817" t="s">
        <v>2286</v>
      </c>
      <c r="C817" t="str">
        <f t="shared" ca="1" si="12"/>
        <v/>
      </c>
      <c r="D817" t="s">
        <v>1003</v>
      </c>
      <c r="E817" t="s">
        <v>2584</v>
      </c>
      <c r="F817" t="s">
        <v>2286</v>
      </c>
    </row>
    <row r="818" spans="1:6" x14ac:dyDescent="0.25">
      <c r="A818" t="s">
        <v>2584</v>
      </c>
      <c r="B818" t="s">
        <v>2287</v>
      </c>
      <c r="C818" t="str">
        <f t="shared" ca="1" si="12"/>
        <v/>
      </c>
      <c r="D818" t="s">
        <v>1004</v>
      </c>
      <c r="E818" t="s">
        <v>2584</v>
      </c>
      <c r="F818" t="s">
        <v>2287</v>
      </c>
    </row>
    <row r="819" spans="1:6" x14ac:dyDescent="0.25">
      <c r="A819" t="s">
        <v>2584</v>
      </c>
      <c r="B819" t="s">
        <v>2288</v>
      </c>
      <c r="C819" t="str">
        <f t="shared" ca="1" si="12"/>
        <v/>
      </c>
      <c r="D819" t="s">
        <v>1005</v>
      </c>
      <c r="E819" t="s">
        <v>2584</v>
      </c>
      <c r="F819" t="s">
        <v>2288</v>
      </c>
    </row>
    <row r="820" spans="1:6" x14ac:dyDescent="0.25">
      <c r="A820" t="s">
        <v>2584</v>
      </c>
      <c r="B820" t="s">
        <v>2289</v>
      </c>
      <c r="C820" t="str">
        <f t="shared" ca="1" si="12"/>
        <v/>
      </c>
      <c r="D820" t="s">
        <v>1006</v>
      </c>
      <c r="E820" t="s">
        <v>2584</v>
      </c>
      <c r="F820" t="s">
        <v>2289</v>
      </c>
    </row>
    <row r="821" spans="1:6" x14ac:dyDescent="0.25">
      <c r="A821" t="s">
        <v>2584</v>
      </c>
      <c r="B821" t="s">
        <v>1841</v>
      </c>
      <c r="C821" t="str">
        <f t="shared" ca="1" si="12"/>
        <v/>
      </c>
      <c r="D821" t="s">
        <v>1008</v>
      </c>
      <c r="E821" t="s">
        <v>2584</v>
      </c>
      <c r="F821" t="s">
        <v>1841</v>
      </c>
    </row>
    <row r="822" spans="1:6" x14ac:dyDescent="0.25">
      <c r="A822" t="s">
        <v>2584</v>
      </c>
      <c r="B822" t="s">
        <v>1842</v>
      </c>
      <c r="C822" t="str">
        <f t="shared" ca="1" si="12"/>
        <v/>
      </c>
      <c r="D822" t="s">
        <v>1009</v>
      </c>
      <c r="E822" t="s">
        <v>2584</v>
      </c>
      <c r="F822" t="s">
        <v>1842</v>
      </c>
    </row>
    <row r="823" spans="1:6" x14ac:dyDescent="0.25">
      <c r="A823" t="s">
        <v>2584</v>
      </c>
      <c r="B823" t="s">
        <v>1843</v>
      </c>
      <c r="C823" t="str">
        <f t="shared" ca="1" si="12"/>
        <v/>
      </c>
      <c r="D823" t="s">
        <v>1010</v>
      </c>
      <c r="E823" t="s">
        <v>2584</v>
      </c>
      <c r="F823" t="s">
        <v>1843</v>
      </c>
    </row>
    <row r="824" spans="1:6" x14ac:dyDescent="0.25">
      <c r="A824" t="s">
        <v>2584</v>
      </c>
      <c r="B824" t="s">
        <v>1844</v>
      </c>
      <c r="C824" t="str">
        <f t="shared" ca="1" si="12"/>
        <v/>
      </c>
      <c r="D824" t="s">
        <v>1011</v>
      </c>
      <c r="E824" t="s">
        <v>2584</v>
      </c>
      <c r="F824" t="s">
        <v>1844</v>
      </c>
    </row>
    <row r="825" spans="1:6" x14ac:dyDescent="0.25">
      <c r="A825" t="s">
        <v>2584</v>
      </c>
      <c r="B825" t="s">
        <v>1845</v>
      </c>
      <c r="C825" t="str">
        <f t="shared" ca="1" si="12"/>
        <v/>
      </c>
      <c r="D825" t="s">
        <v>1012</v>
      </c>
      <c r="E825" t="s">
        <v>2584</v>
      </c>
      <c r="F825" t="s">
        <v>1845</v>
      </c>
    </row>
    <row r="826" spans="1:6" x14ac:dyDescent="0.25">
      <c r="A826" t="s">
        <v>2584</v>
      </c>
      <c r="B826" t="s">
        <v>1846</v>
      </c>
      <c r="C826" t="str">
        <f t="shared" ca="1" si="12"/>
        <v/>
      </c>
      <c r="D826" t="s">
        <v>1013</v>
      </c>
      <c r="E826" t="s">
        <v>2584</v>
      </c>
      <c r="F826" t="s">
        <v>1846</v>
      </c>
    </row>
    <row r="827" spans="1:6" x14ac:dyDescent="0.25">
      <c r="A827" t="s">
        <v>2584</v>
      </c>
      <c r="B827" t="s">
        <v>1847</v>
      </c>
      <c r="C827" t="str">
        <f t="shared" ca="1" si="12"/>
        <v/>
      </c>
      <c r="D827" t="s">
        <v>1014</v>
      </c>
      <c r="E827" t="s">
        <v>2584</v>
      </c>
      <c r="F827" t="s">
        <v>1847</v>
      </c>
    </row>
    <row r="828" spans="1:6" x14ac:dyDescent="0.25">
      <c r="A828" t="s">
        <v>2584</v>
      </c>
      <c r="B828" t="s">
        <v>1848</v>
      </c>
      <c r="C828" t="str">
        <f t="shared" ca="1" si="12"/>
        <v/>
      </c>
      <c r="D828" t="s">
        <v>1015</v>
      </c>
      <c r="E828" t="s">
        <v>2584</v>
      </c>
      <c r="F828" t="s">
        <v>1848</v>
      </c>
    </row>
    <row r="829" spans="1:6" x14ac:dyDescent="0.25">
      <c r="A829" t="s">
        <v>2584</v>
      </c>
      <c r="B829" t="s">
        <v>1849</v>
      </c>
      <c r="C829" t="str">
        <f t="shared" ca="1" si="12"/>
        <v/>
      </c>
      <c r="D829" t="s">
        <v>1016</v>
      </c>
      <c r="E829" t="s">
        <v>2584</v>
      </c>
      <c r="F829" t="s">
        <v>1849</v>
      </c>
    </row>
    <row r="830" spans="1:6" x14ac:dyDescent="0.25">
      <c r="A830" t="s">
        <v>2584</v>
      </c>
      <c r="B830" t="s">
        <v>1850</v>
      </c>
      <c r="C830" t="str">
        <f t="shared" ca="1" si="12"/>
        <v/>
      </c>
      <c r="D830" t="s">
        <v>1017</v>
      </c>
      <c r="E830" t="s">
        <v>2584</v>
      </c>
      <c r="F830" t="s">
        <v>1850</v>
      </c>
    </row>
    <row r="831" spans="1:6" x14ac:dyDescent="0.25">
      <c r="A831" t="s">
        <v>2584</v>
      </c>
      <c r="B831" t="s">
        <v>1851</v>
      </c>
      <c r="C831" t="str">
        <f t="shared" ca="1" si="12"/>
        <v/>
      </c>
      <c r="D831" t="s">
        <v>1018</v>
      </c>
      <c r="E831" t="s">
        <v>2584</v>
      </c>
      <c r="F831" t="s">
        <v>1851</v>
      </c>
    </row>
    <row r="832" spans="1:6" x14ac:dyDescent="0.25">
      <c r="A832" t="s">
        <v>2584</v>
      </c>
      <c r="B832" t="s">
        <v>1853</v>
      </c>
      <c r="C832" t="str">
        <f t="shared" ca="1" si="12"/>
        <v/>
      </c>
      <c r="D832" t="s">
        <v>1020</v>
      </c>
      <c r="E832" t="s">
        <v>2584</v>
      </c>
      <c r="F832" t="s">
        <v>1853</v>
      </c>
    </row>
    <row r="833" spans="1:6" x14ac:dyDescent="0.25">
      <c r="A833" t="s">
        <v>2584</v>
      </c>
      <c r="B833" t="s">
        <v>1854</v>
      </c>
      <c r="C833" t="str">
        <f t="shared" ref="C833:C896" ca="1" si="13">IF(ISBLANK(INDIRECT(CONCATENATE("'",A833,"'","!",B833))),"",(INDIRECT(CONCATENATE("'",A833,"'","!",B833))))</f>
        <v/>
      </c>
      <c r="D833" t="s">
        <v>1021</v>
      </c>
      <c r="E833" t="s">
        <v>2584</v>
      </c>
      <c r="F833" t="s">
        <v>1854</v>
      </c>
    </row>
    <row r="834" spans="1:6" x14ac:dyDescent="0.25">
      <c r="A834" t="s">
        <v>2584</v>
      </c>
      <c r="B834" t="s">
        <v>1948</v>
      </c>
      <c r="C834" t="str">
        <f t="shared" ca="1" si="13"/>
        <v/>
      </c>
      <c r="D834" t="s">
        <v>1022</v>
      </c>
      <c r="E834" t="s">
        <v>2584</v>
      </c>
      <c r="F834" t="s">
        <v>1948</v>
      </c>
    </row>
    <row r="835" spans="1:6" x14ac:dyDescent="0.25">
      <c r="A835" t="s">
        <v>2584</v>
      </c>
      <c r="B835" t="s">
        <v>1949</v>
      </c>
      <c r="C835" t="str">
        <f t="shared" ca="1" si="13"/>
        <v/>
      </c>
      <c r="D835" t="s">
        <v>1023</v>
      </c>
      <c r="E835" t="s">
        <v>2584</v>
      </c>
      <c r="F835" t="s">
        <v>1949</v>
      </c>
    </row>
    <row r="836" spans="1:6" x14ac:dyDescent="0.25">
      <c r="A836" t="s">
        <v>2584</v>
      </c>
      <c r="B836" t="s">
        <v>1950</v>
      </c>
      <c r="C836" t="str">
        <f t="shared" ca="1" si="13"/>
        <v/>
      </c>
      <c r="D836" t="s">
        <v>1024</v>
      </c>
      <c r="E836" t="s">
        <v>2584</v>
      </c>
      <c r="F836" t="s">
        <v>1950</v>
      </c>
    </row>
    <row r="837" spans="1:6" x14ac:dyDescent="0.25">
      <c r="A837" t="s">
        <v>2584</v>
      </c>
      <c r="B837" t="s">
        <v>1951</v>
      </c>
      <c r="C837" t="str">
        <f t="shared" ca="1" si="13"/>
        <v/>
      </c>
      <c r="D837" t="s">
        <v>1025</v>
      </c>
      <c r="E837" t="s">
        <v>2584</v>
      </c>
      <c r="F837" t="s">
        <v>1951</v>
      </c>
    </row>
    <row r="838" spans="1:6" x14ac:dyDescent="0.25">
      <c r="A838" t="s">
        <v>2584</v>
      </c>
      <c r="B838" t="s">
        <v>1952</v>
      </c>
      <c r="C838" t="str">
        <f t="shared" ca="1" si="13"/>
        <v/>
      </c>
      <c r="D838" t="s">
        <v>1026</v>
      </c>
      <c r="E838" t="s">
        <v>2584</v>
      </c>
      <c r="F838" t="s">
        <v>1952</v>
      </c>
    </row>
    <row r="839" spans="1:6" x14ac:dyDescent="0.25">
      <c r="A839" t="s">
        <v>2584</v>
      </c>
      <c r="B839" t="s">
        <v>1953</v>
      </c>
      <c r="C839" t="str">
        <f t="shared" ca="1" si="13"/>
        <v/>
      </c>
      <c r="D839" t="s">
        <v>1027</v>
      </c>
      <c r="E839" t="s">
        <v>2584</v>
      </c>
      <c r="F839" t="s">
        <v>1953</v>
      </c>
    </row>
    <row r="840" spans="1:6" x14ac:dyDescent="0.25">
      <c r="A840" t="s">
        <v>2584</v>
      </c>
      <c r="B840" t="s">
        <v>1954</v>
      </c>
      <c r="C840" t="str">
        <f t="shared" ca="1" si="13"/>
        <v/>
      </c>
      <c r="D840" t="s">
        <v>1028</v>
      </c>
      <c r="E840" t="s">
        <v>2584</v>
      </c>
      <c r="F840" t="s">
        <v>1954</v>
      </c>
    </row>
    <row r="841" spans="1:6" x14ac:dyDescent="0.25">
      <c r="A841" t="s">
        <v>2584</v>
      </c>
      <c r="B841" t="s">
        <v>1955</v>
      </c>
      <c r="C841" t="str">
        <f t="shared" ca="1" si="13"/>
        <v/>
      </c>
      <c r="D841" t="s">
        <v>1029</v>
      </c>
      <c r="E841" t="s">
        <v>2584</v>
      </c>
      <c r="F841" t="s">
        <v>1955</v>
      </c>
    </row>
    <row r="842" spans="1:6" x14ac:dyDescent="0.25">
      <c r="A842" t="s">
        <v>2584</v>
      </c>
      <c r="B842" t="s">
        <v>1956</v>
      </c>
      <c r="C842" t="str">
        <f t="shared" ca="1" si="13"/>
        <v/>
      </c>
      <c r="D842" t="s">
        <v>1030</v>
      </c>
      <c r="E842" t="s">
        <v>2584</v>
      </c>
      <c r="F842" t="s">
        <v>1956</v>
      </c>
    </row>
    <row r="843" spans="1:6" x14ac:dyDescent="0.25">
      <c r="A843" t="s">
        <v>2584</v>
      </c>
      <c r="B843" t="s">
        <v>1856</v>
      </c>
      <c r="C843" t="str">
        <f t="shared" ca="1" si="13"/>
        <v/>
      </c>
      <c r="D843" t="s">
        <v>1032</v>
      </c>
      <c r="E843" t="s">
        <v>2584</v>
      </c>
      <c r="F843" t="s">
        <v>1856</v>
      </c>
    </row>
    <row r="844" spans="1:6" x14ac:dyDescent="0.25">
      <c r="A844" t="s">
        <v>2584</v>
      </c>
      <c r="B844" t="s">
        <v>1857</v>
      </c>
      <c r="C844" t="str">
        <f t="shared" ca="1" si="13"/>
        <v/>
      </c>
      <c r="D844" t="s">
        <v>1033</v>
      </c>
      <c r="E844" t="s">
        <v>2584</v>
      </c>
      <c r="F844" t="s">
        <v>1857</v>
      </c>
    </row>
    <row r="845" spans="1:6" x14ac:dyDescent="0.25">
      <c r="A845" t="s">
        <v>2584</v>
      </c>
      <c r="B845" t="s">
        <v>1858</v>
      </c>
      <c r="C845" t="str">
        <f t="shared" ca="1" si="13"/>
        <v/>
      </c>
      <c r="D845" t="s">
        <v>1034</v>
      </c>
      <c r="E845" t="s">
        <v>2584</v>
      </c>
      <c r="F845" t="s">
        <v>1858</v>
      </c>
    </row>
    <row r="846" spans="1:6" x14ac:dyDescent="0.25">
      <c r="A846" t="s">
        <v>2584</v>
      </c>
      <c r="B846" t="s">
        <v>1859</v>
      </c>
      <c r="C846" t="str">
        <f t="shared" ca="1" si="13"/>
        <v/>
      </c>
      <c r="D846" t="s">
        <v>1035</v>
      </c>
      <c r="E846" t="s">
        <v>2584</v>
      </c>
      <c r="F846" t="s">
        <v>1859</v>
      </c>
    </row>
    <row r="847" spans="1:6" x14ac:dyDescent="0.25">
      <c r="A847" t="s">
        <v>2584</v>
      </c>
      <c r="B847" t="s">
        <v>1860</v>
      </c>
      <c r="C847" t="str">
        <f t="shared" ca="1" si="13"/>
        <v/>
      </c>
      <c r="D847" t="s">
        <v>1036</v>
      </c>
      <c r="E847" t="s">
        <v>2584</v>
      </c>
      <c r="F847" t="s">
        <v>1860</v>
      </c>
    </row>
    <row r="848" spans="1:6" x14ac:dyDescent="0.25">
      <c r="A848" t="s">
        <v>2584</v>
      </c>
      <c r="B848" t="s">
        <v>1861</v>
      </c>
      <c r="C848" t="str">
        <f t="shared" ca="1" si="13"/>
        <v/>
      </c>
      <c r="D848" t="s">
        <v>1037</v>
      </c>
      <c r="E848" t="s">
        <v>2584</v>
      </c>
      <c r="F848" t="s">
        <v>1861</v>
      </c>
    </row>
    <row r="849" spans="1:6" x14ac:dyDescent="0.25">
      <c r="A849" t="s">
        <v>2584</v>
      </c>
      <c r="B849" t="s">
        <v>1862</v>
      </c>
      <c r="C849" t="str">
        <f t="shared" ca="1" si="13"/>
        <v/>
      </c>
      <c r="D849" t="s">
        <v>1038</v>
      </c>
      <c r="E849" t="s">
        <v>2584</v>
      </c>
      <c r="F849" t="s">
        <v>1862</v>
      </c>
    </row>
    <row r="850" spans="1:6" x14ac:dyDescent="0.25">
      <c r="A850" t="s">
        <v>2584</v>
      </c>
      <c r="B850" t="s">
        <v>1863</v>
      </c>
      <c r="C850" t="str">
        <f t="shared" ca="1" si="13"/>
        <v/>
      </c>
      <c r="D850" t="s">
        <v>1039</v>
      </c>
      <c r="E850" t="s">
        <v>2584</v>
      </c>
      <c r="F850" t="s">
        <v>1863</v>
      </c>
    </row>
    <row r="851" spans="1:6" x14ac:dyDescent="0.25">
      <c r="A851" t="s">
        <v>2584</v>
      </c>
      <c r="B851" t="s">
        <v>1864</v>
      </c>
      <c r="C851" t="str">
        <f t="shared" ca="1" si="13"/>
        <v/>
      </c>
      <c r="D851" t="s">
        <v>1040</v>
      </c>
      <c r="E851" t="s">
        <v>2584</v>
      </c>
      <c r="F851" t="s">
        <v>1864</v>
      </c>
    </row>
    <row r="852" spans="1:6" x14ac:dyDescent="0.25">
      <c r="A852" t="s">
        <v>2584</v>
      </c>
      <c r="B852" t="s">
        <v>1865</v>
      </c>
      <c r="C852" t="str">
        <f t="shared" ca="1" si="13"/>
        <v/>
      </c>
      <c r="D852" t="s">
        <v>1041</v>
      </c>
      <c r="E852" t="s">
        <v>2584</v>
      </c>
      <c r="F852" t="s">
        <v>1865</v>
      </c>
    </row>
    <row r="853" spans="1:6" x14ac:dyDescent="0.25">
      <c r="A853" t="s">
        <v>2584</v>
      </c>
      <c r="B853" t="s">
        <v>1866</v>
      </c>
      <c r="C853" t="str">
        <f t="shared" ca="1" si="13"/>
        <v/>
      </c>
      <c r="D853" t="s">
        <v>1042</v>
      </c>
      <c r="E853" t="s">
        <v>2584</v>
      </c>
      <c r="F853" t="s">
        <v>1866</v>
      </c>
    </row>
    <row r="854" spans="1:6" x14ac:dyDescent="0.25">
      <c r="A854" t="s">
        <v>2584</v>
      </c>
      <c r="B854" t="s">
        <v>2295</v>
      </c>
      <c r="C854" t="str">
        <f t="shared" ca="1" si="13"/>
        <v/>
      </c>
      <c r="D854" t="s">
        <v>1044</v>
      </c>
      <c r="E854" t="s">
        <v>2584</v>
      </c>
      <c r="F854" t="s">
        <v>2295</v>
      </c>
    </row>
    <row r="855" spans="1:6" x14ac:dyDescent="0.25">
      <c r="A855" t="s">
        <v>2584</v>
      </c>
      <c r="B855" t="s">
        <v>2296</v>
      </c>
      <c r="C855" t="str">
        <f t="shared" ca="1" si="13"/>
        <v/>
      </c>
      <c r="D855" t="s">
        <v>1045</v>
      </c>
      <c r="E855" t="s">
        <v>2584</v>
      </c>
      <c r="F855" t="s">
        <v>2296</v>
      </c>
    </row>
    <row r="856" spans="1:6" x14ac:dyDescent="0.25">
      <c r="A856" t="s">
        <v>2584</v>
      </c>
      <c r="B856" t="s">
        <v>2297</v>
      </c>
      <c r="C856" t="str">
        <f t="shared" ca="1" si="13"/>
        <v/>
      </c>
      <c r="D856" t="s">
        <v>1046</v>
      </c>
      <c r="E856" t="s">
        <v>2584</v>
      </c>
      <c r="F856" t="s">
        <v>2297</v>
      </c>
    </row>
    <row r="857" spans="1:6" x14ac:dyDescent="0.25">
      <c r="A857" t="s">
        <v>2584</v>
      </c>
      <c r="B857" t="s">
        <v>2298</v>
      </c>
      <c r="C857" t="str">
        <f t="shared" ca="1" si="13"/>
        <v/>
      </c>
      <c r="D857" t="s">
        <v>1047</v>
      </c>
      <c r="E857" t="s">
        <v>2584</v>
      </c>
      <c r="F857" t="s">
        <v>2298</v>
      </c>
    </row>
    <row r="858" spans="1:6" x14ac:dyDescent="0.25">
      <c r="A858" t="s">
        <v>2584</v>
      </c>
      <c r="B858" t="s">
        <v>2299</v>
      </c>
      <c r="C858" t="str">
        <f t="shared" ca="1" si="13"/>
        <v/>
      </c>
      <c r="D858" t="s">
        <v>1048</v>
      </c>
      <c r="E858" t="s">
        <v>2584</v>
      </c>
      <c r="F858" t="s">
        <v>2299</v>
      </c>
    </row>
    <row r="859" spans="1:6" x14ac:dyDescent="0.25">
      <c r="A859" t="s">
        <v>2584</v>
      </c>
      <c r="B859" t="s">
        <v>2300</v>
      </c>
      <c r="C859" t="str">
        <f t="shared" ca="1" si="13"/>
        <v/>
      </c>
      <c r="D859" t="s">
        <v>1049</v>
      </c>
      <c r="E859" t="s">
        <v>2584</v>
      </c>
      <c r="F859" t="s">
        <v>2300</v>
      </c>
    </row>
    <row r="860" spans="1:6" x14ac:dyDescent="0.25">
      <c r="A860" t="s">
        <v>2584</v>
      </c>
      <c r="B860" t="s">
        <v>2301</v>
      </c>
      <c r="C860" t="str">
        <f t="shared" ca="1" si="13"/>
        <v/>
      </c>
      <c r="D860" t="s">
        <v>1050</v>
      </c>
      <c r="E860" t="s">
        <v>2584</v>
      </c>
      <c r="F860" t="s">
        <v>2301</v>
      </c>
    </row>
    <row r="861" spans="1:6" x14ac:dyDescent="0.25">
      <c r="A861" t="s">
        <v>2584</v>
      </c>
      <c r="B861" t="s">
        <v>2302</v>
      </c>
      <c r="C861" t="str">
        <f t="shared" ca="1" si="13"/>
        <v/>
      </c>
      <c r="D861" t="s">
        <v>1051</v>
      </c>
      <c r="E861" t="s">
        <v>2584</v>
      </c>
      <c r="F861" t="s">
        <v>2302</v>
      </c>
    </row>
    <row r="862" spans="1:6" x14ac:dyDescent="0.25">
      <c r="A862" t="s">
        <v>2584</v>
      </c>
      <c r="B862" t="s">
        <v>2303</v>
      </c>
      <c r="C862" t="str">
        <f t="shared" ca="1" si="13"/>
        <v/>
      </c>
      <c r="D862" t="s">
        <v>1052</v>
      </c>
      <c r="E862" t="s">
        <v>2584</v>
      </c>
      <c r="F862" t="s">
        <v>2303</v>
      </c>
    </row>
    <row r="863" spans="1:6" x14ac:dyDescent="0.25">
      <c r="A863" t="s">
        <v>2584</v>
      </c>
      <c r="B863" t="s">
        <v>2304</v>
      </c>
      <c r="C863" t="str">
        <f t="shared" ca="1" si="13"/>
        <v/>
      </c>
      <c r="D863" t="s">
        <v>2200</v>
      </c>
      <c r="E863" t="s">
        <v>2584</v>
      </c>
      <c r="F863" t="s">
        <v>2304</v>
      </c>
    </row>
    <row r="864" spans="1:6" x14ac:dyDescent="0.25">
      <c r="A864" t="s">
        <v>2584</v>
      </c>
      <c r="B864" t="s">
        <v>2305</v>
      </c>
      <c r="C864" t="str">
        <f t="shared" ca="1" si="13"/>
        <v/>
      </c>
      <c r="D864" t="s">
        <v>1054</v>
      </c>
      <c r="E864" t="s">
        <v>2584</v>
      </c>
      <c r="F864" t="s">
        <v>2305</v>
      </c>
    </row>
    <row r="865" spans="1:6" x14ac:dyDescent="0.25">
      <c r="A865" t="s">
        <v>2584</v>
      </c>
      <c r="B865" t="s">
        <v>2306</v>
      </c>
      <c r="C865" t="str">
        <f t="shared" ca="1" si="13"/>
        <v/>
      </c>
      <c r="D865" t="s">
        <v>1055</v>
      </c>
      <c r="E865" t="s">
        <v>2584</v>
      </c>
      <c r="F865" t="s">
        <v>2306</v>
      </c>
    </row>
    <row r="866" spans="1:6" x14ac:dyDescent="0.25">
      <c r="A866" t="s">
        <v>2584</v>
      </c>
      <c r="B866" t="s">
        <v>2307</v>
      </c>
      <c r="C866" t="str">
        <f t="shared" ca="1" si="13"/>
        <v/>
      </c>
      <c r="D866" t="s">
        <v>1056</v>
      </c>
      <c r="E866" t="s">
        <v>2584</v>
      </c>
      <c r="F866" t="s">
        <v>2307</v>
      </c>
    </row>
    <row r="867" spans="1:6" x14ac:dyDescent="0.25">
      <c r="A867" t="s">
        <v>2584</v>
      </c>
      <c r="B867" t="s">
        <v>2308</v>
      </c>
      <c r="C867" t="str">
        <f t="shared" ca="1" si="13"/>
        <v/>
      </c>
      <c r="D867" t="s">
        <v>1057</v>
      </c>
      <c r="E867" t="s">
        <v>2584</v>
      </c>
      <c r="F867" t="s">
        <v>2308</v>
      </c>
    </row>
    <row r="868" spans="1:6" x14ac:dyDescent="0.25">
      <c r="A868" t="s">
        <v>2584</v>
      </c>
      <c r="B868" t="s">
        <v>2309</v>
      </c>
      <c r="C868" t="str">
        <f t="shared" ca="1" si="13"/>
        <v/>
      </c>
      <c r="D868" t="s">
        <v>1058</v>
      </c>
      <c r="E868" t="s">
        <v>2584</v>
      </c>
      <c r="F868" t="s">
        <v>2309</v>
      </c>
    </row>
    <row r="869" spans="1:6" x14ac:dyDescent="0.25">
      <c r="A869" t="s">
        <v>2584</v>
      </c>
      <c r="B869" t="s">
        <v>2310</v>
      </c>
      <c r="C869" t="str">
        <f t="shared" ca="1" si="13"/>
        <v/>
      </c>
      <c r="D869" t="s">
        <v>1059</v>
      </c>
      <c r="E869" t="s">
        <v>2584</v>
      </c>
      <c r="F869" t="s">
        <v>2310</v>
      </c>
    </row>
    <row r="870" spans="1:6" x14ac:dyDescent="0.25">
      <c r="A870" t="s">
        <v>2584</v>
      </c>
      <c r="B870" t="s">
        <v>2311</v>
      </c>
      <c r="C870" t="str">
        <f t="shared" ca="1" si="13"/>
        <v/>
      </c>
      <c r="D870" t="s">
        <v>1060</v>
      </c>
      <c r="E870" t="s">
        <v>2584</v>
      </c>
      <c r="F870" t="s">
        <v>2311</v>
      </c>
    </row>
    <row r="871" spans="1:6" x14ac:dyDescent="0.25">
      <c r="A871" t="s">
        <v>2584</v>
      </c>
      <c r="B871" t="s">
        <v>2312</v>
      </c>
      <c r="C871" t="str">
        <f t="shared" ca="1" si="13"/>
        <v/>
      </c>
      <c r="D871" t="s">
        <v>1061</v>
      </c>
      <c r="E871" t="s">
        <v>2584</v>
      </c>
      <c r="F871" t="s">
        <v>2312</v>
      </c>
    </row>
    <row r="872" spans="1:6" x14ac:dyDescent="0.25">
      <c r="A872" t="s">
        <v>2584</v>
      </c>
      <c r="B872" t="s">
        <v>2313</v>
      </c>
      <c r="C872" t="str">
        <f t="shared" ca="1" si="13"/>
        <v/>
      </c>
      <c r="D872" t="s">
        <v>1062</v>
      </c>
      <c r="E872" t="s">
        <v>2584</v>
      </c>
      <c r="F872" t="s">
        <v>2313</v>
      </c>
    </row>
    <row r="873" spans="1:6" x14ac:dyDescent="0.25">
      <c r="A873" t="s">
        <v>2584</v>
      </c>
      <c r="B873" t="s">
        <v>2314</v>
      </c>
      <c r="C873" t="str">
        <f t="shared" ca="1" si="13"/>
        <v/>
      </c>
      <c r="D873" t="s">
        <v>2201</v>
      </c>
      <c r="E873" t="s">
        <v>2584</v>
      </c>
      <c r="F873" t="s">
        <v>2314</v>
      </c>
    </row>
    <row r="874" spans="1:6" x14ac:dyDescent="0.25">
      <c r="A874" t="s">
        <v>2584</v>
      </c>
      <c r="B874" t="s">
        <v>2315</v>
      </c>
      <c r="C874" t="str">
        <f t="shared" ca="1" si="13"/>
        <v/>
      </c>
      <c r="D874" t="s">
        <v>1064</v>
      </c>
      <c r="E874" t="s">
        <v>2584</v>
      </c>
      <c r="F874" t="s">
        <v>2315</v>
      </c>
    </row>
    <row r="875" spans="1:6" x14ac:dyDescent="0.25">
      <c r="A875" t="s">
        <v>2584</v>
      </c>
      <c r="B875" t="s">
        <v>2316</v>
      </c>
      <c r="C875" t="str">
        <f t="shared" ca="1" si="13"/>
        <v/>
      </c>
      <c r="D875" t="s">
        <v>1065</v>
      </c>
      <c r="E875" t="s">
        <v>2584</v>
      </c>
      <c r="F875" t="s">
        <v>2316</v>
      </c>
    </row>
    <row r="876" spans="1:6" x14ac:dyDescent="0.25">
      <c r="A876" t="s">
        <v>2584</v>
      </c>
      <c r="B876" t="s">
        <v>2317</v>
      </c>
      <c r="C876" t="str">
        <f t="shared" ca="1" si="13"/>
        <v/>
      </c>
      <c r="D876" t="s">
        <v>1066</v>
      </c>
      <c r="E876" t="s">
        <v>2584</v>
      </c>
      <c r="F876" t="s">
        <v>2317</v>
      </c>
    </row>
    <row r="877" spans="1:6" x14ac:dyDescent="0.25">
      <c r="A877" t="s">
        <v>2584</v>
      </c>
      <c r="B877" t="s">
        <v>2318</v>
      </c>
      <c r="C877" t="str">
        <f t="shared" ca="1" si="13"/>
        <v/>
      </c>
      <c r="D877" t="s">
        <v>1067</v>
      </c>
      <c r="E877" t="s">
        <v>2584</v>
      </c>
      <c r="F877" t="s">
        <v>2318</v>
      </c>
    </row>
    <row r="878" spans="1:6" x14ac:dyDescent="0.25">
      <c r="A878" t="s">
        <v>2584</v>
      </c>
      <c r="B878" t="s">
        <v>2319</v>
      </c>
      <c r="C878" t="str">
        <f t="shared" ca="1" si="13"/>
        <v/>
      </c>
      <c r="D878" t="s">
        <v>1068</v>
      </c>
      <c r="E878" t="s">
        <v>2584</v>
      </c>
      <c r="F878" t="s">
        <v>2319</v>
      </c>
    </row>
    <row r="879" spans="1:6" x14ac:dyDescent="0.25">
      <c r="A879" t="s">
        <v>2584</v>
      </c>
      <c r="B879" t="s">
        <v>2320</v>
      </c>
      <c r="C879" t="str">
        <f t="shared" ca="1" si="13"/>
        <v/>
      </c>
      <c r="D879" t="s">
        <v>1069</v>
      </c>
      <c r="E879" t="s">
        <v>2584</v>
      </c>
      <c r="F879" t="s">
        <v>2320</v>
      </c>
    </row>
    <row r="880" spans="1:6" x14ac:dyDescent="0.25">
      <c r="A880" t="s">
        <v>2584</v>
      </c>
      <c r="B880" t="s">
        <v>2321</v>
      </c>
      <c r="C880" t="str">
        <f t="shared" ca="1" si="13"/>
        <v/>
      </c>
      <c r="D880" t="s">
        <v>1070</v>
      </c>
      <c r="E880" t="s">
        <v>2584</v>
      </c>
      <c r="F880" t="s">
        <v>2321</v>
      </c>
    </row>
    <row r="881" spans="1:6" x14ac:dyDescent="0.25">
      <c r="A881" t="s">
        <v>2584</v>
      </c>
      <c r="B881" t="s">
        <v>2322</v>
      </c>
      <c r="C881" t="str">
        <f t="shared" ca="1" si="13"/>
        <v/>
      </c>
      <c r="D881" t="s">
        <v>1071</v>
      </c>
      <c r="E881" t="s">
        <v>2584</v>
      </c>
      <c r="F881" t="s">
        <v>2322</v>
      </c>
    </row>
    <row r="882" spans="1:6" x14ac:dyDescent="0.25">
      <c r="A882" t="s">
        <v>2584</v>
      </c>
      <c r="B882" t="s">
        <v>2323</v>
      </c>
      <c r="C882" t="str">
        <f t="shared" ca="1" si="13"/>
        <v/>
      </c>
      <c r="D882" t="s">
        <v>1072</v>
      </c>
      <c r="E882" t="s">
        <v>2584</v>
      </c>
      <c r="F882" t="s">
        <v>2323</v>
      </c>
    </row>
    <row r="883" spans="1:6" x14ac:dyDescent="0.25">
      <c r="A883" t="s">
        <v>2584</v>
      </c>
      <c r="B883" t="s">
        <v>1957</v>
      </c>
      <c r="C883" t="str">
        <f t="shared" ca="1" si="13"/>
        <v/>
      </c>
      <c r="D883" t="s">
        <v>1074</v>
      </c>
      <c r="E883" t="s">
        <v>2584</v>
      </c>
      <c r="F883" t="s">
        <v>1957</v>
      </c>
    </row>
    <row r="884" spans="1:6" x14ac:dyDescent="0.25">
      <c r="A884" t="s">
        <v>2584</v>
      </c>
      <c r="B884" t="s">
        <v>1958</v>
      </c>
      <c r="C884" t="str">
        <f t="shared" ca="1" si="13"/>
        <v/>
      </c>
      <c r="D884" t="s">
        <v>1075</v>
      </c>
      <c r="E884" t="s">
        <v>2584</v>
      </c>
      <c r="F884" t="s">
        <v>1958</v>
      </c>
    </row>
    <row r="885" spans="1:6" x14ac:dyDescent="0.25">
      <c r="A885" t="s">
        <v>2584</v>
      </c>
      <c r="B885" t="s">
        <v>1959</v>
      </c>
      <c r="C885" t="str">
        <f t="shared" ca="1" si="13"/>
        <v/>
      </c>
      <c r="D885" t="s">
        <v>1076</v>
      </c>
      <c r="E885" t="s">
        <v>2584</v>
      </c>
      <c r="F885" t="s">
        <v>1959</v>
      </c>
    </row>
    <row r="886" spans="1:6" x14ac:dyDescent="0.25">
      <c r="A886" t="s">
        <v>2584</v>
      </c>
      <c r="B886" t="s">
        <v>1960</v>
      </c>
      <c r="C886" t="str">
        <f t="shared" ca="1" si="13"/>
        <v/>
      </c>
      <c r="D886" t="s">
        <v>1077</v>
      </c>
      <c r="E886" t="s">
        <v>2584</v>
      </c>
      <c r="F886" t="s">
        <v>1960</v>
      </c>
    </row>
    <row r="887" spans="1:6" x14ac:dyDescent="0.25">
      <c r="A887" t="s">
        <v>2584</v>
      </c>
      <c r="B887" t="s">
        <v>1961</v>
      </c>
      <c r="C887" t="str">
        <f t="shared" ca="1" si="13"/>
        <v/>
      </c>
      <c r="D887" t="s">
        <v>1078</v>
      </c>
      <c r="E887" t="s">
        <v>2584</v>
      </c>
      <c r="F887" t="s">
        <v>1961</v>
      </c>
    </row>
    <row r="888" spans="1:6" x14ac:dyDescent="0.25">
      <c r="A888" t="s">
        <v>2584</v>
      </c>
      <c r="B888" t="s">
        <v>1962</v>
      </c>
      <c r="C888" t="str">
        <f t="shared" ca="1" si="13"/>
        <v/>
      </c>
      <c r="D888" t="s">
        <v>1079</v>
      </c>
      <c r="E888" t="s">
        <v>2584</v>
      </c>
      <c r="F888" t="s">
        <v>1962</v>
      </c>
    </row>
    <row r="889" spans="1:6" x14ac:dyDescent="0.25">
      <c r="A889" t="s">
        <v>2584</v>
      </c>
      <c r="B889" t="s">
        <v>1963</v>
      </c>
      <c r="C889" t="str">
        <f t="shared" ca="1" si="13"/>
        <v/>
      </c>
      <c r="D889" t="s">
        <v>1080</v>
      </c>
      <c r="E889" t="s">
        <v>2584</v>
      </c>
      <c r="F889" t="s">
        <v>1963</v>
      </c>
    </row>
    <row r="890" spans="1:6" x14ac:dyDescent="0.25">
      <c r="A890" t="s">
        <v>2584</v>
      </c>
      <c r="B890" t="s">
        <v>1964</v>
      </c>
      <c r="C890" t="str">
        <f t="shared" ca="1" si="13"/>
        <v/>
      </c>
      <c r="D890" t="s">
        <v>1081</v>
      </c>
      <c r="E890" t="s">
        <v>2584</v>
      </c>
      <c r="F890" t="s">
        <v>1964</v>
      </c>
    </row>
    <row r="891" spans="1:6" x14ac:dyDescent="0.25">
      <c r="A891" t="s">
        <v>2584</v>
      </c>
      <c r="B891" t="s">
        <v>1965</v>
      </c>
      <c r="C891" t="str">
        <f t="shared" ca="1" si="13"/>
        <v/>
      </c>
      <c r="D891" t="s">
        <v>1082</v>
      </c>
      <c r="E891" t="s">
        <v>2584</v>
      </c>
      <c r="F891" t="s">
        <v>1965</v>
      </c>
    </row>
    <row r="892" spans="1:6" x14ac:dyDescent="0.25">
      <c r="A892" t="s">
        <v>2584</v>
      </c>
      <c r="B892" t="s">
        <v>1966</v>
      </c>
      <c r="C892" t="str">
        <f t="shared" ca="1" si="13"/>
        <v/>
      </c>
      <c r="D892" t="s">
        <v>1084</v>
      </c>
      <c r="E892" t="s">
        <v>2584</v>
      </c>
      <c r="F892" t="s">
        <v>1966</v>
      </c>
    </row>
    <row r="893" spans="1:6" x14ac:dyDescent="0.25">
      <c r="A893" t="s">
        <v>2584</v>
      </c>
      <c r="B893" t="s">
        <v>2324</v>
      </c>
      <c r="C893" t="str">
        <f t="shared" ca="1" si="13"/>
        <v/>
      </c>
      <c r="D893" t="s">
        <v>1085</v>
      </c>
      <c r="E893" t="s">
        <v>2584</v>
      </c>
      <c r="F893" t="s">
        <v>2324</v>
      </c>
    </row>
    <row r="894" spans="1:6" x14ac:dyDescent="0.25">
      <c r="A894" t="s">
        <v>2584</v>
      </c>
      <c r="B894" t="s">
        <v>2325</v>
      </c>
      <c r="C894" t="str">
        <f t="shared" ca="1" si="13"/>
        <v/>
      </c>
      <c r="D894" t="s">
        <v>1086</v>
      </c>
      <c r="E894" t="s">
        <v>2584</v>
      </c>
      <c r="F894" t="s">
        <v>2325</v>
      </c>
    </row>
    <row r="895" spans="1:6" x14ac:dyDescent="0.25">
      <c r="A895" t="s">
        <v>2584</v>
      </c>
      <c r="B895" t="s">
        <v>2326</v>
      </c>
      <c r="C895" t="str">
        <f t="shared" ca="1" si="13"/>
        <v/>
      </c>
      <c r="D895" t="s">
        <v>1087</v>
      </c>
      <c r="E895" t="s">
        <v>2584</v>
      </c>
      <c r="F895" t="s">
        <v>2326</v>
      </c>
    </row>
    <row r="896" spans="1:6" x14ac:dyDescent="0.25">
      <c r="A896" t="s">
        <v>2584</v>
      </c>
      <c r="B896" t="s">
        <v>2327</v>
      </c>
      <c r="C896" t="str">
        <f t="shared" ca="1" si="13"/>
        <v/>
      </c>
      <c r="D896" t="s">
        <v>1088</v>
      </c>
      <c r="E896" t="s">
        <v>2584</v>
      </c>
      <c r="F896" t="s">
        <v>2327</v>
      </c>
    </row>
    <row r="897" spans="1:6" x14ac:dyDescent="0.25">
      <c r="A897" t="s">
        <v>2584</v>
      </c>
      <c r="B897" t="s">
        <v>2328</v>
      </c>
      <c r="C897" t="str">
        <f t="shared" ref="C897:C960" ca="1" si="14">IF(ISBLANK(INDIRECT(CONCATENATE("'",A897,"'","!",B897))),"",(INDIRECT(CONCATENATE("'",A897,"'","!",B897))))</f>
        <v/>
      </c>
      <c r="D897" t="s">
        <v>1089</v>
      </c>
      <c r="E897" t="s">
        <v>2584</v>
      </c>
      <c r="F897" t="s">
        <v>2328</v>
      </c>
    </row>
    <row r="898" spans="1:6" x14ac:dyDescent="0.25">
      <c r="A898" t="s">
        <v>2584</v>
      </c>
      <c r="B898" t="s">
        <v>2329</v>
      </c>
      <c r="C898" t="str">
        <f t="shared" ca="1" si="14"/>
        <v/>
      </c>
      <c r="D898" t="s">
        <v>1090</v>
      </c>
      <c r="E898" t="s">
        <v>2584</v>
      </c>
      <c r="F898" t="s">
        <v>2329</v>
      </c>
    </row>
    <row r="899" spans="1:6" x14ac:dyDescent="0.25">
      <c r="A899" t="s">
        <v>2584</v>
      </c>
      <c r="B899" t="s">
        <v>2330</v>
      </c>
      <c r="C899" t="str">
        <f t="shared" ca="1" si="14"/>
        <v/>
      </c>
      <c r="D899" t="s">
        <v>1091</v>
      </c>
      <c r="E899" t="s">
        <v>2584</v>
      </c>
      <c r="F899" t="s">
        <v>2330</v>
      </c>
    </row>
    <row r="900" spans="1:6" x14ac:dyDescent="0.25">
      <c r="A900" t="s">
        <v>2584</v>
      </c>
      <c r="B900" t="s">
        <v>2331</v>
      </c>
      <c r="C900" t="str">
        <f t="shared" ca="1" si="14"/>
        <v/>
      </c>
      <c r="D900" t="s">
        <v>1092</v>
      </c>
      <c r="E900" t="s">
        <v>2584</v>
      </c>
      <c r="F900" t="s">
        <v>2331</v>
      </c>
    </row>
    <row r="901" spans="1:6" x14ac:dyDescent="0.25">
      <c r="A901" t="s">
        <v>2584</v>
      </c>
      <c r="B901" t="s">
        <v>2332</v>
      </c>
      <c r="C901" t="str">
        <f t="shared" ca="1" si="14"/>
        <v/>
      </c>
      <c r="D901" t="s">
        <v>2202</v>
      </c>
      <c r="E901" t="s">
        <v>2584</v>
      </c>
      <c r="F901" t="s">
        <v>2332</v>
      </c>
    </row>
    <row r="902" spans="1:6" x14ac:dyDescent="0.25">
      <c r="A902" t="s">
        <v>2584</v>
      </c>
      <c r="B902" t="s">
        <v>1967</v>
      </c>
      <c r="C902" t="str">
        <f t="shared" ca="1" si="14"/>
        <v/>
      </c>
      <c r="D902" t="s">
        <v>1094</v>
      </c>
      <c r="E902" t="s">
        <v>2584</v>
      </c>
      <c r="F902" t="s">
        <v>1967</v>
      </c>
    </row>
    <row r="903" spans="1:6" x14ac:dyDescent="0.25">
      <c r="A903" t="s">
        <v>2584</v>
      </c>
      <c r="B903" t="s">
        <v>1968</v>
      </c>
      <c r="C903" t="str">
        <f t="shared" ca="1" si="14"/>
        <v/>
      </c>
      <c r="D903" t="s">
        <v>1095</v>
      </c>
      <c r="E903" t="s">
        <v>2584</v>
      </c>
      <c r="F903" t="s">
        <v>1968</v>
      </c>
    </row>
    <row r="904" spans="1:6" x14ac:dyDescent="0.25">
      <c r="A904" t="s">
        <v>2584</v>
      </c>
      <c r="B904" t="s">
        <v>1969</v>
      </c>
      <c r="C904" t="str">
        <f t="shared" ca="1" si="14"/>
        <v/>
      </c>
      <c r="D904" t="s">
        <v>1096</v>
      </c>
      <c r="E904" t="s">
        <v>2584</v>
      </c>
      <c r="F904" t="s">
        <v>1969</v>
      </c>
    </row>
    <row r="905" spans="1:6" x14ac:dyDescent="0.25">
      <c r="A905" t="s">
        <v>2584</v>
      </c>
      <c r="B905" t="s">
        <v>1970</v>
      </c>
      <c r="C905" t="str">
        <f t="shared" ca="1" si="14"/>
        <v/>
      </c>
      <c r="D905" t="s">
        <v>1097</v>
      </c>
      <c r="E905" t="s">
        <v>2584</v>
      </c>
      <c r="F905" t="s">
        <v>1970</v>
      </c>
    </row>
    <row r="906" spans="1:6" x14ac:dyDescent="0.25">
      <c r="A906" t="s">
        <v>2584</v>
      </c>
      <c r="B906" t="s">
        <v>1971</v>
      </c>
      <c r="C906" t="str">
        <f t="shared" ca="1" si="14"/>
        <v/>
      </c>
      <c r="D906" t="s">
        <v>1098</v>
      </c>
      <c r="E906" t="s">
        <v>2584</v>
      </c>
      <c r="F906" t="s">
        <v>1971</v>
      </c>
    </row>
    <row r="907" spans="1:6" x14ac:dyDescent="0.25">
      <c r="A907" t="s">
        <v>2584</v>
      </c>
      <c r="B907" t="s">
        <v>1972</v>
      </c>
      <c r="C907" t="str">
        <f t="shared" ca="1" si="14"/>
        <v/>
      </c>
      <c r="D907" t="s">
        <v>1099</v>
      </c>
      <c r="E907" t="s">
        <v>2584</v>
      </c>
      <c r="F907" t="s">
        <v>1972</v>
      </c>
    </row>
    <row r="908" spans="1:6" x14ac:dyDescent="0.25">
      <c r="A908" t="s">
        <v>2584</v>
      </c>
      <c r="B908" t="s">
        <v>2333</v>
      </c>
      <c r="C908" t="str">
        <f t="shared" ca="1" si="14"/>
        <v/>
      </c>
      <c r="D908" t="s">
        <v>1100</v>
      </c>
      <c r="E908" t="s">
        <v>2584</v>
      </c>
      <c r="F908" t="s">
        <v>2333</v>
      </c>
    </row>
    <row r="909" spans="1:6" x14ac:dyDescent="0.25">
      <c r="A909" t="s">
        <v>2584</v>
      </c>
      <c r="B909" t="s">
        <v>1973</v>
      </c>
      <c r="C909" t="str">
        <f t="shared" ca="1" si="14"/>
        <v/>
      </c>
      <c r="D909" t="s">
        <v>1101</v>
      </c>
      <c r="E909" t="s">
        <v>2584</v>
      </c>
      <c r="F909" t="s">
        <v>1973</v>
      </c>
    </row>
    <row r="910" spans="1:6" x14ac:dyDescent="0.25">
      <c r="A910" t="s">
        <v>2584</v>
      </c>
      <c r="B910" t="s">
        <v>1974</v>
      </c>
      <c r="C910" t="str">
        <f t="shared" ca="1" si="14"/>
        <v/>
      </c>
      <c r="D910" t="s">
        <v>1102</v>
      </c>
      <c r="E910" t="s">
        <v>2584</v>
      </c>
      <c r="F910" t="s">
        <v>1974</v>
      </c>
    </row>
    <row r="911" spans="1:6" x14ac:dyDescent="0.25">
      <c r="A911" t="s">
        <v>2584</v>
      </c>
      <c r="B911" t="s">
        <v>2334</v>
      </c>
      <c r="C911" t="str">
        <f t="shared" ca="1" si="14"/>
        <v/>
      </c>
      <c r="D911" t="s">
        <v>2203</v>
      </c>
      <c r="E911" t="s">
        <v>2584</v>
      </c>
      <c r="F911" t="s">
        <v>2334</v>
      </c>
    </row>
    <row r="912" spans="1:6" x14ac:dyDescent="0.25">
      <c r="A912" t="s">
        <v>2584</v>
      </c>
      <c r="B912" t="s">
        <v>2292</v>
      </c>
      <c r="C912" t="str">
        <f t="shared" ca="1" si="14"/>
        <v/>
      </c>
      <c r="D912" t="s">
        <v>1104</v>
      </c>
      <c r="E912" t="s">
        <v>2584</v>
      </c>
      <c r="F912" t="s">
        <v>2292</v>
      </c>
    </row>
    <row r="913" spans="1:6" x14ac:dyDescent="0.25">
      <c r="A913" t="s">
        <v>2584</v>
      </c>
      <c r="B913" t="s">
        <v>2293</v>
      </c>
      <c r="C913" t="str">
        <f t="shared" ca="1" si="14"/>
        <v/>
      </c>
      <c r="D913" t="s">
        <v>1105</v>
      </c>
      <c r="E913" t="s">
        <v>2584</v>
      </c>
      <c r="F913" t="s">
        <v>2293</v>
      </c>
    </row>
    <row r="914" spans="1:6" x14ac:dyDescent="0.25">
      <c r="A914" t="s">
        <v>2584</v>
      </c>
      <c r="B914" t="s">
        <v>2294</v>
      </c>
      <c r="C914" t="str">
        <f t="shared" ca="1" si="14"/>
        <v/>
      </c>
      <c r="D914" t="s">
        <v>1106</v>
      </c>
      <c r="E914" t="s">
        <v>2584</v>
      </c>
      <c r="F914" t="s">
        <v>2294</v>
      </c>
    </row>
    <row r="915" spans="1:6" x14ac:dyDescent="0.25">
      <c r="A915" t="s">
        <v>2584</v>
      </c>
      <c r="B915" t="s">
        <v>2335</v>
      </c>
      <c r="C915" t="str">
        <f t="shared" ca="1" si="14"/>
        <v/>
      </c>
      <c r="D915" t="s">
        <v>1107</v>
      </c>
      <c r="E915" t="s">
        <v>2584</v>
      </c>
      <c r="F915" t="s">
        <v>2335</v>
      </c>
    </row>
    <row r="916" spans="1:6" x14ac:dyDescent="0.25">
      <c r="A916" t="s">
        <v>2584</v>
      </c>
      <c r="B916" t="s">
        <v>2336</v>
      </c>
      <c r="C916" t="str">
        <f t="shared" ca="1" si="14"/>
        <v/>
      </c>
      <c r="D916" t="s">
        <v>1108</v>
      </c>
      <c r="E916" t="s">
        <v>2584</v>
      </c>
      <c r="F916" t="s">
        <v>2336</v>
      </c>
    </row>
    <row r="917" spans="1:6" x14ac:dyDescent="0.25">
      <c r="A917" t="s">
        <v>2584</v>
      </c>
      <c r="B917" t="s">
        <v>2337</v>
      </c>
      <c r="C917" t="str">
        <f t="shared" ca="1" si="14"/>
        <v/>
      </c>
      <c r="D917" t="s">
        <v>1109</v>
      </c>
      <c r="E917" t="s">
        <v>2584</v>
      </c>
      <c r="F917" t="s">
        <v>2337</v>
      </c>
    </row>
    <row r="918" spans="1:6" x14ac:dyDescent="0.25">
      <c r="A918" t="s">
        <v>2584</v>
      </c>
      <c r="B918" t="s">
        <v>2338</v>
      </c>
      <c r="C918" t="str">
        <f t="shared" ca="1" si="14"/>
        <v/>
      </c>
      <c r="D918" t="s">
        <v>1110</v>
      </c>
      <c r="E918" t="s">
        <v>2584</v>
      </c>
      <c r="F918" t="s">
        <v>2338</v>
      </c>
    </row>
    <row r="919" spans="1:6" x14ac:dyDescent="0.25">
      <c r="A919" t="s">
        <v>2584</v>
      </c>
      <c r="B919" t="s">
        <v>2339</v>
      </c>
      <c r="C919" t="str">
        <f t="shared" ca="1" si="14"/>
        <v/>
      </c>
      <c r="D919" t="s">
        <v>1111</v>
      </c>
      <c r="E919" t="s">
        <v>2584</v>
      </c>
      <c r="F919" t="s">
        <v>2339</v>
      </c>
    </row>
    <row r="920" spans="1:6" x14ac:dyDescent="0.25">
      <c r="A920" t="s">
        <v>2584</v>
      </c>
      <c r="B920" t="s">
        <v>2340</v>
      </c>
      <c r="C920" t="str">
        <f t="shared" ca="1" si="14"/>
        <v/>
      </c>
      <c r="D920" t="s">
        <v>1112</v>
      </c>
      <c r="E920" t="s">
        <v>2584</v>
      </c>
      <c r="F920" t="s">
        <v>2340</v>
      </c>
    </row>
    <row r="921" spans="1:6" x14ac:dyDescent="0.25">
      <c r="A921" t="s">
        <v>2584</v>
      </c>
      <c r="B921" t="s">
        <v>1975</v>
      </c>
      <c r="C921" t="str">
        <f t="shared" ca="1" si="14"/>
        <v/>
      </c>
      <c r="D921" t="s">
        <v>2204</v>
      </c>
      <c r="E921" t="s">
        <v>2584</v>
      </c>
      <c r="F921" t="s">
        <v>1975</v>
      </c>
    </row>
    <row r="922" spans="1:6" x14ac:dyDescent="0.25">
      <c r="A922" t="s">
        <v>2584</v>
      </c>
      <c r="B922" t="s">
        <v>2341</v>
      </c>
      <c r="C922" t="str">
        <f t="shared" ca="1" si="14"/>
        <v/>
      </c>
      <c r="D922" t="s">
        <v>1114</v>
      </c>
      <c r="E922" t="s">
        <v>2584</v>
      </c>
      <c r="F922" t="s">
        <v>2341</v>
      </c>
    </row>
    <row r="923" spans="1:6" x14ac:dyDescent="0.25">
      <c r="A923" t="s">
        <v>2584</v>
      </c>
      <c r="B923" t="s">
        <v>2342</v>
      </c>
      <c r="C923" t="str">
        <f t="shared" ca="1" si="14"/>
        <v/>
      </c>
      <c r="D923" t="s">
        <v>1115</v>
      </c>
      <c r="E923" t="s">
        <v>2584</v>
      </c>
      <c r="F923" t="s">
        <v>2342</v>
      </c>
    </row>
    <row r="924" spans="1:6" x14ac:dyDescent="0.25">
      <c r="A924" t="s">
        <v>2584</v>
      </c>
      <c r="B924" t="s">
        <v>2343</v>
      </c>
      <c r="C924" t="str">
        <f t="shared" ca="1" si="14"/>
        <v/>
      </c>
      <c r="D924" t="s">
        <v>1116</v>
      </c>
      <c r="E924" t="s">
        <v>2584</v>
      </c>
      <c r="F924" t="s">
        <v>2343</v>
      </c>
    </row>
    <row r="925" spans="1:6" x14ac:dyDescent="0.25">
      <c r="A925" t="s">
        <v>2584</v>
      </c>
      <c r="B925" t="s">
        <v>2344</v>
      </c>
      <c r="C925" t="str">
        <f t="shared" ca="1" si="14"/>
        <v/>
      </c>
      <c r="D925" t="s">
        <v>1117</v>
      </c>
      <c r="E925" t="s">
        <v>2584</v>
      </c>
      <c r="F925" t="s">
        <v>2344</v>
      </c>
    </row>
    <row r="926" spans="1:6" x14ac:dyDescent="0.25">
      <c r="A926" t="s">
        <v>2584</v>
      </c>
      <c r="B926" t="s">
        <v>2345</v>
      </c>
      <c r="C926" t="str">
        <f t="shared" ca="1" si="14"/>
        <v/>
      </c>
      <c r="D926" t="s">
        <v>1118</v>
      </c>
      <c r="E926" t="s">
        <v>2584</v>
      </c>
      <c r="F926" t="s">
        <v>2345</v>
      </c>
    </row>
    <row r="927" spans="1:6" x14ac:dyDescent="0.25">
      <c r="A927" t="s">
        <v>2584</v>
      </c>
      <c r="B927" t="s">
        <v>2346</v>
      </c>
      <c r="C927" t="str">
        <f t="shared" ca="1" si="14"/>
        <v/>
      </c>
      <c r="D927" t="s">
        <v>1119</v>
      </c>
      <c r="E927" t="s">
        <v>2584</v>
      </c>
      <c r="F927" t="s">
        <v>2346</v>
      </c>
    </row>
    <row r="928" spans="1:6" x14ac:dyDescent="0.25">
      <c r="A928" t="s">
        <v>2584</v>
      </c>
      <c r="B928" t="s">
        <v>2347</v>
      </c>
      <c r="C928" t="str">
        <f t="shared" ca="1" si="14"/>
        <v/>
      </c>
      <c r="D928" t="s">
        <v>1120</v>
      </c>
      <c r="E928" t="s">
        <v>2584</v>
      </c>
      <c r="F928" t="s">
        <v>2347</v>
      </c>
    </row>
    <row r="929" spans="1:6" x14ac:dyDescent="0.25">
      <c r="A929" t="s">
        <v>2584</v>
      </c>
      <c r="B929" t="s">
        <v>2348</v>
      </c>
      <c r="C929" t="str">
        <f t="shared" ca="1" si="14"/>
        <v/>
      </c>
      <c r="D929" t="s">
        <v>1121</v>
      </c>
      <c r="E929" t="s">
        <v>2584</v>
      </c>
      <c r="F929" t="s">
        <v>2348</v>
      </c>
    </row>
    <row r="930" spans="1:6" x14ac:dyDescent="0.25">
      <c r="A930" t="s">
        <v>2584</v>
      </c>
      <c r="B930" t="s">
        <v>2349</v>
      </c>
      <c r="C930" t="str">
        <f t="shared" ca="1" si="14"/>
        <v/>
      </c>
      <c r="D930" t="s">
        <v>1122</v>
      </c>
      <c r="E930" t="s">
        <v>2584</v>
      </c>
      <c r="F930" t="s">
        <v>2349</v>
      </c>
    </row>
    <row r="931" spans="1:6" x14ac:dyDescent="0.25">
      <c r="A931" t="s">
        <v>2584</v>
      </c>
      <c r="B931" t="s">
        <v>2350</v>
      </c>
      <c r="C931" t="str">
        <f t="shared" ca="1" si="14"/>
        <v/>
      </c>
      <c r="D931" t="s">
        <v>2205</v>
      </c>
      <c r="E931" t="s">
        <v>2584</v>
      </c>
      <c r="F931" t="s">
        <v>2350</v>
      </c>
    </row>
    <row r="932" spans="1:6" x14ac:dyDescent="0.25">
      <c r="A932" t="s">
        <v>2584</v>
      </c>
      <c r="B932" t="s">
        <v>2351</v>
      </c>
      <c r="C932" t="str">
        <f t="shared" ca="1" si="14"/>
        <v/>
      </c>
      <c r="D932" t="s">
        <v>1124</v>
      </c>
      <c r="E932" t="s">
        <v>2584</v>
      </c>
      <c r="F932" t="s">
        <v>2351</v>
      </c>
    </row>
    <row r="933" spans="1:6" x14ac:dyDescent="0.25">
      <c r="A933" t="s">
        <v>2584</v>
      </c>
      <c r="B933" t="s">
        <v>2352</v>
      </c>
      <c r="C933" t="str">
        <f t="shared" ca="1" si="14"/>
        <v/>
      </c>
      <c r="D933" t="s">
        <v>1125</v>
      </c>
      <c r="E933" t="s">
        <v>2584</v>
      </c>
      <c r="F933" t="s">
        <v>2352</v>
      </c>
    </row>
    <row r="934" spans="1:6" x14ac:dyDescent="0.25">
      <c r="A934" t="s">
        <v>2584</v>
      </c>
      <c r="B934" t="s">
        <v>2353</v>
      </c>
      <c r="C934" t="str">
        <f t="shared" ca="1" si="14"/>
        <v/>
      </c>
      <c r="D934" t="s">
        <v>1126</v>
      </c>
      <c r="E934" t="s">
        <v>2584</v>
      </c>
      <c r="F934" t="s">
        <v>2353</v>
      </c>
    </row>
    <row r="935" spans="1:6" x14ac:dyDescent="0.25">
      <c r="A935" t="s">
        <v>2584</v>
      </c>
      <c r="B935" t="s">
        <v>2354</v>
      </c>
      <c r="C935" t="str">
        <f t="shared" ca="1" si="14"/>
        <v/>
      </c>
      <c r="D935" t="s">
        <v>1127</v>
      </c>
      <c r="E935" t="s">
        <v>2584</v>
      </c>
      <c r="F935" t="s">
        <v>2354</v>
      </c>
    </row>
    <row r="936" spans="1:6" x14ac:dyDescent="0.25">
      <c r="A936" t="s">
        <v>2584</v>
      </c>
      <c r="B936" t="s">
        <v>2355</v>
      </c>
      <c r="C936" t="str">
        <f t="shared" ca="1" si="14"/>
        <v/>
      </c>
      <c r="D936" t="s">
        <v>1128</v>
      </c>
      <c r="E936" t="s">
        <v>2584</v>
      </c>
      <c r="F936" t="s">
        <v>2355</v>
      </c>
    </row>
    <row r="937" spans="1:6" x14ac:dyDescent="0.25">
      <c r="A937" t="s">
        <v>2584</v>
      </c>
      <c r="B937" t="s">
        <v>2356</v>
      </c>
      <c r="C937" t="str">
        <f t="shared" ca="1" si="14"/>
        <v/>
      </c>
      <c r="D937" t="s">
        <v>1129</v>
      </c>
      <c r="E937" t="s">
        <v>2584</v>
      </c>
      <c r="F937" t="s">
        <v>2356</v>
      </c>
    </row>
    <row r="938" spans="1:6" x14ac:dyDescent="0.25">
      <c r="A938" t="s">
        <v>2584</v>
      </c>
      <c r="B938" t="s">
        <v>2357</v>
      </c>
      <c r="C938" t="str">
        <f t="shared" ca="1" si="14"/>
        <v/>
      </c>
      <c r="D938" t="s">
        <v>1130</v>
      </c>
      <c r="E938" t="s">
        <v>2584</v>
      </c>
      <c r="F938" t="s">
        <v>2357</v>
      </c>
    </row>
    <row r="939" spans="1:6" x14ac:dyDescent="0.25">
      <c r="A939" t="s">
        <v>2584</v>
      </c>
      <c r="B939" t="s">
        <v>2358</v>
      </c>
      <c r="C939" t="str">
        <f t="shared" ca="1" si="14"/>
        <v/>
      </c>
      <c r="D939" t="s">
        <v>1131</v>
      </c>
      <c r="E939" t="s">
        <v>2584</v>
      </c>
      <c r="F939" t="s">
        <v>2358</v>
      </c>
    </row>
    <row r="940" spans="1:6" x14ac:dyDescent="0.25">
      <c r="A940" t="s">
        <v>2584</v>
      </c>
      <c r="B940" t="s">
        <v>2359</v>
      </c>
      <c r="C940" t="str">
        <f t="shared" ca="1" si="14"/>
        <v/>
      </c>
      <c r="D940" t="s">
        <v>1132</v>
      </c>
      <c r="E940" t="s">
        <v>2584</v>
      </c>
      <c r="F940" t="s">
        <v>2359</v>
      </c>
    </row>
    <row r="941" spans="1:6" x14ac:dyDescent="0.25">
      <c r="A941" t="s">
        <v>2584</v>
      </c>
      <c r="B941" t="s">
        <v>2360</v>
      </c>
      <c r="C941" t="str">
        <f t="shared" ca="1" si="14"/>
        <v/>
      </c>
      <c r="D941" t="s">
        <v>2206</v>
      </c>
      <c r="E941" t="s">
        <v>2584</v>
      </c>
      <c r="F941" t="s">
        <v>2360</v>
      </c>
    </row>
    <row r="942" spans="1:6" x14ac:dyDescent="0.25">
      <c r="A942" t="s">
        <v>2584</v>
      </c>
      <c r="B942" t="s">
        <v>2361</v>
      </c>
      <c r="C942" t="str">
        <f t="shared" ca="1" si="14"/>
        <v/>
      </c>
      <c r="D942" t="s">
        <v>1134</v>
      </c>
      <c r="E942" t="s">
        <v>2584</v>
      </c>
      <c r="F942" t="s">
        <v>2361</v>
      </c>
    </row>
    <row r="943" spans="1:6" x14ac:dyDescent="0.25">
      <c r="A943" t="s">
        <v>2584</v>
      </c>
      <c r="B943" t="s">
        <v>2362</v>
      </c>
      <c r="C943" t="str">
        <f t="shared" ca="1" si="14"/>
        <v/>
      </c>
      <c r="D943" t="s">
        <v>1135</v>
      </c>
      <c r="E943" t="s">
        <v>2584</v>
      </c>
      <c r="F943" t="s">
        <v>2362</v>
      </c>
    </row>
    <row r="944" spans="1:6" x14ac:dyDescent="0.25">
      <c r="A944" t="s">
        <v>2584</v>
      </c>
      <c r="B944" t="s">
        <v>2363</v>
      </c>
      <c r="C944" t="str">
        <f t="shared" ca="1" si="14"/>
        <v/>
      </c>
      <c r="D944" t="s">
        <v>1136</v>
      </c>
      <c r="E944" t="s">
        <v>2584</v>
      </c>
      <c r="F944" t="s">
        <v>2363</v>
      </c>
    </row>
    <row r="945" spans="1:6" x14ac:dyDescent="0.25">
      <c r="A945" t="s">
        <v>2584</v>
      </c>
      <c r="B945" t="s">
        <v>2364</v>
      </c>
      <c r="C945" t="str">
        <f t="shared" ca="1" si="14"/>
        <v/>
      </c>
      <c r="D945" t="s">
        <v>1137</v>
      </c>
      <c r="E945" t="s">
        <v>2584</v>
      </c>
      <c r="F945" t="s">
        <v>2364</v>
      </c>
    </row>
    <row r="946" spans="1:6" x14ac:dyDescent="0.25">
      <c r="A946" t="s">
        <v>2584</v>
      </c>
      <c r="B946" t="s">
        <v>2365</v>
      </c>
      <c r="C946" t="str">
        <f t="shared" ca="1" si="14"/>
        <v/>
      </c>
      <c r="D946" t="s">
        <v>1138</v>
      </c>
      <c r="E946" t="s">
        <v>2584</v>
      </c>
      <c r="F946" t="s">
        <v>2365</v>
      </c>
    </row>
    <row r="947" spans="1:6" x14ac:dyDescent="0.25">
      <c r="A947" t="s">
        <v>2584</v>
      </c>
      <c r="B947" t="s">
        <v>2366</v>
      </c>
      <c r="C947" t="str">
        <f t="shared" ca="1" si="14"/>
        <v/>
      </c>
      <c r="D947" t="s">
        <v>1139</v>
      </c>
      <c r="E947" t="s">
        <v>2584</v>
      </c>
      <c r="F947" t="s">
        <v>2366</v>
      </c>
    </row>
    <row r="948" spans="1:6" x14ac:dyDescent="0.25">
      <c r="A948" t="s">
        <v>2584</v>
      </c>
      <c r="B948" t="s">
        <v>2367</v>
      </c>
      <c r="C948" t="str">
        <f t="shared" ca="1" si="14"/>
        <v/>
      </c>
      <c r="D948" t="s">
        <v>1140</v>
      </c>
      <c r="E948" t="s">
        <v>2584</v>
      </c>
      <c r="F948" t="s">
        <v>2367</v>
      </c>
    </row>
    <row r="949" spans="1:6" x14ac:dyDescent="0.25">
      <c r="A949" t="s">
        <v>2584</v>
      </c>
      <c r="B949" t="s">
        <v>2368</v>
      </c>
      <c r="C949" t="str">
        <f t="shared" ca="1" si="14"/>
        <v/>
      </c>
      <c r="D949" t="s">
        <v>1141</v>
      </c>
      <c r="E949" t="s">
        <v>2584</v>
      </c>
      <c r="F949" t="s">
        <v>2368</v>
      </c>
    </row>
    <row r="950" spans="1:6" x14ac:dyDescent="0.25">
      <c r="A950" t="s">
        <v>2584</v>
      </c>
      <c r="B950" t="s">
        <v>2369</v>
      </c>
      <c r="C950" t="str">
        <f t="shared" ca="1" si="14"/>
        <v/>
      </c>
      <c r="D950" t="s">
        <v>1142</v>
      </c>
      <c r="E950" t="s">
        <v>2584</v>
      </c>
      <c r="F950" t="s">
        <v>2369</v>
      </c>
    </row>
    <row r="951" spans="1:6" x14ac:dyDescent="0.25">
      <c r="A951" t="s">
        <v>2584</v>
      </c>
      <c r="B951" t="s">
        <v>2370</v>
      </c>
      <c r="C951" t="str">
        <f t="shared" ca="1" si="14"/>
        <v/>
      </c>
      <c r="D951" t="s">
        <v>1144</v>
      </c>
      <c r="E951" t="s">
        <v>2584</v>
      </c>
      <c r="F951" t="s">
        <v>2370</v>
      </c>
    </row>
    <row r="952" spans="1:6" x14ac:dyDescent="0.25">
      <c r="A952" t="s">
        <v>2584</v>
      </c>
      <c r="B952" t="s">
        <v>2371</v>
      </c>
      <c r="C952" t="str">
        <f t="shared" ca="1" si="14"/>
        <v/>
      </c>
      <c r="D952" t="s">
        <v>1145</v>
      </c>
      <c r="E952" t="s">
        <v>2584</v>
      </c>
      <c r="F952" t="s">
        <v>2371</v>
      </c>
    </row>
    <row r="953" spans="1:6" x14ac:dyDescent="0.25">
      <c r="A953" t="s">
        <v>2584</v>
      </c>
      <c r="B953" t="s">
        <v>2372</v>
      </c>
      <c r="C953" t="str">
        <f t="shared" ca="1" si="14"/>
        <v/>
      </c>
      <c r="D953" t="s">
        <v>1146</v>
      </c>
      <c r="E953" t="s">
        <v>2584</v>
      </c>
      <c r="F953" t="s">
        <v>2372</v>
      </c>
    </row>
    <row r="954" spans="1:6" x14ac:dyDescent="0.25">
      <c r="A954" t="s">
        <v>2584</v>
      </c>
      <c r="B954" t="s">
        <v>2373</v>
      </c>
      <c r="C954" t="str">
        <f t="shared" ca="1" si="14"/>
        <v/>
      </c>
      <c r="D954" t="s">
        <v>1147</v>
      </c>
      <c r="E954" t="s">
        <v>2584</v>
      </c>
      <c r="F954" t="s">
        <v>2373</v>
      </c>
    </row>
    <row r="955" spans="1:6" x14ac:dyDescent="0.25">
      <c r="A955" t="s">
        <v>2584</v>
      </c>
      <c r="B955" t="s">
        <v>2374</v>
      </c>
      <c r="C955" t="str">
        <f t="shared" ca="1" si="14"/>
        <v/>
      </c>
      <c r="D955" t="s">
        <v>1148</v>
      </c>
      <c r="E955" t="s">
        <v>2584</v>
      </c>
      <c r="F955" t="s">
        <v>2374</v>
      </c>
    </row>
    <row r="956" spans="1:6" x14ac:dyDescent="0.25">
      <c r="A956" t="s">
        <v>2584</v>
      </c>
      <c r="B956" t="s">
        <v>2375</v>
      </c>
      <c r="C956" t="str">
        <f t="shared" ca="1" si="14"/>
        <v/>
      </c>
      <c r="D956" t="s">
        <v>1149</v>
      </c>
      <c r="E956" t="s">
        <v>2584</v>
      </c>
      <c r="F956" t="s">
        <v>2375</v>
      </c>
    </row>
    <row r="957" spans="1:6" x14ac:dyDescent="0.25">
      <c r="A957" t="s">
        <v>2584</v>
      </c>
      <c r="B957" t="s">
        <v>2376</v>
      </c>
      <c r="C957" t="str">
        <f t="shared" ca="1" si="14"/>
        <v/>
      </c>
      <c r="D957" t="s">
        <v>1150</v>
      </c>
      <c r="E957" t="s">
        <v>2584</v>
      </c>
      <c r="F957" t="s">
        <v>2376</v>
      </c>
    </row>
    <row r="958" spans="1:6" x14ac:dyDescent="0.25">
      <c r="A958" t="s">
        <v>2584</v>
      </c>
      <c r="B958" t="s">
        <v>2377</v>
      </c>
      <c r="C958" t="str">
        <f t="shared" ca="1" si="14"/>
        <v/>
      </c>
      <c r="D958" t="s">
        <v>1151</v>
      </c>
      <c r="E958" t="s">
        <v>2584</v>
      </c>
      <c r="F958" t="s">
        <v>2377</v>
      </c>
    </row>
    <row r="959" spans="1:6" x14ac:dyDescent="0.25">
      <c r="A959" t="s">
        <v>2584</v>
      </c>
      <c r="B959" t="s">
        <v>2378</v>
      </c>
      <c r="C959" t="str">
        <f t="shared" ca="1" si="14"/>
        <v/>
      </c>
      <c r="D959" t="s">
        <v>1152</v>
      </c>
      <c r="E959" t="s">
        <v>2584</v>
      </c>
      <c r="F959" t="s">
        <v>2378</v>
      </c>
    </row>
    <row r="960" spans="1:6" x14ac:dyDescent="0.25">
      <c r="A960" t="s">
        <v>2584</v>
      </c>
      <c r="B960" t="s">
        <v>1529</v>
      </c>
      <c r="C960" t="str">
        <f t="shared" ca="1" si="14"/>
        <v/>
      </c>
      <c r="D960" t="s">
        <v>1154</v>
      </c>
      <c r="E960" t="s">
        <v>2584</v>
      </c>
      <c r="F960" t="s">
        <v>1529</v>
      </c>
    </row>
    <row r="961" spans="1:6" x14ac:dyDescent="0.25">
      <c r="A961" t="s">
        <v>2584</v>
      </c>
      <c r="B961" t="s">
        <v>1530</v>
      </c>
      <c r="C961" t="str">
        <f t="shared" ref="C961:C1024" ca="1" si="15">IF(ISBLANK(INDIRECT(CONCATENATE("'",A961,"'","!",B961))),"",(INDIRECT(CONCATENATE("'",A961,"'","!",B961))))</f>
        <v/>
      </c>
      <c r="D961" t="s">
        <v>1155</v>
      </c>
      <c r="E961" t="s">
        <v>2584</v>
      </c>
      <c r="F961" t="s">
        <v>1530</v>
      </c>
    </row>
    <row r="962" spans="1:6" x14ac:dyDescent="0.25">
      <c r="A962" t="s">
        <v>2584</v>
      </c>
      <c r="B962" t="s">
        <v>1531</v>
      </c>
      <c r="C962" t="str">
        <f t="shared" ca="1" si="15"/>
        <v/>
      </c>
      <c r="D962" t="s">
        <v>1156</v>
      </c>
      <c r="E962" t="s">
        <v>2584</v>
      </c>
      <c r="F962" t="s">
        <v>1531</v>
      </c>
    </row>
    <row r="963" spans="1:6" x14ac:dyDescent="0.25">
      <c r="A963" t="s">
        <v>2584</v>
      </c>
      <c r="B963" t="s">
        <v>1532</v>
      </c>
      <c r="C963" t="str">
        <f t="shared" ca="1" si="15"/>
        <v/>
      </c>
      <c r="D963" t="s">
        <v>1157</v>
      </c>
      <c r="E963" t="s">
        <v>2584</v>
      </c>
      <c r="F963" t="s">
        <v>1532</v>
      </c>
    </row>
    <row r="964" spans="1:6" x14ac:dyDescent="0.25">
      <c r="A964" t="s">
        <v>2584</v>
      </c>
      <c r="B964" t="s">
        <v>1533</v>
      </c>
      <c r="C964" t="str">
        <f t="shared" ca="1" si="15"/>
        <v/>
      </c>
      <c r="D964" t="s">
        <v>1158</v>
      </c>
      <c r="E964" t="s">
        <v>2584</v>
      </c>
      <c r="F964" t="s">
        <v>1533</v>
      </c>
    </row>
    <row r="965" spans="1:6" x14ac:dyDescent="0.25">
      <c r="A965" t="s">
        <v>2584</v>
      </c>
      <c r="B965" t="s">
        <v>1534</v>
      </c>
      <c r="C965" t="str">
        <f t="shared" ca="1" si="15"/>
        <v/>
      </c>
      <c r="D965" t="s">
        <v>1159</v>
      </c>
      <c r="E965" t="s">
        <v>2584</v>
      </c>
      <c r="F965" t="s">
        <v>1534</v>
      </c>
    </row>
    <row r="966" spans="1:6" x14ac:dyDescent="0.25">
      <c r="A966" t="s">
        <v>2584</v>
      </c>
      <c r="B966" t="s">
        <v>1535</v>
      </c>
      <c r="C966" t="str">
        <f t="shared" ca="1" si="15"/>
        <v/>
      </c>
      <c r="D966" t="s">
        <v>1160</v>
      </c>
      <c r="E966" t="s">
        <v>2584</v>
      </c>
      <c r="F966" t="s">
        <v>1535</v>
      </c>
    </row>
    <row r="967" spans="1:6" x14ac:dyDescent="0.25">
      <c r="A967" t="s">
        <v>2584</v>
      </c>
      <c r="B967" t="s">
        <v>1536</v>
      </c>
      <c r="C967" t="str">
        <f t="shared" ca="1" si="15"/>
        <v/>
      </c>
      <c r="D967" t="s">
        <v>1161</v>
      </c>
      <c r="E967" t="s">
        <v>2584</v>
      </c>
      <c r="F967" t="s">
        <v>1536</v>
      </c>
    </row>
    <row r="968" spans="1:6" x14ac:dyDescent="0.25">
      <c r="A968" t="s">
        <v>2584</v>
      </c>
      <c r="B968" t="s">
        <v>1537</v>
      </c>
      <c r="C968" t="str">
        <f t="shared" ca="1" si="15"/>
        <v/>
      </c>
      <c r="D968" t="s">
        <v>1162</v>
      </c>
      <c r="E968" t="s">
        <v>2584</v>
      </c>
      <c r="F968" t="s">
        <v>1537</v>
      </c>
    </row>
    <row r="969" spans="1:6" x14ac:dyDescent="0.25">
      <c r="A969" t="s">
        <v>2584</v>
      </c>
      <c r="B969" t="s">
        <v>1976</v>
      </c>
      <c r="C969" t="str">
        <f t="shared" ca="1" si="15"/>
        <v/>
      </c>
      <c r="D969" t="s">
        <v>2207</v>
      </c>
      <c r="E969" t="s">
        <v>2584</v>
      </c>
      <c r="F969" t="s">
        <v>1976</v>
      </c>
    </row>
    <row r="970" spans="1:6" x14ac:dyDescent="0.25">
      <c r="A970" t="s">
        <v>2584</v>
      </c>
      <c r="B970" t="s">
        <v>1540</v>
      </c>
      <c r="C970" t="str">
        <f t="shared" ca="1" si="15"/>
        <v/>
      </c>
      <c r="D970" t="s">
        <v>1164</v>
      </c>
      <c r="E970" t="s">
        <v>2584</v>
      </c>
      <c r="F970" t="s">
        <v>1540</v>
      </c>
    </row>
    <row r="971" spans="1:6" x14ac:dyDescent="0.25">
      <c r="A971" t="s">
        <v>2584</v>
      </c>
      <c r="B971" t="s">
        <v>1541</v>
      </c>
      <c r="C971" t="str">
        <f t="shared" ca="1" si="15"/>
        <v/>
      </c>
      <c r="D971" t="s">
        <v>1165</v>
      </c>
      <c r="E971" t="s">
        <v>2584</v>
      </c>
      <c r="F971" t="s">
        <v>1541</v>
      </c>
    </row>
    <row r="972" spans="1:6" x14ac:dyDescent="0.25">
      <c r="A972" t="s">
        <v>2584</v>
      </c>
      <c r="B972" t="s">
        <v>1542</v>
      </c>
      <c r="C972" t="str">
        <f t="shared" ca="1" si="15"/>
        <v/>
      </c>
      <c r="D972" t="s">
        <v>1166</v>
      </c>
      <c r="E972" t="s">
        <v>2584</v>
      </c>
      <c r="F972" t="s">
        <v>1542</v>
      </c>
    </row>
    <row r="973" spans="1:6" x14ac:dyDescent="0.25">
      <c r="A973" t="s">
        <v>2584</v>
      </c>
      <c r="B973" t="s">
        <v>1543</v>
      </c>
      <c r="C973" t="str">
        <f t="shared" ca="1" si="15"/>
        <v/>
      </c>
      <c r="D973" t="s">
        <v>1167</v>
      </c>
      <c r="E973" t="s">
        <v>2584</v>
      </c>
      <c r="F973" t="s">
        <v>1543</v>
      </c>
    </row>
    <row r="974" spans="1:6" x14ac:dyDescent="0.25">
      <c r="A974" t="s">
        <v>2584</v>
      </c>
      <c r="B974" t="s">
        <v>1544</v>
      </c>
      <c r="C974" t="str">
        <f t="shared" ca="1" si="15"/>
        <v/>
      </c>
      <c r="D974" t="s">
        <v>1168</v>
      </c>
      <c r="E974" t="s">
        <v>2584</v>
      </c>
      <c r="F974" t="s">
        <v>1544</v>
      </c>
    </row>
    <row r="975" spans="1:6" x14ac:dyDescent="0.25">
      <c r="A975" t="s">
        <v>2584</v>
      </c>
      <c r="B975" t="s">
        <v>1545</v>
      </c>
      <c r="C975" t="str">
        <f t="shared" ca="1" si="15"/>
        <v/>
      </c>
      <c r="D975" t="s">
        <v>1169</v>
      </c>
      <c r="E975" t="s">
        <v>2584</v>
      </c>
      <c r="F975" t="s">
        <v>1545</v>
      </c>
    </row>
    <row r="976" spans="1:6" x14ac:dyDescent="0.25">
      <c r="A976" t="s">
        <v>2584</v>
      </c>
      <c r="B976" t="s">
        <v>1546</v>
      </c>
      <c r="C976" t="str">
        <f t="shared" ca="1" si="15"/>
        <v/>
      </c>
      <c r="D976" t="s">
        <v>1170</v>
      </c>
      <c r="E976" t="s">
        <v>2584</v>
      </c>
      <c r="F976" t="s">
        <v>1546</v>
      </c>
    </row>
    <row r="977" spans="1:6" x14ac:dyDescent="0.25">
      <c r="A977" t="s">
        <v>2584</v>
      </c>
      <c r="B977" t="s">
        <v>1547</v>
      </c>
      <c r="C977" t="str">
        <f t="shared" ca="1" si="15"/>
        <v/>
      </c>
      <c r="D977" t="s">
        <v>1171</v>
      </c>
      <c r="E977" t="s">
        <v>2584</v>
      </c>
      <c r="F977" t="s">
        <v>1547</v>
      </c>
    </row>
    <row r="978" spans="1:6" x14ac:dyDescent="0.25">
      <c r="A978" t="s">
        <v>2584</v>
      </c>
      <c r="B978" t="s">
        <v>1548</v>
      </c>
      <c r="C978" t="str">
        <f t="shared" ca="1" si="15"/>
        <v/>
      </c>
      <c r="D978" t="s">
        <v>1172</v>
      </c>
      <c r="E978" t="s">
        <v>2584</v>
      </c>
      <c r="F978" t="s">
        <v>1548</v>
      </c>
    </row>
    <row r="979" spans="1:6" x14ac:dyDescent="0.25">
      <c r="A979" t="s">
        <v>2584</v>
      </c>
      <c r="B979" t="s">
        <v>1977</v>
      </c>
      <c r="C979" t="str">
        <f t="shared" ca="1" si="15"/>
        <v/>
      </c>
      <c r="D979" t="s">
        <v>2208</v>
      </c>
      <c r="E979" t="s">
        <v>2584</v>
      </c>
      <c r="F979" t="s">
        <v>1977</v>
      </c>
    </row>
    <row r="980" spans="1:6" x14ac:dyDescent="0.25">
      <c r="A980" t="s">
        <v>2584</v>
      </c>
      <c r="B980" t="s">
        <v>1549</v>
      </c>
      <c r="C980" t="str">
        <f t="shared" ca="1" si="15"/>
        <v/>
      </c>
      <c r="D980" t="s">
        <v>1174</v>
      </c>
      <c r="E980" t="s">
        <v>2584</v>
      </c>
      <c r="F980" t="s">
        <v>1549</v>
      </c>
    </row>
    <row r="981" spans="1:6" x14ac:dyDescent="0.25">
      <c r="A981" t="s">
        <v>2584</v>
      </c>
      <c r="B981" t="s">
        <v>1550</v>
      </c>
      <c r="C981" t="str">
        <f t="shared" ca="1" si="15"/>
        <v/>
      </c>
      <c r="D981" t="s">
        <v>1175</v>
      </c>
      <c r="E981" t="s">
        <v>2584</v>
      </c>
      <c r="F981" t="s">
        <v>1550</v>
      </c>
    </row>
    <row r="982" spans="1:6" x14ac:dyDescent="0.25">
      <c r="A982" t="s">
        <v>2584</v>
      </c>
      <c r="B982" t="s">
        <v>1551</v>
      </c>
      <c r="C982" t="str">
        <f t="shared" ca="1" si="15"/>
        <v/>
      </c>
      <c r="D982" t="s">
        <v>1176</v>
      </c>
      <c r="E982" t="s">
        <v>2584</v>
      </c>
      <c r="F982" t="s">
        <v>1551</v>
      </c>
    </row>
    <row r="983" spans="1:6" x14ac:dyDescent="0.25">
      <c r="A983" t="s">
        <v>2584</v>
      </c>
      <c r="B983" t="s">
        <v>1552</v>
      </c>
      <c r="C983" t="str">
        <f t="shared" ca="1" si="15"/>
        <v/>
      </c>
      <c r="D983" t="s">
        <v>1177</v>
      </c>
      <c r="E983" t="s">
        <v>2584</v>
      </c>
      <c r="F983" t="s">
        <v>1552</v>
      </c>
    </row>
    <row r="984" spans="1:6" x14ac:dyDescent="0.25">
      <c r="A984" t="s">
        <v>2584</v>
      </c>
      <c r="B984" t="s">
        <v>1553</v>
      </c>
      <c r="C984" t="str">
        <f t="shared" ca="1" si="15"/>
        <v/>
      </c>
      <c r="D984" t="s">
        <v>1178</v>
      </c>
      <c r="E984" t="s">
        <v>2584</v>
      </c>
      <c r="F984" t="s">
        <v>1553</v>
      </c>
    </row>
    <row r="985" spans="1:6" x14ac:dyDescent="0.25">
      <c r="A985" t="s">
        <v>2584</v>
      </c>
      <c r="B985" t="s">
        <v>1554</v>
      </c>
      <c r="C985" t="str">
        <f t="shared" ca="1" si="15"/>
        <v/>
      </c>
      <c r="D985" t="s">
        <v>1179</v>
      </c>
      <c r="E985" t="s">
        <v>2584</v>
      </c>
      <c r="F985" t="s">
        <v>1554</v>
      </c>
    </row>
    <row r="986" spans="1:6" x14ac:dyDescent="0.25">
      <c r="A986" t="s">
        <v>2584</v>
      </c>
      <c r="B986" t="s">
        <v>1555</v>
      </c>
      <c r="C986" t="str">
        <f t="shared" ca="1" si="15"/>
        <v/>
      </c>
      <c r="D986" t="s">
        <v>1180</v>
      </c>
      <c r="E986" t="s">
        <v>2584</v>
      </c>
      <c r="F986" t="s">
        <v>1555</v>
      </c>
    </row>
    <row r="987" spans="1:6" x14ac:dyDescent="0.25">
      <c r="A987" t="s">
        <v>2584</v>
      </c>
      <c r="B987" t="s">
        <v>1556</v>
      </c>
      <c r="C987" t="str">
        <f t="shared" ca="1" si="15"/>
        <v/>
      </c>
      <c r="D987" t="s">
        <v>1181</v>
      </c>
      <c r="E987" t="s">
        <v>2584</v>
      </c>
      <c r="F987" t="s">
        <v>1556</v>
      </c>
    </row>
    <row r="988" spans="1:6" x14ac:dyDescent="0.25">
      <c r="A988" t="s">
        <v>2584</v>
      </c>
      <c r="B988" t="s">
        <v>1557</v>
      </c>
      <c r="C988" t="str">
        <f t="shared" ca="1" si="15"/>
        <v/>
      </c>
      <c r="D988" t="s">
        <v>1182</v>
      </c>
      <c r="E988" t="s">
        <v>2584</v>
      </c>
      <c r="F988" t="s">
        <v>1557</v>
      </c>
    </row>
    <row r="989" spans="1:6" x14ac:dyDescent="0.25">
      <c r="A989" t="s">
        <v>2584</v>
      </c>
      <c r="B989" t="s">
        <v>2379</v>
      </c>
      <c r="C989" t="str">
        <f t="shared" ca="1" si="15"/>
        <v/>
      </c>
      <c r="D989" t="s">
        <v>2209</v>
      </c>
      <c r="E989" t="s">
        <v>2584</v>
      </c>
      <c r="F989" t="s">
        <v>2379</v>
      </c>
    </row>
    <row r="990" spans="1:6" x14ac:dyDescent="0.25">
      <c r="A990" t="s">
        <v>2584</v>
      </c>
      <c r="B990" t="s">
        <v>1558</v>
      </c>
      <c r="C990" t="str">
        <f t="shared" ca="1" si="15"/>
        <v/>
      </c>
      <c r="D990" t="s">
        <v>1184</v>
      </c>
      <c r="E990" t="s">
        <v>2584</v>
      </c>
      <c r="F990" t="s">
        <v>1558</v>
      </c>
    </row>
    <row r="991" spans="1:6" x14ac:dyDescent="0.25">
      <c r="A991" t="s">
        <v>2584</v>
      </c>
      <c r="B991" t="s">
        <v>1559</v>
      </c>
      <c r="C991" t="str">
        <f t="shared" ca="1" si="15"/>
        <v/>
      </c>
      <c r="D991" t="s">
        <v>1185</v>
      </c>
      <c r="E991" t="s">
        <v>2584</v>
      </c>
      <c r="F991" t="s">
        <v>1559</v>
      </c>
    </row>
    <row r="992" spans="1:6" x14ac:dyDescent="0.25">
      <c r="A992" t="s">
        <v>2584</v>
      </c>
      <c r="B992" t="s">
        <v>1560</v>
      </c>
      <c r="C992" t="str">
        <f t="shared" ca="1" si="15"/>
        <v/>
      </c>
      <c r="D992" t="s">
        <v>1186</v>
      </c>
      <c r="E992" t="s">
        <v>2584</v>
      </c>
      <c r="F992" t="s">
        <v>1560</v>
      </c>
    </row>
    <row r="993" spans="1:6" x14ac:dyDescent="0.25">
      <c r="A993" t="s">
        <v>2584</v>
      </c>
      <c r="B993" t="s">
        <v>1561</v>
      </c>
      <c r="C993" t="str">
        <f t="shared" ca="1" si="15"/>
        <v/>
      </c>
      <c r="D993" t="s">
        <v>1187</v>
      </c>
      <c r="E993" t="s">
        <v>2584</v>
      </c>
      <c r="F993" t="s">
        <v>1561</v>
      </c>
    </row>
    <row r="994" spans="1:6" x14ac:dyDescent="0.25">
      <c r="A994" t="s">
        <v>2584</v>
      </c>
      <c r="B994" t="s">
        <v>1562</v>
      </c>
      <c r="C994" t="str">
        <f t="shared" ca="1" si="15"/>
        <v/>
      </c>
      <c r="D994" t="s">
        <v>1188</v>
      </c>
      <c r="E994" t="s">
        <v>2584</v>
      </c>
      <c r="F994" t="s">
        <v>1562</v>
      </c>
    </row>
    <row r="995" spans="1:6" x14ac:dyDescent="0.25">
      <c r="A995" t="s">
        <v>2584</v>
      </c>
      <c r="B995" t="s">
        <v>1563</v>
      </c>
      <c r="C995" t="str">
        <f t="shared" ca="1" si="15"/>
        <v/>
      </c>
      <c r="D995" t="s">
        <v>1189</v>
      </c>
      <c r="E995" t="s">
        <v>2584</v>
      </c>
      <c r="F995" t="s">
        <v>1563</v>
      </c>
    </row>
    <row r="996" spans="1:6" x14ac:dyDescent="0.25">
      <c r="A996" t="s">
        <v>2584</v>
      </c>
      <c r="B996" t="s">
        <v>1564</v>
      </c>
      <c r="C996" t="str">
        <f t="shared" ca="1" si="15"/>
        <v/>
      </c>
      <c r="D996" t="s">
        <v>1190</v>
      </c>
      <c r="E996" t="s">
        <v>2584</v>
      </c>
      <c r="F996" t="s">
        <v>1564</v>
      </c>
    </row>
    <row r="997" spans="1:6" x14ac:dyDescent="0.25">
      <c r="A997" t="s">
        <v>2584</v>
      </c>
      <c r="B997" t="s">
        <v>1565</v>
      </c>
      <c r="C997" t="str">
        <f t="shared" ca="1" si="15"/>
        <v/>
      </c>
      <c r="D997" t="s">
        <v>1191</v>
      </c>
      <c r="E997" t="s">
        <v>2584</v>
      </c>
      <c r="F997" t="s">
        <v>1565</v>
      </c>
    </row>
    <row r="998" spans="1:6" x14ac:dyDescent="0.25">
      <c r="A998" t="s">
        <v>2584</v>
      </c>
      <c r="B998" t="s">
        <v>1566</v>
      </c>
      <c r="C998" t="str">
        <f t="shared" ca="1" si="15"/>
        <v/>
      </c>
      <c r="D998" t="s">
        <v>1192</v>
      </c>
      <c r="E998" t="s">
        <v>2584</v>
      </c>
      <c r="F998" t="s">
        <v>1566</v>
      </c>
    </row>
    <row r="999" spans="1:6" x14ac:dyDescent="0.25">
      <c r="A999" t="s">
        <v>2584</v>
      </c>
      <c r="B999" t="s">
        <v>2380</v>
      </c>
      <c r="C999" t="str">
        <f t="shared" ca="1" si="15"/>
        <v/>
      </c>
      <c r="D999" t="s">
        <v>2210</v>
      </c>
      <c r="E999" t="s">
        <v>2584</v>
      </c>
      <c r="F999" t="s">
        <v>2380</v>
      </c>
    </row>
    <row r="1000" spans="1:6" x14ac:dyDescent="0.25">
      <c r="A1000" t="s">
        <v>2585</v>
      </c>
      <c r="B1000" t="s">
        <v>1777</v>
      </c>
      <c r="C1000" t="str">
        <f t="shared" ca="1" si="15"/>
        <v/>
      </c>
      <c r="D1000" t="s">
        <v>1203</v>
      </c>
      <c r="E1000" t="s">
        <v>2585</v>
      </c>
      <c r="F1000" t="s">
        <v>1777</v>
      </c>
    </row>
    <row r="1001" spans="1:6" x14ac:dyDescent="0.25">
      <c r="A1001" t="s">
        <v>2585</v>
      </c>
      <c r="B1001" t="s">
        <v>1778</v>
      </c>
      <c r="C1001" t="str">
        <f t="shared" ca="1" si="15"/>
        <v/>
      </c>
      <c r="D1001" t="s">
        <v>1204</v>
      </c>
      <c r="E1001" t="s">
        <v>2585</v>
      </c>
      <c r="F1001" t="s">
        <v>1778</v>
      </c>
    </row>
    <row r="1002" spans="1:6" x14ac:dyDescent="0.25">
      <c r="A1002" t="s">
        <v>2585</v>
      </c>
      <c r="B1002" t="s">
        <v>1779</v>
      </c>
      <c r="C1002" t="str">
        <f t="shared" ca="1" si="15"/>
        <v/>
      </c>
      <c r="D1002" t="s">
        <v>1205</v>
      </c>
      <c r="E1002" t="s">
        <v>2585</v>
      </c>
      <c r="F1002" t="s">
        <v>1779</v>
      </c>
    </row>
    <row r="1003" spans="1:6" x14ac:dyDescent="0.25">
      <c r="A1003" t="s">
        <v>2585</v>
      </c>
      <c r="B1003" t="s">
        <v>1780</v>
      </c>
      <c r="C1003" t="str">
        <f t="shared" ca="1" si="15"/>
        <v/>
      </c>
      <c r="D1003" t="s">
        <v>1206</v>
      </c>
      <c r="E1003" t="s">
        <v>2585</v>
      </c>
      <c r="F1003" t="s">
        <v>1780</v>
      </c>
    </row>
    <row r="1004" spans="1:6" x14ac:dyDescent="0.25">
      <c r="A1004" t="s">
        <v>2585</v>
      </c>
      <c r="B1004" t="s">
        <v>1781</v>
      </c>
      <c r="C1004" t="str">
        <f t="shared" ca="1" si="15"/>
        <v/>
      </c>
      <c r="D1004" t="s">
        <v>1207</v>
      </c>
      <c r="E1004" t="s">
        <v>2585</v>
      </c>
      <c r="F1004" t="s">
        <v>1781</v>
      </c>
    </row>
    <row r="1005" spans="1:6" x14ac:dyDescent="0.25">
      <c r="A1005" t="s">
        <v>2585</v>
      </c>
      <c r="B1005" t="s">
        <v>1782</v>
      </c>
      <c r="C1005" t="str">
        <f t="shared" ca="1" si="15"/>
        <v/>
      </c>
      <c r="D1005" t="s">
        <v>1208</v>
      </c>
      <c r="E1005" t="s">
        <v>2585</v>
      </c>
      <c r="F1005" t="s">
        <v>1782</v>
      </c>
    </row>
    <row r="1006" spans="1:6" x14ac:dyDescent="0.25">
      <c r="A1006" t="s">
        <v>2585</v>
      </c>
      <c r="B1006" t="s">
        <v>1783</v>
      </c>
      <c r="C1006" t="str">
        <f t="shared" ca="1" si="15"/>
        <v/>
      </c>
      <c r="D1006" t="s">
        <v>1209</v>
      </c>
      <c r="E1006" t="s">
        <v>2585</v>
      </c>
      <c r="F1006" t="s">
        <v>1783</v>
      </c>
    </row>
    <row r="1007" spans="1:6" x14ac:dyDescent="0.25">
      <c r="A1007" t="s">
        <v>2585</v>
      </c>
      <c r="B1007" t="s">
        <v>1784</v>
      </c>
      <c r="C1007" t="str">
        <f t="shared" ca="1" si="15"/>
        <v/>
      </c>
      <c r="D1007" t="s">
        <v>1210</v>
      </c>
      <c r="E1007" t="s">
        <v>2585</v>
      </c>
      <c r="F1007" t="s">
        <v>1784</v>
      </c>
    </row>
    <row r="1008" spans="1:6" x14ac:dyDescent="0.25">
      <c r="A1008" t="s">
        <v>2585</v>
      </c>
      <c r="B1008" t="s">
        <v>1785</v>
      </c>
      <c r="C1008" t="str">
        <f t="shared" ca="1" si="15"/>
        <v/>
      </c>
      <c r="D1008" t="s">
        <v>1211</v>
      </c>
      <c r="E1008" t="s">
        <v>2585</v>
      </c>
      <c r="F1008" t="s">
        <v>1785</v>
      </c>
    </row>
    <row r="1009" spans="1:6" x14ac:dyDescent="0.25">
      <c r="A1009" t="s">
        <v>2585</v>
      </c>
      <c r="B1009" t="s">
        <v>1786</v>
      </c>
      <c r="C1009" t="str">
        <f t="shared" ca="1" si="15"/>
        <v/>
      </c>
      <c r="D1009" t="s">
        <v>1212</v>
      </c>
      <c r="E1009" t="s">
        <v>2585</v>
      </c>
      <c r="F1009" t="s">
        <v>1786</v>
      </c>
    </row>
    <row r="1010" spans="1:6" x14ac:dyDescent="0.25">
      <c r="A1010" t="s">
        <v>2585</v>
      </c>
      <c r="B1010" t="s">
        <v>1787</v>
      </c>
      <c r="C1010" t="str">
        <f t="shared" ca="1" si="15"/>
        <v/>
      </c>
      <c r="D1010" t="s">
        <v>1214</v>
      </c>
      <c r="E1010" t="s">
        <v>2585</v>
      </c>
      <c r="F1010" t="s">
        <v>1787</v>
      </c>
    </row>
    <row r="1011" spans="1:6" x14ac:dyDescent="0.25">
      <c r="A1011" t="s">
        <v>2585</v>
      </c>
      <c r="B1011" t="s">
        <v>1788</v>
      </c>
      <c r="C1011" t="str">
        <f t="shared" ca="1" si="15"/>
        <v/>
      </c>
      <c r="D1011" t="s">
        <v>1215</v>
      </c>
      <c r="E1011" t="s">
        <v>2585</v>
      </c>
      <c r="F1011" t="s">
        <v>1788</v>
      </c>
    </row>
    <row r="1012" spans="1:6" x14ac:dyDescent="0.25">
      <c r="A1012" t="s">
        <v>2585</v>
      </c>
      <c r="B1012" t="s">
        <v>1613</v>
      </c>
      <c r="C1012" t="str">
        <f t="shared" ca="1" si="15"/>
        <v/>
      </c>
      <c r="D1012" t="s">
        <v>1216</v>
      </c>
      <c r="E1012" t="s">
        <v>2585</v>
      </c>
      <c r="F1012" t="s">
        <v>1613</v>
      </c>
    </row>
    <row r="1013" spans="1:6" x14ac:dyDescent="0.25">
      <c r="A1013" t="s">
        <v>2585</v>
      </c>
      <c r="B1013" t="s">
        <v>1614</v>
      </c>
      <c r="C1013" t="str">
        <f t="shared" ca="1" si="15"/>
        <v/>
      </c>
      <c r="D1013" t="s">
        <v>1217</v>
      </c>
      <c r="E1013" t="s">
        <v>2585</v>
      </c>
      <c r="F1013" t="s">
        <v>1614</v>
      </c>
    </row>
    <row r="1014" spans="1:6" x14ac:dyDescent="0.25">
      <c r="A1014" t="s">
        <v>2585</v>
      </c>
      <c r="B1014" t="s">
        <v>1615</v>
      </c>
      <c r="C1014" t="str">
        <f t="shared" ca="1" si="15"/>
        <v/>
      </c>
      <c r="D1014" t="s">
        <v>1218</v>
      </c>
      <c r="E1014" t="s">
        <v>2585</v>
      </c>
      <c r="F1014" t="s">
        <v>1615</v>
      </c>
    </row>
    <row r="1015" spans="1:6" x14ac:dyDescent="0.25">
      <c r="A1015" t="s">
        <v>2585</v>
      </c>
      <c r="B1015" t="s">
        <v>1616</v>
      </c>
      <c r="C1015" t="str">
        <f t="shared" ca="1" si="15"/>
        <v/>
      </c>
      <c r="D1015" t="s">
        <v>1219</v>
      </c>
      <c r="E1015" t="s">
        <v>2585</v>
      </c>
      <c r="F1015" t="s">
        <v>1616</v>
      </c>
    </row>
    <row r="1016" spans="1:6" x14ac:dyDescent="0.25">
      <c r="A1016" t="s">
        <v>2585</v>
      </c>
      <c r="B1016" t="s">
        <v>1617</v>
      </c>
      <c r="C1016" t="str">
        <f t="shared" ca="1" si="15"/>
        <v/>
      </c>
      <c r="D1016" t="s">
        <v>1220</v>
      </c>
      <c r="E1016" t="s">
        <v>2585</v>
      </c>
      <c r="F1016" t="s">
        <v>1617</v>
      </c>
    </row>
    <row r="1017" spans="1:6" x14ac:dyDescent="0.25">
      <c r="A1017" t="s">
        <v>2585</v>
      </c>
      <c r="B1017" t="s">
        <v>1618</v>
      </c>
      <c r="C1017" t="str">
        <f t="shared" ca="1" si="15"/>
        <v/>
      </c>
      <c r="D1017" t="s">
        <v>1221</v>
      </c>
      <c r="E1017" t="s">
        <v>2585</v>
      </c>
      <c r="F1017" t="s">
        <v>1618</v>
      </c>
    </row>
    <row r="1018" spans="1:6" x14ac:dyDescent="0.25">
      <c r="A1018" t="s">
        <v>2585</v>
      </c>
      <c r="B1018" t="s">
        <v>1619</v>
      </c>
      <c r="C1018" t="str">
        <f t="shared" ca="1" si="15"/>
        <v/>
      </c>
      <c r="D1018" t="s">
        <v>1222</v>
      </c>
      <c r="E1018" t="s">
        <v>2585</v>
      </c>
      <c r="F1018" t="s">
        <v>1619</v>
      </c>
    </row>
    <row r="1019" spans="1:6" x14ac:dyDescent="0.25">
      <c r="A1019" t="s">
        <v>2585</v>
      </c>
      <c r="B1019" t="s">
        <v>1620</v>
      </c>
      <c r="C1019" t="str">
        <f t="shared" ca="1" si="15"/>
        <v/>
      </c>
      <c r="D1019" t="s">
        <v>1223</v>
      </c>
      <c r="E1019" t="s">
        <v>2585</v>
      </c>
      <c r="F1019" t="s">
        <v>1620</v>
      </c>
    </row>
    <row r="1020" spans="1:6" x14ac:dyDescent="0.25">
      <c r="A1020" t="s">
        <v>2585</v>
      </c>
      <c r="B1020" t="s">
        <v>1621</v>
      </c>
      <c r="C1020" t="str">
        <f t="shared" ca="1" si="15"/>
        <v/>
      </c>
      <c r="D1020" t="s">
        <v>1224</v>
      </c>
      <c r="E1020" t="s">
        <v>2585</v>
      </c>
      <c r="F1020" t="s">
        <v>1621</v>
      </c>
    </row>
    <row r="1021" spans="1:6" x14ac:dyDescent="0.25">
      <c r="A1021" t="s">
        <v>2585</v>
      </c>
      <c r="B1021" t="s">
        <v>1331</v>
      </c>
      <c r="C1021" t="str">
        <f t="shared" ca="1" si="15"/>
        <v/>
      </c>
      <c r="D1021" t="s">
        <v>1227</v>
      </c>
      <c r="E1021" t="s">
        <v>2585</v>
      </c>
      <c r="F1021" t="s">
        <v>1331</v>
      </c>
    </row>
    <row r="1022" spans="1:6" x14ac:dyDescent="0.25">
      <c r="A1022" t="s">
        <v>2585</v>
      </c>
      <c r="B1022" t="s">
        <v>1332</v>
      </c>
      <c r="C1022" t="str">
        <f t="shared" ca="1" si="15"/>
        <v/>
      </c>
      <c r="D1022" t="s">
        <v>1228</v>
      </c>
      <c r="E1022" t="s">
        <v>2585</v>
      </c>
      <c r="F1022" t="s">
        <v>1332</v>
      </c>
    </row>
    <row r="1023" spans="1:6" x14ac:dyDescent="0.25">
      <c r="A1023" t="s">
        <v>2585</v>
      </c>
      <c r="B1023" t="s">
        <v>1333</v>
      </c>
      <c r="C1023" t="str">
        <f t="shared" ca="1" si="15"/>
        <v/>
      </c>
      <c r="D1023" t="s">
        <v>1229</v>
      </c>
      <c r="E1023" t="s">
        <v>2585</v>
      </c>
      <c r="F1023" t="s">
        <v>1333</v>
      </c>
    </row>
    <row r="1024" spans="1:6" x14ac:dyDescent="0.25">
      <c r="A1024" t="s">
        <v>2585</v>
      </c>
      <c r="B1024" t="s">
        <v>1334</v>
      </c>
      <c r="C1024" t="str">
        <f t="shared" ca="1" si="15"/>
        <v/>
      </c>
      <c r="D1024" t="s">
        <v>1230</v>
      </c>
      <c r="E1024" t="s">
        <v>2585</v>
      </c>
      <c r="F1024" t="s">
        <v>1334</v>
      </c>
    </row>
    <row r="1025" spans="1:6" x14ac:dyDescent="0.25">
      <c r="A1025" t="s">
        <v>2585</v>
      </c>
      <c r="B1025" t="s">
        <v>1335</v>
      </c>
      <c r="C1025" t="str">
        <f t="shared" ref="C1025:C1059" ca="1" si="16">IF(ISBLANK(INDIRECT(CONCATENATE("'",A1025,"'","!",B1025))),"",(INDIRECT(CONCATENATE("'",A1025,"'","!",B1025))))</f>
        <v/>
      </c>
      <c r="D1025" t="s">
        <v>1231</v>
      </c>
      <c r="E1025" t="s">
        <v>2585</v>
      </c>
      <c r="F1025" t="s">
        <v>1335</v>
      </c>
    </row>
    <row r="1026" spans="1:6" x14ac:dyDescent="0.25">
      <c r="A1026" t="s">
        <v>2585</v>
      </c>
      <c r="B1026" t="s">
        <v>1336</v>
      </c>
      <c r="C1026" t="str">
        <f t="shared" ca="1" si="16"/>
        <v/>
      </c>
      <c r="D1026" t="s">
        <v>1232</v>
      </c>
      <c r="E1026" t="s">
        <v>2585</v>
      </c>
      <c r="F1026" t="s">
        <v>1336</v>
      </c>
    </row>
    <row r="1027" spans="1:6" x14ac:dyDescent="0.25">
      <c r="A1027" t="s">
        <v>2585</v>
      </c>
      <c r="B1027" t="s">
        <v>1337</v>
      </c>
      <c r="C1027" t="str">
        <f t="shared" ca="1" si="16"/>
        <v/>
      </c>
      <c r="D1027" t="s">
        <v>1233</v>
      </c>
      <c r="E1027" t="s">
        <v>2585</v>
      </c>
      <c r="F1027" t="s">
        <v>1337</v>
      </c>
    </row>
    <row r="1028" spans="1:6" x14ac:dyDescent="0.25">
      <c r="A1028" t="s">
        <v>2585</v>
      </c>
      <c r="B1028" t="s">
        <v>1339</v>
      </c>
      <c r="C1028" t="str">
        <f t="shared" ca="1" si="16"/>
        <v/>
      </c>
      <c r="D1028" t="s">
        <v>1234</v>
      </c>
      <c r="E1028" t="s">
        <v>2585</v>
      </c>
      <c r="F1028" t="s">
        <v>1339</v>
      </c>
    </row>
    <row r="1029" spans="1:6" x14ac:dyDescent="0.25">
      <c r="A1029" t="s">
        <v>2585</v>
      </c>
      <c r="B1029" t="s">
        <v>1345</v>
      </c>
      <c r="C1029" t="str">
        <f t="shared" ca="1" si="16"/>
        <v/>
      </c>
      <c r="D1029" t="s">
        <v>1236</v>
      </c>
      <c r="E1029" t="s">
        <v>2585</v>
      </c>
      <c r="F1029" t="s">
        <v>1345</v>
      </c>
    </row>
    <row r="1030" spans="1:6" x14ac:dyDescent="0.25">
      <c r="A1030" t="s">
        <v>2585</v>
      </c>
      <c r="B1030" t="s">
        <v>1346</v>
      </c>
      <c r="C1030" t="str">
        <f t="shared" ca="1" si="16"/>
        <v/>
      </c>
      <c r="D1030" t="s">
        <v>1237</v>
      </c>
      <c r="E1030" t="s">
        <v>2585</v>
      </c>
      <c r="F1030" t="s">
        <v>1346</v>
      </c>
    </row>
    <row r="1031" spans="1:6" x14ac:dyDescent="0.25">
      <c r="A1031" t="s">
        <v>2585</v>
      </c>
      <c r="B1031" t="s">
        <v>1347</v>
      </c>
      <c r="C1031" t="str">
        <f t="shared" ca="1" si="16"/>
        <v/>
      </c>
      <c r="D1031" t="s">
        <v>1238</v>
      </c>
      <c r="E1031" t="s">
        <v>2585</v>
      </c>
      <c r="F1031" t="s">
        <v>1347</v>
      </c>
    </row>
    <row r="1032" spans="1:6" x14ac:dyDescent="0.25">
      <c r="A1032" t="s">
        <v>2585</v>
      </c>
      <c r="B1032" t="s">
        <v>1348</v>
      </c>
      <c r="C1032" t="str">
        <f t="shared" ca="1" si="16"/>
        <v/>
      </c>
      <c r="D1032" t="s">
        <v>1239</v>
      </c>
      <c r="E1032" t="s">
        <v>2585</v>
      </c>
      <c r="F1032" t="s">
        <v>1348</v>
      </c>
    </row>
    <row r="1033" spans="1:6" x14ac:dyDescent="0.25">
      <c r="A1033" t="s">
        <v>2585</v>
      </c>
      <c r="B1033" t="s">
        <v>1349</v>
      </c>
      <c r="C1033" t="str">
        <f t="shared" ca="1" si="16"/>
        <v/>
      </c>
      <c r="D1033" t="s">
        <v>1240</v>
      </c>
      <c r="E1033" t="s">
        <v>2585</v>
      </c>
      <c r="F1033" t="s">
        <v>1349</v>
      </c>
    </row>
    <row r="1034" spans="1:6" x14ac:dyDescent="0.25">
      <c r="A1034" t="s">
        <v>2585</v>
      </c>
      <c r="B1034" t="s">
        <v>1350</v>
      </c>
      <c r="C1034" t="str">
        <f t="shared" ca="1" si="16"/>
        <v/>
      </c>
      <c r="D1034" t="s">
        <v>1241</v>
      </c>
      <c r="E1034" t="s">
        <v>2585</v>
      </c>
      <c r="F1034" t="s">
        <v>1350</v>
      </c>
    </row>
    <row r="1035" spans="1:6" x14ac:dyDescent="0.25">
      <c r="A1035" t="s">
        <v>2585</v>
      </c>
      <c r="B1035" t="s">
        <v>1351</v>
      </c>
      <c r="C1035" t="str">
        <f t="shared" ca="1" si="16"/>
        <v/>
      </c>
      <c r="D1035" t="s">
        <v>1242</v>
      </c>
      <c r="E1035" t="s">
        <v>2585</v>
      </c>
      <c r="F1035" t="s">
        <v>1351</v>
      </c>
    </row>
    <row r="1036" spans="1:6" x14ac:dyDescent="0.25">
      <c r="A1036" t="s">
        <v>2585</v>
      </c>
      <c r="B1036" t="s">
        <v>1352</v>
      </c>
      <c r="C1036" t="str">
        <f t="shared" ca="1" si="16"/>
        <v/>
      </c>
      <c r="D1036" t="s">
        <v>1243</v>
      </c>
      <c r="E1036" t="s">
        <v>2585</v>
      </c>
      <c r="F1036" t="s">
        <v>1352</v>
      </c>
    </row>
    <row r="1037" spans="1:6" x14ac:dyDescent="0.25">
      <c r="A1037" t="s">
        <v>2585</v>
      </c>
      <c r="B1037" t="s">
        <v>1353</v>
      </c>
      <c r="C1037" t="str">
        <f t="shared" ca="1" si="16"/>
        <v/>
      </c>
      <c r="D1037" t="s">
        <v>1244</v>
      </c>
      <c r="E1037" t="s">
        <v>2585</v>
      </c>
      <c r="F1037" t="s">
        <v>1353</v>
      </c>
    </row>
    <row r="1038" spans="1:6" x14ac:dyDescent="0.25">
      <c r="A1038" t="s">
        <v>2586</v>
      </c>
      <c r="B1038" t="s">
        <v>1789</v>
      </c>
      <c r="C1038" t="str">
        <f t="shared" ca="1" si="16"/>
        <v/>
      </c>
      <c r="D1038" t="s">
        <v>1249</v>
      </c>
      <c r="E1038" t="s">
        <v>2586</v>
      </c>
      <c r="F1038" t="s">
        <v>1789</v>
      </c>
    </row>
    <row r="1039" spans="1:6" x14ac:dyDescent="0.25">
      <c r="A1039" t="s">
        <v>2586</v>
      </c>
      <c r="B1039" t="s">
        <v>1790</v>
      </c>
      <c r="C1039" t="str">
        <f t="shared" ca="1" si="16"/>
        <v/>
      </c>
      <c r="D1039" t="s">
        <v>1250</v>
      </c>
      <c r="E1039" t="s">
        <v>2586</v>
      </c>
      <c r="F1039" t="s">
        <v>1790</v>
      </c>
    </row>
    <row r="1040" spans="1:6" x14ac:dyDescent="0.25">
      <c r="A1040" t="s">
        <v>2586</v>
      </c>
      <c r="B1040" t="s">
        <v>1791</v>
      </c>
      <c r="C1040" t="str">
        <f t="shared" ca="1" si="16"/>
        <v/>
      </c>
      <c r="D1040" t="s">
        <v>1251</v>
      </c>
      <c r="E1040" t="s">
        <v>2586</v>
      </c>
      <c r="F1040" t="s">
        <v>1791</v>
      </c>
    </row>
    <row r="1041" spans="1:6" x14ac:dyDescent="0.25">
      <c r="A1041" t="s">
        <v>2586</v>
      </c>
      <c r="B1041" t="s">
        <v>1792</v>
      </c>
      <c r="C1041" t="str">
        <f t="shared" ca="1" si="16"/>
        <v/>
      </c>
      <c r="D1041" t="s">
        <v>1252</v>
      </c>
      <c r="E1041" t="s">
        <v>2586</v>
      </c>
      <c r="F1041" t="s">
        <v>1792</v>
      </c>
    </row>
    <row r="1042" spans="1:6" x14ac:dyDescent="0.25">
      <c r="A1042" t="s">
        <v>2586</v>
      </c>
      <c r="B1042" t="s">
        <v>1793</v>
      </c>
      <c r="C1042" t="str">
        <f t="shared" ca="1" si="16"/>
        <v/>
      </c>
      <c r="D1042" t="s">
        <v>1253</v>
      </c>
      <c r="E1042" t="s">
        <v>2586</v>
      </c>
      <c r="F1042" t="s">
        <v>1793</v>
      </c>
    </row>
    <row r="1043" spans="1:6" x14ac:dyDescent="0.25">
      <c r="A1043" t="s">
        <v>2586</v>
      </c>
      <c r="B1043" t="s">
        <v>1777</v>
      </c>
      <c r="C1043" t="str">
        <f t="shared" ca="1" si="16"/>
        <v/>
      </c>
      <c r="D1043" t="s">
        <v>1255</v>
      </c>
      <c r="E1043" t="s">
        <v>2586</v>
      </c>
      <c r="F1043" t="s">
        <v>1777</v>
      </c>
    </row>
    <row r="1044" spans="1:6" x14ac:dyDescent="0.25">
      <c r="A1044" t="s">
        <v>2586</v>
      </c>
      <c r="B1044" t="s">
        <v>1778</v>
      </c>
      <c r="C1044" t="str">
        <f t="shared" ca="1" si="16"/>
        <v/>
      </c>
      <c r="D1044" t="s">
        <v>1256</v>
      </c>
      <c r="E1044" t="s">
        <v>2586</v>
      </c>
      <c r="F1044" t="s">
        <v>1778</v>
      </c>
    </row>
    <row r="1045" spans="1:6" x14ac:dyDescent="0.25">
      <c r="A1045" t="s">
        <v>2586</v>
      </c>
      <c r="B1045" t="s">
        <v>1779</v>
      </c>
      <c r="C1045" t="str">
        <f t="shared" ca="1" si="16"/>
        <v/>
      </c>
      <c r="D1045" t="s">
        <v>1257</v>
      </c>
      <c r="E1045" t="s">
        <v>2586</v>
      </c>
      <c r="F1045" t="s">
        <v>1779</v>
      </c>
    </row>
    <row r="1046" spans="1:6" x14ac:dyDescent="0.25">
      <c r="A1046" t="s">
        <v>2586</v>
      </c>
      <c r="B1046" t="s">
        <v>1780</v>
      </c>
      <c r="C1046" t="str">
        <f t="shared" ca="1" si="16"/>
        <v/>
      </c>
      <c r="D1046" t="s">
        <v>1258</v>
      </c>
      <c r="E1046" t="s">
        <v>2586</v>
      </c>
      <c r="F1046" t="s">
        <v>1780</v>
      </c>
    </row>
    <row r="1047" spans="1:6" x14ac:dyDescent="0.25">
      <c r="A1047" t="s">
        <v>2586</v>
      </c>
      <c r="B1047" t="s">
        <v>1781</v>
      </c>
      <c r="C1047" t="str">
        <f t="shared" ca="1" si="16"/>
        <v/>
      </c>
      <c r="D1047" t="s">
        <v>1259</v>
      </c>
      <c r="E1047" t="s">
        <v>2586</v>
      </c>
      <c r="F1047" t="s">
        <v>1781</v>
      </c>
    </row>
    <row r="1048" spans="1:6" x14ac:dyDescent="0.25">
      <c r="A1048" t="s">
        <v>2586</v>
      </c>
      <c r="B1048" t="s">
        <v>1782</v>
      </c>
      <c r="C1048" t="str">
        <f t="shared" ca="1" si="16"/>
        <v/>
      </c>
      <c r="D1048" t="s">
        <v>1260</v>
      </c>
      <c r="E1048" t="s">
        <v>2586</v>
      </c>
      <c r="F1048" t="s">
        <v>1782</v>
      </c>
    </row>
    <row r="1049" spans="1:6" x14ac:dyDescent="0.25">
      <c r="A1049" t="s">
        <v>2586</v>
      </c>
      <c r="B1049" t="s">
        <v>1317</v>
      </c>
      <c r="C1049" t="str">
        <f t="shared" ca="1" si="16"/>
        <v/>
      </c>
      <c r="D1049" t="s">
        <v>1262</v>
      </c>
      <c r="E1049" t="s">
        <v>2586</v>
      </c>
      <c r="F1049" t="s">
        <v>1317</v>
      </c>
    </row>
    <row r="1050" spans="1:6" x14ac:dyDescent="0.25">
      <c r="A1050" t="s">
        <v>2586</v>
      </c>
      <c r="B1050" t="s">
        <v>1318</v>
      </c>
      <c r="C1050" t="str">
        <f t="shared" ca="1" si="16"/>
        <v/>
      </c>
      <c r="D1050" t="s">
        <v>1263</v>
      </c>
      <c r="E1050" t="s">
        <v>2586</v>
      </c>
      <c r="F1050" t="s">
        <v>1318</v>
      </c>
    </row>
    <row r="1051" spans="1:6" x14ac:dyDescent="0.25">
      <c r="A1051" t="s">
        <v>2586</v>
      </c>
      <c r="B1051" t="s">
        <v>1319</v>
      </c>
      <c r="C1051" t="str">
        <f t="shared" ca="1" si="16"/>
        <v/>
      </c>
      <c r="D1051" t="s">
        <v>1264</v>
      </c>
      <c r="E1051" t="s">
        <v>2586</v>
      </c>
      <c r="F1051" t="s">
        <v>1319</v>
      </c>
    </row>
    <row r="1052" spans="1:6" x14ac:dyDescent="0.25">
      <c r="A1052" t="s">
        <v>2586</v>
      </c>
      <c r="B1052" t="s">
        <v>1320</v>
      </c>
      <c r="C1052" t="str">
        <f t="shared" ca="1" si="16"/>
        <v/>
      </c>
      <c r="D1052" t="s">
        <v>1265</v>
      </c>
      <c r="E1052" t="s">
        <v>2586</v>
      </c>
      <c r="F1052" t="s">
        <v>1320</v>
      </c>
    </row>
    <row r="1053" spans="1:6" x14ac:dyDescent="0.25">
      <c r="A1053" t="s">
        <v>2586</v>
      </c>
      <c r="B1053" t="s">
        <v>1322</v>
      </c>
      <c r="C1053" t="str">
        <f t="shared" ca="1" si="16"/>
        <v/>
      </c>
      <c r="D1053" t="s">
        <v>1266</v>
      </c>
      <c r="E1053" t="s">
        <v>2586</v>
      </c>
      <c r="F1053" t="s">
        <v>1322</v>
      </c>
    </row>
    <row r="1054" spans="1:6" x14ac:dyDescent="0.25">
      <c r="A1054" t="s">
        <v>2586</v>
      </c>
      <c r="B1054" t="s">
        <v>1331</v>
      </c>
      <c r="C1054" t="str">
        <f t="shared" ca="1" si="16"/>
        <v/>
      </c>
      <c r="D1054" t="s">
        <v>1268</v>
      </c>
      <c r="E1054" t="s">
        <v>2586</v>
      </c>
      <c r="F1054" t="s">
        <v>1331</v>
      </c>
    </row>
    <row r="1055" spans="1:6" x14ac:dyDescent="0.25">
      <c r="A1055" t="s">
        <v>2586</v>
      </c>
      <c r="B1055" t="s">
        <v>1332</v>
      </c>
      <c r="C1055" t="str">
        <f t="shared" ca="1" si="16"/>
        <v/>
      </c>
      <c r="D1055" t="s">
        <v>1269</v>
      </c>
      <c r="E1055" t="s">
        <v>2586</v>
      </c>
      <c r="F1055" t="s">
        <v>1332</v>
      </c>
    </row>
    <row r="1056" spans="1:6" x14ac:dyDescent="0.25">
      <c r="A1056" t="s">
        <v>2586</v>
      </c>
      <c r="B1056" t="s">
        <v>1333</v>
      </c>
      <c r="C1056" t="str">
        <f t="shared" ca="1" si="16"/>
        <v/>
      </c>
      <c r="D1056" t="s">
        <v>1270</v>
      </c>
      <c r="E1056" t="s">
        <v>2586</v>
      </c>
      <c r="F1056" t="s">
        <v>1333</v>
      </c>
    </row>
    <row r="1057" spans="1:6" x14ac:dyDescent="0.25">
      <c r="A1057" t="s">
        <v>2586</v>
      </c>
      <c r="B1057" t="s">
        <v>1334</v>
      </c>
      <c r="C1057" t="str">
        <f t="shared" ca="1" si="16"/>
        <v/>
      </c>
      <c r="D1057" t="s">
        <v>1271</v>
      </c>
      <c r="E1057" t="s">
        <v>2586</v>
      </c>
      <c r="F1057" t="s">
        <v>1334</v>
      </c>
    </row>
    <row r="1058" spans="1:6" x14ac:dyDescent="0.25">
      <c r="A1058" t="s">
        <v>2586</v>
      </c>
      <c r="B1058" t="s">
        <v>1335</v>
      </c>
      <c r="C1058" t="str">
        <f t="shared" ca="1" si="16"/>
        <v/>
      </c>
      <c r="D1058" t="s">
        <v>1272</v>
      </c>
      <c r="E1058" t="s">
        <v>2586</v>
      </c>
      <c r="F1058" t="s">
        <v>1335</v>
      </c>
    </row>
    <row r="1059" spans="1:6" x14ac:dyDescent="0.25">
      <c r="A1059" t="s">
        <v>2586</v>
      </c>
      <c r="B1059" t="s">
        <v>1336</v>
      </c>
      <c r="C1059" t="str">
        <f t="shared" ca="1" si="16"/>
        <v/>
      </c>
      <c r="D1059" t="s">
        <v>1273</v>
      </c>
      <c r="E1059" t="s">
        <v>2586</v>
      </c>
      <c r="F1059" t="s">
        <v>1336</v>
      </c>
    </row>
  </sheetData>
  <sheetProtection password="E847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Blad1"/>
  <dimension ref="A1:J22"/>
  <sheetViews>
    <sheetView tabSelected="1" zoomScaleNormal="100" workbookViewId="0"/>
  </sheetViews>
  <sheetFormatPr defaultColWidth="9.140625" defaultRowHeight="15" x14ac:dyDescent="0.25"/>
  <cols>
    <col min="1" max="1" width="1.7109375" style="1" customWidth="1"/>
    <col min="2" max="2" width="2.7109375" style="1" customWidth="1"/>
    <col min="3" max="3" width="36.42578125" style="1" customWidth="1"/>
    <col min="4" max="4" width="1.7109375" style="1" customWidth="1"/>
    <col min="5" max="5" width="24.7109375" style="1" bestFit="1" customWidth="1"/>
    <col min="6" max="6" width="1.7109375" style="1" customWidth="1"/>
    <col min="7" max="7" width="40.7109375" style="1" customWidth="1"/>
    <col min="8" max="8" width="15.28515625" style="1" bestFit="1" customWidth="1"/>
    <col min="9" max="9" width="50.7109375" style="1" customWidth="1"/>
    <col min="10" max="10" width="1.7109375" style="1" customWidth="1"/>
    <col min="11" max="16384" width="9.140625" style="1"/>
  </cols>
  <sheetData>
    <row r="1" spans="1:10" ht="15.75" thickBot="1" x14ac:dyDescent="0.3"/>
    <row r="2" spans="1:10" ht="15.75" thickTop="1" x14ac:dyDescent="0.25">
      <c r="B2" s="6"/>
      <c r="C2" s="7"/>
      <c r="D2" s="7"/>
      <c r="E2" s="7"/>
      <c r="F2" s="7"/>
      <c r="G2" s="7"/>
      <c r="H2" s="7"/>
      <c r="I2" s="7"/>
      <c r="J2" s="8"/>
    </row>
    <row r="3" spans="1:10" ht="20.25" customHeight="1" x14ac:dyDescent="0.3">
      <c r="A3" s="2"/>
      <c r="B3" s="9"/>
      <c r="C3" s="10" t="s">
        <v>0</v>
      </c>
      <c r="D3" s="9"/>
      <c r="E3" s="9"/>
      <c r="F3" s="9"/>
      <c r="G3" s="644"/>
      <c r="H3" s="644"/>
      <c r="I3" s="645"/>
      <c r="J3" s="11"/>
    </row>
    <row r="4" spans="1:10" ht="20.25" x14ac:dyDescent="0.3">
      <c r="A4" s="2"/>
      <c r="B4" s="9"/>
      <c r="C4" s="12"/>
      <c r="D4" s="9"/>
      <c r="E4" s="9"/>
      <c r="F4" s="9"/>
      <c r="G4" s="12"/>
      <c r="H4" s="639"/>
      <c r="I4" s="639"/>
      <c r="J4" s="11"/>
    </row>
    <row r="5" spans="1:10" ht="18" customHeight="1" x14ac:dyDescent="0.25">
      <c r="A5" s="2"/>
      <c r="B5" s="9"/>
      <c r="C5" s="9"/>
      <c r="D5" s="9"/>
      <c r="E5" s="9"/>
      <c r="F5" s="9"/>
      <c r="G5" s="9"/>
      <c r="H5" s="12"/>
      <c r="I5" s="12"/>
      <c r="J5" s="11"/>
    </row>
    <row r="6" spans="1:10" ht="29.25" customHeight="1" x14ac:dyDescent="0.3">
      <c r="A6" s="2"/>
      <c r="B6" s="9"/>
      <c r="C6" s="9"/>
      <c r="D6" s="9"/>
      <c r="E6" s="638"/>
      <c r="F6" s="9"/>
      <c r="G6" s="646" t="s">
        <v>1</v>
      </c>
      <c r="H6" s="646"/>
      <c r="I6" s="647"/>
      <c r="J6" s="11"/>
    </row>
    <row r="7" spans="1:10" ht="20.25" x14ac:dyDescent="0.3">
      <c r="A7" s="3"/>
      <c r="B7" s="9"/>
      <c r="C7" s="9"/>
      <c r="D7" s="9"/>
      <c r="E7" s="14"/>
      <c r="F7" s="9"/>
      <c r="G7" s="13" t="s">
        <v>2588</v>
      </c>
      <c r="H7" s="639"/>
      <c r="I7" s="639"/>
      <c r="J7" s="15"/>
    </row>
    <row r="8" spans="1:10" x14ac:dyDescent="0.25">
      <c r="A8" s="2"/>
      <c r="B8" s="9"/>
      <c r="C8" s="9"/>
      <c r="D8" s="9"/>
      <c r="E8" s="14"/>
      <c r="F8" s="9"/>
      <c r="G8" s="9"/>
      <c r="H8" s="12"/>
      <c r="I8" s="12"/>
      <c r="J8" s="11"/>
    </row>
    <row r="9" spans="1:10" ht="15" customHeight="1" x14ac:dyDescent="0.25">
      <c r="A9" s="2"/>
      <c r="B9" s="9"/>
      <c r="C9" s="9"/>
      <c r="D9" s="9"/>
      <c r="E9" s="14"/>
      <c r="F9" s="9"/>
      <c r="G9" s="648" t="s">
        <v>2</v>
      </c>
      <c r="H9" s="647"/>
      <c r="I9" s="647"/>
      <c r="J9" s="11"/>
    </row>
    <row r="10" spans="1:10" x14ac:dyDescent="0.25">
      <c r="A10" s="2"/>
      <c r="B10" s="9"/>
      <c r="C10" s="9"/>
      <c r="D10" s="9"/>
      <c r="E10" s="14"/>
      <c r="F10" s="9"/>
      <c r="G10" s="649"/>
      <c r="H10" s="649"/>
      <c r="I10" s="649"/>
      <c r="J10" s="11"/>
    </row>
    <row r="11" spans="1:10" x14ac:dyDescent="0.25">
      <c r="A11" s="4"/>
      <c r="B11" s="9"/>
      <c r="C11" s="9"/>
      <c r="D11" s="9"/>
      <c r="E11" s="638"/>
      <c r="F11" s="9"/>
      <c r="G11" s="17"/>
      <c r="H11" s="17"/>
      <c r="I11" s="17"/>
      <c r="J11" s="18"/>
    </row>
    <row r="12" spans="1:10" x14ac:dyDescent="0.25">
      <c r="A12" s="2"/>
      <c r="B12" s="9"/>
      <c r="C12" s="9"/>
      <c r="D12" s="9"/>
      <c r="E12" s="14"/>
      <c r="F12" s="16"/>
      <c r="G12" s="19"/>
      <c r="H12" s="19"/>
      <c r="I12" s="19"/>
      <c r="J12" s="11"/>
    </row>
    <row r="13" spans="1:10" x14ac:dyDescent="0.25">
      <c r="A13" s="5"/>
      <c r="B13" s="9"/>
      <c r="C13" s="9"/>
      <c r="D13" s="9"/>
      <c r="E13" s="640"/>
      <c r="F13" s="16"/>
      <c r="G13" s="111"/>
      <c r="H13" s="112"/>
      <c r="I13" s="19"/>
      <c r="J13" s="20"/>
    </row>
    <row r="14" spans="1:10" x14ac:dyDescent="0.25">
      <c r="A14" s="4"/>
      <c r="B14" s="9"/>
      <c r="C14" s="9"/>
      <c r="D14" s="9"/>
      <c r="E14" s="638"/>
      <c r="F14" s="16"/>
      <c r="G14" s="21"/>
      <c r="H14" s="113"/>
      <c r="I14" s="17"/>
      <c r="J14" s="18"/>
    </row>
    <row r="15" spans="1:10" x14ac:dyDescent="0.25">
      <c r="A15" s="4"/>
      <c r="B15" s="9"/>
      <c r="C15" s="9"/>
      <c r="D15" s="9"/>
      <c r="E15" s="14"/>
      <c r="F15" s="9"/>
      <c r="G15" s="9"/>
      <c r="H15" s="9"/>
      <c r="I15" s="17"/>
      <c r="J15" s="18"/>
    </row>
    <row r="16" spans="1:10" x14ac:dyDescent="0.25">
      <c r="A16" s="4"/>
      <c r="B16" s="9"/>
      <c r="C16" s="9"/>
      <c r="D16" s="9"/>
      <c r="E16" s="643"/>
      <c r="F16" s="9"/>
      <c r="G16" s="9"/>
      <c r="H16" s="9"/>
      <c r="I16" s="17"/>
      <c r="J16" s="18"/>
    </row>
    <row r="17" spans="1:10" x14ac:dyDescent="0.25">
      <c r="A17" s="4"/>
      <c r="B17" s="9"/>
      <c r="C17" s="9"/>
      <c r="D17" s="9"/>
      <c r="E17" s="643"/>
      <c r="F17" s="9"/>
      <c r="G17" s="21"/>
      <c r="H17" s="22"/>
      <c r="I17" s="17"/>
      <c r="J17" s="18"/>
    </row>
    <row r="18" spans="1:10" x14ac:dyDescent="0.25">
      <c r="A18" s="4"/>
      <c r="B18" s="9"/>
      <c r="C18" s="9"/>
      <c r="D18" s="9"/>
      <c r="E18" s="14"/>
      <c r="F18" s="9"/>
      <c r="G18" s="24"/>
      <c r="H18" s="21"/>
      <c r="I18" s="23"/>
      <c r="J18" s="18"/>
    </row>
    <row r="19" spans="1:10" x14ac:dyDescent="0.25">
      <c r="A19" s="4"/>
      <c r="B19" s="9"/>
      <c r="C19" s="9"/>
      <c r="D19" s="9"/>
      <c r="E19" s="638"/>
      <c r="F19" s="9"/>
      <c r="G19" s="24"/>
      <c r="H19" s="21"/>
      <c r="I19" s="17"/>
      <c r="J19" s="18"/>
    </row>
    <row r="20" spans="1:10" x14ac:dyDescent="0.25">
      <c r="A20" s="4"/>
      <c r="B20" s="9"/>
      <c r="C20" s="9"/>
      <c r="D20" s="9"/>
      <c r="E20" s="25"/>
      <c r="F20" s="9"/>
      <c r="G20" s="21"/>
      <c r="H20" s="21"/>
      <c r="I20" s="17"/>
      <c r="J20" s="18"/>
    </row>
    <row r="21" spans="1:10" ht="15.75" thickBot="1" x14ac:dyDescent="0.3">
      <c r="B21" s="26"/>
      <c r="C21" s="27"/>
      <c r="D21" s="27"/>
      <c r="E21" s="27"/>
      <c r="F21" s="27"/>
      <c r="G21" s="27"/>
      <c r="H21" s="27"/>
      <c r="I21" s="27"/>
      <c r="J21" s="28"/>
    </row>
    <row r="22" spans="1:10" ht="15.75" thickTop="1" x14ac:dyDescent="0.25"/>
  </sheetData>
  <sheetProtection formatCells="0" formatColumns="0" formatRows="0"/>
  <mergeCells count="5">
    <mergeCell ref="E16:E17"/>
    <mergeCell ref="G3:I3"/>
    <mergeCell ref="G6:I6"/>
    <mergeCell ref="G9:I9"/>
    <mergeCell ref="G10:I10"/>
  </mergeCells>
  <pageMargins left="0.7" right="0.7" top="0.75" bottom="0.75" header="0.3" footer="0.3"/>
  <pageSetup paperSize="9" scale="50" orientation="portrait" r:id="rId1"/>
  <colBreaks count="1" manualBreakCount="1">
    <brk id="9" max="1048575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Blad1.Lasintextfil_Klicka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3</xdr:col>
                    <xdr:colOff>9525</xdr:colOff>
                    <xdr:row>5</xdr:row>
                    <xdr:rowOff>361950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Blad1.Sparaintextfil_Klicka">
                <anchor moveWithCells="1" sizeWithCells="1">
                  <from>
                    <xdr:col>2</xdr:col>
                    <xdr:colOff>0</xdr:colOff>
                    <xdr:row>6</xdr:row>
                    <xdr:rowOff>161925</xdr:rowOff>
                  </from>
                  <to>
                    <xdr:col>2</xdr:col>
                    <xdr:colOff>2419350</xdr:colOff>
                    <xdr:row>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Button 5">
              <controlPr defaultSize="0" print="0" autoFill="0" autoPict="0" macro="[0]!Blad1.LankaFleraBlanketter_Klicka">
                <anchor moveWithCells="1" sizeWithCells="1">
                  <from>
                    <xdr:col>2</xdr:col>
                    <xdr:colOff>0</xdr:colOff>
                    <xdr:row>9</xdr:row>
                    <xdr:rowOff>104775</xdr:rowOff>
                  </from>
                  <to>
                    <xdr:col>3</xdr:col>
                    <xdr:colOff>0</xdr:colOff>
                    <xdr:row>11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Button 6">
              <controlPr defaultSize="0" print="0" autoFill="0" autoPict="0" macro="[0]!Blad1.LasaInXml_Klicka">
                <anchor moveWithCells="1" sizeWithCells="1">
                  <from>
                    <xdr:col>2</xdr:col>
                    <xdr:colOff>0</xdr:colOff>
                    <xdr:row>12</xdr:row>
                    <xdr:rowOff>38100</xdr:rowOff>
                  </from>
                  <to>
                    <xdr:col>3</xdr:col>
                    <xdr:colOff>9525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Button 7">
              <controlPr defaultSize="0" print="0" autoFill="0" autoPict="0" macro="[0]!Blad1.SparaXml_Klicka">
                <anchor moveWithCells="1" sizeWithCells="1">
                  <from>
                    <xdr:col>2</xdr:col>
                    <xdr:colOff>0</xdr:colOff>
                    <xdr:row>14</xdr:row>
                    <xdr:rowOff>142875</xdr:rowOff>
                  </from>
                  <to>
                    <xdr:col>2</xdr:col>
                    <xdr:colOff>2419350</xdr:colOff>
                    <xdr:row>16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Button 8">
              <controlPr defaultSize="0" print="0" autoFill="0" autoPict="0" macro="[0]!Blad1.RepareraKontroller_Klicka">
                <anchor moveWithCells="1">
                  <from>
                    <xdr:col>2</xdr:col>
                    <xdr:colOff>0</xdr:colOff>
                    <xdr:row>17</xdr:row>
                    <xdr:rowOff>85725</xdr:rowOff>
                  </from>
                  <to>
                    <xdr:col>3</xdr:col>
                    <xdr:colOff>9525</xdr:colOff>
                    <xdr:row>19</xdr:row>
                    <xdr:rowOff>66675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zoomScaleNormal="100" workbookViewId="0"/>
  </sheetViews>
  <sheetFormatPr defaultRowHeight="15" x14ac:dyDescent="0.25"/>
  <cols>
    <col min="1" max="1" width="1.5703125" style="51" customWidth="1"/>
    <col min="2" max="2" width="23.5703125" style="51" customWidth="1"/>
    <col min="3" max="3" width="5.140625" style="51" customWidth="1"/>
    <col min="4" max="4" width="12.7109375" style="51" customWidth="1"/>
    <col min="5" max="5" width="10.28515625" style="51" customWidth="1"/>
    <col min="6" max="6" width="2.7109375" style="51" customWidth="1"/>
    <col min="7" max="7" width="3.42578125" style="51" customWidth="1"/>
    <col min="8" max="8" width="7.7109375" style="51" customWidth="1"/>
    <col min="9" max="9" width="5.42578125" style="51" customWidth="1"/>
    <col min="10" max="10" width="23.140625" style="51" customWidth="1"/>
    <col min="11" max="11" width="4.28515625" style="51" customWidth="1"/>
    <col min="12" max="16384" width="9.140625" style="51"/>
  </cols>
  <sheetData>
    <row r="1" spans="2:11" x14ac:dyDescent="0.25">
      <c r="B1" s="450" t="s">
        <v>3</v>
      </c>
    </row>
    <row r="2" spans="2:11" x14ac:dyDescent="0.25">
      <c r="B2" s="114"/>
    </row>
    <row r="4" spans="2:11" x14ac:dyDescent="0.25">
      <c r="B4" s="115"/>
      <c r="C4" s="116"/>
      <c r="D4" s="117"/>
      <c r="E4" s="118"/>
      <c r="F4" s="451" t="s">
        <v>4</v>
      </c>
      <c r="H4" s="119"/>
      <c r="I4" s="119"/>
      <c r="J4" s="119"/>
      <c r="K4" s="119"/>
    </row>
    <row r="5" spans="2:11" x14ac:dyDescent="0.25">
      <c r="B5" s="651"/>
      <c r="C5" s="652"/>
      <c r="D5" s="653"/>
      <c r="E5" s="118"/>
      <c r="F5" s="452" t="s">
        <v>5</v>
      </c>
      <c r="H5" s="119"/>
      <c r="I5" s="119"/>
      <c r="J5" s="119"/>
      <c r="K5" s="119"/>
    </row>
    <row r="6" spans="2:11" x14ac:dyDescent="0.25">
      <c r="B6" s="651"/>
      <c r="C6" s="645"/>
      <c r="D6" s="654"/>
      <c r="E6" s="118"/>
      <c r="H6" s="119"/>
      <c r="I6" s="119"/>
      <c r="J6" s="119"/>
      <c r="K6" s="119"/>
    </row>
    <row r="7" spans="2:11" x14ac:dyDescent="0.25">
      <c r="B7" s="655"/>
      <c r="C7" s="656"/>
      <c r="D7" s="657"/>
      <c r="E7" s="118"/>
      <c r="F7" s="453" t="s">
        <v>6</v>
      </c>
      <c r="H7" s="119"/>
      <c r="I7" s="119"/>
      <c r="J7" s="119"/>
      <c r="K7" s="119"/>
    </row>
    <row r="8" spans="2:11" x14ac:dyDescent="0.25">
      <c r="B8" s="454" t="s">
        <v>7</v>
      </c>
      <c r="C8" s="455" t="s">
        <v>8</v>
      </c>
      <c r="D8" s="117"/>
      <c r="E8" s="118"/>
      <c r="G8" s="119"/>
      <c r="H8" s="119"/>
      <c r="I8" s="119"/>
      <c r="J8" s="119"/>
      <c r="K8" s="119"/>
    </row>
    <row r="9" spans="2:11" x14ac:dyDescent="0.25">
      <c r="B9" s="29"/>
      <c r="C9" s="655"/>
      <c r="D9" s="657"/>
      <c r="E9" s="118"/>
      <c r="F9" s="658"/>
      <c r="G9" s="659"/>
      <c r="H9" s="659"/>
      <c r="I9" s="659"/>
      <c r="J9" s="119"/>
      <c r="K9" s="119"/>
    </row>
    <row r="10" spans="2:11" x14ac:dyDescent="0.25">
      <c r="B10" s="119"/>
      <c r="C10" s="119"/>
      <c r="D10" s="119"/>
      <c r="E10" s="119"/>
      <c r="F10" s="119"/>
      <c r="G10" s="119"/>
      <c r="H10" s="119"/>
      <c r="I10" s="119"/>
      <c r="J10" s="119"/>
      <c r="K10" s="119"/>
    </row>
    <row r="11" spans="2:11" x14ac:dyDescent="0.25">
      <c r="B11" s="119"/>
      <c r="C11" s="119"/>
      <c r="D11" s="119"/>
      <c r="E11" s="119"/>
      <c r="F11" s="119"/>
      <c r="I11" s="119"/>
      <c r="J11" s="119"/>
      <c r="K11" s="119"/>
    </row>
    <row r="12" spans="2:11" x14ac:dyDescent="0.25">
      <c r="B12" s="456" t="s">
        <v>9</v>
      </c>
      <c r="C12" s="119"/>
      <c r="D12" s="119"/>
      <c r="E12" s="119"/>
      <c r="F12" s="457" t="s">
        <v>10</v>
      </c>
      <c r="H12" s="121"/>
      <c r="I12" s="119"/>
      <c r="J12" s="119"/>
      <c r="K12" s="119"/>
    </row>
    <row r="13" spans="2:11" x14ac:dyDescent="0.25">
      <c r="B13" s="120"/>
      <c r="C13" s="119"/>
      <c r="D13" s="119"/>
      <c r="E13" s="119"/>
      <c r="F13" s="452" t="s">
        <v>11</v>
      </c>
      <c r="H13" s="121"/>
      <c r="I13" s="119"/>
      <c r="J13" s="119"/>
      <c r="K13" s="119"/>
    </row>
    <row r="14" spans="2:11" x14ac:dyDescent="0.25">
      <c r="B14" s="456" t="s">
        <v>12</v>
      </c>
      <c r="C14" s="122"/>
      <c r="D14" s="123"/>
      <c r="E14" s="123"/>
      <c r="F14" s="124"/>
      <c r="G14" s="121"/>
      <c r="H14" s="121"/>
      <c r="J14" s="119"/>
      <c r="K14" s="119"/>
    </row>
    <row r="15" spans="2:11" x14ac:dyDescent="0.25">
      <c r="E15" s="119"/>
      <c r="F15" s="119"/>
      <c r="I15" s="119"/>
      <c r="J15" s="119"/>
      <c r="K15" s="119"/>
    </row>
    <row r="16" spans="2:11" x14ac:dyDescent="0.25">
      <c r="B16" s="458" t="s">
        <v>13</v>
      </c>
      <c r="E16" s="119"/>
      <c r="F16" s="459" t="s">
        <v>14</v>
      </c>
      <c r="G16" s="457" t="s">
        <v>15</v>
      </c>
      <c r="I16" s="119"/>
      <c r="J16" s="119"/>
      <c r="K16" s="119"/>
    </row>
    <row r="17" spans="1:11" x14ac:dyDescent="0.25">
      <c r="B17" s="456" t="s">
        <v>16</v>
      </c>
      <c r="E17" s="119"/>
      <c r="F17" s="121"/>
      <c r="G17" s="457" t="s">
        <v>17</v>
      </c>
      <c r="I17" s="119"/>
      <c r="J17" s="119"/>
      <c r="K17" s="119"/>
    </row>
    <row r="18" spans="1:11" x14ac:dyDescent="0.25">
      <c r="B18" s="120"/>
      <c r="E18" s="119"/>
      <c r="F18" s="121"/>
      <c r="I18" s="119"/>
      <c r="J18" s="119"/>
      <c r="K18" s="119"/>
    </row>
    <row r="19" spans="1:11" x14ac:dyDescent="0.25">
      <c r="B19" s="458" t="s">
        <v>18</v>
      </c>
      <c r="E19" s="119"/>
      <c r="F19" s="121"/>
      <c r="G19" s="460" t="s">
        <v>19</v>
      </c>
      <c r="I19" s="119"/>
      <c r="J19" s="119"/>
      <c r="K19" s="119"/>
    </row>
    <row r="20" spans="1:11" x14ac:dyDescent="0.25">
      <c r="E20" s="119"/>
      <c r="F20" s="121"/>
      <c r="G20" s="460" t="s">
        <v>20</v>
      </c>
      <c r="I20" s="119"/>
      <c r="J20" s="119"/>
      <c r="K20" s="119"/>
    </row>
    <row r="21" spans="1:11" x14ac:dyDescent="0.25">
      <c r="E21" s="119"/>
      <c r="F21" s="119"/>
      <c r="G21" s="460" t="s">
        <v>21</v>
      </c>
      <c r="H21" s="121"/>
      <c r="I21" s="119"/>
      <c r="J21" s="119"/>
      <c r="K21" s="119"/>
    </row>
    <row r="22" spans="1:11" ht="18" x14ac:dyDescent="0.25">
      <c r="A22" s="125"/>
      <c r="B22" s="93" t="s">
        <v>1274</v>
      </c>
      <c r="C22" s="126"/>
      <c r="D22" s="126"/>
      <c r="E22" s="125"/>
      <c r="F22" s="119"/>
      <c r="G22" s="460" t="s">
        <v>22</v>
      </c>
      <c r="H22" s="121"/>
      <c r="I22" s="119"/>
      <c r="J22" s="119"/>
      <c r="K22" s="119"/>
    </row>
    <row r="23" spans="1:11" x14ac:dyDescent="0.25">
      <c r="E23" s="119"/>
      <c r="I23" s="119"/>
      <c r="J23" s="119"/>
      <c r="K23" s="119"/>
    </row>
    <row r="24" spans="1:11" x14ac:dyDescent="0.25">
      <c r="E24" s="119"/>
      <c r="F24" s="457" t="s">
        <v>23</v>
      </c>
      <c r="I24" s="119"/>
      <c r="J24" s="119"/>
      <c r="K24" s="119"/>
    </row>
    <row r="25" spans="1:11" x14ac:dyDescent="0.25">
      <c r="B25" s="119"/>
      <c r="C25" s="119"/>
      <c r="D25" s="119"/>
      <c r="E25" s="119"/>
      <c r="F25" s="457" t="s">
        <v>24</v>
      </c>
      <c r="I25" s="119"/>
      <c r="J25" s="119"/>
      <c r="K25" s="119"/>
    </row>
    <row r="26" spans="1:11" x14ac:dyDescent="0.25">
      <c r="C26" s="119"/>
      <c r="D26" s="119"/>
      <c r="E26" s="119"/>
      <c r="F26" s="121"/>
      <c r="I26" s="119"/>
      <c r="J26" s="119"/>
      <c r="K26" s="119"/>
    </row>
    <row r="27" spans="1:11" x14ac:dyDescent="0.25">
      <c r="B27" s="119"/>
      <c r="C27" s="119"/>
      <c r="D27" s="119"/>
      <c r="E27" s="119"/>
      <c r="I27" s="119"/>
      <c r="J27" s="119"/>
      <c r="K27" s="119"/>
    </row>
    <row r="28" spans="1:11" x14ac:dyDescent="0.25">
      <c r="B28" s="119"/>
      <c r="C28" s="119"/>
      <c r="D28" s="119"/>
      <c r="E28" s="119"/>
      <c r="I28" s="119"/>
      <c r="J28" s="119"/>
      <c r="K28" s="119"/>
    </row>
    <row r="29" spans="1:11" x14ac:dyDescent="0.25">
      <c r="B29" s="119"/>
      <c r="C29" s="119"/>
      <c r="D29" s="119"/>
      <c r="E29" s="119"/>
      <c r="F29" s="119"/>
    </row>
    <row r="30" spans="1:11" x14ac:dyDescent="0.25">
      <c r="B30" s="119"/>
      <c r="C30" s="119"/>
      <c r="D30" s="119"/>
      <c r="E30" s="119"/>
      <c r="F30" s="119"/>
      <c r="G30" s="119"/>
      <c r="H30" s="119"/>
      <c r="I30" s="119"/>
      <c r="J30" s="119"/>
      <c r="K30" s="119"/>
    </row>
    <row r="31" spans="1:11" x14ac:dyDescent="0.25">
      <c r="B31" s="461" t="s">
        <v>25</v>
      </c>
      <c r="C31" s="119"/>
      <c r="D31" s="119"/>
      <c r="E31" s="119"/>
      <c r="F31" s="119"/>
      <c r="G31" s="119"/>
      <c r="H31" s="119"/>
      <c r="I31" s="119"/>
      <c r="J31" s="119"/>
      <c r="K31" s="119"/>
    </row>
    <row r="32" spans="1:11" x14ac:dyDescent="0.25">
      <c r="B32" s="119"/>
      <c r="C32" s="119"/>
      <c r="D32" s="119"/>
      <c r="E32" s="119"/>
      <c r="F32" s="119"/>
      <c r="G32" s="119"/>
      <c r="H32" s="119"/>
      <c r="I32" s="119"/>
      <c r="J32" s="119"/>
      <c r="K32" s="119"/>
    </row>
    <row r="33" spans="2:12" x14ac:dyDescent="0.25">
      <c r="B33" s="119"/>
      <c r="C33" s="119"/>
      <c r="D33" s="119"/>
      <c r="E33" s="119"/>
      <c r="F33" s="119"/>
      <c r="G33" s="119"/>
      <c r="H33" s="119"/>
      <c r="I33" s="119"/>
      <c r="J33" s="119"/>
      <c r="K33" s="119"/>
    </row>
    <row r="34" spans="2:12" ht="14.25" customHeight="1" x14ac:dyDescent="0.25">
      <c r="B34" s="452" t="s">
        <v>26</v>
      </c>
      <c r="C34" s="119"/>
      <c r="D34" s="119"/>
      <c r="E34" s="452" t="s">
        <v>27</v>
      </c>
      <c r="G34" s="121"/>
      <c r="H34" s="119"/>
      <c r="I34" s="119"/>
      <c r="J34" s="119"/>
      <c r="K34" s="128"/>
      <c r="L34" s="119"/>
    </row>
    <row r="35" spans="2:12" ht="14.25" customHeight="1" x14ac:dyDescent="0.25">
      <c r="B35" s="455" t="s">
        <v>28</v>
      </c>
      <c r="C35" s="116"/>
      <c r="D35" s="116"/>
      <c r="E35" s="455" t="s">
        <v>29</v>
      </c>
      <c r="F35" s="116"/>
      <c r="G35" s="116"/>
      <c r="H35" s="116"/>
      <c r="I35" s="116"/>
      <c r="J35" s="129"/>
      <c r="K35" s="128"/>
    </row>
    <row r="36" spans="2:12" ht="14.25" customHeight="1" x14ac:dyDescent="0.25">
      <c r="B36" s="651"/>
      <c r="C36" s="645"/>
      <c r="D36" s="654"/>
      <c r="E36" s="660"/>
      <c r="F36" s="656"/>
      <c r="G36" s="656"/>
      <c r="H36" s="656"/>
      <c r="I36" s="656"/>
      <c r="J36" s="657"/>
      <c r="K36" s="128"/>
    </row>
    <row r="37" spans="2:12" ht="14.25" customHeight="1" x14ac:dyDescent="0.25">
      <c r="B37" s="651"/>
      <c r="C37" s="645"/>
      <c r="D37" s="654"/>
      <c r="E37" s="455" t="s">
        <v>30</v>
      </c>
      <c r="F37" s="116"/>
      <c r="G37" s="116"/>
      <c r="H37" s="116"/>
      <c r="I37" s="116"/>
      <c r="J37" s="129"/>
      <c r="K37" s="128"/>
    </row>
    <row r="38" spans="2:12" ht="14.25" customHeight="1" x14ac:dyDescent="0.25">
      <c r="B38" s="655"/>
      <c r="C38" s="656"/>
      <c r="D38" s="657"/>
      <c r="E38" s="655"/>
      <c r="F38" s="656"/>
      <c r="G38" s="656"/>
      <c r="H38" s="656"/>
      <c r="I38" s="656"/>
      <c r="J38" s="657"/>
      <c r="K38" s="128"/>
    </row>
    <row r="39" spans="2:12" ht="14.25" customHeight="1" x14ac:dyDescent="0.25">
      <c r="B39" s="455" t="s">
        <v>31</v>
      </c>
      <c r="C39" s="116"/>
      <c r="D39" s="116"/>
      <c r="E39" s="455" t="s">
        <v>32</v>
      </c>
      <c r="F39" s="116"/>
      <c r="G39" s="116"/>
      <c r="H39" s="116"/>
      <c r="I39" s="116"/>
      <c r="J39" s="129"/>
      <c r="K39" s="128"/>
    </row>
    <row r="40" spans="2:12" ht="14.25" customHeight="1" x14ac:dyDescent="0.25">
      <c r="B40" s="655"/>
      <c r="C40" s="656"/>
      <c r="D40" s="657"/>
      <c r="E40" s="655"/>
      <c r="F40" s="656"/>
      <c r="G40" s="656"/>
      <c r="H40" s="656"/>
      <c r="I40" s="656"/>
      <c r="J40" s="657"/>
      <c r="K40" s="128"/>
    </row>
    <row r="41" spans="2:12" x14ac:dyDescent="0.25">
      <c r="J41" s="128"/>
      <c r="K41" s="128"/>
    </row>
    <row r="42" spans="2:12" x14ac:dyDescent="0.25">
      <c r="B42" s="30"/>
      <c r="C42" s="30"/>
      <c r="D42" s="30"/>
      <c r="E42" s="30"/>
      <c r="F42" s="30"/>
      <c r="G42" s="30"/>
      <c r="H42" s="30"/>
      <c r="I42" s="30"/>
      <c r="J42" s="30"/>
    </row>
    <row r="43" spans="2:12" x14ac:dyDescent="0.25">
      <c r="B43" s="30"/>
      <c r="C43" s="30"/>
      <c r="D43" s="30"/>
      <c r="E43" s="30"/>
      <c r="F43" s="30"/>
      <c r="G43" s="30"/>
      <c r="H43" s="30"/>
      <c r="I43" s="30"/>
      <c r="J43" s="30"/>
    </row>
    <row r="44" spans="2:12" x14ac:dyDescent="0.25">
      <c r="B44" s="30"/>
      <c r="C44" s="30"/>
      <c r="D44" s="30"/>
      <c r="E44" s="30"/>
      <c r="F44" s="30"/>
      <c r="G44" s="30"/>
      <c r="H44" s="30"/>
      <c r="I44" s="30"/>
      <c r="J44" s="30"/>
    </row>
    <row r="45" spans="2:12" x14ac:dyDescent="0.25">
      <c r="B45" s="30"/>
      <c r="C45" s="30"/>
      <c r="D45" s="30"/>
      <c r="E45" s="30"/>
      <c r="F45" s="30"/>
      <c r="G45" s="30"/>
      <c r="H45" s="30"/>
      <c r="I45" s="30"/>
      <c r="J45" s="30"/>
    </row>
    <row r="46" spans="2:12" ht="18" x14ac:dyDescent="0.25">
      <c r="B46" s="30"/>
      <c r="C46" s="30"/>
      <c r="D46" s="30"/>
      <c r="E46" s="30"/>
      <c r="F46" s="30"/>
      <c r="G46" s="30"/>
      <c r="H46" s="125"/>
      <c r="I46" s="30"/>
      <c r="J46" s="30"/>
    </row>
    <row r="47" spans="2:12" x14ac:dyDescent="0.25">
      <c r="B47" s="30"/>
      <c r="C47" s="30"/>
      <c r="D47" s="30"/>
      <c r="E47" s="30"/>
      <c r="F47" s="30"/>
      <c r="G47" s="30"/>
      <c r="H47" s="30"/>
      <c r="I47" s="30"/>
      <c r="J47" s="30"/>
    </row>
    <row r="48" spans="2:12" ht="15.75" x14ac:dyDescent="0.25">
      <c r="B48" s="30"/>
      <c r="C48" s="30"/>
      <c r="D48" s="30"/>
      <c r="E48" s="30"/>
      <c r="F48" s="30"/>
      <c r="G48" s="30"/>
      <c r="H48" s="130"/>
      <c r="I48" s="30"/>
      <c r="J48" s="131"/>
    </row>
    <row r="49" spans="1:12" ht="15.75" x14ac:dyDescent="0.25">
      <c r="B49" s="30"/>
      <c r="C49" s="30"/>
      <c r="D49" s="30"/>
      <c r="E49" s="30"/>
      <c r="F49" s="30"/>
      <c r="G49" s="30"/>
      <c r="H49" s="130"/>
      <c r="I49" s="30"/>
      <c r="J49" s="132"/>
    </row>
    <row r="50" spans="1:12" ht="18" x14ac:dyDescent="0.25">
      <c r="B50" s="125"/>
      <c r="C50" s="30"/>
      <c r="D50" s="30"/>
      <c r="E50" s="30"/>
      <c r="F50" s="30"/>
      <c r="G50" s="30"/>
      <c r="H50" s="30"/>
      <c r="I50" s="30"/>
      <c r="J50" s="133"/>
    </row>
    <row r="51" spans="1:12" ht="18" x14ac:dyDescent="0.25">
      <c r="B51" s="30"/>
      <c r="C51" s="30"/>
      <c r="D51" s="30"/>
      <c r="E51" s="30"/>
      <c r="F51" s="30"/>
      <c r="G51" s="30"/>
      <c r="H51" s="30"/>
      <c r="I51" s="125"/>
      <c r="J51" s="30"/>
    </row>
    <row r="52" spans="1:12" x14ac:dyDescent="0.25">
      <c r="B52" s="30"/>
      <c r="C52" s="30"/>
      <c r="D52" s="30"/>
      <c r="E52" s="30"/>
      <c r="F52" s="30"/>
      <c r="G52" s="30"/>
      <c r="H52" s="30"/>
      <c r="I52" s="30"/>
      <c r="J52" s="30"/>
    </row>
    <row r="53" spans="1:12" x14ac:dyDescent="0.25">
      <c r="B53" s="30"/>
      <c r="C53" s="30"/>
      <c r="D53" s="30"/>
      <c r="E53" s="30"/>
      <c r="F53" s="30"/>
      <c r="G53" s="30"/>
      <c r="H53" s="30"/>
      <c r="I53" s="30"/>
      <c r="J53" s="30"/>
      <c r="K53" s="134"/>
    </row>
    <row r="54" spans="1:12" x14ac:dyDescent="0.25">
      <c r="B54" s="30"/>
      <c r="C54" s="30"/>
      <c r="D54" s="30"/>
      <c r="E54" s="30"/>
      <c r="F54" s="30"/>
      <c r="G54" s="30"/>
      <c r="H54" s="30"/>
      <c r="I54" s="30"/>
      <c r="J54" s="135"/>
    </row>
    <row r="55" spans="1:12" ht="75" customHeight="1" x14ac:dyDescent="0.25">
      <c r="A55" s="462" t="s">
        <v>33</v>
      </c>
      <c r="B55" s="136"/>
      <c r="C55" s="136"/>
      <c r="D55" s="136"/>
      <c r="E55" s="136"/>
      <c r="F55" s="136"/>
      <c r="G55" s="136"/>
      <c r="H55" s="136"/>
      <c r="I55" s="650"/>
      <c r="J55" s="650"/>
      <c r="K55" s="137"/>
      <c r="L55" s="128"/>
    </row>
    <row r="56" spans="1:12" x14ac:dyDescent="0.25">
      <c r="B56" s="120"/>
      <c r="C56" s="120"/>
      <c r="D56" s="120"/>
      <c r="E56" s="120"/>
      <c r="F56" s="120"/>
      <c r="G56" s="120"/>
      <c r="J56" s="120"/>
      <c r="K56" s="128"/>
      <c r="L56" s="120"/>
    </row>
    <row r="57" spans="1:12" x14ac:dyDescent="0.25">
      <c r="B57" s="456" t="s">
        <v>34</v>
      </c>
      <c r="C57" s="456" t="s">
        <v>35</v>
      </c>
      <c r="D57" s="120"/>
      <c r="E57" s="456" t="s">
        <v>36</v>
      </c>
      <c r="J57" s="456" t="s">
        <v>35</v>
      </c>
      <c r="L57" s="120"/>
    </row>
    <row r="58" spans="1:12" x14ac:dyDescent="0.25">
      <c r="B58" s="463" t="s">
        <v>37</v>
      </c>
      <c r="C58" s="463" t="s">
        <v>38</v>
      </c>
      <c r="D58" s="138"/>
      <c r="E58" s="463" t="s">
        <v>39</v>
      </c>
      <c r="H58" s="127"/>
      <c r="J58" s="463" t="s">
        <v>40</v>
      </c>
      <c r="L58" s="119"/>
    </row>
    <row r="60" spans="1:12" x14ac:dyDescent="0.25">
      <c r="G60" s="120"/>
    </row>
    <row r="61" spans="1:12" x14ac:dyDescent="0.25">
      <c r="G61" s="138"/>
    </row>
  </sheetData>
  <sheetProtection password="E847" sheet="1" objects="1" scenarios="1" formatCells="0" formatColumns="0" formatRows="0"/>
  <mergeCells count="13">
    <mergeCell ref="I55:J55"/>
    <mergeCell ref="B5:D5"/>
    <mergeCell ref="B6:D6"/>
    <mergeCell ref="B7:D7"/>
    <mergeCell ref="C9:D9"/>
    <mergeCell ref="F9:I9"/>
    <mergeCell ref="B36:D36"/>
    <mergeCell ref="E36:J36"/>
    <mergeCell ref="B37:D37"/>
    <mergeCell ref="B38:D38"/>
    <mergeCell ref="E38:J38"/>
    <mergeCell ref="B40:D40"/>
    <mergeCell ref="E40:J40"/>
  </mergeCells>
  <pageMargins left="0.7" right="0.7" top="0.75" bottom="0.75" header="0.3" footer="0.3"/>
  <pageSetup paperSize="9" scale="7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5"/>
  <sheetViews>
    <sheetView zoomScaleNormal="100" workbookViewId="0"/>
  </sheetViews>
  <sheetFormatPr defaultRowHeight="15.75" x14ac:dyDescent="0.25"/>
  <cols>
    <col min="1" max="1" width="4.42578125" style="139" customWidth="1"/>
    <col min="2" max="2" width="4.28515625" style="166" customWidth="1"/>
    <col min="3" max="3" width="31.28515625" style="166" customWidth="1"/>
    <col min="4" max="5" width="11.7109375" style="139" customWidth="1"/>
    <col min="6" max="6" width="5.7109375" style="139" customWidth="1"/>
    <col min="7" max="8" width="11.7109375" style="139" customWidth="1"/>
    <col min="9" max="12" width="9.140625" style="139"/>
    <col min="13" max="13" width="4.42578125" style="139" customWidth="1"/>
    <col min="14" max="16384" width="9.140625" style="139"/>
  </cols>
  <sheetData>
    <row r="1" spans="1:37" thickBot="1" x14ac:dyDescent="0.3">
      <c r="B1" s="140"/>
      <c r="C1" s="140"/>
    </row>
    <row r="2" spans="1:37" s="147" customFormat="1" ht="15" customHeight="1" thickTop="1" x14ac:dyDescent="0.3">
      <c r="A2" s="141"/>
      <c r="B2" s="142"/>
      <c r="C2" s="143"/>
      <c r="D2" s="144"/>
      <c r="E2" s="145"/>
      <c r="F2" s="145"/>
      <c r="G2" s="145"/>
      <c r="H2" s="144"/>
      <c r="I2" s="145"/>
      <c r="J2" s="145"/>
      <c r="K2" s="145"/>
      <c r="L2" s="146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</row>
    <row r="3" spans="1:37" s="147" customFormat="1" ht="21" customHeight="1" x14ac:dyDescent="0.3">
      <c r="A3" s="141"/>
      <c r="B3" s="148"/>
      <c r="C3" s="464" t="s">
        <v>2193</v>
      </c>
      <c r="D3" s="128"/>
      <c r="E3" s="149"/>
      <c r="F3" s="149"/>
      <c r="G3" s="149"/>
      <c r="H3" s="128"/>
      <c r="I3" s="149"/>
      <c r="J3" s="149"/>
      <c r="K3" s="149"/>
      <c r="L3" s="150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  <c r="AF3" s="141"/>
      <c r="AG3" s="141"/>
      <c r="AH3" s="141"/>
      <c r="AI3" s="141"/>
      <c r="AJ3" s="141"/>
      <c r="AK3" s="141"/>
    </row>
    <row r="4" spans="1:37" s="147" customFormat="1" ht="15" customHeight="1" x14ac:dyDescent="0.25">
      <c r="A4" s="141"/>
      <c r="B4" s="151"/>
      <c r="C4" s="128"/>
      <c r="D4" s="128"/>
      <c r="E4" s="149"/>
      <c r="F4" s="149"/>
      <c r="G4" s="149"/>
      <c r="H4" s="128"/>
      <c r="I4" s="149"/>
      <c r="J4" s="149"/>
      <c r="K4" s="149"/>
      <c r="L4" s="150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</row>
    <row r="5" spans="1:37" s="147" customFormat="1" ht="15" customHeight="1" x14ac:dyDescent="0.25">
      <c r="A5" s="141"/>
      <c r="B5" s="152"/>
      <c r="C5" s="465" t="s">
        <v>2194</v>
      </c>
      <c r="D5" s="466">
        <f>SUM(D9:D12)</f>
        <v>0</v>
      </c>
      <c r="E5" s="149"/>
      <c r="F5" s="149"/>
      <c r="G5" s="149"/>
      <c r="H5" s="149"/>
      <c r="I5" s="149"/>
      <c r="J5" s="149"/>
      <c r="K5" s="149"/>
      <c r="L5" s="150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  <c r="X5" s="141"/>
      <c r="Y5" s="141"/>
      <c r="Z5" s="141"/>
      <c r="AA5" s="141"/>
      <c r="AB5" s="141"/>
      <c r="AC5" s="141"/>
      <c r="AD5" s="141"/>
      <c r="AE5" s="141"/>
      <c r="AF5" s="141"/>
      <c r="AG5" s="141"/>
      <c r="AH5" s="141"/>
      <c r="AI5" s="141"/>
      <c r="AJ5" s="141"/>
      <c r="AK5" s="141"/>
    </row>
    <row r="6" spans="1:37" s="147" customFormat="1" ht="15" x14ac:dyDescent="0.25">
      <c r="A6" s="141"/>
      <c r="B6" s="152"/>
      <c r="C6" s="467" t="s">
        <v>2195</v>
      </c>
      <c r="D6" s="466">
        <f>SUM(E9:E12)</f>
        <v>0</v>
      </c>
      <c r="E6" s="149"/>
      <c r="F6" s="149"/>
      <c r="G6" s="149"/>
      <c r="H6" s="149"/>
      <c r="I6" s="149"/>
      <c r="J6" s="149"/>
      <c r="K6" s="149"/>
      <c r="L6" s="150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  <c r="X6" s="141"/>
      <c r="Y6" s="141"/>
      <c r="Z6" s="141"/>
      <c r="AA6" s="141"/>
      <c r="AB6" s="141"/>
      <c r="AC6" s="141"/>
      <c r="AD6" s="141"/>
      <c r="AE6" s="141"/>
      <c r="AF6" s="141"/>
      <c r="AG6" s="141"/>
      <c r="AH6" s="141"/>
      <c r="AI6" s="141"/>
      <c r="AJ6" s="141"/>
      <c r="AK6" s="141"/>
    </row>
    <row r="7" spans="1:37" s="147" customFormat="1" ht="15" x14ac:dyDescent="0.25">
      <c r="A7" s="141"/>
      <c r="B7" s="153"/>
      <c r="C7" s="128"/>
      <c r="D7" s="128"/>
      <c r="E7" s="149"/>
      <c r="F7" s="149"/>
      <c r="G7" s="149"/>
      <c r="H7" s="149"/>
      <c r="I7" s="154"/>
      <c r="J7" s="149"/>
      <c r="K7" s="149"/>
      <c r="L7" s="150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  <c r="X7" s="141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141"/>
      <c r="AJ7" s="141"/>
      <c r="AK7" s="141"/>
    </row>
    <row r="8" spans="1:37" s="147" customFormat="1" ht="30" x14ac:dyDescent="0.25">
      <c r="A8" s="141"/>
      <c r="B8" s="155"/>
      <c r="C8" s="156"/>
      <c r="D8" s="465" t="s">
        <v>41</v>
      </c>
      <c r="E8" s="467" t="s">
        <v>42</v>
      </c>
      <c r="F8" s="149"/>
      <c r="G8" s="149"/>
      <c r="H8" s="149"/>
      <c r="I8" s="157"/>
      <c r="J8" s="16"/>
      <c r="K8" s="16"/>
      <c r="L8" s="150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  <c r="X8" s="141"/>
      <c r="Y8" s="141"/>
      <c r="Z8" s="141"/>
      <c r="AA8" s="141"/>
      <c r="AB8" s="141"/>
      <c r="AC8" s="141"/>
      <c r="AD8" s="141"/>
      <c r="AE8" s="141"/>
      <c r="AF8" s="141"/>
      <c r="AG8" s="141"/>
      <c r="AH8" s="141"/>
      <c r="AI8" s="141"/>
      <c r="AJ8" s="141"/>
      <c r="AK8" s="141"/>
    </row>
    <row r="9" spans="1:37" s="147" customFormat="1" ht="15" x14ac:dyDescent="0.25">
      <c r="A9" s="141"/>
      <c r="B9" s="158"/>
      <c r="C9" s="96" t="s">
        <v>43</v>
      </c>
      <c r="D9" s="466">
        <f>Tillgångar_utestående_belopp!F155</f>
        <v>0</v>
      </c>
      <c r="E9" s="466">
        <f>Tillgångar_utestående_belopp!F156</f>
        <v>0</v>
      </c>
      <c r="F9" s="149"/>
      <c r="G9" s="149"/>
      <c r="H9" s="149"/>
      <c r="I9" s="157"/>
      <c r="J9" s="16"/>
      <c r="K9" s="16"/>
      <c r="L9" s="150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  <c r="X9" s="141"/>
      <c r="Y9" s="141"/>
      <c r="Z9" s="141"/>
      <c r="AA9" s="141"/>
      <c r="AB9" s="141"/>
      <c r="AC9" s="141"/>
      <c r="AD9" s="141"/>
      <c r="AE9" s="141"/>
      <c r="AF9" s="141"/>
      <c r="AG9" s="141"/>
      <c r="AH9" s="141"/>
      <c r="AI9" s="141"/>
      <c r="AJ9" s="141"/>
      <c r="AK9" s="141"/>
    </row>
    <row r="10" spans="1:37" s="147" customFormat="1" ht="15" x14ac:dyDescent="0.25">
      <c r="A10" s="141"/>
      <c r="B10" s="158"/>
      <c r="C10" s="96" t="s">
        <v>44</v>
      </c>
      <c r="D10" s="466">
        <f>Tillgångar_nya_under_perioden!F144</f>
        <v>0</v>
      </c>
      <c r="E10" s="466">
        <f>Tillgångar_nya_under_perioden!F145</f>
        <v>0</v>
      </c>
      <c r="F10" s="149"/>
      <c r="G10" s="149"/>
      <c r="H10" s="149"/>
      <c r="I10" s="157"/>
      <c r="J10" s="16"/>
      <c r="K10" s="16"/>
      <c r="L10" s="150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41"/>
      <c r="AJ10" s="141"/>
      <c r="AK10" s="141"/>
    </row>
    <row r="11" spans="1:37" s="147" customFormat="1" ht="15" x14ac:dyDescent="0.25">
      <c r="A11" s="141"/>
      <c r="B11" s="158"/>
      <c r="C11" s="96" t="s">
        <v>45</v>
      </c>
      <c r="D11" s="466">
        <f>Skulder_utestående_belopp!F45</f>
        <v>0</v>
      </c>
      <c r="E11" s="466">
        <f>Skulder_utestående_belopp!F46</f>
        <v>0</v>
      </c>
      <c r="F11" s="149"/>
      <c r="G11" s="149"/>
      <c r="H11" s="149"/>
      <c r="I11" s="157"/>
      <c r="J11" s="16"/>
      <c r="K11" s="16"/>
      <c r="L11" s="150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1"/>
      <c r="Y11" s="141"/>
      <c r="Z11" s="141"/>
      <c r="AA11" s="141"/>
      <c r="AB11" s="141"/>
      <c r="AC11" s="141"/>
      <c r="AD11" s="141"/>
      <c r="AE11" s="141"/>
      <c r="AF11" s="141"/>
      <c r="AG11" s="141"/>
      <c r="AH11" s="141"/>
      <c r="AI11" s="141"/>
      <c r="AJ11" s="141"/>
      <c r="AK11" s="141"/>
    </row>
    <row r="12" spans="1:37" s="147" customFormat="1" ht="15" x14ac:dyDescent="0.25">
      <c r="A12" s="141"/>
      <c r="B12" s="158"/>
      <c r="C12" s="96" t="s">
        <v>46</v>
      </c>
      <c r="D12" s="468">
        <f>Skulder_nya_under_perioden!F36</f>
        <v>0</v>
      </c>
      <c r="E12" s="468">
        <f>Skulder_nya_under_perioden!F37</f>
        <v>0</v>
      </c>
      <c r="F12" s="149"/>
      <c r="G12" s="149"/>
      <c r="H12" s="149"/>
      <c r="I12" s="157"/>
      <c r="J12" s="16"/>
      <c r="K12" s="16"/>
      <c r="L12" s="150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  <c r="X12" s="141"/>
      <c r="Y12" s="141"/>
      <c r="Z12" s="141"/>
      <c r="AA12" s="141"/>
      <c r="AB12" s="141"/>
      <c r="AC12" s="141"/>
      <c r="AD12" s="141"/>
      <c r="AE12" s="141"/>
      <c r="AF12" s="141"/>
      <c r="AG12" s="141"/>
      <c r="AH12" s="141"/>
      <c r="AI12" s="141"/>
      <c r="AJ12" s="141"/>
      <c r="AK12" s="141"/>
    </row>
    <row r="13" spans="1:37" s="147" customFormat="1" ht="15" customHeight="1" x14ac:dyDescent="0.25">
      <c r="A13" s="141"/>
      <c r="B13" s="158"/>
      <c r="C13" s="159"/>
      <c r="D13" s="16"/>
      <c r="E13" s="16"/>
      <c r="F13" s="16"/>
      <c r="G13" s="16"/>
      <c r="H13" s="16"/>
      <c r="I13" s="16"/>
      <c r="J13" s="16"/>
      <c r="K13" s="16"/>
      <c r="L13" s="150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  <c r="X13" s="141"/>
      <c r="Y13" s="141"/>
      <c r="Z13" s="141"/>
      <c r="AA13" s="141"/>
      <c r="AB13" s="141"/>
      <c r="AC13" s="141"/>
      <c r="AD13" s="141"/>
      <c r="AE13" s="141"/>
      <c r="AF13" s="141"/>
      <c r="AG13" s="141"/>
      <c r="AH13" s="141"/>
      <c r="AI13" s="141"/>
      <c r="AJ13" s="141"/>
      <c r="AK13" s="141"/>
    </row>
    <row r="14" spans="1:37" s="147" customFormat="1" ht="15" customHeight="1" thickBot="1" x14ac:dyDescent="0.3">
      <c r="A14" s="141"/>
      <c r="B14" s="160"/>
      <c r="C14" s="161"/>
      <c r="D14" s="162"/>
      <c r="E14" s="162"/>
      <c r="F14" s="162"/>
      <c r="G14" s="162"/>
      <c r="H14" s="163"/>
      <c r="I14" s="163"/>
      <c r="J14" s="163"/>
      <c r="K14" s="163"/>
      <c r="L14" s="164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</row>
    <row r="15" spans="1:37" s="147" customFormat="1" ht="12.75" customHeight="1" thickTop="1" x14ac:dyDescent="0.25">
      <c r="A15" s="141"/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  <c r="X15" s="141"/>
      <c r="Y15" s="141"/>
      <c r="Z15" s="141"/>
      <c r="AA15" s="141"/>
      <c r="AB15" s="141"/>
      <c r="AC15" s="141"/>
      <c r="AD15" s="141"/>
      <c r="AE15" s="141"/>
      <c r="AF15" s="141"/>
      <c r="AG15" s="141"/>
      <c r="AH15" s="141"/>
      <c r="AI15" s="141"/>
      <c r="AJ15" s="141"/>
      <c r="AK15" s="141"/>
    </row>
  </sheetData>
  <sheetProtection password="E847" sheet="1" objects="1" scenarios="1" formatCells="0" formatColumns="0" formatRows="0"/>
  <hyperlinks>
    <hyperlink ref="C9" location="'Tillgångar, utestående belopp'!A1" display="Tillgångar, utestående belopp"/>
    <hyperlink ref="C10" location="'Tillgångar, nya under perioden'!A1" display="Tillgångar, nya under perioden"/>
    <hyperlink ref="C11" location="'Skulder, utestående belopp'!A1" display="Skulder, utestående belopp"/>
    <hyperlink ref="C12" location="'Skulder, nya under perioden'!A1" display="Skulder, nya under perioden"/>
  </hyperlink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BD156"/>
  <sheetViews>
    <sheetView showZeros="0" topLeftCell="C1" zoomScaleNormal="100" workbookViewId="0">
      <selection activeCell="C1" sqref="C1"/>
    </sheetView>
  </sheetViews>
  <sheetFormatPr defaultRowHeight="12.75" x14ac:dyDescent="0.2"/>
  <cols>
    <col min="1" max="2" width="0" style="30" hidden="1" customWidth="1"/>
    <col min="3" max="3" width="41.5703125" style="30" customWidth="1"/>
    <col min="4" max="4" width="11.42578125" style="30" customWidth="1"/>
    <col min="5" max="5" width="15" style="30" customWidth="1"/>
    <col min="6" max="6" width="16.28515625" style="30" customWidth="1"/>
    <col min="7" max="7" width="15.42578125" style="30" customWidth="1"/>
    <col min="8" max="8" width="16.140625" style="30" customWidth="1"/>
    <col min="9" max="9" width="16.42578125" style="30" customWidth="1"/>
    <col min="10" max="10" width="14.7109375" style="30" customWidth="1"/>
    <col min="11" max="11" width="16" style="30" customWidth="1"/>
    <col min="12" max="15" width="14.7109375" style="30" customWidth="1"/>
    <col min="16" max="16" width="13.85546875" style="30" customWidth="1"/>
    <col min="17" max="17" width="12.7109375" style="30" customWidth="1"/>
    <col min="18" max="18" width="15.7109375" style="167" customWidth="1"/>
    <col min="19" max="19" width="16.42578125" style="167" customWidth="1"/>
    <col min="20" max="16384" width="9.140625" style="167"/>
  </cols>
  <sheetData>
    <row r="3" spans="1:56" ht="15.75" x14ac:dyDescent="0.25">
      <c r="C3" s="469" t="s">
        <v>47</v>
      </c>
      <c r="E3" s="127"/>
    </row>
    <row r="4" spans="1:56" x14ac:dyDescent="0.2">
      <c r="F4" s="127"/>
      <c r="G4" s="127"/>
    </row>
    <row r="5" spans="1:56" x14ac:dyDescent="0.2">
      <c r="C5" s="470" t="s">
        <v>48</v>
      </c>
      <c r="D5" s="471" t="s">
        <v>49</v>
      </c>
      <c r="E5" s="472" t="s">
        <v>50</v>
      </c>
      <c r="F5" s="169"/>
      <c r="G5" s="169"/>
      <c r="H5" s="169"/>
      <c r="I5" s="169"/>
      <c r="J5" s="170"/>
      <c r="K5" s="169"/>
      <c r="L5" s="169"/>
      <c r="M5" s="169"/>
      <c r="N5" s="169"/>
      <c r="O5" s="169"/>
      <c r="P5" s="169"/>
      <c r="Q5" s="454" t="s">
        <v>51</v>
      </c>
      <c r="R5" s="473" t="s">
        <v>52</v>
      </c>
    </row>
    <row r="6" spans="1:56" ht="12.75" customHeight="1" x14ac:dyDescent="0.2">
      <c r="C6" s="171"/>
      <c r="D6" s="172"/>
      <c r="E6" s="474" t="s">
        <v>53</v>
      </c>
      <c r="F6" s="475" t="s">
        <v>54</v>
      </c>
      <c r="G6" s="476" t="s">
        <v>55</v>
      </c>
      <c r="H6" s="136"/>
      <c r="I6" s="174"/>
      <c r="J6" s="477" t="s">
        <v>56</v>
      </c>
      <c r="K6" s="176"/>
      <c r="L6" s="176"/>
      <c r="M6" s="176"/>
      <c r="N6" s="176"/>
      <c r="O6" s="176"/>
      <c r="P6" s="478" t="s">
        <v>57</v>
      </c>
      <c r="Q6" s="479" t="s">
        <v>58</v>
      </c>
      <c r="R6" s="179"/>
    </row>
    <row r="7" spans="1:56" x14ac:dyDescent="0.2">
      <c r="C7" s="180"/>
      <c r="D7" s="172"/>
      <c r="E7" s="173"/>
      <c r="F7" s="118"/>
      <c r="G7" s="480" t="s">
        <v>52</v>
      </c>
      <c r="H7" s="175"/>
      <c r="I7" s="181"/>
      <c r="J7" s="136"/>
      <c r="K7" s="182"/>
      <c r="L7" s="182"/>
      <c r="M7" s="182"/>
      <c r="N7" s="136"/>
      <c r="O7" s="183"/>
      <c r="P7" s="177"/>
      <c r="Q7" s="178"/>
      <c r="R7" s="179"/>
    </row>
    <row r="8" spans="1:56" s="193" customFormat="1" ht="45.75" customHeight="1" thickBot="1" x14ac:dyDescent="0.25">
      <c r="A8" s="184"/>
      <c r="B8" s="184"/>
      <c r="C8" s="185"/>
      <c r="D8" s="186"/>
      <c r="E8" s="187"/>
      <c r="F8" s="184"/>
      <c r="G8" s="188"/>
      <c r="H8" s="481" t="s">
        <v>351</v>
      </c>
      <c r="I8" s="482" t="s">
        <v>59</v>
      </c>
      <c r="J8" s="481" t="s">
        <v>60</v>
      </c>
      <c r="K8" s="483" t="s">
        <v>61</v>
      </c>
      <c r="L8" s="483" t="s">
        <v>62</v>
      </c>
      <c r="M8" s="483" t="s">
        <v>63</v>
      </c>
      <c r="N8" s="483" t="s">
        <v>64</v>
      </c>
      <c r="O8" s="484" t="s">
        <v>65</v>
      </c>
      <c r="P8" s="191"/>
      <c r="Q8" s="192"/>
      <c r="R8" s="192"/>
    </row>
    <row r="9" spans="1:56" s="193" customFormat="1" x14ac:dyDescent="0.2">
      <c r="A9" s="30"/>
      <c r="B9" s="30"/>
      <c r="C9" s="485" t="s">
        <v>66</v>
      </c>
      <c r="D9" s="486" t="s">
        <v>67</v>
      </c>
      <c r="E9" s="194"/>
      <c r="F9" s="194"/>
      <c r="G9" s="194"/>
      <c r="H9" s="195"/>
      <c r="I9" s="195"/>
      <c r="J9" s="195"/>
      <c r="K9" s="195"/>
      <c r="L9" s="195"/>
      <c r="M9" s="195"/>
      <c r="N9" s="195"/>
      <c r="O9" s="195"/>
      <c r="P9" s="194"/>
      <c r="Q9" s="194"/>
      <c r="R9" s="196"/>
    </row>
    <row r="10" spans="1:56" s="193" customFormat="1" x14ac:dyDescent="0.2">
      <c r="A10" s="30"/>
      <c r="B10" s="30"/>
      <c r="C10" s="487" t="s">
        <v>82</v>
      </c>
      <c r="D10" s="488" t="s">
        <v>83</v>
      </c>
      <c r="E10" s="195"/>
      <c r="F10" s="194"/>
      <c r="G10" s="194"/>
      <c r="H10" s="195"/>
      <c r="I10" s="195"/>
      <c r="J10" s="195"/>
      <c r="K10" s="195"/>
      <c r="L10" s="195"/>
      <c r="M10" s="195"/>
      <c r="N10" s="195"/>
      <c r="O10" s="195"/>
      <c r="P10" s="195"/>
      <c r="Q10" s="195"/>
      <c r="R10" s="196"/>
      <c r="S10" s="167"/>
      <c r="T10" s="167"/>
      <c r="U10" s="167"/>
      <c r="V10" s="167"/>
      <c r="W10" s="167"/>
      <c r="X10" s="167"/>
      <c r="Y10" s="167"/>
      <c r="Z10" s="167"/>
      <c r="AA10" s="167"/>
      <c r="AB10" s="167"/>
      <c r="AC10" s="167"/>
      <c r="AD10" s="167"/>
      <c r="AE10" s="167"/>
      <c r="AF10" s="167"/>
      <c r="AG10" s="167"/>
      <c r="AH10" s="167"/>
      <c r="AI10" s="167"/>
      <c r="AJ10" s="167"/>
      <c r="AK10" s="167"/>
      <c r="AL10" s="167"/>
      <c r="AM10" s="167"/>
      <c r="AN10" s="167"/>
      <c r="AO10" s="167"/>
      <c r="AP10" s="167"/>
      <c r="AQ10" s="167"/>
      <c r="AR10" s="167"/>
      <c r="AS10" s="167"/>
      <c r="AT10" s="167"/>
      <c r="AU10" s="167"/>
      <c r="AV10" s="167"/>
      <c r="AW10" s="167"/>
      <c r="AX10" s="167"/>
      <c r="AY10" s="167"/>
      <c r="AZ10" s="167"/>
      <c r="BA10" s="167"/>
      <c r="BB10" s="167"/>
      <c r="BC10" s="167"/>
      <c r="BD10" s="167"/>
    </row>
    <row r="11" spans="1:56" s="193" customFormat="1" x14ac:dyDescent="0.2">
      <c r="A11" s="30"/>
      <c r="B11" s="30"/>
      <c r="C11" s="487" t="s">
        <v>98</v>
      </c>
      <c r="D11" s="488" t="s">
        <v>99</v>
      </c>
      <c r="E11" s="194"/>
      <c r="F11" s="194"/>
      <c r="G11" s="194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6"/>
      <c r="S11" s="167"/>
      <c r="T11" s="167"/>
      <c r="U11" s="167"/>
      <c r="V11" s="167"/>
      <c r="W11" s="167"/>
      <c r="X11" s="167"/>
      <c r="Y11" s="167"/>
      <c r="Z11" s="167"/>
      <c r="AA11" s="167"/>
      <c r="AB11" s="167"/>
      <c r="AC11" s="167"/>
      <c r="AD11" s="167"/>
      <c r="AE11" s="167"/>
      <c r="AF11" s="167"/>
      <c r="AG11" s="167"/>
      <c r="AH11" s="167"/>
      <c r="AI11" s="167"/>
      <c r="AJ11" s="167"/>
      <c r="AK11" s="167"/>
      <c r="AL11" s="167"/>
      <c r="AM11" s="167"/>
      <c r="AN11" s="167"/>
      <c r="AO11" s="167"/>
      <c r="AP11" s="167"/>
      <c r="AQ11" s="167"/>
      <c r="AR11" s="167"/>
      <c r="AS11" s="167"/>
      <c r="AT11" s="167"/>
      <c r="AU11" s="167"/>
      <c r="AV11" s="167"/>
      <c r="AW11" s="167"/>
      <c r="AX11" s="167"/>
      <c r="AY11" s="167"/>
      <c r="AZ11" s="167"/>
      <c r="BA11" s="167"/>
      <c r="BB11" s="167"/>
      <c r="BC11" s="167"/>
      <c r="BD11" s="167"/>
    </row>
    <row r="12" spans="1:56" s="200" customFormat="1" x14ac:dyDescent="0.2">
      <c r="A12" s="197"/>
      <c r="B12" s="197"/>
      <c r="C12" s="489" t="s">
        <v>114</v>
      </c>
      <c r="D12" s="488" t="s">
        <v>115</v>
      </c>
      <c r="E12" s="194"/>
      <c r="F12" s="195"/>
      <c r="G12" s="195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96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/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</row>
    <row r="13" spans="1:56" s="193" customFormat="1" x14ac:dyDescent="0.2">
      <c r="A13" s="30"/>
      <c r="B13" s="30"/>
      <c r="C13" s="487" t="s">
        <v>130</v>
      </c>
      <c r="D13" s="488" t="s">
        <v>131</v>
      </c>
      <c r="E13" s="195"/>
      <c r="F13" s="194"/>
      <c r="G13" s="194"/>
      <c r="H13" s="198"/>
      <c r="I13" s="198"/>
      <c r="J13" s="198"/>
      <c r="K13" s="198"/>
      <c r="L13" s="198"/>
      <c r="M13" s="198"/>
      <c r="N13" s="198"/>
      <c r="O13" s="198"/>
      <c r="P13" s="198"/>
      <c r="Q13" s="198"/>
      <c r="R13" s="196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167"/>
      <c r="AP13" s="167"/>
      <c r="AQ13" s="167"/>
      <c r="AR13" s="167"/>
      <c r="AS13" s="167"/>
      <c r="AT13" s="167"/>
      <c r="AU13" s="167"/>
      <c r="AV13" s="167"/>
      <c r="AW13" s="167"/>
      <c r="AX13" s="167"/>
      <c r="AY13" s="167"/>
      <c r="AZ13" s="167"/>
      <c r="BA13" s="167"/>
      <c r="BB13" s="167"/>
      <c r="BC13" s="167"/>
      <c r="BD13" s="167"/>
    </row>
    <row r="14" spans="1:56" s="193" customFormat="1" x14ac:dyDescent="0.2">
      <c r="A14" s="30"/>
      <c r="B14" s="30"/>
      <c r="C14" s="487" t="s">
        <v>146</v>
      </c>
      <c r="D14" s="490" t="s">
        <v>147</v>
      </c>
      <c r="E14" s="194"/>
      <c r="F14" s="195"/>
      <c r="G14" s="195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6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167"/>
      <c r="AP14" s="167"/>
      <c r="AQ14" s="167"/>
      <c r="AR14" s="167"/>
      <c r="AS14" s="167"/>
      <c r="AT14" s="167"/>
      <c r="AU14" s="167"/>
      <c r="AV14" s="167"/>
      <c r="AW14" s="167"/>
      <c r="AX14" s="167"/>
      <c r="AY14" s="167"/>
      <c r="AZ14" s="167"/>
      <c r="BA14" s="167"/>
      <c r="BB14" s="167"/>
      <c r="BC14" s="167"/>
      <c r="BD14" s="167"/>
    </row>
    <row r="15" spans="1:56" s="193" customFormat="1" x14ac:dyDescent="0.2">
      <c r="A15" s="30"/>
      <c r="B15" s="30"/>
      <c r="C15" s="487" t="s">
        <v>162</v>
      </c>
      <c r="D15" s="490" t="s">
        <v>163</v>
      </c>
      <c r="E15" s="194"/>
      <c r="F15" s="194"/>
      <c r="G15" s="194"/>
      <c r="H15" s="31"/>
      <c r="I15" s="31"/>
      <c r="J15" s="32"/>
      <c r="K15" s="31"/>
      <c r="L15" s="31"/>
      <c r="M15" s="31"/>
      <c r="N15" s="31"/>
      <c r="O15" s="31"/>
      <c r="P15" s="31"/>
      <c r="Q15" s="31"/>
      <c r="R15" s="196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167"/>
      <c r="AM15" s="167"/>
      <c r="AN15" s="167"/>
      <c r="AO15" s="167"/>
      <c r="AP15" s="167"/>
      <c r="AQ15" s="167"/>
      <c r="AR15" s="167"/>
      <c r="AS15" s="167"/>
      <c r="AT15" s="167"/>
      <c r="AU15" s="167"/>
      <c r="AV15" s="167"/>
      <c r="AW15" s="167"/>
      <c r="AX15" s="167"/>
      <c r="AY15" s="167"/>
      <c r="AZ15" s="167"/>
      <c r="BA15" s="167"/>
      <c r="BB15" s="167"/>
      <c r="BC15" s="167"/>
      <c r="BD15" s="167"/>
    </row>
    <row r="16" spans="1:56" s="193" customFormat="1" x14ac:dyDescent="0.2">
      <c r="A16" s="30"/>
      <c r="B16" s="30"/>
      <c r="C16" s="487" t="s">
        <v>178</v>
      </c>
      <c r="D16" s="488" t="s">
        <v>179</v>
      </c>
      <c r="E16" s="195"/>
      <c r="F16" s="195"/>
      <c r="G16" s="195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6"/>
      <c r="S16" s="167"/>
      <c r="T16" s="167"/>
      <c r="U16" s="167"/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167"/>
      <c r="AM16" s="167"/>
      <c r="AN16" s="167"/>
      <c r="AO16" s="167"/>
      <c r="AP16" s="167"/>
      <c r="AQ16" s="167"/>
      <c r="AR16" s="167"/>
      <c r="AS16" s="167"/>
      <c r="AT16" s="167"/>
      <c r="AU16" s="167"/>
      <c r="AV16" s="167"/>
      <c r="AW16" s="167"/>
      <c r="AX16" s="167"/>
      <c r="AY16" s="167"/>
      <c r="AZ16" s="167"/>
      <c r="BA16" s="167"/>
      <c r="BB16" s="167"/>
      <c r="BC16" s="167"/>
      <c r="BD16" s="167"/>
    </row>
    <row r="17" spans="1:56" s="193" customFormat="1" x14ac:dyDescent="0.2">
      <c r="A17" s="30"/>
      <c r="B17" s="30"/>
      <c r="C17" s="487" t="s">
        <v>194</v>
      </c>
      <c r="D17" s="488" t="s">
        <v>195</v>
      </c>
      <c r="E17" s="194"/>
      <c r="F17" s="194"/>
      <c r="G17" s="194"/>
      <c r="H17" s="198"/>
      <c r="I17" s="198"/>
      <c r="J17" s="198"/>
      <c r="K17" s="198"/>
      <c r="L17" s="198"/>
      <c r="M17" s="198"/>
      <c r="N17" s="198"/>
      <c r="O17" s="198"/>
      <c r="P17" s="198"/>
      <c r="Q17" s="198"/>
      <c r="R17" s="196"/>
      <c r="S17" s="167"/>
      <c r="T17" s="167"/>
      <c r="U17" s="167"/>
      <c r="V17" s="167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7"/>
      <c r="AO17" s="167"/>
      <c r="AP17" s="167"/>
      <c r="AQ17" s="167"/>
      <c r="AR17" s="167"/>
      <c r="AS17" s="167"/>
      <c r="AT17" s="167"/>
      <c r="AU17" s="167"/>
      <c r="AV17" s="167"/>
      <c r="AW17" s="167"/>
      <c r="AX17" s="167"/>
      <c r="AY17" s="167"/>
      <c r="AZ17" s="167"/>
      <c r="BA17" s="167"/>
      <c r="BB17" s="167"/>
      <c r="BC17" s="167"/>
      <c r="BD17" s="167"/>
    </row>
    <row r="18" spans="1:56" s="193" customFormat="1" x14ac:dyDescent="0.2">
      <c r="A18" s="30"/>
      <c r="B18" s="30"/>
      <c r="C18" s="487" t="s">
        <v>210</v>
      </c>
      <c r="D18" s="488" t="s">
        <v>211</v>
      </c>
      <c r="E18" s="194"/>
      <c r="F18" s="195"/>
      <c r="G18" s="195"/>
      <c r="H18" s="198"/>
      <c r="I18" s="198"/>
      <c r="J18" s="198"/>
      <c r="K18" s="198"/>
      <c r="L18" s="198"/>
      <c r="M18" s="198"/>
      <c r="N18" s="198"/>
      <c r="O18" s="198"/>
      <c r="P18" s="198"/>
      <c r="Q18" s="198"/>
      <c r="R18" s="196"/>
      <c r="S18" s="167"/>
      <c r="T18" s="167"/>
      <c r="U18" s="167"/>
      <c r="V18" s="167"/>
      <c r="W18" s="167"/>
      <c r="X18" s="167"/>
      <c r="Y18" s="167"/>
      <c r="Z18" s="167"/>
      <c r="AA18" s="167"/>
      <c r="AB18" s="167"/>
      <c r="AC18" s="167"/>
      <c r="AD18" s="167"/>
      <c r="AE18" s="167"/>
      <c r="AF18" s="167"/>
      <c r="AG18" s="167"/>
      <c r="AH18" s="167"/>
      <c r="AI18" s="167"/>
      <c r="AJ18" s="167"/>
      <c r="AK18" s="167"/>
      <c r="AL18" s="167"/>
      <c r="AM18" s="167"/>
      <c r="AN18" s="167"/>
      <c r="AO18" s="167"/>
      <c r="AP18" s="167"/>
      <c r="AQ18" s="167"/>
      <c r="AR18" s="167"/>
      <c r="AS18" s="167"/>
      <c r="AT18" s="167"/>
      <c r="AU18" s="167"/>
      <c r="AV18" s="167"/>
      <c r="AW18" s="167"/>
      <c r="AX18" s="167"/>
      <c r="AY18" s="167"/>
      <c r="AZ18" s="167"/>
      <c r="BA18" s="167"/>
      <c r="BB18" s="167"/>
      <c r="BC18" s="167"/>
      <c r="BD18" s="167"/>
    </row>
    <row r="19" spans="1:56" s="193" customFormat="1" x14ac:dyDescent="0.2">
      <c r="A19" s="30"/>
      <c r="B19" s="30"/>
      <c r="C19" s="489" t="s">
        <v>226</v>
      </c>
      <c r="D19" s="488" t="s">
        <v>227</v>
      </c>
      <c r="E19" s="195"/>
      <c r="F19" s="194"/>
      <c r="G19" s="194"/>
      <c r="H19" s="198"/>
      <c r="I19" s="198"/>
      <c r="J19" s="198"/>
      <c r="K19" s="198"/>
      <c r="L19" s="198"/>
      <c r="M19" s="198"/>
      <c r="N19" s="198"/>
      <c r="O19" s="198"/>
      <c r="P19" s="201"/>
      <c r="Q19" s="201"/>
      <c r="R19" s="196"/>
      <c r="S19" s="167"/>
      <c r="T19" s="167"/>
      <c r="U19" s="167"/>
      <c r="V19" s="167"/>
      <c r="W19" s="167"/>
      <c r="X19" s="167"/>
      <c r="Y19" s="167"/>
      <c r="Z19" s="167"/>
      <c r="AA19" s="167"/>
      <c r="AB19" s="167"/>
      <c r="AC19" s="167"/>
      <c r="AD19" s="167"/>
      <c r="AE19" s="167"/>
      <c r="AF19" s="167"/>
      <c r="AG19" s="167"/>
      <c r="AH19" s="167"/>
      <c r="AI19" s="167"/>
      <c r="AJ19" s="167"/>
      <c r="AK19" s="167"/>
      <c r="AL19" s="167"/>
      <c r="AM19" s="167"/>
      <c r="AN19" s="167"/>
      <c r="AO19" s="167"/>
      <c r="AP19" s="167"/>
      <c r="AQ19" s="167"/>
      <c r="AR19" s="167"/>
      <c r="AS19" s="167"/>
      <c r="AT19" s="167"/>
      <c r="AU19" s="167"/>
      <c r="AV19" s="167"/>
      <c r="AW19" s="167"/>
      <c r="AX19" s="167"/>
      <c r="AY19" s="167"/>
      <c r="AZ19" s="167"/>
      <c r="BA19" s="167"/>
      <c r="BB19" s="167"/>
      <c r="BC19" s="167"/>
      <c r="BD19" s="167"/>
    </row>
    <row r="20" spans="1:56" s="204" customFormat="1" x14ac:dyDescent="0.2">
      <c r="A20" s="85"/>
      <c r="B20" s="85"/>
      <c r="C20" s="487" t="s">
        <v>130</v>
      </c>
      <c r="D20" s="488" t="s">
        <v>242</v>
      </c>
      <c r="E20" s="194"/>
      <c r="F20" s="195"/>
      <c r="G20" s="195"/>
      <c r="H20" s="198"/>
      <c r="I20" s="198"/>
      <c r="J20" s="198"/>
      <c r="K20" s="198"/>
      <c r="L20" s="198"/>
      <c r="M20" s="198"/>
      <c r="N20" s="198"/>
      <c r="O20" s="198"/>
      <c r="P20" s="202"/>
      <c r="Q20" s="202"/>
      <c r="R20" s="196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</row>
    <row r="21" spans="1:56" s="204" customFormat="1" x14ac:dyDescent="0.2">
      <c r="A21" s="85"/>
      <c r="B21" s="85"/>
      <c r="C21" s="487" t="s">
        <v>146</v>
      </c>
      <c r="D21" s="488" t="s">
        <v>257</v>
      </c>
      <c r="E21" s="194"/>
      <c r="F21" s="194"/>
      <c r="G21" s="194"/>
      <c r="H21" s="198"/>
      <c r="I21" s="198"/>
      <c r="J21" s="198"/>
      <c r="K21" s="198"/>
      <c r="L21" s="31"/>
      <c r="M21" s="31"/>
      <c r="N21" s="198"/>
      <c r="O21" s="198"/>
      <c r="P21" s="198"/>
      <c r="Q21" s="202"/>
      <c r="R21" s="196"/>
      <c r="S21" s="203"/>
      <c r="T21" s="203"/>
      <c r="U21" s="203"/>
      <c r="V21" s="203"/>
      <c r="W21" s="203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  <c r="BC21" s="203"/>
      <c r="BD21" s="203"/>
    </row>
    <row r="22" spans="1:56" s="204" customFormat="1" x14ac:dyDescent="0.2">
      <c r="A22" s="85"/>
      <c r="B22" s="85"/>
      <c r="C22" s="487" t="s">
        <v>162</v>
      </c>
      <c r="D22" s="488" t="s">
        <v>272</v>
      </c>
      <c r="E22" s="195"/>
      <c r="F22" s="195"/>
      <c r="G22" s="195"/>
      <c r="H22" s="31"/>
      <c r="I22" s="31"/>
      <c r="J22" s="32"/>
      <c r="K22" s="31"/>
      <c r="L22" s="31"/>
      <c r="M22" s="31"/>
      <c r="N22" s="31"/>
      <c r="O22" s="31"/>
      <c r="P22" s="31"/>
      <c r="Q22" s="33"/>
      <c r="R22" s="196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</row>
    <row r="23" spans="1:56" s="193" customFormat="1" x14ac:dyDescent="0.2">
      <c r="A23" s="30"/>
      <c r="B23" s="30"/>
      <c r="C23" s="487" t="s">
        <v>178</v>
      </c>
      <c r="D23" s="488" t="s">
        <v>287</v>
      </c>
      <c r="E23" s="194"/>
      <c r="F23" s="194"/>
      <c r="G23" s="194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6"/>
      <c r="S23" s="167"/>
      <c r="T23" s="167"/>
      <c r="U23" s="167"/>
      <c r="V23" s="167"/>
      <c r="W23" s="167"/>
      <c r="X23" s="167"/>
      <c r="Y23" s="167"/>
      <c r="Z23" s="167"/>
      <c r="AA23" s="167"/>
      <c r="AB23" s="167"/>
      <c r="AC23" s="167"/>
      <c r="AD23" s="167"/>
      <c r="AE23" s="167"/>
      <c r="AF23" s="167"/>
      <c r="AG23" s="167"/>
      <c r="AH23" s="167"/>
      <c r="AI23" s="167"/>
      <c r="AJ23" s="167"/>
      <c r="AK23" s="167"/>
      <c r="AL23" s="167"/>
      <c r="AM23" s="167"/>
      <c r="AN23" s="167"/>
      <c r="AO23" s="167"/>
      <c r="AP23" s="167"/>
      <c r="AQ23" s="167"/>
      <c r="AR23" s="167"/>
      <c r="AS23" s="167"/>
      <c r="AT23" s="167"/>
      <c r="AU23" s="167"/>
      <c r="AV23" s="167"/>
      <c r="AW23" s="167"/>
      <c r="AX23" s="167"/>
      <c r="AY23" s="167"/>
      <c r="AZ23" s="167"/>
      <c r="BA23" s="167"/>
      <c r="BB23" s="167"/>
      <c r="BC23" s="167"/>
      <c r="BD23" s="167"/>
    </row>
    <row r="24" spans="1:56" s="204" customFormat="1" x14ac:dyDescent="0.2">
      <c r="A24" s="85"/>
      <c r="B24" s="85"/>
      <c r="C24" s="487" t="s">
        <v>194</v>
      </c>
      <c r="D24" s="488" t="s">
        <v>302</v>
      </c>
      <c r="E24" s="194"/>
      <c r="F24" s="195"/>
      <c r="G24" s="195"/>
      <c r="H24" s="198"/>
      <c r="I24" s="198"/>
      <c r="J24" s="198"/>
      <c r="K24" s="198"/>
      <c r="L24" s="198"/>
      <c r="M24" s="198"/>
      <c r="N24" s="198"/>
      <c r="O24" s="198"/>
      <c r="P24" s="202"/>
      <c r="Q24" s="202"/>
      <c r="R24" s="196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</row>
    <row r="25" spans="1:56" s="193" customFormat="1" x14ac:dyDescent="0.2">
      <c r="A25" s="30"/>
      <c r="B25" s="30"/>
      <c r="C25" s="487" t="s">
        <v>210</v>
      </c>
      <c r="D25" s="488" t="s">
        <v>317</v>
      </c>
      <c r="E25" s="195"/>
      <c r="F25" s="194"/>
      <c r="G25" s="194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6"/>
      <c r="S25" s="167"/>
      <c r="T25" s="167"/>
      <c r="U25" s="167"/>
      <c r="V25" s="167"/>
      <c r="W25" s="167"/>
      <c r="X25" s="167"/>
      <c r="Y25" s="167"/>
      <c r="Z25" s="167"/>
      <c r="AA25" s="167"/>
      <c r="AB25" s="167"/>
      <c r="AC25" s="167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7"/>
      <c r="AR25" s="167"/>
      <c r="AS25" s="167"/>
      <c r="AT25" s="167"/>
      <c r="AU25" s="167"/>
      <c r="AV25" s="167"/>
      <c r="AW25" s="167"/>
      <c r="AX25" s="167"/>
      <c r="AY25" s="167"/>
      <c r="AZ25" s="167"/>
      <c r="BA25" s="167"/>
      <c r="BB25" s="167"/>
      <c r="BC25" s="167"/>
      <c r="BD25" s="167"/>
    </row>
    <row r="26" spans="1:56" s="193" customFormat="1" x14ac:dyDescent="0.2">
      <c r="A26" s="30"/>
      <c r="B26" s="30"/>
      <c r="C26" s="489" t="s">
        <v>332</v>
      </c>
      <c r="D26" s="488" t="s">
        <v>333</v>
      </c>
      <c r="E26" s="194"/>
      <c r="F26" s="195"/>
      <c r="G26" s="195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6"/>
      <c r="S26" s="167"/>
      <c r="T26" s="167"/>
      <c r="U26" s="167"/>
      <c r="V26" s="167"/>
      <c r="W26" s="167"/>
      <c r="X26" s="167"/>
      <c r="Y26" s="167"/>
      <c r="Z26" s="167"/>
      <c r="AA26" s="167"/>
      <c r="AB26" s="167"/>
      <c r="AC26" s="167"/>
      <c r="AD26" s="167"/>
      <c r="AE26" s="167"/>
      <c r="AF26" s="167"/>
      <c r="AG26" s="167"/>
      <c r="AH26" s="167"/>
      <c r="AI26" s="167"/>
      <c r="AJ26" s="167"/>
      <c r="AK26" s="167"/>
      <c r="AL26" s="167"/>
      <c r="AM26" s="167"/>
      <c r="AN26" s="167"/>
      <c r="AO26" s="167"/>
      <c r="AP26" s="167"/>
      <c r="AQ26" s="167"/>
      <c r="AR26" s="167"/>
      <c r="AS26" s="167"/>
      <c r="AT26" s="167"/>
      <c r="AU26" s="167"/>
      <c r="AV26" s="167"/>
      <c r="AW26" s="167"/>
      <c r="AX26" s="167"/>
      <c r="AY26" s="167"/>
      <c r="AZ26" s="167"/>
      <c r="BA26" s="167"/>
      <c r="BB26" s="167"/>
      <c r="BC26" s="167"/>
      <c r="BD26" s="167"/>
    </row>
    <row r="27" spans="1:56" s="193" customFormat="1" x14ac:dyDescent="0.2">
      <c r="A27" s="30"/>
      <c r="B27" s="30"/>
      <c r="C27" s="176"/>
      <c r="D27" s="30"/>
      <c r="E27" s="176"/>
      <c r="F27" s="176"/>
      <c r="G27" s="176"/>
      <c r="H27" s="176"/>
      <c r="I27" s="176"/>
      <c r="J27" s="176"/>
      <c r="K27" s="176"/>
      <c r="L27" s="205"/>
      <c r="M27" s="205"/>
      <c r="N27" s="205"/>
      <c r="O27" s="30"/>
      <c r="P27" s="30"/>
      <c r="Q27" s="176"/>
      <c r="R27" s="167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67"/>
      <c r="AO27" s="167"/>
      <c r="AP27" s="167"/>
      <c r="AQ27" s="167"/>
      <c r="AR27" s="167"/>
      <c r="AS27" s="167"/>
      <c r="AT27" s="167"/>
      <c r="AU27" s="167"/>
      <c r="AV27" s="167"/>
      <c r="AW27" s="167"/>
      <c r="AX27" s="167"/>
      <c r="AY27" s="167"/>
      <c r="AZ27" s="167"/>
      <c r="BA27" s="167"/>
      <c r="BB27" s="167"/>
      <c r="BC27" s="167"/>
      <c r="BD27" s="167"/>
    </row>
    <row r="28" spans="1:56" s="193" customFormat="1" x14ac:dyDescent="0.2">
      <c r="A28" s="176"/>
      <c r="B28" s="176"/>
      <c r="C28" s="20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76"/>
    </row>
    <row r="29" spans="1:56" s="193" customFormat="1" ht="14.25" customHeight="1" x14ac:dyDescent="0.2">
      <c r="A29" s="30"/>
      <c r="B29" s="30"/>
      <c r="C29" s="491" t="s">
        <v>350</v>
      </c>
      <c r="D29" s="471" t="s">
        <v>49</v>
      </c>
      <c r="E29" s="492" t="s">
        <v>53</v>
      </c>
      <c r="F29" s="475" t="s">
        <v>54</v>
      </c>
      <c r="G29" s="493" t="s">
        <v>55</v>
      </c>
      <c r="H29" s="207"/>
      <c r="I29" s="208"/>
      <c r="J29" s="477" t="s">
        <v>56</v>
      </c>
      <c r="K29" s="205"/>
      <c r="L29" s="205"/>
      <c r="M29" s="205"/>
      <c r="N29" s="205"/>
      <c r="O29" s="205"/>
      <c r="P29" s="454" t="s">
        <v>57</v>
      </c>
      <c r="Q29" s="176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</row>
    <row r="30" spans="1:56" s="193" customFormat="1" x14ac:dyDescent="0.2">
      <c r="A30" s="30"/>
      <c r="B30" s="30"/>
      <c r="C30" s="172"/>
      <c r="D30" s="172"/>
      <c r="E30" s="173"/>
      <c r="F30" s="118"/>
      <c r="G30" s="494" t="s">
        <v>52</v>
      </c>
      <c r="H30" s="209"/>
      <c r="I30" s="210"/>
      <c r="J30" s="182"/>
      <c r="K30" s="183"/>
      <c r="L30" s="211"/>
      <c r="M30" s="211"/>
      <c r="N30" s="211"/>
      <c r="O30" s="211"/>
      <c r="P30" s="212"/>
      <c r="Q30" s="176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</row>
    <row r="31" spans="1:56" s="193" customFormat="1" ht="47.85" customHeight="1" thickBot="1" x14ac:dyDescent="0.25">
      <c r="A31" s="184"/>
      <c r="B31" s="184"/>
      <c r="C31" s="186"/>
      <c r="D31" s="186"/>
      <c r="E31" s="187"/>
      <c r="F31" s="184"/>
      <c r="G31" s="190"/>
      <c r="H31" s="481" t="s">
        <v>351</v>
      </c>
      <c r="I31" s="495" t="s">
        <v>59</v>
      </c>
      <c r="J31" s="496" t="s">
        <v>60</v>
      </c>
      <c r="K31" s="483" t="s">
        <v>61</v>
      </c>
      <c r="L31" s="483" t="s">
        <v>62</v>
      </c>
      <c r="M31" s="483" t="s">
        <v>63</v>
      </c>
      <c r="N31" s="497" t="s">
        <v>64</v>
      </c>
      <c r="O31" s="498" t="s">
        <v>65</v>
      </c>
      <c r="P31" s="214"/>
      <c r="Q31" s="176"/>
    </row>
    <row r="32" spans="1:56" s="193" customFormat="1" x14ac:dyDescent="0.2">
      <c r="A32" s="30"/>
      <c r="B32" s="30"/>
      <c r="C32" s="485" t="s">
        <v>66</v>
      </c>
      <c r="D32" s="486" t="s">
        <v>352</v>
      </c>
      <c r="E32" s="215"/>
      <c r="F32" s="215"/>
      <c r="G32" s="215"/>
      <c r="H32" s="216"/>
      <c r="I32" s="216"/>
      <c r="J32" s="216"/>
      <c r="K32" s="216"/>
      <c r="L32" s="41"/>
      <c r="M32" s="216"/>
      <c r="N32" s="216"/>
      <c r="O32" s="216"/>
      <c r="P32" s="215"/>
      <c r="Q32" s="176"/>
    </row>
    <row r="33" spans="1:56" s="193" customFormat="1" x14ac:dyDescent="0.2">
      <c r="A33" s="30"/>
      <c r="B33" s="30"/>
      <c r="C33" s="487" t="s">
        <v>82</v>
      </c>
      <c r="D33" s="488" t="s">
        <v>365</v>
      </c>
      <c r="E33" s="215"/>
      <c r="F33" s="215"/>
      <c r="G33" s="215"/>
      <c r="H33" s="216"/>
      <c r="I33" s="216"/>
      <c r="J33" s="216"/>
      <c r="K33" s="216"/>
      <c r="L33" s="41"/>
      <c r="M33" s="216"/>
      <c r="N33" s="216"/>
      <c r="O33" s="216"/>
      <c r="P33" s="216"/>
      <c r="Q33" s="176"/>
      <c r="R33" s="167"/>
      <c r="S33" s="167"/>
      <c r="T33" s="167"/>
      <c r="U33" s="167"/>
      <c r="V33" s="167"/>
      <c r="W33" s="167"/>
      <c r="X33" s="167"/>
      <c r="Y33" s="167"/>
      <c r="Z33" s="167"/>
      <c r="AA33" s="167"/>
      <c r="AB33" s="167"/>
      <c r="AC33" s="167"/>
      <c r="AD33" s="167"/>
      <c r="AE33" s="167"/>
      <c r="AF33" s="167"/>
      <c r="AG33" s="167"/>
      <c r="AH33" s="167"/>
      <c r="AI33" s="167"/>
      <c r="AJ33" s="167"/>
      <c r="AK33" s="167"/>
      <c r="AL33" s="167"/>
      <c r="AM33" s="167"/>
      <c r="AN33" s="167"/>
      <c r="AO33" s="167"/>
      <c r="AP33" s="167"/>
      <c r="AQ33" s="167"/>
      <c r="AR33" s="167"/>
      <c r="AS33" s="167"/>
      <c r="AT33" s="167"/>
      <c r="AU33" s="167"/>
      <c r="AV33" s="167"/>
      <c r="AW33" s="167"/>
      <c r="AX33" s="167"/>
      <c r="AY33" s="167"/>
      <c r="AZ33" s="167"/>
      <c r="BA33" s="167"/>
      <c r="BB33" s="167"/>
      <c r="BC33" s="167"/>
      <c r="BD33" s="167"/>
    </row>
    <row r="34" spans="1:56" s="193" customFormat="1" x14ac:dyDescent="0.2">
      <c r="A34" s="30"/>
      <c r="B34" s="30"/>
      <c r="C34" s="487" t="s">
        <v>98</v>
      </c>
      <c r="D34" s="488" t="s">
        <v>378</v>
      </c>
      <c r="E34" s="215"/>
      <c r="F34" s="215"/>
      <c r="G34" s="215"/>
      <c r="H34" s="216"/>
      <c r="I34" s="216"/>
      <c r="J34" s="216"/>
      <c r="K34" s="216"/>
      <c r="L34" s="41"/>
      <c r="M34" s="216"/>
      <c r="N34" s="216"/>
      <c r="O34" s="216"/>
      <c r="P34" s="216"/>
      <c r="Q34" s="176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167"/>
      <c r="AG34" s="167"/>
      <c r="AH34" s="167"/>
      <c r="AI34" s="167"/>
      <c r="AJ34" s="167"/>
      <c r="AK34" s="167"/>
      <c r="AL34" s="167"/>
      <c r="AM34" s="167"/>
      <c r="AN34" s="167"/>
      <c r="AO34" s="167"/>
      <c r="AP34" s="167"/>
      <c r="AQ34" s="167"/>
      <c r="AR34" s="167"/>
      <c r="AS34" s="167"/>
      <c r="AT34" s="167"/>
      <c r="AU34" s="167"/>
      <c r="AV34" s="167"/>
      <c r="AW34" s="167"/>
      <c r="AX34" s="167"/>
      <c r="AY34" s="167"/>
      <c r="AZ34" s="167"/>
      <c r="BA34" s="167"/>
      <c r="BB34" s="167"/>
      <c r="BC34" s="167"/>
      <c r="BD34" s="167"/>
    </row>
    <row r="35" spans="1:56" s="193" customFormat="1" x14ac:dyDescent="0.2">
      <c r="A35" s="30"/>
      <c r="B35" s="30"/>
      <c r="C35" s="489" t="s">
        <v>114</v>
      </c>
      <c r="D35" s="488" t="s">
        <v>391</v>
      </c>
      <c r="E35" s="215"/>
      <c r="F35" s="215"/>
      <c r="G35" s="215"/>
      <c r="H35" s="217"/>
      <c r="I35" s="217"/>
      <c r="J35" s="217"/>
      <c r="K35" s="217"/>
      <c r="L35" s="42"/>
      <c r="M35" s="217"/>
      <c r="N35" s="217"/>
      <c r="O35" s="217"/>
      <c r="P35" s="217"/>
      <c r="Q35" s="176"/>
      <c r="R35" s="167"/>
      <c r="S35" s="167"/>
      <c r="T35" s="167"/>
      <c r="U35" s="167"/>
      <c r="V35" s="167"/>
      <c r="W35" s="167"/>
      <c r="X35" s="167"/>
      <c r="Y35" s="167"/>
      <c r="Z35" s="167"/>
      <c r="AA35" s="167"/>
      <c r="AB35" s="167"/>
      <c r="AC35" s="167"/>
      <c r="AD35" s="167"/>
      <c r="AE35" s="167"/>
      <c r="AF35" s="167"/>
      <c r="AG35" s="167"/>
      <c r="AH35" s="167"/>
      <c r="AI35" s="167"/>
      <c r="AJ35" s="167"/>
      <c r="AK35" s="167"/>
      <c r="AL35" s="167"/>
      <c r="AM35" s="167"/>
      <c r="AN35" s="167"/>
      <c r="AO35" s="167"/>
      <c r="AP35" s="167"/>
      <c r="AQ35" s="167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67"/>
      <c r="BD35" s="167"/>
    </row>
    <row r="36" spans="1:56" s="193" customFormat="1" x14ac:dyDescent="0.2">
      <c r="A36" s="30"/>
      <c r="B36" s="30"/>
      <c r="C36" s="487" t="s">
        <v>130</v>
      </c>
      <c r="D36" s="488" t="s">
        <v>404</v>
      </c>
      <c r="E36" s="215"/>
      <c r="F36" s="215"/>
      <c r="G36" s="215"/>
      <c r="H36" s="217"/>
      <c r="I36" s="217"/>
      <c r="J36" s="217"/>
      <c r="K36" s="217"/>
      <c r="L36" s="42"/>
      <c r="M36" s="217"/>
      <c r="N36" s="217"/>
      <c r="O36" s="217"/>
      <c r="P36" s="217"/>
      <c r="Q36" s="176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7"/>
      <c r="AR36" s="167"/>
      <c r="AS36" s="167"/>
      <c r="AT36" s="167"/>
      <c r="AU36" s="167"/>
      <c r="AV36" s="167"/>
      <c r="AW36" s="167"/>
      <c r="AX36" s="167"/>
      <c r="AY36" s="167"/>
      <c r="AZ36" s="167"/>
      <c r="BA36" s="167"/>
      <c r="BB36" s="167"/>
      <c r="BC36" s="167"/>
      <c r="BD36" s="167"/>
    </row>
    <row r="37" spans="1:56" s="193" customFormat="1" x14ac:dyDescent="0.2">
      <c r="A37" s="30"/>
      <c r="B37" s="30"/>
      <c r="C37" s="487" t="s">
        <v>146</v>
      </c>
      <c r="D37" s="488" t="s">
        <v>417</v>
      </c>
      <c r="E37" s="215"/>
      <c r="F37" s="215"/>
      <c r="G37" s="215"/>
      <c r="H37" s="218"/>
      <c r="I37" s="218"/>
      <c r="J37" s="218"/>
      <c r="K37" s="218"/>
      <c r="L37" s="42"/>
      <c r="M37" s="218"/>
      <c r="N37" s="218"/>
      <c r="O37" s="218"/>
      <c r="P37" s="218"/>
      <c r="Q37" s="176"/>
      <c r="R37" s="43"/>
    </row>
    <row r="38" spans="1:56" s="193" customFormat="1" x14ac:dyDescent="0.2">
      <c r="A38" s="30"/>
      <c r="B38" s="30"/>
      <c r="C38" s="487" t="s">
        <v>162</v>
      </c>
      <c r="D38" s="488" t="s">
        <v>430</v>
      </c>
      <c r="E38" s="215"/>
      <c r="F38" s="215"/>
      <c r="G38" s="215"/>
      <c r="H38" s="42"/>
      <c r="I38" s="42"/>
      <c r="J38" s="44"/>
      <c r="K38" s="42"/>
      <c r="L38" s="42"/>
      <c r="M38" s="42"/>
      <c r="N38" s="42"/>
      <c r="O38" s="42"/>
      <c r="P38" s="42"/>
      <c r="Q38" s="176"/>
      <c r="R38" s="43"/>
    </row>
    <row r="39" spans="1:56" s="193" customFormat="1" x14ac:dyDescent="0.2">
      <c r="A39" s="30"/>
      <c r="B39" s="30"/>
      <c r="C39" s="487" t="s">
        <v>178</v>
      </c>
      <c r="D39" s="488" t="s">
        <v>443</v>
      </c>
      <c r="E39" s="215"/>
      <c r="F39" s="215"/>
      <c r="G39" s="215"/>
      <c r="H39" s="218"/>
      <c r="I39" s="217"/>
      <c r="J39" s="217"/>
      <c r="K39" s="217"/>
      <c r="L39" s="42"/>
      <c r="M39" s="217"/>
      <c r="N39" s="217"/>
      <c r="O39" s="217"/>
      <c r="P39" s="217"/>
      <c r="Q39" s="176"/>
      <c r="R39" s="167"/>
      <c r="S39" s="167"/>
      <c r="T39" s="167"/>
      <c r="U39" s="167"/>
      <c r="V39" s="167"/>
      <c r="W39" s="167"/>
      <c r="X39" s="167"/>
      <c r="Y39" s="167"/>
      <c r="Z39" s="167"/>
      <c r="AA39" s="167"/>
      <c r="AB39" s="167"/>
      <c r="AC39" s="167"/>
      <c r="AD39" s="167"/>
      <c r="AE39" s="167"/>
      <c r="AF39" s="167"/>
      <c r="AG39" s="167"/>
      <c r="AH39" s="167"/>
      <c r="AI39" s="167"/>
      <c r="AJ39" s="167"/>
      <c r="AK39" s="167"/>
      <c r="AL39" s="167"/>
      <c r="AM39" s="167"/>
      <c r="AN39" s="167"/>
      <c r="AO39" s="167"/>
      <c r="AP39" s="167"/>
      <c r="AQ39" s="167"/>
      <c r="AR39" s="167"/>
      <c r="AS39" s="167"/>
      <c r="AT39" s="167"/>
      <c r="AU39" s="167"/>
      <c r="AV39" s="167"/>
      <c r="AW39" s="167"/>
      <c r="AX39" s="167"/>
      <c r="AY39" s="167"/>
      <c r="AZ39" s="167"/>
      <c r="BA39" s="167"/>
      <c r="BB39" s="167"/>
      <c r="BC39" s="167"/>
      <c r="BD39" s="167"/>
    </row>
    <row r="40" spans="1:56" x14ac:dyDescent="0.2">
      <c r="C40" s="487" t="s">
        <v>194</v>
      </c>
      <c r="D40" s="488" t="s">
        <v>456</v>
      </c>
      <c r="E40" s="215"/>
      <c r="F40" s="215"/>
      <c r="G40" s="215"/>
      <c r="H40" s="218"/>
      <c r="I40" s="217"/>
      <c r="J40" s="217"/>
      <c r="K40" s="217"/>
      <c r="L40" s="42"/>
      <c r="M40" s="217"/>
      <c r="N40" s="217"/>
      <c r="O40" s="217"/>
      <c r="P40" s="217"/>
    </row>
    <row r="41" spans="1:56" x14ac:dyDescent="0.2">
      <c r="C41" s="487" t="s">
        <v>210</v>
      </c>
      <c r="D41" s="488" t="s">
        <v>469</v>
      </c>
      <c r="E41" s="215"/>
      <c r="F41" s="215"/>
      <c r="G41" s="215"/>
      <c r="H41" s="218"/>
      <c r="I41" s="217"/>
      <c r="J41" s="217"/>
      <c r="K41" s="217"/>
      <c r="L41" s="42"/>
      <c r="M41" s="217"/>
      <c r="N41" s="217"/>
      <c r="O41" s="217"/>
      <c r="P41" s="217"/>
    </row>
    <row r="42" spans="1:56" x14ac:dyDescent="0.2">
      <c r="C42" s="489" t="s">
        <v>226</v>
      </c>
      <c r="D42" s="488" t="s">
        <v>482</v>
      </c>
      <c r="E42" s="215"/>
      <c r="F42" s="215"/>
      <c r="G42" s="215"/>
      <c r="H42" s="218"/>
      <c r="I42" s="217"/>
      <c r="J42" s="217"/>
      <c r="K42" s="217"/>
      <c r="L42" s="42"/>
      <c r="M42" s="217"/>
      <c r="N42" s="217"/>
      <c r="O42" s="217"/>
      <c r="P42" s="219"/>
    </row>
    <row r="43" spans="1:56" x14ac:dyDescent="0.2">
      <c r="C43" s="487" t="s">
        <v>130</v>
      </c>
      <c r="D43" s="488" t="s">
        <v>495</v>
      </c>
      <c r="E43" s="215"/>
      <c r="F43" s="215"/>
      <c r="G43" s="215"/>
      <c r="H43" s="218"/>
      <c r="I43" s="217"/>
      <c r="J43" s="217"/>
      <c r="K43" s="217"/>
      <c r="L43" s="42"/>
      <c r="M43" s="217"/>
      <c r="N43" s="217"/>
      <c r="O43" s="217"/>
      <c r="P43" s="220"/>
    </row>
    <row r="44" spans="1:56" s="193" customFormat="1" x14ac:dyDescent="0.2">
      <c r="A44" s="30"/>
      <c r="B44" s="30"/>
      <c r="C44" s="487" t="s">
        <v>146</v>
      </c>
      <c r="D44" s="488" t="s">
        <v>508</v>
      </c>
      <c r="E44" s="215"/>
      <c r="F44" s="215"/>
      <c r="G44" s="215"/>
      <c r="H44" s="218"/>
      <c r="I44" s="218"/>
      <c r="J44" s="218"/>
      <c r="K44" s="218"/>
      <c r="L44" s="42"/>
      <c r="M44" s="218"/>
      <c r="N44" s="218"/>
      <c r="O44" s="218"/>
      <c r="P44" s="221"/>
      <c r="Q44" s="176"/>
      <c r="R44" s="43"/>
    </row>
    <row r="45" spans="1:56" s="193" customFormat="1" x14ac:dyDescent="0.2">
      <c r="A45" s="30"/>
      <c r="B45" s="30"/>
      <c r="C45" s="487" t="s">
        <v>162</v>
      </c>
      <c r="D45" s="488" t="s">
        <v>521</v>
      </c>
      <c r="E45" s="215"/>
      <c r="F45" s="215"/>
      <c r="G45" s="215"/>
      <c r="H45" s="42"/>
      <c r="I45" s="42"/>
      <c r="J45" s="44"/>
      <c r="K45" s="42"/>
      <c r="L45" s="42"/>
      <c r="M45" s="42"/>
      <c r="N45" s="42"/>
      <c r="O45" s="42"/>
      <c r="P45" s="42"/>
      <c r="Q45" s="176"/>
      <c r="R45" s="43"/>
    </row>
    <row r="46" spans="1:56" x14ac:dyDescent="0.2">
      <c r="C46" s="487" t="s">
        <v>178</v>
      </c>
      <c r="D46" s="488" t="s">
        <v>534</v>
      </c>
      <c r="E46" s="215"/>
      <c r="F46" s="215"/>
      <c r="G46" s="215"/>
      <c r="H46" s="218"/>
      <c r="I46" s="217"/>
      <c r="J46" s="217"/>
      <c r="K46" s="217"/>
      <c r="L46" s="42"/>
      <c r="M46" s="217"/>
      <c r="N46" s="217"/>
      <c r="O46" s="217"/>
      <c r="P46" s="217"/>
    </row>
    <row r="47" spans="1:56" x14ac:dyDescent="0.2">
      <c r="C47" s="487" t="s">
        <v>194</v>
      </c>
      <c r="D47" s="488" t="s">
        <v>547</v>
      </c>
      <c r="E47" s="215"/>
      <c r="F47" s="215"/>
      <c r="G47" s="215"/>
      <c r="H47" s="218"/>
      <c r="I47" s="217"/>
      <c r="J47" s="217"/>
      <c r="K47" s="217"/>
      <c r="L47" s="42"/>
      <c r="M47" s="217"/>
      <c r="N47" s="217"/>
      <c r="O47" s="217"/>
      <c r="P47" s="220"/>
    </row>
    <row r="48" spans="1:56" x14ac:dyDescent="0.2">
      <c r="C48" s="487" t="s">
        <v>210</v>
      </c>
      <c r="D48" s="488" t="s">
        <v>560</v>
      </c>
      <c r="E48" s="215"/>
      <c r="F48" s="215"/>
      <c r="G48" s="215"/>
      <c r="H48" s="218"/>
      <c r="I48" s="217"/>
      <c r="J48" s="217"/>
      <c r="K48" s="217"/>
      <c r="L48" s="42"/>
      <c r="M48" s="217"/>
      <c r="N48" s="217"/>
      <c r="O48" s="217"/>
      <c r="P48" s="217"/>
    </row>
    <row r="49" spans="3:16" s="30" customFormat="1" x14ac:dyDescent="0.2">
      <c r="C49" s="489" t="s">
        <v>332</v>
      </c>
      <c r="D49" s="488" t="s">
        <v>573</v>
      </c>
      <c r="E49" s="215"/>
      <c r="F49" s="215"/>
      <c r="G49" s="215"/>
      <c r="H49" s="218"/>
      <c r="I49" s="217"/>
      <c r="J49" s="217"/>
      <c r="K49" s="217"/>
      <c r="L49" s="42"/>
      <c r="M49" s="217"/>
      <c r="N49" s="217"/>
      <c r="O49" s="217"/>
      <c r="P49" s="217"/>
    </row>
    <row r="51" spans="3:16" s="30" customFormat="1" ht="14.25" x14ac:dyDescent="0.2">
      <c r="C51" s="661"/>
      <c r="D51" s="661"/>
      <c r="E51" s="661"/>
    </row>
    <row r="52" spans="3:16" s="30" customFormat="1" x14ac:dyDescent="0.2">
      <c r="C52" s="491" t="s">
        <v>48</v>
      </c>
      <c r="D52" s="499" t="s">
        <v>49</v>
      </c>
      <c r="E52" s="500" t="s">
        <v>50</v>
      </c>
      <c r="F52" s="169"/>
      <c r="G52" s="169"/>
      <c r="H52" s="169"/>
      <c r="I52" s="169"/>
      <c r="J52" s="222"/>
    </row>
    <row r="53" spans="3:16" s="30" customFormat="1" x14ac:dyDescent="0.2">
      <c r="C53" s="172"/>
      <c r="D53" s="223"/>
      <c r="E53" s="501" t="s">
        <v>587</v>
      </c>
      <c r="F53" s="169"/>
      <c r="G53" s="169"/>
      <c r="H53" s="169"/>
      <c r="I53" s="169"/>
      <c r="J53" s="454" t="s">
        <v>57</v>
      </c>
    </row>
    <row r="54" spans="3:16" s="30" customFormat="1" ht="13.5" thickBot="1" x14ac:dyDescent="0.25">
      <c r="C54" s="186"/>
      <c r="D54" s="187"/>
      <c r="E54" s="496" t="s">
        <v>60</v>
      </c>
      <c r="F54" s="481" t="s">
        <v>588</v>
      </c>
      <c r="G54" s="481" t="s">
        <v>589</v>
      </c>
      <c r="H54" s="481" t="s">
        <v>62</v>
      </c>
      <c r="I54" s="502" t="s">
        <v>590</v>
      </c>
      <c r="J54" s="186"/>
    </row>
    <row r="55" spans="3:16" s="30" customFormat="1" x14ac:dyDescent="0.2">
      <c r="C55" s="503" t="s">
        <v>66</v>
      </c>
      <c r="D55" s="486" t="s">
        <v>591</v>
      </c>
      <c r="E55" s="198"/>
      <c r="F55" s="201"/>
      <c r="G55" s="201"/>
      <c r="H55" s="201"/>
      <c r="I55" s="201"/>
      <c r="J55" s="504">
        <f>SUM(P9)</f>
        <v>0</v>
      </c>
    </row>
    <row r="56" spans="3:16" s="30" customFormat="1" x14ac:dyDescent="0.2">
      <c r="C56" s="487" t="s">
        <v>597</v>
      </c>
      <c r="D56" s="488" t="s">
        <v>598</v>
      </c>
      <c r="E56" s="201"/>
      <c r="F56" s="201"/>
      <c r="G56" s="201"/>
      <c r="H56" s="201"/>
      <c r="I56" s="201"/>
      <c r="J56" s="505">
        <f>SUM(P12+P19+P26)</f>
        <v>0</v>
      </c>
    </row>
    <row r="59" spans="3:16" s="30" customFormat="1" x14ac:dyDescent="0.2">
      <c r="C59" s="491" t="s">
        <v>350</v>
      </c>
      <c r="D59" s="499" t="s">
        <v>49</v>
      </c>
      <c r="E59" s="506" t="s">
        <v>587</v>
      </c>
      <c r="F59" s="169"/>
      <c r="G59" s="169"/>
      <c r="H59" s="169"/>
      <c r="I59" s="226"/>
      <c r="J59" s="454" t="s">
        <v>57</v>
      </c>
    </row>
    <row r="60" spans="3:16" s="30" customFormat="1" ht="13.5" thickBot="1" x14ac:dyDescent="0.25">
      <c r="C60" s="186"/>
      <c r="D60" s="187"/>
      <c r="E60" s="483" t="s">
        <v>60</v>
      </c>
      <c r="F60" s="481" t="s">
        <v>588</v>
      </c>
      <c r="G60" s="481" t="s">
        <v>589</v>
      </c>
      <c r="H60" s="481" t="s">
        <v>62</v>
      </c>
      <c r="I60" s="481" t="s">
        <v>604</v>
      </c>
      <c r="J60" s="227"/>
    </row>
    <row r="61" spans="3:16" s="30" customFormat="1" x14ac:dyDescent="0.2">
      <c r="C61" s="503" t="s">
        <v>66</v>
      </c>
      <c r="D61" s="486" t="s">
        <v>605</v>
      </c>
      <c r="E61" s="219"/>
      <c r="F61" s="219"/>
      <c r="G61" s="219"/>
      <c r="H61" s="219"/>
      <c r="I61" s="219"/>
      <c r="J61" s="507">
        <f>SUM(P32)</f>
        <v>0</v>
      </c>
    </row>
    <row r="62" spans="3:16" s="30" customFormat="1" x14ac:dyDescent="0.2">
      <c r="C62" s="487" t="s">
        <v>597</v>
      </c>
      <c r="D62" s="488" t="s">
        <v>611</v>
      </c>
      <c r="E62" s="219"/>
      <c r="F62" s="219"/>
      <c r="G62" s="219"/>
      <c r="H62" s="219"/>
      <c r="I62" s="219"/>
      <c r="J62" s="47">
        <f>IF(P12+P19+P26=0,0,(P35*P12+P42*P19+P49*P26)/(P12+P19+P26))</f>
        <v>0</v>
      </c>
    </row>
    <row r="64" spans="3:16" s="30" customFormat="1" x14ac:dyDescent="0.2">
      <c r="C64" s="508" t="s">
        <v>617</v>
      </c>
    </row>
    <row r="65" spans="1:55" ht="15" x14ac:dyDescent="0.25">
      <c r="C65" s="228"/>
      <c r="D65" s="509" t="s">
        <v>618</v>
      </c>
    </row>
    <row r="66" spans="1:55" x14ac:dyDescent="0.2">
      <c r="C66" s="229"/>
      <c r="D66" s="460" t="s">
        <v>619</v>
      </c>
    </row>
    <row r="68" spans="1:55" x14ac:dyDescent="0.2">
      <c r="C68" s="460" t="s">
        <v>620</v>
      </c>
    </row>
    <row r="69" spans="1:55" x14ac:dyDescent="0.2">
      <c r="C69" s="460" t="s">
        <v>621</v>
      </c>
    </row>
    <row r="70" spans="1:55" x14ac:dyDescent="0.2">
      <c r="C70" s="460" t="s">
        <v>622</v>
      </c>
    </row>
    <row r="72" spans="1:55" x14ac:dyDescent="0.2">
      <c r="C72" s="460" t="s">
        <v>623</v>
      </c>
    </row>
    <row r="73" spans="1:55" x14ac:dyDescent="0.2">
      <c r="C73" s="167"/>
      <c r="D73" s="167"/>
      <c r="E73" s="167"/>
      <c r="F73" s="167"/>
      <c r="G73" s="167"/>
      <c r="H73" s="167"/>
    </row>
    <row r="74" spans="1:55" x14ac:dyDescent="0.2">
      <c r="C74" s="167"/>
      <c r="D74" s="167"/>
      <c r="E74" s="167"/>
      <c r="F74" s="167"/>
      <c r="G74" s="167"/>
      <c r="H74" s="167"/>
    </row>
    <row r="75" spans="1:55" s="193" customFormat="1" ht="15.75" x14ac:dyDescent="0.25">
      <c r="A75" s="230"/>
      <c r="B75" s="230"/>
      <c r="C75" s="510" t="s">
        <v>348</v>
      </c>
      <c r="D75" s="167"/>
      <c r="E75" s="167"/>
      <c r="F75" s="231"/>
      <c r="G75" s="231"/>
      <c r="H75" s="231"/>
      <c r="I75" s="167"/>
      <c r="J75" s="167"/>
      <c r="K75" s="167"/>
      <c r="L75" s="167"/>
      <c r="M75" s="167"/>
      <c r="N75" s="167"/>
      <c r="O75" s="167"/>
      <c r="P75" s="167"/>
      <c r="Q75" s="167"/>
      <c r="R75" s="167"/>
      <c r="AJ75" s="167"/>
      <c r="AK75" s="167"/>
      <c r="AL75" s="167"/>
      <c r="AM75" s="167"/>
      <c r="AN75" s="167"/>
      <c r="AO75" s="167"/>
      <c r="AP75" s="167"/>
      <c r="AQ75" s="167"/>
      <c r="AR75" s="167"/>
      <c r="AS75" s="167"/>
      <c r="AT75" s="167"/>
      <c r="AU75" s="167"/>
      <c r="AV75" s="167"/>
      <c r="AW75" s="167"/>
      <c r="AX75" s="167"/>
      <c r="AY75" s="167"/>
      <c r="AZ75" s="167"/>
      <c r="BA75" s="167"/>
      <c r="BB75" s="167"/>
      <c r="BC75" s="167"/>
    </row>
    <row r="76" spans="1:55" s="193" customFormat="1" x14ac:dyDescent="0.2">
      <c r="A76" s="511" t="s">
        <v>48</v>
      </c>
      <c r="B76" s="512" t="s">
        <v>49</v>
      </c>
      <c r="C76" s="513" t="s">
        <v>48</v>
      </c>
      <c r="D76" s="514" t="s">
        <v>49</v>
      </c>
      <c r="E76" s="515" t="s">
        <v>50</v>
      </c>
      <c r="F76" s="232"/>
      <c r="G76" s="232"/>
      <c r="H76" s="232"/>
      <c r="I76" s="232"/>
      <c r="J76" s="232"/>
      <c r="K76" s="232"/>
      <c r="L76" s="232"/>
      <c r="M76" s="233"/>
      <c r="N76" s="233"/>
      <c r="O76" s="233"/>
      <c r="P76" s="234"/>
      <c r="Q76" s="516" t="s">
        <v>51</v>
      </c>
      <c r="R76" s="516" t="s">
        <v>52</v>
      </c>
      <c r="AJ76" s="167"/>
      <c r="AK76" s="167"/>
      <c r="AL76" s="167"/>
      <c r="AM76" s="167"/>
      <c r="AN76" s="167"/>
      <c r="AO76" s="167"/>
      <c r="AP76" s="167"/>
      <c r="AQ76" s="167"/>
      <c r="AR76" s="167"/>
      <c r="AS76" s="167"/>
      <c r="AT76" s="167"/>
      <c r="AU76" s="167"/>
      <c r="AV76" s="167"/>
      <c r="AW76" s="167"/>
      <c r="AX76" s="167"/>
      <c r="AY76" s="167"/>
      <c r="AZ76" s="167"/>
      <c r="BA76" s="167"/>
      <c r="BB76" s="167"/>
      <c r="BC76" s="167"/>
    </row>
    <row r="77" spans="1:55" s="193" customFormat="1" x14ac:dyDescent="0.2">
      <c r="A77" s="235"/>
      <c r="B77" s="236"/>
      <c r="C77" s="237"/>
      <c r="D77" s="238"/>
      <c r="E77" s="517" t="s">
        <v>53</v>
      </c>
      <c r="F77" s="518" t="s">
        <v>54</v>
      </c>
      <c r="G77" s="519" t="s">
        <v>55</v>
      </c>
      <c r="H77" s="240"/>
      <c r="I77" s="233"/>
      <c r="J77" s="520" t="s">
        <v>56</v>
      </c>
      <c r="K77" s="232"/>
      <c r="L77" s="232"/>
      <c r="M77" s="232"/>
      <c r="N77" s="241"/>
      <c r="O77" s="232"/>
      <c r="P77" s="521" t="s">
        <v>57</v>
      </c>
      <c r="Q77" s="522" t="s">
        <v>58</v>
      </c>
      <c r="R77" s="238"/>
      <c r="AJ77" s="167"/>
      <c r="AK77" s="167"/>
      <c r="AL77" s="167"/>
      <c r="AM77" s="167"/>
      <c r="AN77" s="167"/>
      <c r="AO77" s="167"/>
      <c r="AP77" s="167"/>
      <c r="AQ77" s="167"/>
      <c r="AR77" s="167"/>
      <c r="AS77" s="167"/>
      <c r="AT77" s="167"/>
      <c r="AU77" s="167"/>
      <c r="AV77" s="167"/>
      <c r="AW77" s="167"/>
      <c r="AX77" s="167"/>
      <c r="AY77" s="167"/>
      <c r="AZ77" s="167"/>
      <c r="BA77" s="167"/>
      <c r="BB77" s="167"/>
      <c r="BC77" s="167"/>
    </row>
    <row r="78" spans="1:55" s="193" customFormat="1" x14ac:dyDescent="0.2">
      <c r="A78" s="243"/>
      <c r="B78" s="236"/>
      <c r="C78" s="244"/>
      <c r="D78" s="238"/>
      <c r="E78" s="245"/>
      <c r="F78" s="246"/>
      <c r="G78" s="523" t="s">
        <v>52</v>
      </c>
      <c r="H78" s="247"/>
      <c r="I78" s="248"/>
      <c r="J78" s="249"/>
      <c r="K78" s="250"/>
      <c r="L78" s="250"/>
      <c r="M78" s="250"/>
      <c r="N78" s="251"/>
      <c r="O78" s="252"/>
      <c r="P78" s="253"/>
      <c r="Q78" s="242"/>
      <c r="R78" s="238"/>
      <c r="AJ78" s="167"/>
      <c r="AK78" s="167"/>
      <c r="AL78" s="167"/>
      <c r="AM78" s="167"/>
      <c r="AN78" s="167"/>
      <c r="AO78" s="167"/>
      <c r="AP78" s="167"/>
      <c r="AQ78" s="167"/>
      <c r="AR78" s="167"/>
      <c r="AS78" s="167"/>
      <c r="AT78" s="167"/>
      <c r="AU78" s="167"/>
      <c r="AV78" s="167"/>
      <c r="AW78" s="167"/>
      <c r="AX78" s="167"/>
      <c r="AY78" s="167"/>
      <c r="AZ78" s="167"/>
      <c r="BA78" s="167"/>
      <c r="BB78" s="167"/>
      <c r="BC78" s="167"/>
    </row>
    <row r="79" spans="1:55" s="193" customFormat="1" ht="45.75" thickBot="1" x14ac:dyDescent="0.25">
      <c r="A79" s="243"/>
      <c r="B79" s="236"/>
      <c r="C79" s="254"/>
      <c r="D79" s="255"/>
      <c r="E79" s="255"/>
      <c r="F79" s="256"/>
      <c r="G79" s="257"/>
      <c r="H79" s="524" t="s">
        <v>351</v>
      </c>
      <c r="I79" s="525" t="s">
        <v>59</v>
      </c>
      <c r="J79" s="526" t="s">
        <v>60</v>
      </c>
      <c r="K79" s="527" t="s">
        <v>61</v>
      </c>
      <c r="L79" s="527" t="s">
        <v>62</v>
      </c>
      <c r="M79" s="527" t="s">
        <v>63</v>
      </c>
      <c r="N79" s="527" t="s">
        <v>64</v>
      </c>
      <c r="O79" s="528" t="s">
        <v>65</v>
      </c>
      <c r="P79" s="260"/>
      <c r="Q79" s="255"/>
      <c r="R79" s="255"/>
      <c r="AJ79" s="167"/>
      <c r="AK79" s="167"/>
      <c r="AL79" s="167"/>
      <c r="AM79" s="167"/>
      <c r="AN79" s="167"/>
      <c r="AO79" s="167"/>
      <c r="AP79" s="167"/>
      <c r="AQ79" s="167"/>
      <c r="AR79" s="167"/>
      <c r="AS79" s="167"/>
      <c r="AT79" s="167"/>
      <c r="AU79" s="167"/>
      <c r="AV79" s="167"/>
      <c r="AW79" s="167"/>
      <c r="AX79" s="167"/>
      <c r="AY79" s="167"/>
      <c r="AZ79" s="167"/>
      <c r="BA79" s="167"/>
      <c r="BB79" s="167"/>
      <c r="BC79" s="167"/>
    </row>
    <row r="80" spans="1:55" s="193" customFormat="1" x14ac:dyDescent="0.2">
      <c r="A80" s="529" t="s">
        <v>66</v>
      </c>
      <c r="B80" s="530" t="s">
        <v>67</v>
      </c>
      <c r="C80" s="531" t="s">
        <v>66</v>
      </c>
      <c r="D80" s="532" t="s">
        <v>67</v>
      </c>
      <c r="E80" s="36" t="str">
        <f t="shared" ref="E80:Q80" si="0">IF(ABS(E9-(E10+E11))&lt;=25,"","Summafel")</f>
        <v/>
      </c>
      <c r="F80" s="36" t="str">
        <f t="shared" si="0"/>
        <v/>
      </c>
      <c r="G80" s="36" t="str">
        <f t="shared" si="0"/>
        <v/>
      </c>
      <c r="H80" s="36" t="str">
        <f t="shared" si="0"/>
        <v/>
      </c>
      <c r="I80" s="36" t="str">
        <f t="shared" si="0"/>
        <v/>
      </c>
      <c r="J80" s="36" t="str">
        <f t="shared" si="0"/>
        <v/>
      </c>
      <c r="K80" s="36" t="str">
        <f t="shared" si="0"/>
        <v/>
      </c>
      <c r="L80" s="36" t="str">
        <f t="shared" si="0"/>
        <v/>
      </c>
      <c r="M80" s="36" t="str">
        <f t="shared" si="0"/>
        <v/>
      </c>
      <c r="N80" s="36" t="str">
        <f t="shared" si="0"/>
        <v/>
      </c>
      <c r="O80" s="36" t="str">
        <f t="shared" si="0"/>
        <v/>
      </c>
      <c r="P80" s="36" t="str">
        <f t="shared" si="0"/>
        <v/>
      </c>
      <c r="Q80" s="36" t="str">
        <f t="shared" si="0"/>
        <v/>
      </c>
      <c r="R80" s="36" t="str">
        <f>IF(ABS(R9-(P9+Q9))&lt;=25,"","Summafel")</f>
        <v/>
      </c>
      <c r="AJ80" s="167"/>
      <c r="AK80" s="167"/>
      <c r="AL80" s="167"/>
      <c r="AM80" s="167"/>
      <c r="AN80" s="167"/>
      <c r="AO80" s="167"/>
      <c r="AP80" s="167"/>
      <c r="AQ80" s="167"/>
      <c r="AR80" s="167"/>
      <c r="AS80" s="167"/>
      <c r="AT80" s="167"/>
      <c r="AU80" s="167"/>
      <c r="AV80" s="167"/>
      <c r="AW80" s="167"/>
      <c r="AX80" s="167"/>
      <c r="AY80" s="167"/>
      <c r="AZ80" s="167"/>
      <c r="BA80" s="167"/>
      <c r="BB80" s="167"/>
      <c r="BC80" s="167"/>
    </row>
    <row r="81" spans="1:55" s="193" customFormat="1" x14ac:dyDescent="0.2">
      <c r="A81" s="261"/>
      <c r="B81" s="262"/>
      <c r="C81" s="263"/>
      <c r="D81" s="532" t="s">
        <v>67</v>
      </c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8" t="str">
        <f>IF(ABS(P9-(E9+F9+H9+I9+J9+K9+L9+M9+N9+O9))&lt;=50,"","Summafel")</f>
        <v/>
      </c>
      <c r="Q81" s="37"/>
      <c r="R81" s="37"/>
      <c r="AJ81" s="167"/>
      <c r="AK81" s="167"/>
      <c r="AL81" s="167"/>
      <c r="AM81" s="167"/>
      <c r="AN81" s="167"/>
      <c r="AO81" s="167"/>
      <c r="AP81" s="167"/>
      <c r="AQ81" s="167"/>
      <c r="AR81" s="167"/>
      <c r="AS81" s="167"/>
      <c r="AT81" s="167"/>
      <c r="AU81" s="167"/>
      <c r="AV81" s="167"/>
      <c r="AW81" s="167"/>
      <c r="AX81" s="167"/>
      <c r="AY81" s="167"/>
      <c r="AZ81" s="167"/>
      <c r="BA81" s="167"/>
      <c r="BB81" s="167"/>
      <c r="BC81" s="167"/>
    </row>
    <row r="82" spans="1:55" s="193" customFormat="1" x14ac:dyDescent="0.2">
      <c r="A82" s="529" t="s">
        <v>114</v>
      </c>
      <c r="B82" s="530" t="s">
        <v>115</v>
      </c>
      <c r="C82" s="533" t="s">
        <v>349</v>
      </c>
      <c r="D82" s="534" t="s">
        <v>83</v>
      </c>
      <c r="E82" s="37"/>
      <c r="F82" s="37"/>
      <c r="G82" s="265"/>
      <c r="H82" s="37"/>
      <c r="I82" s="37"/>
      <c r="J82" s="37"/>
      <c r="K82" s="37"/>
      <c r="L82" s="37"/>
      <c r="M82" s="37"/>
      <c r="N82" s="37"/>
      <c r="O82" s="37"/>
      <c r="P82" s="38" t="str">
        <f>IF(ABS(P10-(E10+F10+H10+I10+J10+K10+L10+M10+N10+O10))&lt;=50,"","Summafel")</f>
        <v/>
      </c>
      <c r="Q82" s="37"/>
      <c r="R82" s="38" t="str">
        <f>IF(ABS(R10-(P10+Q10))&lt;=25,"","Summafel")</f>
        <v/>
      </c>
      <c r="AJ82" s="167"/>
      <c r="AK82" s="167"/>
      <c r="AL82" s="167"/>
      <c r="AM82" s="167"/>
      <c r="AN82" s="167"/>
      <c r="AO82" s="167"/>
      <c r="AP82" s="167"/>
      <c r="AQ82" s="167"/>
      <c r="AR82" s="167"/>
      <c r="AS82" s="167"/>
      <c r="AT82" s="167"/>
      <c r="AU82" s="167"/>
      <c r="AV82" s="167"/>
      <c r="AW82" s="167"/>
      <c r="AX82" s="167"/>
      <c r="AY82" s="167"/>
      <c r="AZ82" s="167"/>
      <c r="BA82" s="167"/>
      <c r="BB82" s="167"/>
      <c r="BC82" s="167"/>
    </row>
    <row r="83" spans="1:55" s="193" customFormat="1" x14ac:dyDescent="0.2">
      <c r="A83" s="261"/>
      <c r="B83" s="262"/>
      <c r="C83" s="533" t="s">
        <v>98</v>
      </c>
      <c r="D83" s="534" t="s">
        <v>99</v>
      </c>
      <c r="E83" s="37"/>
      <c r="F83" s="37"/>
      <c r="G83" s="265"/>
      <c r="H83" s="37"/>
      <c r="I83" s="37"/>
      <c r="J83" s="37"/>
      <c r="K83" s="37"/>
      <c r="L83" s="37"/>
      <c r="M83" s="37"/>
      <c r="N83" s="37"/>
      <c r="O83" s="37"/>
      <c r="P83" s="38" t="str">
        <f>IF(ABS(P11-(E11+F11+H11+I11+J11+K11+L11+M11+N11+O11))&lt;=50,"","Summafel")</f>
        <v/>
      </c>
      <c r="Q83" s="37"/>
      <c r="R83" s="38" t="str">
        <f>IF(ABS(R11-(P11+Q11))&lt;=25,"","Summafel")</f>
        <v/>
      </c>
      <c r="AJ83" s="167"/>
      <c r="AK83" s="167"/>
      <c r="AL83" s="167"/>
      <c r="AM83" s="167"/>
      <c r="AN83" s="167"/>
      <c r="AO83" s="167"/>
      <c r="AP83" s="167"/>
      <c r="AQ83" s="167"/>
      <c r="AR83" s="167"/>
      <c r="AS83" s="167"/>
      <c r="AT83" s="167"/>
      <c r="AU83" s="167"/>
      <c r="AV83" s="167"/>
      <c r="AW83" s="167"/>
      <c r="AX83" s="167"/>
      <c r="AY83" s="167"/>
      <c r="AZ83" s="167"/>
      <c r="BA83" s="167"/>
      <c r="BB83" s="167"/>
      <c r="BC83" s="167"/>
    </row>
    <row r="84" spans="1:55" s="193" customFormat="1" x14ac:dyDescent="0.2">
      <c r="A84" s="535" t="s">
        <v>130</v>
      </c>
      <c r="B84" s="530" t="s">
        <v>131</v>
      </c>
      <c r="C84" s="536" t="s">
        <v>114</v>
      </c>
      <c r="D84" s="534" t="s">
        <v>115</v>
      </c>
      <c r="E84" s="38" t="str">
        <f t="shared" ref="E84:Q84" si="1">IF(ABS(E12-(E13+E16+E17+E18))&lt;=25,"","Summafel")</f>
        <v/>
      </c>
      <c r="F84" s="38" t="str">
        <f t="shared" si="1"/>
        <v/>
      </c>
      <c r="G84" s="38" t="str">
        <f t="shared" si="1"/>
        <v/>
      </c>
      <c r="H84" s="38" t="str">
        <f t="shared" si="1"/>
        <v/>
      </c>
      <c r="I84" s="38" t="str">
        <f t="shared" si="1"/>
        <v/>
      </c>
      <c r="J84" s="38" t="str">
        <f t="shared" si="1"/>
        <v/>
      </c>
      <c r="K84" s="38" t="str">
        <f t="shared" si="1"/>
        <v/>
      </c>
      <c r="L84" s="38" t="str">
        <f t="shared" si="1"/>
        <v/>
      </c>
      <c r="M84" s="38" t="str">
        <f t="shared" si="1"/>
        <v/>
      </c>
      <c r="N84" s="38" t="str">
        <f t="shared" si="1"/>
        <v/>
      </c>
      <c r="O84" s="38" t="str">
        <f t="shared" si="1"/>
        <v/>
      </c>
      <c r="P84" s="38" t="str">
        <f t="shared" si="1"/>
        <v/>
      </c>
      <c r="Q84" s="38" t="str">
        <f t="shared" si="1"/>
        <v/>
      </c>
      <c r="R84" s="38" t="str">
        <f>IF(ABS(R12-(P12+Q12))&lt;=25,"","Summafel")</f>
        <v/>
      </c>
      <c r="AJ84" s="167"/>
      <c r="AK84" s="167"/>
      <c r="AL84" s="167"/>
      <c r="AM84" s="167"/>
      <c r="AN84" s="167"/>
      <c r="AO84" s="167"/>
      <c r="AP84" s="167"/>
      <c r="AQ84" s="167"/>
      <c r="AR84" s="167"/>
      <c r="AS84" s="167"/>
      <c r="AT84" s="167"/>
      <c r="AU84" s="167"/>
      <c r="AV84" s="167"/>
      <c r="AW84" s="167"/>
      <c r="AX84" s="167"/>
      <c r="AY84" s="167"/>
      <c r="AZ84" s="167"/>
      <c r="BA84" s="167"/>
      <c r="BB84" s="167"/>
      <c r="BC84" s="167"/>
    </row>
    <row r="85" spans="1:55" s="193" customFormat="1" x14ac:dyDescent="0.2">
      <c r="A85" s="535" t="s">
        <v>178</v>
      </c>
      <c r="B85" s="530" t="s">
        <v>179</v>
      </c>
      <c r="C85" s="241"/>
      <c r="D85" s="534" t="s">
        <v>115</v>
      </c>
      <c r="E85" s="39" t="str">
        <f>IF(E12=0,"","?")</f>
        <v/>
      </c>
      <c r="F85" s="39" t="str">
        <f>IF(F12=0,"","?")</f>
        <v/>
      </c>
      <c r="G85" s="267"/>
      <c r="H85" s="37"/>
      <c r="I85" s="37"/>
      <c r="J85" s="37"/>
      <c r="K85" s="37"/>
      <c r="L85" s="37"/>
      <c r="M85" s="37"/>
      <c r="N85" s="37"/>
      <c r="O85" s="37"/>
      <c r="P85" s="38" t="str">
        <f>IF(ABS(P12-(E12+F12+H12+I12+J12+K12+L12+M12+N12+O12))&lt;=50,"","Summafel")</f>
        <v/>
      </c>
      <c r="Q85" s="37"/>
      <c r="R85" s="37"/>
      <c r="AJ85" s="167"/>
      <c r="AK85" s="167"/>
      <c r="AL85" s="167"/>
      <c r="AM85" s="167"/>
      <c r="AN85" s="167"/>
      <c r="AO85" s="167"/>
      <c r="AP85" s="167"/>
      <c r="AQ85" s="167"/>
      <c r="AR85" s="167"/>
      <c r="AS85" s="167"/>
      <c r="AT85" s="167"/>
      <c r="AU85" s="167"/>
      <c r="AV85" s="167"/>
      <c r="AW85" s="167"/>
      <c r="AX85" s="167"/>
      <c r="AY85" s="167"/>
      <c r="AZ85" s="167"/>
      <c r="BA85" s="167"/>
      <c r="BB85" s="167"/>
      <c r="BC85" s="167"/>
    </row>
    <row r="86" spans="1:55" s="193" customFormat="1" x14ac:dyDescent="0.2">
      <c r="A86" s="535" t="s">
        <v>194</v>
      </c>
      <c r="B86" s="530" t="s">
        <v>195</v>
      </c>
      <c r="C86" s="533" t="s">
        <v>130</v>
      </c>
      <c r="D86" s="534" t="s">
        <v>131</v>
      </c>
      <c r="E86" s="38" t="str">
        <f t="shared" ref="E86:O86" si="2">IF(ABS(E13-(E14+E15))&lt;=25,"","Summafel")</f>
        <v/>
      </c>
      <c r="F86" s="38" t="str">
        <f t="shared" si="2"/>
        <v/>
      </c>
      <c r="G86" s="38" t="str">
        <f t="shared" si="2"/>
        <v/>
      </c>
      <c r="H86" s="38" t="str">
        <f t="shared" si="2"/>
        <v/>
      </c>
      <c r="I86" s="38" t="str">
        <f t="shared" si="2"/>
        <v/>
      </c>
      <c r="J86" s="38" t="str">
        <f t="shared" si="2"/>
        <v/>
      </c>
      <c r="K86" s="38" t="str">
        <f t="shared" si="2"/>
        <v/>
      </c>
      <c r="L86" s="38" t="str">
        <f t="shared" si="2"/>
        <v/>
      </c>
      <c r="M86" s="38" t="str">
        <f t="shared" si="2"/>
        <v/>
      </c>
      <c r="N86" s="38" t="str">
        <f t="shared" si="2"/>
        <v/>
      </c>
      <c r="O86" s="38" t="str">
        <f t="shared" si="2"/>
        <v/>
      </c>
      <c r="P86" s="38" t="str">
        <f>IF(ABS(P13-(E13+F13+H13+I13+J13+K13+L13+M13+N13+O13))&lt;=50,"","Summafel")</f>
        <v/>
      </c>
      <c r="Q86" s="37"/>
      <c r="R86" s="38" t="str">
        <f t="shared" ref="R86:R92" si="3">IF(ABS(R13-(P13+Q13))&lt;=25,"","Summafel")</f>
        <v/>
      </c>
      <c r="AJ86" s="167"/>
      <c r="AK86" s="167"/>
      <c r="AL86" s="167"/>
      <c r="AM86" s="167"/>
      <c r="AN86" s="167"/>
      <c r="AO86" s="167"/>
      <c r="AP86" s="167"/>
      <c r="AQ86" s="167"/>
      <c r="AR86" s="167"/>
      <c r="AS86" s="167"/>
      <c r="AT86" s="167"/>
      <c r="AU86" s="167"/>
      <c r="AV86" s="167"/>
      <c r="AW86" s="167"/>
      <c r="AX86" s="167"/>
      <c r="AY86" s="167"/>
      <c r="AZ86" s="167"/>
      <c r="BA86" s="167"/>
      <c r="BB86" s="167"/>
      <c r="BC86" s="167"/>
    </row>
    <row r="87" spans="1:55" s="193" customFormat="1" x14ac:dyDescent="0.2">
      <c r="A87" s="266"/>
      <c r="B87" s="262"/>
      <c r="C87" s="533" t="s">
        <v>146</v>
      </c>
      <c r="D87" s="534" t="s">
        <v>147</v>
      </c>
      <c r="E87" s="37"/>
      <c r="F87" s="37"/>
      <c r="G87" s="265"/>
      <c r="H87" s="37"/>
      <c r="I87" s="37"/>
      <c r="J87" s="37"/>
      <c r="K87" s="37"/>
      <c r="L87" s="37"/>
      <c r="M87" s="37"/>
      <c r="N87" s="37"/>
      <c r="O87" s="37"/>
      <c r="P87" s="38" t="str">
        <f>IF(ABS(P14-(E14+F14+H14+I14+J14+K14+L14+M14+N14+O14))&lt;=50,"","Summafel")</f>
        <v/>
      </c>
      <c r="Q87" s="37"/>
      <c r="R87" s="38" t="str">
        <f t="shared" si="3"/>
        <v/>
      </c>
      <c r="AJ87" s="167"/>
      <c r="AK87" s="167"/>
      <c r="AL87" s="167"/>
      <c r="AM87" s="167"/>
      <c r="AN87" s="167"/>
      <c r="AO87" s="167"/>
      <c r="AP87" s="167"/>
      <c r="AQ87" s="167"/>
      <c r="AR87" s="167"/>
      <c r="AS87" s="167"/>
      <c r="AT87" s="167"/>
      <c r="AU87" s="167"/>
      <c r="AV87" s="167"/>
      <c r="AW87" s="167"/>
      <c r="AX87" s="167"/>
      <c r="AY87" s="167"/>
      <c r="AZ87" s="167"/>
      <c r="BA87" s="167"/>
      <c r="BB87" s="167"/>
      <c r="BC87" s="167"/>
    </row>
    <row r="88" spans="1:55" s="193" customFormat="1" x14ac:dyDescent="0.2">
      <c r="A88" s="266"/>
      <c r="B88" s="262"/>
      <c r="C88" s="533" t="s">
        <v>162</v>
      </c>
      <c r="D88" s="534" t="s">
        <v>163</v>
      </c>
      <c r="E88" s="37"/>
      <c r="F88" s="37"/>
      <c r="G88" s="265"/>
      <c r="H88" s="37"/>
      <c r="I88" s="37"/>
      <c r="J88" s="37"/>
      <c r="K88" s="37"/>
      <c r="L88" s="37"/>
      <c r="M88" s="37"/>
      <c r="N88" s="37"/>
      <c r="O88" s="37"/>
      <c r="P88" s="38" t="str">
        <f>IF(ABS(P15-(E15+F15+H15+I15+J15+K15+L15+M15+N15+O15))&lt;=50,"","Summafel")</f>
        <v/>
      </c>
      <c r="Q88" s="37"/>
      <c r="R88" s="38" t="str">
        <f t="shared" si="3"/>
        <v/>
      </c>
      <c r="AJ88" s="167"/>
      <c r="AK88" s="167"/>
      <c r="AL88" s="167"/>
      <c r="AM88" s="167"/>
      <c r="AN88" s="167"/>
      <c r="AO88" s="167"/>
      <c r="AP88" s="167"/>
      <c r="AQ88" s="167"/>
      <c r="AR88" s="167"/>
      <c r="AS88" s="167"/>
      <c r="AT88" s="167"/>
      <c r="AU88" s="167"/>
      <c r="AV88" s="167"/>
      <c r="AW88" s="167"/>
      <c r="AX88" s="167"/>
      <c r="AY88" s="167"/>
      <c r="AZ88" s="167"/>
      <c r="BA88" s="167"/>
      <c r="BB88" s="167"/>
      <c r="BC88" s="167"/>
    </row>
    <row r="89" spans="1:55" s="193" customFormat="1" x14ac:dyDescent="0.2">
      <c r="A89" s="535" t="s">
        <v>210</v>
      </c>
      <c r="B89" s="530" t="s">
        <v>211</v>
      </c>
      <c r="C89" s="533" t="s">
        <v>178</v>
      </c>
      <c r="D89" s="534" t="s">
        <v>179</v>
      </c>
      <c r="E89" s="37"/>
      <c r="F89" s="37"/>
      <c r="G89" s="265"/>
      <c r="H89" s="37"/>
      <c r="I89" s="37"/>
      <c r="J89" s="37"/>
      <c r="K89" s="37"/>
      <c r="L89" s="37"/>
      <c r="M89" s="37"/>
      <c r="N89" s="37"/>
      <c r="O89" s="37"/>
      <c r="P89" s="38" t="str">
        <f>IF(ABS(P16-(E16+F16+H16+I16+J16+K16+L16+M16+N16+O16))&lt;=50,"","Summafel")</f>
        <v/>
      </c>
      <c r="Q89" s="37"/>
      <c r="R89" s="38" t="str">
        <f t="shared" si="3"/>
        <v/>
      </c>
      <c r="AJ89" s="167"/>
      <c r="AK89" s="167"/>
      <c r="AL89" s="167"/>
      <c r="AM89" s="167"/>
      <c r="AN89" s="167"/>
      <c r="AO89" s="167"/>
      <c r="AP89" s="167"/>
      <c r="AQ89" s="167"/>
      <c r="AR89" s="167"/>
      <c r="AS89" s="167"/>
      <c r="AT89" s="167"/>
      <c r="AU89" s="167"/>
      <c r="AV89" s="167"/>
      <c r="AW89" s="167"/>
      <c r="AX89" s="167"/>
      <c r="AY89" s="167"/>
      <c r="AZ89" s="167"/>
      <c r="BA89" s="167"/>
      <c r="BB89" s="167"/>
      <c r="BC89" s="167"/>
    </row>
    <row r="90" spans="1:55" s="193" customFormat="1" x14ac:dyDescent="0.2">
      <c r="A90" s="529" t="s">
        <v>226</v>
      </c>
      <c r="B90" s="530" t="s">
        <v>227</v>
      </c>
      <c r="C90" s="533" t="s">
        <v>194</v>
      </c>
      <c r="D90" s="534" t="s">
        <v>195</v>
      </c>
      <c r="E90" s="37"/>
      <c r="F90" s="37"/>
      <c r="G90" s="265"/>
      <c r="H90" s="37"/>
      <c r="I90" s="37"/>
      <c r="J90" s="37"/>
      <c r="K90" s="37"/>
      <c r="L90" s="37"/>
      <c r="M90" s="37"/>
      <c r="N90" s="37"/>
      <c r="O90" s="37"/>
      <c r="P90" s="38" t="str">
        <f>IF(ABS(P16-(E16+F16+H16+I16+J16+K16+L16+M16+N16+O16))&lt;=50,"","Summafel")</f>
        <v/>
      </c>
      <c r="Q90" s="37"/>
      <c r="R90" s="38" t="str">
        <f t="shared" si="3"/>
        <v/>
      </c>
      <c r="AJ90" s="167"/>
      <c r="AK90" s="167"/>
      <c r="AL90" s="167"/>
      <c r="AM90" s="167"/>
      <c r="AN90" s="167"/>
      <c r="AO90" s="167"/>
      <c r="AP90" s="167"/>
      <c r="AQ90" s="167"/>
      <c r="AR90" s="167"/>
      <c r="AS90" s="167"/>
      <c r="AT90" s="167"/>
      <c r="AU90" s="167"/>
      <c r="AV90" s="167"/>
      <c r="AW90" s="167"/>
      <c r="AX90" s="167"/>
      <c r="AY90" s="167"/>
      <c r="AZ90" s="167"/>
      <c r="BA90" s="167"/>
      <c r="BB90" s="167"/>
      <c r="BC90" s="167"/>
    </row>
    <row r="91" spans="1:55" s="193" customFormat="1" x14ac:dyDescent="0.2">
      <c r="A91" s="261"/>
      <c r="B91" s="262"/>
      <c r="C91" s="533" t="s">
        <v>210</v>
      </c>
      <c r="D91" s="534" t="s">
        <v>211</v>
      </c>
      <c r="E91" s="265"/>
      <c r="F91" s="265"/>
      <c r="G91" s="265"/>
      <c r="H91" s="37"/>
      <c r="I91" s="37"/>
      <c r="J91" s="37"/>
      <c r="K91" s="37"/>
      <c r="L91" s="37"/>
      <c r="M91" s="37"/>
      <c r="N91" s="37"/>
      <c r="O91" s="37"/>
      <c r="P91" s="38" t="str">
        <f>IF(ABS(P17-(E17+F17+H17+I17+J17+K17+L17+M17+N17+O17))&lt;=50,"","Summafel")</f>
        <v/>
      </c>
      <c r="Q91" s="37"/>
      <c r="R91" s="38" t="str">
        <f t="shared" si="3"/>
        <v/>
      </c>
      <c r="AJ91" s="167"/>
      <c r="AK91" s="167"/>
      <c r="AL91" s="167"/>
      <c r="AM91" s="167"/>
      <c r="AN91" s="167"/>
      <c r="AO91" s="167"/>
      <c r="AP91" s="167"/>
      <c r="AQ91" s="167"/>
      <c r="AR91" s="167"/>
      <c r="AS91" s="167"/>
      <c r="AT91" s="167"/>
      <c r="AU91" s="167"/>
      <c r="AV91" s="167"/>
      <c r="AW91" s="167"/>
      <c r="AX91" s="167"/>
      <c r="AY91" s="167"/>
      <c r="AZ91" s="167"/>
      <c r="BA91" s="167"/>
      <c r="BB91" s="167"/>
      <c r="BC91" s="167"/>
    </row>
    <row r="92" spans="1:55" s="193" customFormat="1" x14ac:dyDescent="0.2">
      <c r="A92" s="537" t="s">
        <v>130</v>
      </c>
      <c r="B92" s="530" t="s">
        <v>242</v>
      </c>
      <c r="C92" s="536" t="s">
        <v>226</v>
      </c>
      <c r="D92" s="534" t="s">
        <v>227</v>
      </c>
      <c r="E92" s="38" t="str">
        <f t="shared" ref="E92:Q92" si="4">IF(ABS(E19-(E20+E23+E24+E25))&lt;=25,"","Summafel")</f>
        <v/>
      </c>
      <c r="F92" s="38" t="str">
        <f t="shared" si="4"/>
        <v/>
      </c>
      <c r="G92" s="38" t="str">
        <f t="shared" si="4"/>
        <v/>
      </c>
      <c r="H92" s="38" t="str">
        <f t="shared" si="4"/>
        <v/>
      </c>
      <c r="I92" s="38" t="str">
        <f t="shared" si="4"/>
        <v/>
      </c>
      <c r="J92" s="38" t="str">
        <f t="shared" si="4"/>
        <v/>
      </c>
      <c r="K92" s="38" t="str">
        <f t="shared" si="4"/>
        <v/>
      </c>
      <c r="L92" s="38" t="str">
        <f t="shared" si="4"/>
        <v/>
      </c>
      <c r="M92" s="38" t="str">
        <f t="shared" si="4"/>
        <v/>
      </c>
      <c r="N92" s="38" t="str">
        <f t="shared" si="4"/>
        <v/>
      </c>
      <c r="O92" s="38" t="str">
        <f t="shared" si="4"/>
        <v/>
      </c>
      <c r="P92" s="38" t="str">
        <f t="shared" si="4"/>
        <v/>
      </c>
      <c r="Q92" s="38" t="str">
        <f t="shared" si="4"/>
        <v/>
      </c>
      <c r="R92" s="38" t="str">
        <f t="shared" si="3"/>
        <v/>
      </c>
      <c r="AJ92" s="167"/>
      <c r="AK92" s="167"/>
      <c r="AL92" s="167"/>
      <c r="AM92" s="167"/>
      <c r="AN92" s="167"/>
      <c r="AO92" s="167"/>
      <c r="AP92" s="167"/>
      <c r="AQ92" s="167"/>
      <c r="AR92" s="167"/>
      <c r="AS92" s="167"/>
      <c r="AT92" s="167"/>
      <c r="AU92" s="167"/>
      <c r="AV92" s="167"/>
      <c r="AW92" s="167"/>
      <c r="AX92" s="167"/>
      <c r="AY92" s="167"/>
      <c r="AZ92" s="167"/>
      <c r="BA92" s="167"/>
      <c r="BB92" s="167"/>
      <c r="BC92" s="167"/>
    </row>
    <row r="93" spans="1:55" s="193" customFormat="1" x14ac:dyDescent="0.2">
      <c r="A93" s="535" t="s">
        <v>178</v>
      </c>
      <c r="B93" s="530" t="s">
        <v>287</v>
      </c>
      <c r="C93" s="241"/>
      <c r="D93" s="534" t="s">
        <v>227</v>
      </c>
      <c r="E93" s="39" t="str">
        <f>IF(E19=0,"","?")</f>
        <v/>
      </c>
      <c r="F93" s="39" t="str">
        <f>IF(F19=0,"","?")</f>
        <v/>
      </c>
      <c r="G93" s="267"/>
      <c r="H93" s="37"/>
      <c r="I93" s="37"/>
      <c r="J93" s="37"/>
      <c r="K93" s="37"/>
      <c r="L93" s="37"/>
      <c r="M93" s="37"/>
      <c r="N93" s="37"/>
      <c r="O93" s="37"/>
      <c r="P93" s="38" t="str">
        <f>IF(ABS(P18-(E18+F18+H18+I18+J18+K18+L18+M18+N18+O18))&lt;=50,"","Summafel")</f>
        <v/>
      </c>
      <c r="Q93" s="40"/>
      <c r="R93" s="37"/>
      <c r="AJ93" s="167"/>
      <c r="AK93" s="167"/>
      <c r="AL93" s="167"/>
      <c r="AM93" s="167"/>
      <c r="AN93" s="167"/>
      <c r="AO93" s="167"/>
      <c r="AP93" s="167"/>
      <c r="AQ93" s="167"/>
      <c r="AR93" s="167"/>
      <c r="AS93" s="167"/>
      <c r="AT93" s="167"/>
      <c r="AU93" s="167"/>
      <c r="AV93" s="167"/>
      <c r="AW93" s="167"/>
      <c r="AX93" s="167"/>
      <c r="AY93" s="167"/>
      <c r="AZ93" s="167"/>
      <c r="BA93" s="167"/>
      <c r="BB93" s="167"/>
      <c r="BC93" s="167"/>
    </row>
    <row r="94" spans="1:55" s="193" customFormat="1" x14ac:dyDescent="0.2">
      <c r="A94" s="537" t="s">
        <v>194</v>
      </c>
      <c r="B94" s="530" t="s">
        <v>302</v>
      </c>
      <c r="C94" s="533" t="s">
        <v>130</v>
      </c>
      <c r="D94" s="534" t="s">
        <v>242</v>
      </c>
      <c r="E94" s="38" t="str">
        <f t="shared" ref="E94:O94" si="5">IF(ABS(E20-(E21+E22))&lt;=25,"","Summafel")</f>
        <v/>
      </c>
      <c r="F94" s="38" t="str">
        <f t="shared" si="5"/>
        <v/>
      </c>
      <c r="G94" s="38" t="str">
        <f t="shared" si="5"/>
        <v/>
      </c>
      <c r="H94" s="38" t="str">
        <f t="shared" si="5"/>
        <v/>
      </c>
      <c r="I94" s="38" t="str">
        <f t="shared" si="5"/>
        <v/>
      </c>
      <c r="J94" s="38" t="str">
        <f t="shared" si="5"/>
        <v/>
      </c>
      <c r="K94" s="38" t="str">
        <f t="shared" si="5"/>
        <v/>
      </c>
      <c r="L94" s="38" t="str">
        <f t="shared" si="5"/>
        <v/>
      </c>
      <c r="M94" s="38" t="str">
        <f t="shared" si="5"/>
        <v/>
      </c>
      <c r="N94" s="38" t="str">
        <f t="shared" si="5"/>
        <v/>
      </c>
      <c r="O94" s="38" t="str">
        <f t="shared" si="5"/>
        <v/>
      </c>
      <c r="P94" s="38" t="str">
        <f>IF(ABS(P20-(E20+F20+H20+I20+J20+K20+L20+M20+N20+O20))&lt;=50,"","Summafel")</f>
        <v/>
      </c>
      <c r="Q94" s="37"/>
      <c r="R94" s="38" t="str">
        <f t="shared" ref="R94:R100" si="6">IF(ABS(R20-(P20+Q20))&lt;=25,"","Summafel")</f>
        <v/>
      </c>
      <c r="AJ94" s="167"/>
      <c r="AK94" s="167"/>
      <c r="AL94" s="167"/>
      <c r="AM94" s="167"/>
      <c r="AN94" s="167"/>
      <c r="AO94" s="167"/>
      <c r="AP94" s="167"/>
      <c r="AQ94" s="167"/>
      <c r="AR94" s="167"/>
      <c r="AS94" s="167"/>
      <c r="AT94" s="167"/>
      <c r="AU94" s="167"/>
      <c r="AV94" s="167"/>
      <c r="AW94" s="167"/>
      <c r="AX94" s="167"/>
      <c r="AY94" s="167"/>
      <c r="AZ94" s="167"/>
      <c r="BA94" s="167"/>
      <c r="BB94" s="167"/>
      <c r="BC94" s="167"/>
    </row>
    <row r="95" spans="1:55" s="193" customFormat="1" x14ac:dyDescent="0.2">
      <c r="A95" s="268"/>
      <c r="B95" s="262"/>
      <c r="C95" s="533" t="s">
        <v>146</v>
      </c>
      <c r="D95" s="534" t="s">
        <v>257</v>
      </c>
      <c r="E95" s="37"/>
      <c r="F95" s="37"/>
      <c r="G95" s="265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8" t="str">
        <f t="shared" si="6"/>
        <v/>
      </c>
      <c r="AJ95" s="167"/>
      <c r="AK95" s="167"/>
      <c r="AL95" s="167"/>
      <c r="AM95" s="167"/>
      <c r="AN95" s="167"/>
      <c r="AO95" s="167"/>
      <c r="AP95" s="167"/>
      <c r="AQ95" s="167"/>
      <c r="AR95" s="167"/>
      <c r="AS95" s="167"/>
      <c r="AT95" s="167"/>
      <c r="AU95" s="167"/>
      <c r="AV95" s="167"/>
      <c r="AW95" s="167"/>
      <c r="AX95" s="167"/>
      <c r="AY95" s="167"/>
      <c r="AZ95" s="167"/>
      <c r="BA95" s="167"/>
      <c r="BB95" s="167"/>
      <c r="BC95" s="167"/>
    </row>
    <row r="96" spans="1:55" s="193" customFormat="1" x14ac:dyDescent="0.2">
      <c r="A96" s="268"/>
      <c r="B96" s="262"/>
      <c r="C96" s="533" t="s">
        <v>162</v>
      </c>
      <c r="D96" s="534" t="s">
        <v>272</v>
      </c>
      <c r="E96" s="37"/>
      <c r="F96" s="37"/>
      <c r="G96" s="265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8" t="str">
        <f t="shared" si="6"/>
        <v/>
      </c>
      <c r="AJ96" s="167"/>
      <c r="AK96" s="167"/>
      <c r="AL96" s="167"/>
      <c r="AM96" s="167"/>
      <c r="AN96" s="167"/>
      <c r="AO96" s="167"/>
      <c r="AP96" s="167"/>
      <c r="AQ96" s="167"/>
      <c r="AR96" s="167"/>
      <c r="AS96" s="167"/>
      <c r="AT96" s="167"/>
      <c r="AU96" s="167"/>
      <c r="AV96" s="167"/>
      <c r="AW96" s="167"/>
      <c r="AX96" s="167"/>
      <c r="AY96" s="167"/>
      <c r="AZ96" s="167"/>
      <c r="BA96" s="167"/>
      <c r="BB96" s="167"/>
      <c r="BC96" s="167"/>
    </row>
    <row r="97" spans="1:56" s="193" customFormat="1" x14ac:dyDescent="0.2">
      <c r="A97" s="535" t="s">
        <v>210</v>
      </c>
      <c r="B97" s="530" t="s">
        <v>317</v>
      </c>
      <c r="C97" s="533" t="s">
        <v>178</v>
      </c>
      <c r="D97" s="534" t="s">
        <v>287</v>
      </c>
      <c r="E97" s="37"/>
      <c r="F97" s="37"/>
      <c r="G97" s="265"/>
      <c r="H97" s="37"/>
      <c r="I97" s="37"/>
      <c r="J97" s="37"/>
      <c r="K97" s="37"/>
      <c r="L97" s="37"/>
      <c r="M97" s="37"/>
      <c r="N97" s="37"/>
      <c r="O97" s="37"/>
      <c r="P97" s="38" t="str">
        <f>IF(ABS(P21-(E21+F21+H21+I21+J21+K21+L21+M21+N21+O21))&lt;=50,"","Summafel")</f>
        <v/>
      </c>
      <c r="Q97" s="37"/>
      <c r="R97" s="38" t="str">
        <f t="shared" si="6"/>
        <v/>
      </c>
      <c r="AJ97" s="167"/>
      <c r="AK97" s="167"/>
      <c r="AL97" s="167"/>
      <c r="AM97" s="167"/>
      <c r="AN97" s="167"/>
      <c r="AO97" s="167"/>
      <c r="AP97" s="167"/>
      <c r="AQ97" s="167"/>
      <c r="AR97" s="167"/>
      <c r="AS97" s="167"/>
      <c r="AT97" s="167"/>
      <c r="AU97" s="167"/>
      <c r="AV97" s="167"/>
      <c r="AW97" s="167"/>
      <c r="AX97" s="167"/>
      <c r="AY97" s="167"/>
      <c r="AZ97" s="167"/>
      <c r="BA97" s="167"/>
      <c r="BB97" s="167"/>
      <c r="BC97" s="167"/>
    </row>
    <row r="98" spans="1:56" s="193" customFormat="1" x14ac:dyDescent="0.2">
      <c r="A98" s="529" t="s">
        <v>332</v>
      </c>
      <c r="B98" s="530" t="s">
        <v>333</v>
      </c>
      <c r="C98" s="533" t="s">
        <v>194</v>
      </c>
      <c r="D98" s="534" t="s">
        <v>302</v>
      </c>
      <c r="E98" s="37"/>
      <c r="F98" s="37"/>
      <c r="G98" s="265"/>
      <c r="H98" s="37"/>
      <c r="I98" s="37"/>
      <c r="J98" s="37"/>
      <c r="K98" s="37"/>
      <c r="L98" s="37"/>
      <c r="M98" s="37"/>
      <c r="N98" s="37"/>
      <c r="O98" s="37"/>
      <c r="P98" s="38" t="str">
        <f>IF(ABS(P22-(E22+F22+H22+I22+J22+K22+L22+M22+N22+O22))&lt;=50,"","Summafel")</f>
        <v/>
      </c>
      <c r="Q98" s="37"/>
      <c r="R98" s="38" t="str">
        <f t="shared" si="6"/>
        <v/>
      </c>
      <c r="AJ98" s="167"/>
      <c r="AK98" s="167"/>
      <c r="AL98" s="167"/>
      <c r="AM98" s="167"/>
      <c r="AN98" s="167"/>
      <c r="AO98" s="167"/>
      <c r="AP98" s="167"/>
      <c r="AQ98" s="167"/>
      <c r="AR98" s="167"/>
      <c r="AS98" s="167"/>
      <c r="AT98" s="167"/>
      <c r="AU98" s="167"/>
      <c r="AV98" s="167"/>
      <c r="AW98" s="167"/>
      <c r="AX98" s="167"/>
      <c r="AY98" s="167"/>
      <c r="AZ98" s="167"/>
      <c r="BA98" s="167"/>
      <c r="BB98" s="167"/>
      <c r="BC98" s="167"/>
    </row>
    <row r="99" spans="1:56" s="193" customFormat="1" x14ac:dyDescent="0.2">
      <c r="A99" s="269"/>
      <c r="B99" s="230"/>
      <c r="C99" s="533" t="s">
        <v>210</v>
      </c>
      <c r="D99" s="534" t="s">
        <v>317</v>
      </c>
      <c r="E99" s="37"/>
      <c r="F99" s="37"/>
      <c r="G99" s="265"/>
      <c r="H99" s="37"/>
      <c r="I99" s="37"/>
      <c r="J99" s="37"/>
      <c r="K99" s="37"/>
      <c r="L99" s="37"/>
      <c r="M99" s="37"/>
      <c r="N99" s="37"/>
      <c r="O99" s="37"/>
      <c r="P99" s="38" t="str">
        <f>IF(ABS(P23-(E23+F23+H23+I23+J23+K23+L23+M23+N23+O23))&lt;=50,"","Summafel")</f>
        <v/>
      </c>
      <c r="Q99" s="37"/>
      <c r="R99" s="38" t="str">
        <f t="shared" si="6"/>
        <v/>
      </c>
      <c r="AJ99" s="167"/>
      <c r="AK99" s="167"/>
      <c r="AL99" s="167"/>
      <c r="AM99" s="167"/>
      <c r="AN99" s="167"/>
      <c r="AO99" s="167"/>
      <c r="AP99" s="167"/>
      <c r="AQ99" s="167"/>
      <c r="AR99" s="167"/>
      <c r="AS99" s="167"/>
      <c r="AT99" s="167"/>
      <c r="AU99" s="167"/>
      <c r="AV99" s="167"/>
      <c r="AW99" s="167"/>
      <c r="AX99" s="167"/>
      <c r="AY99" s="167"/>
      <c r="AZ99" s="167"/>
      <c r="BA99" s="167"/>
      <c r="BB99" s="167"/>
      <c r="BC99" s="167"/>
    </row>
    <row r="100" spans="1:56" s="193" customFormat="1" x14ac:dyDescent="0.2">
      <c r="A100" s="30"/>
      <c r="B100" s="30"/>
      <c r="C100" s="536" t="s">
        <v>332</v>
      </c>
      <c r="D100" s="534" t="s">
        <v>333</v>
      </c>
      <c r="E100" s="39" t="str">
        <f>IF(E26=0,"","?")</f>
        <v/>
      </c>
      <c r="F100" s="39" t="str">
        <f>IF(F26=0,"","?")</f>
        <v/>
      </c>
      <c r="G100" s="270"/>
      <c r="H100" s="37"/>
      <c r="I100" s="37"/>
      <c r="J100" s="37"/>
      <c r="K100" s="37"/>
      <c r="L100" s="37"/>
      <c r="M100" s="37"/>
      <c r="N100" s="37"/>
      <c r="O100" s="37"/>
      <c r="P100" s="38" t="str">
        <f>IF(ABS(P26-(E26+F26+H26+I26+J26+K26+L26+M26+N26+O26))&lt;=50,"","Summafel")</f>
        <v/>
      </c>
      <c r="Q100" s="37"/>
      <c r="R100" s="38" t="str">
        <f t="shared" si="6"/>
        <v/>
      </c>
      <c r="AJ100" s="167"/>
      <c r="AK100" s="167"/>
      <c r="AL100" s="167"/>
      <c r="AM100" s="167"/>
      <c r="AN100" s="167"/>
      <c r="AO100" s="167"/>
      <c r="AP100" s="167"/>
      <c r="AQ100" s="167"/>
      <c r="AR100" s="167"/>
      <c r="AS100" s="167"/>
      <c r="AT100" s="167"/>
      <c r="AU100" s="167"/>
      <c r="AV100" s="167"/>
      <c r="AW100" s="167"/>
      <c r="AX100" s="167"/>
      <c r="AY100" s="167"/>
      <c r="AZ100" s="167"/>
      <c r="BA100" s="167"/>
      <c r="BB100" s="167"/>
      <c r="BC100" s="167"/>
    </row>
    <row r="101" spans="1:56" s="193" customFormat="1" x14ac:dyDescent="0.2">
      <c r="A101" s="30"/>
      <c r="B101" s="30"/>
      <c r="C101" s="271"/>
      <c r="D101" s="272"/>
      <c r="E101" s="34"/>
      <c r="F101" s="34"/>
      <c r="G101" s="34"/>
      <c r="H101" s="34"/>
      <c r="I101" s="34"/>
      <c r="J101" s="35"/>
      <c r="K101" s="34"/>
      <c r="L101" s="34"/>
      <c r="M101" s="34"/>
      <c r="N101" s="34"/>
      <c r="O101" s="34"/>
      <c r="P101" s="34"/>
      <c r="Q101" s="34"/>
      <c r="AK101" s="167"/>
      <c r="AL101" s="167"/>
      <c r="AM101" s="167"/>
      <c r="AN101" s="167"/>
      <c r="AO101" s="167"/>
      <c r="AP101" s="167"/>
      <c r="AQ101" s="167"/>
      <c r="AR101" s="167"/>
      <c r="AS101" s="167"/>
      <c r="AT101" s="167"/>
      <c r="AU101" s="167"/>
      <c r="AV101" s="167"/>
      <c r="AW101" s="167"/>
      <c r="AX101" s="167"/>
      <c r="AY101" s="167"/>
      <c r="AZ101" s="167"/>
      <c r="BA101" s="167"/>
      <c r="BB101" s="167"/>
      <c r="BC101" s="167"/>
      <c r="BD101" s="167"/>
    </row>
    <row r="102" spans="1:56" ht="15.75" x14ac:dyDescent="0.25">
      <c r="A102" s="273"/>
      <c r="B102" s="273"/>
      <c r="C102" s="538" t="s">
        <v>348</v>
      </c>
      <c r="D102" s="274"/>
      <c r="E102" s="274"/>
      <c r="F102" s="274"/>
      <c r="G102" s="274"/>
      <c r="H102" s="274"/>
      <c r="I102" s="274"/>
      <c r="J102" s="274"/>
      <c r="K102" s="274"/>
      <c r="L102" s="274"/>
      <c r="M102" s="274"/>
      <c r="N102" s="274"/>
      <c r="O102" s="274"/>
      <c r="P102" s="193"/>
      <c r="Q102" s="193"/>
      <c r="R102" s="193"/>
    </row>
    <row r="103" spans="1:56" x14ac:dyDescent="0.2">
      <c r="C103" s="539" t="s">
        <v>350</v>
      </c>
      <c r="D103" s="514" t="s">
        <v>49</v>
      </c>
      <c r="E103" s="517" t="s">
        <v>53</v>
      </c>
      <c r="F103" s="540" t="s">
        <v>54</v>
      </c>
      <c r="G103" s="519" t="s">
        <v>55</v>
      </c>
      <c r="H103" s="240"/>
      <c r="I103" s="275"/>
      <c r="J103" s="520" t="s">
        <v>56</v>
      </c>
      <c r="K103" s="276"/>
      <c r="L103" s="276"/>
      <c r="M103" s="276"/>
      <c r="N103" s="276"/>
      <c r="O103" s="276"/>
      <c r="P103" s="521" t="s">
        <v>57</v>
      </c>
      <c r="Q103" s="277"/>
      <c r="R103" s="193"/>
    </row>
    <row r="104" spans="1:56" x14ac:dyDescent="0.2">
      <c r="C104" s="278"/>
      <c r="D104" s="238"/>
      <c r="E104" s="245"/>
      <c r="F104" s="246"/>
      <c r="G104" s="541" t="s">
        <v>52</v>
      </c>
      <c r="H104" s="279"/>
      <c r="I104" s="247"/>
      <c r="J104" s="280"/>
      <c r="K104" s="252"/>
      <c r="L104" s="252"/>
      <c r="M104" s="281"/>
      <c r="N104" s="281"/>
      <c r="O104" s="281"/>
      <c r="P104" s="282"/>
      <c r="Q104" s="283"/>
      <c r="R104" s="193"/>
    </row>
    <row r="105" spans="1:56" ht="55.5" customHeight="1" thickBot="1" x14ac:dyDescent="0.25">
      <c r="C105" s="284"/>
      <c r="D105" s="255"/>
      <c r="E105" s="285"/>
      <c r="F105" s="256"/>
      <c r="G105" s="259"/>
      <c r="H105" s="525" t="s">
        <v>351</v>
      </c>
      <c r="I105" s="525" t="s">
        <v>59</v>
      </c>
      <c r="J105" s="542" t="s">
        <v>60</v>
      </c>
      <c r="K105" s="543" t="s">
        <v>61</v>
      </c>
      <c r="L105" s="543" t="s">
        <v>62</v>
      </c>
      <c r="M105" s="543" t="s">
        <v>63</v>
      </c>
      <c r="N105" s="543" t="s">
        <v>64</v>
      </c>
      <c r="O105" s="544" t="s">
        <v>65</v>
      </c>
      <c r="P105" s="286"/>
      <c r="Q105" s="285"/>
      <c r="R105" s="193"/>
    </row>
    <row r="106" spans="1:56" x14ac:dyDescent="0.2">
      <c r="C106" s="545" t="s">
        <v>66</v>
      </c>
      <c r="D106" s="532" t="s">
        <v>352</v>
      </c>
      <c r="E106" s="287" t="str">
        <f t="shared" ref="E106:P106" si="7">IF(ABS(E32-((E33*E10+E34*E11)/(E9+0.001)))&lt;=0.002,"","Summafel")</f>
        <v/>
      </c>
      <c r="F106" s="287" t="str">
        <f t="shared" si="7"/>
        <v/>
      </c>
      <c r="G106" s="287" t="str">
        <f t="shared" si="7"/>
        <v/>
      </c>
      <c r="H106" s="287" t="str">
        <f t="shared" si="7"/>
        <v/>
      </c>
      <c r="I106" s="287" t="str">
        <f t="shared" si="7"/>
        <v/>
      </c>
      <c r="J106" s="287" t="str">
        <f t="shared" si="7"/>
        <v/>
      </c>
      <c r="K106" s="287" t="str">
        <f t="shared" si="7"/>
        <v/>
      </c>
      <c r="L106" s="287" t="str">
        <f t="shared" si="7"/>
        <v/>
      </c>
      <c r="M106" s="287" t="str">
        <f t="shared" si="7"/>
        <v/>
      </c>
      <c r="N106" s="287" t="str">
        <f t="shared" si="7"/>
        <v/>
      </c>
      <c r="O106" s="287" t="str">
        <f t="shared" si="7"/>
        <v/>
      </c>
      <c r="P106" s="287" t="str">
        <f t="shared" si="7"/>
        <v/>
      </c>
      <c r="Q106" s="287" t="str">
        <f>IF(ABS(P32-((E32*E9+F32*F9+G32*G9+J32*J9+K32*K9+L32*L9+M32*M9+N32*N9+O32*O9)/(P9+0.001)))&lt;=0.002,"","Summafel")</f>
        <v/>
      </c>
      <c r="R106" s="193"/>
    </row>
    <row r="107" spans="1:56" x14ac:dyDescent="0.2">
      <c r="C107" s="288"/>
      <c r="D107" s="532" t="s">
        <v>352</v>
      </c>
      <c r="E107" s="289"/>
      <c r="F107" s="289"/>
      <c r="G107" s="290" t="str">
        <f>IF(ABS(G32-((H9*H32+I32*I9)/(G9+0.001)))&lt;=0.002,"","Summafel")</f>
        <v/>
      </c>
      <c r="H107" s="265"/>
      <c r="I107" s="291"/>
      <c r="J107" s="289"/>
      <c r="K107" s="289"/>
      <c r="L107" s="289"/>
      <c r="M107" s="289"/>
      <c r="N107" s="289"/>
      <c r="O107" s="289"/>
      <c r="P107" s="289"/>
      <c r="Q107" s="292"/>
      <c r="R107" s="193"/>
    </row>
    <row r="108" spans="1:56" x14ac:dyDescent="0.2">
      <c r="C108" s="546" t="s">
        <v>586</v>
      </c>
      <c r="D108" s="534" t="s">
        <v>365</v>
      </c>
      <c r="E108" s="45"/>
      <c r="F108" s="45"/>
      <c r="G108" s="290" t="str">
        <f>IF(ABS(G33-((H10*H33+I33*I10)/(G10+0.001)))&lt;=0.002,"","Summafel")</f>
        <v/>
      </c>
      <c r="H108" s="45"/>
      <c r="I108" s="45"/>
      <c r="J108" s="45"/>
      <c r="K108" s="45"/>
      <c r="L108" s="45"/>
      <c r="M108" s="45"/>
      <c r="N108" s="45"/>
      <c r="O108" s="45"/>
      <c r="P108" s="45"/>
      <c r="Q108" s="294" t="str">
        <f>IF(ABS(P33-((E33*E10+F33*F10+G33*G10+J33*J10+K33*K10+L33*L10+M33*M10+N33*N10+O33*O10)/(P10+0.001)))&lt;=0.002,"","Summafel")</f>
        <v/>
      </c>
      <c r="R108" s="193"/>
    </row>
    <row r="109" spans="1:56" x14ac:dyDescent="0.2">
      <c r="C109" s="546" t="s">
        <v>210</v>
      </c>
      <c r="D109" s="534" t="s">
        <v>378</v>
      </c>
      <c r="E109" s="295"/>
      <c r="F109" s="295"/>
      <c r="G109" s="290" t="str">
        <f>IF(ABS(G34-((H11*H34+I34*I11)/(G11+0.001)))&lt;=0.002,"","Summafel")</f>
        <v/>
      </c>
      <c r="H109" s="295"/>
      <c r="I109" s="295"/>
      <c r="J109" s="295"/>
      <c r="K109" s="295"/>
      <c r="L109" s="295"/>
      <c r="M109" s="295"/>
      <c r="N109" s="295"/>
      <c r="O109" s="295"/>
      <c r="P109" s="295"/>
      <c r="Q109" s="294" t="str">
        <f>IF(ABS(P34-((E34*E11+F34*F11+G34*G11+J34*J11+K34*K11+L34*L11+M34*M11+N34*N11+O34*O11)/(P11+0.001)))&lt;=0.002,"","Summafel")</f>
        <v/>
      </c>
      <c r="R109" s="193"/>
    </row>
    <row r="110" spans="1:56" ht="15" x14ac:dyDescent="0.25">
      <c r="C110" s="547" t="s">
        <v>114</v>
      </c>
      <c r="D110" s="534" t="s">
        <v>391</v>
      </c>
      <c r="E110" s="38" t="str">
        <f t="shared" ref="E110:P110" si="8">IF(ABS(E35-((E36*E13+E39*E16+E40*E17+E41*E18)/(E12+0.001)))&lt;=0.002,""," Summafel")</f>
        <v/>
      </c>
      <c r="F110" s="38" t="str">
        <f t="shared" si="8"/>
        <v/>
      </c>
      <c r="G110" s="38" t="str">
        <f t="shared" si="8"/>
        <v/>
      </c>
      <c r="H110" s="38" t="str">
        <f t="shared" si="8"/>
        <v/>
      </c>
      <c r="I110" s="38" t="str">
        <f t="shared" si="8"/>
        <v/>
      </c>
      <c r="J110" s="38" t="str">
        <f t="shared" si="8"/>
        <v/>
      </c>
      <c r="K110" s="38" t="str">
        <f t="shared" si="8"/>
        <v/>
      </c>
      <c r="L110" s="38" t="str">
        <f t="shared" si="8"/>
        <v/>
      </c>
      <c r="M110" s="38" t="str">
        <f t="shared" si="8"/>
        <v/>
      </c>
      <c r="N110" s="38" t="str">
        <f t="shared" si="8"/>
        <v/>
      </c>
      <c r="O110" s="38" t="str">
        <f t="shared" si="8"/>
        <v/>
      </c>
      <c r="P110" s="38" t="str">
        <f t="shared" si="8"/>
        <v/>
      </c>
      <c r="Q110" s="38" t="str">
        <f>IF(ABS(P35-((E35*E12+F35*F12+G35*G12+J35*J12+K35*K12+L35*L12+M35*M12+N35*N12+O35*O12)/(P12+0.001)))&lt;=0.002,"","Summafel")</f>
        <v/>
      </c>
      <c r="R110" s="296"/>
    </row>
    <row r="111" spans="1:56" ht="15" x14ac:dyDescent="0.25">
      <c r="C111" s="288"/>
      <c r="D111" s="534" t="s">
        <v>391</v>
      </c>
      <c r="E111" s="37"/>
      <c r="F111" s="37"/>
      <c r="G111" s="290" t="str">
        <f>IF(ABS(G35-((H12*H35+I35*I12)/(G12+0.001)))&lt;=0.002,"","Summafel")</f>
        <v/>
      </c>
      <c r="H111" s="265"/>
      <c r="I111" s="291"/>
      <c r="J111" s="37"/>
      <c r="K111" s="37"/>
      <c r="L111" s="37"/>
      <c r="M111" s="37"/>
      <c r="N111" s="37"/>
      <c r="O111" s="37"/>
      <c r="P111" s="37"/>
      <c r="Q111" s="297"/>
      <c r="R111" s="296"/>
    </row>
    <row r="112" spans="1:56" x14ac:dyDescent="0.2">
      <c r="C112" s="546" t="s">
        <v>130</v>
      </c>
      <c r="D112" s="534" t="s">
        <v>404</v>
      </c>
      <c r="E112" s="39" t="str">
        <f t="shared" ref="E112:Q112" si="9">IF(AND(E16&gt;10000,E13&gt;10000),IF(E39&gt;E36-0.01,"","?"),"")</f>
        <v/>
      </c>
      <c r="F112" s="39" t="str">
        <f t="shared" si="9"/>
        <v/>
      </c>
      <c r="G112" s="39" t="str">
        <f t="shared" si="9"/>
        <v/>
      </c>
      <c r="H112" s="39" t="str">
        <f t="shared" si="9"/>
        <v/>
      </c>
      <c r="I112" s="39" t="str">
        <f t="shared" si="9"/>
        <v/>
      </c>
      <c r="J112" s="39" t="str">
        <f t="shared" si="9"/>
        <v/>
      </c>
      <c r="K112" s="39" t="str">
        <f t="shared" si="9"/>
        <v/>
      </c>
      <c r="L112" s="39" t="str">
        <f t="shared" si="9"/>
        <v/>
      </c>
      <c r="M112" s="39" t="str">
        <f t="shared" si="9"/>
        <v/>
      </c>
      <c r="N112" s="39" t="str">
        <f t="shared" si="9"/>
        <v/>
      </c>
      <c r="O112" s="39" t="str">
        <f t="shared" si="9"/>
        <v/>
      </c>
      <c r="P112" s="39" t="str">
        <f t="shared" si="9"/>
        <v/>
      </c>
      <c r="Q112" s="37" t="str">
        <f t="shared" si="9"/>
        <v/>
      </c>
      <c r="R112" s="193"/>
    </row>
    <row r="113" spans="3:18" x14ac:dyDescent="0.2">
      <c r="C113" s="293"/>
      <c r="D113" s="534" t="s">
        <v>404</v>
      </c>
      <c r="E113" s="37"/>
      <c r="F113" s="37"/>
      <c r="G113" s="290" t="str">
        <f>IF(ABS(G36-((H13*H36+I36*I13)/(G13+0.001)))&lt;=0.002,"","Summafel")</f>
        <v/>
      </c>
      <c r="H113" s="37"/>
      <c r="I113" s="37"/>
      <c r="J113" s="37"/>
      <c r="K113" s="37"/>
      <c r="L113" s="37"/>
      <c r="M113" s="37"/>
      <c r="N113" s="37"/>
      <c r="O113" s="37"/>
      <c r="P113" s="37"/>
      <c r="Q113" s="294" t="str">
        <f>IF(ABS(P36-((E36*E13+F36*F13+G36*G13+J36*J13+K36*K13+L36*L13+M36*M13+N36*N13+O36*O13)/(P13+0.001)))&lt;=0.002,"","Summafel")</f>
        <v/>
      </c>
      <c r="R113" s="193"/>
    </row>
    <row r="114" spans="3:18" x14ac:dyDescent="0.2">
      <c r="C114" s="298"/>
      <c r="D114" s="534" t="s">
        <v>404</v>
      </c>
      <c r="E114" s="38" t="str">
        <f t="shared" ref="E114:P114" si="10">IF(ABS(E36-((E37*E14+E38*E15)/(E13+0.001)))&lt;=0.002,""," Summafel")</f>
        <v/>
      </c>
      <c r="F114" s="38" t="str">
        <f t="shared" si="10"/>
        <v/>
      </c>
      <c r="G114" s="38" t="str">
        <f t="shared" si="10"/>
        <v/>
      </c>
      <c r="H114" s="38" t="str">
        <f t="shared" si="10"/>
        <v/>
      </c>
      <c r="I114" s="38" t="str">
        <f t="shared" si="10"/>
        <v/>
      </c>
      <c r="J114" s="38" t="str">
        <f t="shared" si="10"/>
        <v/>
      </c>
      <c r="K114" s="38" t="str">
        <f t="shared" si="10"/>
        <v/>
      </c>
      <c r="L114" s="38" t="str">
        <f t="shared" si="10"/>
        <v/>
      </c>
      <c r="M114" s="38" t="str">
        <f t="shared" si="10"/>
        <v/>
      </c>
      <c r="N114" s="38" t="str">
        <f t="shared" si="10"/>
        <v/>
      </c>
      <c r="O114" s="38" t="str">
        <f t="shared" si="10"/>
        <v/>
      </c>
      <c r="P114" s="38" t="str">
        <f t="shared" si="10"/>
        <v/>
      </c>
      <c r="Q114" s="292"/>
      <c r="R114" s="193"/>
    </row>
    <row r="115" spans="3:18" x14ac:dyDescent="0.2">
      <c r="C115" s="533" t="s">
        <v>146</v>
      </c>
      <c r="D115" s="534" t="s">
        <v>417</v>
      </c>
      <c r="E115" s="37"/>
      <c r="F115" s="37"/>
      <c r="G115" s="290" t="str">
        <f>IF(ABS(G37-((H14*H37+I37*I14)/(G14+0.001)))&lt;=0.002,"","Summafel")</f>
        <v/>
      </c>
      <c r="H115" s="37"/>
      <c r="I115" s="37"/>
      <c r="J115" s="37"/>
      <c r="K115" s="37"/>
      <c r="L115" s="37"/>
      <c r="M115" s="37"/>
      <c r="N115" s="37"/>
      <c r="O115" s="37"/>
      <c r="P115" s="37"/>
      <c r="Q115" s="294" t="str">
        <f>IF(ABS(P37-((E37*E14+F37*F14+G37*G14+J37*J14+K37*K14+L37*L14+M37*M14+N37*N14+O37*O14)/(P14+0.001)))&lt;=0.002,"","Summafel")</f>
        <v/>
      </c>
      <c r="R115" s="193"/>
    </row>
    <row r="116" spans="3:18" x14ac:dyDescent="0.2">
      <c r="C116" s="533" t="s">
        <v>162</v>
      </c>
      <c r="D116" s="534" t="s">
        <v>430</v>
      </c>
      <c r="E116" s="37"/>
      <c r="F116" s="37"/>
      <c r="G116" s="290" t="str">
        <f>IF(ABS(G38-((H15*H38+I38*I15)/(G15+0.001)))&lt;=0.002,"","Summafel")</f>
        <v/>
      </c>
      <c r="H116" s="37"/>
      <c r="I116" s="37"/>
      <c r="J116" s="37"/>
      <c r="K116" s="37"/>
      <c r="L116" s="37"/>
      <c r="M116" s="37"/>
      <c r="N116" s="37"/>
      <c r="O116" s="37"/>
      <c r="P116" s="37"/>
      <c r="Q116" s="294" t="str">
        <f>IF(ABS(P38-((E38*E15+F38*F15+G38*G15+J38*J15+K38*K15+L38*L15+M38*M15+N38*N15+O38*O15)/(P15+0.001)))&lt;=0.002,"","Summafel")</f>
        <v/>
      </c>
      <c r="R116" s="193"/>
    </row>
    <row r="117" spans="3:18" x14ac:dyDescent="0.2">
      <c r="C117" s="546" t="s">
        <v>178</v>
      </c>
      <c r="D117" s="534" t="s">
        <v>443</v>
      </c>
      <c r="E117" s="37"/>
      <c r="F117" s="37"/>
      <c r="G117" s="290" t="str">
        <f>IF(ABS(G39-((H16*H39+I39*I16)/(G16+0.001)))&lt;=0.002,"","Summafel")</f>
        <v/>
      </c>
      <c r="H117" s="37"/>
      <c r="I117" s="37"/>
      <c r="J117" s="37"/>
      <c r="K117" s="37"/>
      <c r="L117" s="37"/>
      <c r="M117" s="37"/>
      <c r="N117" s="37"/>
      <c r="O117" s="37"/>
      <c r="P117" s="37"/>
      <c r="Q117" s="294" t="str">
        <f>IF(ABS(P39-((E39*E16+F39*F16+G39*G16+J39*J16+K39*K16+L39*L16+M39*M16+N39*N16+O39*O16)/(P16+0.001)))&lt;=0.002,"","Summafel")</f>
        <v/>
      </c>
      <c r="R117" s="193"/>
    </row>
    <row r="118" spans="3:18" x14ac:dyDescent="0.2">
      <c r="C118" s="546" t="s">
        <v>194</v>
      </c>
      <c r="D118" s="534" t="s">
        <v>456</v>
      </c>
      <c r="E118" s="299" t="str">
        <f t="shared" ref="E118:P118" si="11">IF(AND(E17&gt;10000,E18&gt;10000),IF(E41&gt;E40-0.01,"","?"),"")</f>
        <v/>
      </c>
      <c r="F118" s="299" t="str">
        <f t="shared" si="11"/>
        <v/>
      </c>
      <c r="G118" s="299" t="str">
        <f t="shared" si="11"/>
        <v/>
      </c>
      <c r="H118" s="299" t="str">
        <f t="shared" si="11"/>
        <v/>
      </c>
      <c r="I118" s="299" t="str">
        <f t="shared" si="11"/>
        <v/>
      </c>
      <c r="J118" s="299" t="str">
        <f t="shared" si="11"/>
        <v/>
      </c>
      <c r="K118" s="299" t="str">
        <f t="shared" si="11"/>
        <v/>
      </c>
      <c r="L118" s="299" t="str">
        <f t="shared" si="11"/>
        <v/>
      </c>
      <c r="M118" s="299" t="str">
        <f t="shared" si="11"/>
        <v/>
      </c>
      <c r="N118" s="299" t="str">
        <f t="shared" si="11"/>
        <v/>
      </c>
      <c r="O118" s="299" t="str">
        <f t="shared" si="11"/>
        <v/>
      </c>
      <c r="P118" s="299" t="str">
        <f t="shared" si="11"/>
        <v/>
      </c>
      <c r="Q118" s="299" t="str">
        <f>IF(AND(P17&gt;10000,P18&gt;10000),IF(P41&gt;P40-0.01,"","?"),"")</f>
        <v/>
      </c>
      <c r="R118" s="193"/>
    </row>
    <row r="119" spans="3:18" x14ac:dyDescent="0.2">
      <c r="C119" s="293"/>
      <c r="D119" s="534" t="s">
        <v>456</v>
      </c>
      <c r="E119" s="37"/>
      <c r="F119" s="37"/>
      <c r="G119" s="290" t="str">
        <f>IF(ABS(G40-((H17*H40+I40*I17)/(G17+0.001)))&lt;=0.002,"","Summafel")</f>
        <v/>
      </c>
      <c r="H119" s="37"/>
      <c r="I119" s="37"/>
      <c r="J119" s="37"/>
      <c r="K119" s="37"/>
      <c r="L119" s="37"/>
      <c r="M119" s="37"/>
      <c r="N119" s="37"/>
      <c r="O119" s="37"/>
      <c r="P119" s="37"/>
      <c r="Q119" s="294" t="str">
        <f>IF(ABS(P40-((E40*E17+F40*F17+G40*G17+J40*J17+K40*K17+L40*L17+M40*M17+N40*N17+O40*O17)/(P17+0.001)))&lt;=0.002,"","Summafel")</f>
        <v/>
      </c>
      <c r="R119" s="193"/>
    </row>
    <row r="120" spans="3:18" x14ac:dyDescent="0.2">
      <c r="C120" s="546" t="s">
        <v>210</v>
      </c>
      <c r="D120" s="534" t="s">
        <v>469</v>
      </c>
      <c r="E120" s="299" t="str">
        <f t="shared" ref="E120:P120" si="12">IF(AND(E18&gt;10000,E13&gt;10000),IF(E41&gt;E36-0.01,"","?"),"")</f>
        <v/>
      </c>
      <c r="F120" s="299" t="str">
        <f t="shared" si="12"/>
        <v/>
      </c>
      <c r="G120" s="299" t="str">
        <f t="shared" si="12"/>
        <v/>
      </c>
      <c r="H120" s="299" t="str">
        <f t="shared" si="12"/>
        <v/>
      </c>
      <c r="I120" s="299" t="str">
        <f t="shared" si="12"/>
        <v/>
      </c>
      <c r="J120" s="299" t="str">
        <f t="shared" si="12"/>
        <v/>
      </c>
      <c r="K120" s="299" t="str">
        <f t="shared" si="12"/>
        <v/>
      </c>
      <c r="L120" s="299" t="str">
        <f t="shared" si="12"/>
        <v/>
      </c>
      <c r="M120" s="299" t="str">
        <f t="shared" si="12"/>
        <v/>
      </c>
      <c r="N120" s="299" t="str">
        <f t="shared" si="12"/>
        <v/>
      </c>
      <c r="O120" s="299" t="str">
        <f t="shared" si="12"/>
        <v/>
      </c>
      <c r="P120" s="299" t="str">
        <f t="shared" si="12"/>
        <v/>
      </c>
      <c r="Q120" s="299" t="str">
        <f>IF(AND(P18&gt;10000,P13&gt;10000),IF(P41&gt;P36-0.01,"","?"),"")</f>
        <v/>
      </c>
      <c r="R120" s="193"/>
    </row>
    <row r="121" spans="3:18" x14ac:dyDescent="0.2">
      <c r="C121" s="293"/>
      <c r="D121" s="534" t="s">
        <v>469</v>
      </c>
      <c r="E121" s="289"/>
      <c r="F121" s="289"/>
      <c r="G121" s="290" t="str">
        <f>IF(ABS(G41-((H18*H41+I41*I18)/(G18+0.001)))&lt;=0.002,"","Summafel")</f>
        <v/>
      </c>
      <c r="H121" s="289"/>
      <c r="I121" s="289"/>
      <c r="J121" s="289"/>
      <c r="K121" s="289"/>
      <c r="L121" s="289"/>
      <c r="M121" s="289"/>
      <c r="N121" s="289"/>
      <c r="O121" s="289"/>
      <c r="P121" s="37"/>
      <c r="Q121" s="294" t="str">
        <f>IF(ABS(P41-((E41*E18+F41*F18+G41*G18+J41*J18+K41*K18+L41*L18+M41*M18+N41*N18+O41*O18)/(P18+0.001)))&lt;=0.002,"","Summafel")</f>
        <v/>
      </c>
      <c r="R121" s="193"/>
    </row>
    <row r="122" spans="3:18" ht="15" x14ac:dyDescent="0.25">
      <c r="C122" s="547" t="s">
        <v>226</v>
      </c>
      <c r="D122" s="534" t="s">
        <v>482</v>
      </c>
      <c r="E122" s="38" t="str">
        <f t="shared" ref="E122:P122" si="13">IF(ABS(E42-((E43*E20+E46*E23+E47*E24+E48*E25)/(E19+0.001)))&lt;=0.002,"","Summafel")</f>
        <v/>
      </c>
      <c r="F122" s="38" t="str">
        <f t="shared" si="13"/>
        <v/>
      </c>
      <c r="G122" s="38" t="str">
        <f t="shared" si="13"/>
        <v/>
      </c>
      <c r="H122" s="38" t="str">
        <f t="shared" si="13"/>
        <v/>
      </c>
      <c r="I122" s="38" t="str">
        <f t="shared" si="13"/>
        <v/>
      </c>
      <c r="J122" s="38" t="str">
        <f t="shared" si="13"/>
        <v/>
      </c>
      <c r="K122" s="38" t="str">
        <f t="shared" si="13"/>
        <v/>
      </c>
      <c r="L122" s="38" t="str">
        <f t="shared" si="13"/>
        <v/>
      </c>
      <c r="M122" s="38" t="str">
        <f t="shared" si="13"/>
        <v/>
      </c>
      <c r="N122" s="38" t="str">
        <f t="shared" si="13"/>
        <v/>
      </c>
      <c r="O122" s="38" t="str">
        <f t="shared" si="13"/>
        <v/>
      </c>
      <c r="P122" s="38" t="str">
        <f t="shared" si="13"/>
        <v/>
      </c>
      <c r="Q122" s="38" t="str">
        <f>IF(ABS(P42-((E42*E19+F42*F19+G42*G19+J42*J19+K42*K19+L42*L19+M42*M19+N42*N19+O42*O19)/(P19+0.001)))&lt;=0.002,"","Summafel")</f>
        <v/>
      </c>
      <c r="R122" s="296"/>
    </row>
    <row r="123" spans="3:18" ht="15" x14ac:dyDescent="0.25">
      <c r="C123" s="288"/>
      <c r="D123" s="534" t="s">
        <v>482</v>
      </c>
      <c r="E123" s="37"/>
      <c r="F123" s="37"/>
      <c r="G123" s="290" t="str">
        <f>IF(ABS(G42-((H19*H42+I42*I19)/(G19+0.001)))&lt;=0.002,"","Summafel")</f>
        <v/>
      </c>
      <c r="H123" s="291"/>
      <c r="I123" s="291"/>
      <c r="J123" s="37"/>
      <c r="K123" s="37"/>
      <c r="L123" s="37"/>
      <c r="M123" s="37"/>
      <c r="N123" s="37"/>
      <c r="O123" s="37"/>
      <c r="P123" s="37"/>
      <c r="Q123" s="297"/>
      <c r="R123" s="296"/>
    </row>
    <row r="124" spans="3:18" x14ac:dyDescent="0.2">
      <c r="C124" s="546" t="s">
        <v>130</v>
      </c>
      <c r="D124" s="534" t="s">
        <v>495</v>
      </c>
      <c r="E124" s="39" t="str">
        <f t="shared" ref="E124:Q124" si="14">IF(AND(E23&gt;10000,E20&gt;10000),IF(E46&gt;E43-0.01,"","?"),"")</f>
        <v/>
      </c>
      <c r="F124" s="39" t="str">
        <f t="shared" si="14"/>
        <v/>
      </c>
      <c r="G124" s="39" t="str">
        <f t="shared" si="14"/>
        <v/>
      </c>
      <c r="H124" s="39" t="str">
        <f t="shared" si="14"/>
        <v/>
      </c>
      <c r="I124" s="39" t="str">
        <f t="shared" si="14"/>
        <v/>
      </c>
      <c r="J124" s="39" t="str">
        <f t="shared" si="14"/>
        <v/>
      </c>
      <c r="K124" s="39" t="str">
        <f t="shared" si="14"/>
        <v/>
      </c>
      <c r="L124" s="39" t="str">
        <f t="shared" si="14"/>
        <v/>
      </c>
      <c r="M124" s="39" t="str">
        <f t="shared" si="14"/>
        <v/>
      </c>
      <c r="N124" s="39" t="str">
        <f t="shared" si="14"/>
        <v/>
      </c>
      <c r="O124" s="39" t="str">
        <f t="shared" si="14"/>
        <v/>
      </c>
      <c r="P124" s="39" t="str">
        <f t="shared" si="14"/>
        <v/>
      </c>
      <c r="Q124" s="292" t="str">
        <f t="shared" si="14"/>
        <v/>
      </c>
      <c r="R124" s="193"/>
    </row>
    <row r="125" spans="3:18" x14ac:dyDescent="0.2">
      <c r="C125" s="293"/>
      <c r="D125" s="534" t="s">
        <v>495</v>
      </c>
      <c r="E125" s="37"/>
      <c r="F125" s="37"/>
      <c r="G125" s="290" t="str">
        <f>IF(ABS(G43-((H20*H43+I43*I20)/(G20+0.001)))&lt;=0.002,"","Summafel")</f>
        <v/>
      </c>
      <c r="H125" s="37"/>
      <c r="I125" s="37"/>
      <c r="J125" s="37"/>
      <c r="K125" s="37"/>
      <c r="L125" s="37"/>
      <c r="M125" s="37"/>
      <c r="N125" s="37"/>
      <c r="O125" s="37"/>
      <c r="P125" s="37"/>
      <c r="Q125" s="294" t="str">
        <f>IF(ABS(P43-((E43*E20+F43*F20+G43*G20+J43*J20+K43*K20+L43*L20+M43*M20+N43*N20+O43*O20)/(P20+0.001)))&lt;=0.002,"","Summafel")</f>
        <v/>
      </c>
      <c r="R125" s="193"/>
    </row>
    <row r="126" spans="3:18" x14ac:dyDescent="0.2">
      <c r="C126" s="298"/>
      <c r="D126" s="534" t="s">
        <v>495</v>
      </c>
      <c r="E126" s="38" t="str">
        <f t="shared" ref="E126:P126" si="15">IF(ABS(E43-((E44*E21+E45*E22)/(E20+0.001)))&lt;=0.002,""," Summafel")</f>
        <v/>
      </c>
      <c r="F126" s="38" t="str">
        <f t="shared" si="15"/>
        <v/>
      </c>
      <c r="G126" s="38" t="str">
        <f t="shared" si="15"/>
        <v/>
      </c>
      <c r="H126" s="38" t="str">
        <f t="shared" si="15"/>
        <v/>
      </c>
      <c r="I126" s="38" t="str">
        <f t="shared" si="15"/>
        <v/>
      </c>
      <c r="J126" s="38" t="str">
        <f t="shared" si="15"/>
        <v/>
      </c>
      <c r="K126" s="38" t="str">
        <f t="shared" si="15"/>
        <v/>
      </c>
      <c r="L126" s="38" t="str">
        <f t="shared" si="15"/>
        <v/>
      </c>
      <c r="M126" s="38" t="str">
        <f t="shared" si="15"/>
        <v/>
      </c>
      <c r="N126" s="38" t="str">
        <f t="shared" si="15"/>
        <v/>
      </c>
      <c r="O126" s="38" t="str">
        <f t="shared" si="15"/>
        <v/>
      </c>
      <c r="P126" s="38" t="str">
        <f t="shared" si="15"/>
        <v/>
      </c>
      <c r="Q126" s="292"/>
      <c r="R126" s="193"/>
    </row>
    <row r="127" spans="3:18" x14ac:dyDescent="0.2">
      <c r="C127" s="533" t="s">
        <v>146</v>
      </c>
      <c r="D127" s="534" t="s">
        <v>508</v>
      </c>
      <c r="E127" s="37"/>
      <c r="F127" s="37"/>
      <c r="G127" s="290" t="str">
        <f>IF(ABS(G44-((H21*H44+I44*I21)/(G21+0.001)))&lt;=0.002,"","Summafel")</f>
        <v/>
      </c>
      <c r="H127" s="37"/>
      <c r="I127" s="37"/>
      <c r="J127" s="37"/>
      <c r="K127" s="37"/>
      <c r="L127" s="37"/>
      <c r="M127" s="37"/>
      <c r="N127" s="37"/>
      <c r="O127" s="37"/>
      <c r="P127" s="37"/>
      <c r="Q127" s="294" t="str">
        <f>IF(ABS(P44-((E44*E21+F44*F21+G44*G21+J44*J21+K44*K21+L44*L21+M44*M21+N44*N21+O44*O21)/(P21+0.001)))&lt;=0.002,"","Summafel")</f>
        <v/>
      </c>
      <c r="R127" s="193"/>
    </row>
    <row r="128" spans="3:18" x14ac:dyDescent="0.2">
      <c r="C128" s="533" t="s">
        <v>162</v>
      </c>
      <c r="D128" s="534" t="s">
        <v>521</v>
      </c>
      <c r="E128" s="37"/>
      <c r="F128" s="37"/>
      <c r="G128" s="290" t="str">
        <f>IF(ABS(G45-((H22*H45+I45*I22)/(G22+0.001)))&lt;=0.002,"","Summafel")</f>
        <v/>
      </c>
      <c r="H128" s="37"/>
      <c r="I128" s="37"/>
      <c r="J128" s="37"/>
      <c r="K128" s="37"/>
      <c r="L128" s="37"/>
      <c r="M128" s="37"/>
      <c r="N128" s="37"/>
      <c r="O128" s="37"/>
      <c r="P128" s="37"/>
      <c r="Q128" s="294" t="str">
        <f>IF(ABS(P45-((E45*E22+F45*F22+G45*G22+J45*J22+K45*K22+L45*L22+M45*M22+N45*N22+O45*O22)/(P22+0.001)))&lt;=0.002,"","Summafel")</f>
        <v/>
      </c>
      <c r="R128" s="193"/>
    </row>
    <row r="129" spans="1:18" x14ac:dyDescent="0.2">
      <c r="C129" s="546" t="s">
        <v>178</v>
      </c>
      <c r="D129" s="534" t="s">
        <v>534</v>
      </c>
      <c r="E129" s="45"/>
      <c r="F129" s="45"/>
      <c r="G129" s="290" t="str">
        <f>IF(ABS(G46-((H23*H46+I46*I23)/(G23+0.001)))&lt;=0.002,"","Summafel")</f>
        <v/>
      </c>
      <c r="H129" s="45"/>
      <c r="I129" s="45"/>
      <c r="J129" s="45"/>
      <c r="K129" s="45"/>
      <c r="L129" s="45"/>
      <c r="M129" s="45"/>
      <c r="N129" s="45"/>
      <c r="O129" s="45"/>
      <c r="P129" s="45"/>
      <c r="Q129" s="294" t="str">
        <f>IF(ABS(P46-((E46*E23+F46*F23+G46*G23+J46*J23+K46*K23+L46*L23+M46*M23+N46*N23+O46*O23)/(P23+0.001)))&lt;=0.002,"","Summafel")</f>
        <v/>
      </c>
      <c r="R129" s="193"/>
    </row>
    <row r="130" spans="1:18" x14ac:dyDescent="0.2">
      <c r="C130" s="546" t="s">
        <v>194</v>
      </c>
      <c r="D130" s="534" t="s">
        <v>547</v>
      </c>
      <c r="E130" s="39" t="str">
        <f t="shared" ref="E130:Q130" si="16">IF(AND(E23&gt;10000,E25&gt;10000),IF(E48&gt;E46-0.01,"","?"),"")</f>
        <v/>
      </c>
      <c r="F130" s="39" t="str">
        <f t="shared" si="16"/>
        <v/>
      </c>
      <c r="G130" s="39" t="str">
        <f t="shared" si="16"/>
        <v/>
      </c>
      <c r="H130" s="39" t="str">
        <f t="shared" si="16"/>
        <v/>
      </c>
      <c r="I130" s="39" t="str">
        <f t="shared" si="16"/>
        <v/>
      </c>
      <c r="J130" s="39" t="str">
        <f t="shared" si="16"/>
        <v/>
      </c>
      <c r="K130" s="39" t="str">
        <f t="shared" si="16"/>
        <v/>
      </c>
      <c r="L130" s="39" t="str">
        <f t="shared" si="16"/>
        <v/>
      </c>
      <c r="M130" s="39" t="str">
        <f t="shared" si="16"/>
        <v/>
      </c>
      <c r="N130" s="39" t="str">
        <f t="shared" si="16"/>
        <v/>
      </c>
      <c r="O130" s="39" t="str">
        <f t="shared" si="16"/>
        <v/>
      </c>
      <c r="P130" s="39" t="str">
        <f t="shared" si="16"/>
        <v/>
      </c>
      <c r="Q130" s="292" t="str">
        <f t="shared" si="16"/>
        <v/>
      </c>
      <c r="R130" s="193"/>
    </row>
    <row r="131" spans="1:18" x14ac:dyDescent="0.2">
      <c r="C131" s="293"/>
      <c r="D131" s="534" t="s">
        <v>547</v>
      </c>
      <c r="E131" s="37"/>
      <c r="F131" s="37"/>
      <c r="G131" s="290" t="str">
        <f>IF(ABS(G47-((H24*H47+I47*I24)/(G24+0.001)))&lt;=0.002,"","Summafel")</f>
        <v/>
      </c>
      <c r="H131" s="37"/>
      <c r="I131" s="37"/>
      <c r="J131" s="37"/>
      <c r="K131" s="37"/>
      <c r="L131" s="37"/>
      <c r="M131" s="37"/>
      <c r="N131" s="37"/>
      <c r="O131" s="37"/>
      <c r="P131" s="37"/>
      <c r="Q131" s="300" t="str">
        <f>IF(ABS(P47-((E47*E24+F47*F24+G47*G24+J47*J24+K47*K24+L47*L24+M47*M24+N47*N24+O47*O24)/(P24+0.001)))&lt;=0.002,"","Summafel")</f>
        <v/>
      </c>
      <c r="R131" s="193"/>
    </row>
    <row r="132" spans="1:18" x14ac:dyDescent="0.2">
      <c r="C132" s="301"/>
      <c r="D132" s="534" t="s">
        <v>547</v>
      </c>
      <c r="E132" s="299" t="str">
        <f t="shared" ref="E132:P132" si="17">IF(AND(E24&gt;10000,E20&gt;10000),IF(E47&gt;E43-0.01,"","?"),"")</f>
        <v/>
      </c>
      <c r="F132" s="299" t="str">
        <f t="shared" si="17"/>
        <v/>
      </c>
      <c r="G132" s="299" t="str">
        <f t="shared" si="17"/>
        <v/>
      </c>
      <c r="H132" s="299" t="str">
        <f t="shared" si="17"/>
        <v/>
      </c>
      <c r="I132" s="299" t="str">
        <f t="shared" si="17"/>
        <v/>
      </c>
      <c r="J132" s="299" t="str">
        <f t="shared" si="17"/>
        <v/>
      </c>
      <c r="K132" s="299" t="str">
        <f t="shared" si="17"/>
        <v/>
      </c>
      <c r="L132" s="299" t="str">
        <f t="shared" si="17"/>
        <v/>
      </c>
      <c r="M132" s="299" t="str">
        <f t="shared" si="17"/>
        <v/>
      </c>
      <c r="N132" s="299" t="str">
        <f t="shared" si="17"/>
        <v/>
      </c>
      <c r="O132" s="299" t="str">
        <f t="shared" si="17"/>
        <v/>
      </c>
      <c r="P132" s="299" t="str">
        <f t="shared" si="17"/>
        <v/>
      </c>
      <c r="Q132" s="292" t="str">
        <f>IF(AND(P24&gt;10000,P20&gt;10000),IF(P47&gt;P43-0.01,"","?"),"")</f>
        <v/>
      </c>
      <c r="R132" s="43"/>
    </row>
    <row r="133" spans="1:18" x14ac:dyDescent="0.2">
      <c r="C133" s="546" t="s">
        <v>210</v>
      </c>
      <c r="D133" s="534" t="s">
        <v>560</v>
      </c>
      <c r="E133" s="299" t="str">
        <f t="shared" ref="E133:P133" si="18">IF(AND(E25&gt;10000,E20&gt;10000),IF(E48&gt;E43-0.01,"","?"),"")</f>
        <v/>
      </c>
      <c r="F133" s="299" t="str">
        <f t="shared" si="18"/>
        <v/>
      </c>
      <c r="G133" s="299" t="str">
        <f t="shared" si="18"/>
        <v/>
      </c>
      <c r="H133" s="299" t="str">
        <f t="shared" si="18"/>
        <v/>
      </c>
      <c r="I133" s="299" t="str">
        <f t="shared" si="18"/>
        <v/>
      </c>
      <c r="J133" s="299" t="str">
        <f t="shared" si="18"/>
        <v/>
      </c>
      <c r="K133" s="299" t="str">
        <f t="shared" si="18"/>
        <v/>
      </c>
      <c r="L133" s="299" t="str">
        <f t="shared" si="18"/>
        <v/>
      </c>
      <c r="M133" s="299" t="str">
        <f t="shared" si="18"/>
        <v/>
      </c>
      <c r="N133" s="299" t="str">
        <f t="shared" si="18"/>
        <v/>
      </c>
      <c r="O133" s="299" t="str">
        <f t="shared" si="18"/>
        <v/>
      </c>
      <c r="P133" s="299" t="str">
        <f t="shared" si="18"/>
        <v/>
      </c>
      <c r="Q133" s="292" t="str">
        <f>IF(AND(P25&gt;10000,P20&gt;10000),IF(P48&gt;P43-0.01,"","?"),"")</f>
        <v/>
      </c>
      <c r="R133" s="193"/>
    </row>
    <row r="134" spans="1:18" x14ac:dyDescent="0.2">
      <c r="C134" s="293"/>
      <c r="D134" s="534" t="s">
        <v>560</v>
      </c>
      <c r="E134" s="289"/>
      <c r="F134" s="289"/>
      <c r="G134" s="290" t="str">
        <f>IF(ABS(G48-((H25*H48+I48*I25)/(G25+0.001)))&lt;=0.002,"","Summafel")</f>
        <v/>
      </c>
      <c r="H134" s="289"/>
      <c r="I134" s="289"/>
      <c r="J134" s="289"/>
      <c r="K134" s="289"/>
      <c r="L134" s="289"/>
      <c r="M134" s="289"/>
      <c r="N134" s="289"/>
      <c r="O134" s="289"/>
      <c r="P134" s="45"/>
      <c r="Q134" s="294" t="str">
        <f>IF(ABS(P48-((E48*E25+F48*F25+G48*G25+J48*J25+K48*K25+L48*L25+M48*M25+N48*N25+O48*O25)/(P25+0.001)))&lt;=0.002,"","Summafel")</f>
        <v/>
      </c>
      <c r="R134" s="193"/>
    </row>
    <row r="135" spans="1:18" x14ac:dyDescent="0.2">
      <c r="C135" s="547" t="s">
        <v>332</v>
      </c>
      <c r="D135" s="534" t="s">
        <v>573</v>
      </c>
      <c r="E135" s="45"/>
      <c r="F135" s="45"/>
      <c r="G135" s="290" t="str">
        <f>IF(ABS(G49-((H26*H49+I49*I26)/(G26+0.001)))&lt;=0.002,"","Summafel")</f>
        <v/>
      </c>
      <c r="H135" s="45"/>
      <c r="I135" s="45"/>
      <c r="J135" s="45"/>
      <c r="K135" s="45"/>
      <c r="L135" s="45"/>
      <c r="M135" s="45"/>
      <c r="N135" s="45"/>
      <c r="O135" s="45"/>
      <c r="P135" s="45"/>
      <c r="Q135" s="294" t="str">
        <f>IF(ABS(P49-((E49*E26+F49*F26+G49*G26+J49*J26+K49*K26+L49*L26+M49*M26+N49*N26+O49*O26)/(P26+0.001)))&lt;=0.002,"","Summafel")</f>
        <v/>
      </c>
      <c r="R135" s="193"/>
    </row>
    <row r="136" spans="1:18" x14ac:dyDescent="0.2">
      <c r="C136" s="293"/>
      <c r="D136" s="534" t="s">
        <v>573</v>
      </c>
      <c r="E136" s="45"/>
      <c r="F136" s="45"/>
      <c r="G136" s="302"/>
      <c r="H136" s="45"/>
      <c r="I136" s="45"/>
      <c r="J136" s="45"/>
      <c r="K136" s="45"/>
      <c r="L136" s="45"/>
      <c r="M136" s="45"/>
      <c r="N136" s="45"/>
      <c r="O136" s="45"/>
      <c r="P136" s="45"/>
      <c r="Q136" s="292"/>
      <c r="R136" s="193"/>
    </row>
    <row r="137" spans="1:18" x14ac:dyDescent="0.2">
      <c r="C137" s="193"/>
      <c r="D137" s="193"/>
      <c r="E137" s="193"/>
      <c r="F137" s="193"/>
      <c r="G137" s="193"/>
      <c r="H137" s="46"/>
      <c r="I137" s="46"/>
      <c r="J137" s="46"/>
      <c r="K137" s="46"/>
      <c r="L137" s="46"/>
      <c r="M137" s="46"/>
      <c r="N137" s="46"/>
      <c r="O137" s="46"/>
      <c r="P137" s="46"/>
      <c r="Q137" s="303"/>
      <c r="R137" s="193"/>
    </row>
    <row r="138" spans="1:18" ht="15.75" x14ac:dyDescent="0.25">
      <c r="A138" s="167"/>
      <c r="B138" s="167"/>
      <c r="C138" s="538" t="s">
        <v>348</v>
      </c>
      <c r="D138" s="304"/>
      <c r="E138" s="304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Q138" s="167"/>
    </row>
    <row r="139" spans="1:18" x14ac:dyDescent="0.2">
      <c r="C139" s="548" t="s">
        <v>48</v>
      </c>
      <c r="D139" s="549" t="s">
        <v>49</v>
      </c>
      <c r="E139" s="550" t="s">
        <v>50</v>
      </c>
      <c r="F139" s="233"/>
      <c r="G139" s="233"/>
      <c r="H139" s="233"/>
      <c r="I139" s="233"/>
      <c r="J139" s="277"/>
    </row>
    <row r="140" spans="1:18" x14ac:dyDescent="0.2">
      <c r="C140" s="238"/>
      <c r="D140" s="283"/>
      <c r="E140" s="551" t="s">
        <v>587</v>
      </c>
      <c r="F140" s="233"/>
      <c r="G140" s="233"/>
      <c r="H140" s="233"/>
      <c r="I140" s="233"/>
      <c r="J140" s="516" t="s">
        <v>57</v>
      </c>
    </row>
    <row r="141" spans="1:18" ht="13.5" thickBot="1" x14ac:dyDescent="0.25">
      <c r="C141" s="255"/>
      <c r="D141" s="285"/>
      <c r="E141" s="526" t="s">
        <v>60</v>
      </c>
      <c r="F141" s="524" t="s">
        <v>588</v>
      </c>
      <c r="G141" s="524" t="s">
        <v>589</v>
      </c>
      <c r="H141" s="524" t="s">
        <v>62</v>
      </c>
      <c r="I141" s="552" t="s">
        <v>590</v>
      </c>
      <c r="J141" s="255"/>
    </row>
    <row r="142" spans="1:18" x14ac:dyDescent="0.2">
      <c r="C142" s="553" t="s">
        <v>66</v>
      </c>
      <c r="D142" s="532" t="s">
        <v>591</v>
      </c>
      <c r="E142" s="306" t="str">
        <f>IF(E55&gt;=E9+F9+G9+J9-10,"","Summafel")</f>
        <v/>
      </c>
      <c r="F142" s="48"/>
      <c r="G142" s="306" t="str">
        <f>IF(E55+F55+G55&gt;=E9+F9+G9+J9+K9-10,"","Summafel")</f>
        <v/>
      </c>
      <c r="H142" s="48"/>
      <c r="I142" s="49"/>
      <c r="J142" s="307" t="str">
        <f>IF(ABS(P9-(E55+F55+G55+H55+I55))&lt;=25,"","Summafel")</f>
        <v/>
      </c>
    </row>
    <row r="143" spans="1:18" x14ac:dyDescent="0.2">
      <c r="C143" s="533" t="s">
        <v>597</v>
      </c>
      <c r="D143" s="534" t="s">
        <v>598</v>
      </c>
      <c r="E143" s="306" t="str">
        <f>IF(E56&gt;=E12+F12+G12+J12+E19+F19+G19+J19+E26+F26+G26+J26-10,"","Summafel")</f>
        <v/>
      </c>
      <c r="F143" s="48"/>
      <c r="G143" s="306" t="str">
        <f>IF(E56+F56+G56&gt;=E12+F12+G12+J12+K12+E19+F19+G19+J19+K19+E26+F26+G26+J26+K26-10,"","Summafel")</f>
        <v/>
      </c>
      <c r="H143" s="48"/>
      <c r="I143" s="49"/>
      <c r="J143" s="306" t="str">
        <f>IF(ABS(P12+P19+P26-(E56+F56+G56+H56+I56))&lt;=25,"","Summafel")</f>
        <v/>
      </c>
    </row>
    <row r="146" spans="3:10" s="30" customFormat="1" x14ac:dyDescent="0.2">
      <c r="C146" s="548" t="s">
        <v>350</v>
      </c>
      <c r="D146" s="554" t="s">
        <v>49</v>
      </c>
      <c r="E146" s="555" t="s">
        <v>587</v>
      </c>
      <c r="F146" s="233"/>
      <c r="G146" s="233"/>
      <c r="H146" s="233"/>
      <c r="I146" s="233"/>
      <c r="J146" s="516" t="s">
        <v>57</v>
      </c>
    </row>
    <row r="147" spans="3:10" s="30" customFormat="1" ht="13.5" thickBot="1" x14ac:dyDescent="0.25">
      <c r="C147" s="255"/>
      <c r="D147" s="285"/>
      <c r="E147" s="527" t="s">
        <v>60</v>
      </c>
      <c r="F147" s="524" t="s">
        <v>588</v>
      </c>
      <c r="G147" s="524" t="s">
        <v>589</v>
      </c>
      <c r="H147" s="524" t="s">
        <v>62</v>
      </c>
      <c r="I147" s="552" t="s">
        <v>604</v>
      </c>
      <c r="J147" s="259"/>
    </row>
    <row r="148" spans="3:10" s="30" customFormat="1" x14ac:dyDescent="0.2">
      <c r="C148" s="553" t="s">
        <v>66</v>
      </c>
      <c r="D148" s="532" t="s">
        <v>605</v>
      </c>
      <c r="E148" s="309"/>
      <c r="F148" s="309"/>
      <c r="G148" s="309"/>
      <c r="H148" s="309"/>
      <c r="I148" s="309"/>
      <c r="J148" s="97" t="str">
        <f>IF(ABS(P32-((E61*E55+F61*F55+G61*G55+H61*H55+I61*I55)/(P9+0.001)))&lt;=0.002,"","Summafel")</f>
        <v/>
      </c>
    </row>
    <row r="149" spans="3:10" s="30" customFormat="1" x14ac:dyDescent="0.2">
      <c r="C149" s="533" t="s">
        <v>597</v>
      </c>
      <c r="D149" s="534" t="s">
        <v>611</v>
      </c>
      <c r="E149" s="309"/>
      <c r="F149" s="309"/>
      <c r="G149" s="309"/>
      <c r="H149" s="309"/>
      <c r="I149" s="309"/>
      <c r="J149" s="50" t="str">
        <f>IF(ABS((P35*P12+P42*P19+P49*P26)/(P12+P19+P26+0.001)-(E62*E56+F62*F56+G62*G56+H62*H56+I62*I56)/(J56+0.001))&lt;=0.002,"","Summafel")</f>
        <v/>
      </c>
    </row>
    <row r="151" spans="3:10" s="30" customFormat="1" ht="15.75" x14ac:dyDescent="0.25">
      <c r="C151" s="556" t="s">
        <v>2196</v>
      </c>
    </row>
    <row r="152" spans="3:10" s="30" customFormat="1" x14ac:dyDescent="0.2">
      <c r="C152" s="557" t="s">
        <v>624</v>
      </c>
      <c r="D152" s="298"/>
      <c r="E152" s="299" t="str">
        <f>IF(COUNT(E9:P26,E55:J56)=COUNT(E32:P49,E61:J62),"","?")</f>
        <v/>
      </c>
      <c r="G152" s="167"/>
    </row>
    <row r="155" spans="3:10" s="30" customFormat="1" x14ac:dyDescent="0.2">
      <c r="C155" s="167"/>
      <c r="D155" s="167"/>
      <c r="E155" s="558" t="s">
        <v>625</v>
      </c>
      <c r="F155" s="559">
        <f>COUNTIF(E80:R100,"summafel")+COUNTIF(E106:Q136,"summafel")+COUNTIF(E142:J152,"summafel")</f>
        <v>0</v>
      </c>
      <c r="G155" s="167"/>
      <c r="H155" s="167"/>
    </row>
    <row r="156" spans="3:10" s="30" customFormat="1" x14ac:dyDescent="0.2">
      <c r="C156" s="167"/>
      <c r="D156" s="167"/>
      <c r="E156" s="560" t="s">
        <v>626</v>
      </c>
      <c r="F156" s="561">
        <f>COUNTIF(E80:R100,"?")+COUNTIF(E106:Q136,"?")+COUNTIF(E142:J152,"?")</f>
        <v>0</v>
      </c>
      <c r="G156" s="167"/>
      <c r="H156" s="167"/>
    </row>
  </sheetData>
  <sheetProtection password="E847" sheet="1" objects="1" scenarios="1" formatCells="0" formatColumns="0" formatRows="0"/>
  <mergeCells count="1">
    <mergeCell ref="C51:E51"/>
  </mergeCells>
  <pageMargins left="0.70866141732283472" right="0.70866141732283472" top="0.74803149606299213" bottom="0.74803149606299213" header="0.31496062992125984" footer="0.31496062992125984"/>
  <pageSetup paperSize="9" scale="50" fitToWidth="2" fitToHeight="2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W146"/>
  <sheetViews>
    <sheetView showZeros="0" topLeftCell="C1" zoomScaleNormal="100" workbookViewId="0">
      <selection activeCell="C1" sqref="C1"/>
    </sheetView>
  </sheetViews>
  <sheetFormatPr defaultRowHeight="15" x14ac:dyDescent="0.25"/>
  <cols>
    <col min="1" max="2" width="0" style="51" hidden="1" customWidth="1"/>
    <col min="3" max="3" width="46" style="51" customWidth="1"/>
    <col min="4" max="4" width="11.42578125" style="51" customWidth="1"/>
    <col min="5" max="5" width="16.28515625" style="51" customWidth="1"/>
    <col min="6" max="7" width="14.7109375" style="51" customWidth="1"/>
    <col min="8" max="8" width="14.7109375" style="310" customWidth="1"/>
    <col min="9" max="9" width="15.42578125" style="310" customWidth="1"/>
    <col min="10" max="12" width="14.7109375" style="310" customWidth="1"/>
    <col min="13" max="13" width="15" style="310" customWidth="1"/>
    <col min="14" max="14" width="14.7109375" style="310" customWidth="1"/>
    <col min="15" max="15" width="15.7109375" style="310" customWidth="1"/>
    <col min="16" max="17" width="14.7109375" style="310" customWidth="1"/>
    <col min="18" max="18" width="11.7109375" style="310" customWidth="1"/>
    <col min="19" max="19" width="11.7109375" style="311" customWidth="1"/>
    <col min="20" max="20" width="45" style="310" customWidth="1"/>
    <col min="21" max="21" width="18.42578125" style="310" bestFit="1" customWidth="1"/>
    <col min="22" max="22" width="16.42578125" style="310" customWidth="1"/>
    <col min="23" max="23" width="16.42578125" style="51" customWidth="1"/>
    <col min="24" max="16384" width="9.140625" style="51"/>
  </cols>
  <sheetData>
    <row r="1" spans="3:23" x14ac:dyDescent="0.25">
      <c r="C1" s="85"/>
    </row>
    <row r="2" spans="3:23" ht="15.75" x14ac:dyDescent="0.25">
      <c r="C2" s="168"/>
      <c r="F2" s="168"/>
      <c r="G2" s="168"/>
    </row>
    <row r="3" spans="3:23" ht="15.75" x14ac:dyDescent="0.25">
      <c r="C3" s="469" t="s">
        <v>47</v>
      </c>
      <c r="F3" s="168"/>
      <c r="G3" s="168"/>
    </row>
    <row r="4" spans="3:23" ht="15.75" x14ac:dyDescent="0.25">
      <c r="C4" s="168"/>
      <c r="F4" s="168"/>
      <c r="G4" s="168"/>
    </row>
    <row r="5" spans="3:23" x14ac:dyDescent="0.25">
      <c r="C5" s="491" t="s">
        <v>627</v>
      </c>
      <c r="D5" s="562" t="s">
        <v>49</v>
      </c>
      <c r="E5" s="563" t="s">
        <v>628</v>
      </c>
      <c r="F5" s="564" t="s">
        <v>629</v>
      </c>
      <c r="G5" s="312"/>
      <c r="H5" s="313"/>
      <c r="I5" s="313"/>
      <c r="J5" s="313"/>
      <c r="K5" s="313"/>
      <c r="L5" s="313"/>
      <c r="M5" s="313"/>
      <c r="N5" s="313"/>
      <c r="O5" s="314"/>
      <c r="P5" s="315"/>
      <c r="Q5" s="316"/>
    </row>
    <row r="6" spans="3:23" ht="24.75" customHeight="1" x14ac:dyDescent="0.25">
      <c r="C6" s="317"/>
      <c r="D6" s="318"/>
      <c r="E6" s="642" t="s">
        <v>631</v>
      </c>
      <c r="F6" s="474" t="s">
        <v>632</v>
      </c>
      <c r="G6" s="479" t="s">
        <v>54</v>
      </c>
      <c r="H6" s="565" t="s">
        <v>633</v>
      </c>
      <c r="I6" s="319"/>
      <c r="J6" s="319"/>
      <c r="K6" s="319"/>
      <c r="L6" s="319"/>
      <c r="M6" s="320"/>
      <c r="N6" s="321"/>
      <c r="O6" s="566" t="s">
        <v>634</v>
      </c>
      <c r="P6" s="322"/>
      <c r="Q6" s="567" t="s">
        <v>630</v>
      </c>
      <c r="R6" s="323"/>
      <c r="T6" s="51"/>
    </row>
    <row r="7" spans="3:23" ht="15.75" thickBot="1" x14ac:dyDescent="0.3">
      <c r="C7" s="324"/>
      <c r="D7" s="325"/>
      <c r="E7" s="568" t="s">
        <v>636</v>
      </c>
      <c r="F7" s="213"/>
      <c r="G7" s="190"/>
      <c r="H7" s="569" t="s">
        <v>60</v>
      </c>
      <c r="I7" s="569" t="s">
        <v>61</v>
      </c>
      <c r="J7" s="497" t="s">
        <v>62</v>
      </c>
      <c r="K7" s="497" t="s">
        <v>63</v>
      </c>
      <c r="L7" s="569" t="s">
        <v>64</v>
      </c>
      <c r="M7" s="497" t="s">
        <v>637</v>
      </c>
      <c r="N7" s="498" t="s">
        <v>638</v>
      </c>
      <c r="O7" s="326"/>
      <c r="P7" s="327"/>
      <c r="Q7" s="570" t="s">
        <v>635</v>
      </c>
      <c r="R7" s="328"/>
      <c r="T7" s="51"/>
    </row>
    <row r="8" spans="3:23" ht="12.75" customHeight="1" x14ac:dyDescent="0.25">
      <c r="C8" s="485" t="s">
        <v>66</v>
      </c>
      <c r="D8" s="486" t="s">
        <v>639</v>
      </c>
      <c r="E8" s="52">
        <f>SUM(Tillgångar_utestående_belopp!G9)</f>
        <v>0</v>
      </c>
      <c r="F8" s="52">
        <f>SUM(Tillgångar_utestående_belopp!E9)</f>
        <v>0</v>
      </c>
      <c r="G8" s="329"/>
      <c r="H8" s="198"/>
      <c r="I8" s="198"/>
      <c r="J8" s="53"/>
      <c r="K8" s="198"/>
      <c r="L8" s="198"/>
      <c r="M8" s="198"/>
      <c r="N8" s="198"/>
      <c r="O8" s="330"/>
      <c r="P8" s="54"/>
      <c r="Q8" s="331"/>
      <c r="R8" s="55"/>
      <c r="T8" s="51"/>
    </row>
    <row r="9" spans="3:23" ht="12.75" customHeight="1" x14ac:dyDescent="0.25">
      <c r="C9" s="487" t="s">
        <v>82</v>
      </c>
      <c r="D9" s="488" t="s">
        <v>649</v>
      </c>
      <c r="E9" s="52">
        <f>SUM(Tillgångar_utestående_belopp!G10)</f>
        <v>0</v>
      </c>
      <c r="F9" s="56">
        <f>SUM(Tillgångar_utestående_belopp!E10)</f>
        <v>0</v>
      </c>
      <c r="G9" s="198"/>
      <c r="H9" s="198"/>
      <c r="I9" s="198"/>
      <c r="J9" s="31"/>
      <c r="K9" s="198"/>
      <c r="L9" s="198"/>
      <c r="M9" s="198"/>
      <c r="N9" s="198"/>
      <c r="O9" s="198"/>
      <c r="P9" s="43"/>
      <c r="Q9" s="331"/>
      <c r="R9" s="34"/>
      <c r="T9" s="51"/>
    </row>
    <row r="10" spans="3:23" ht="12.75" customHeight="1" x14ac:dyDescent="0.25">
      <c r="C10" s="487" t="s">
        <v>659</v>
      </c>
      <c r="D10" s="488" t="s">
        <v>660</v>
      </c>
      <c r="E10" s="33"/>
      <c r="F10" s="57"/>
      <c r="G10" s="31"/>
      <c r="H10" s="31"/>
      <c r="I10" s="31"/>
      <c r="J10" s="31"/>
      <c r="K10" s="31"/>
      <c r="L10" s="31"/>
      <c r="M10" s="31"/>
      <c r="N10" s="31"/>
      <c r="O10" s="31"/>
      <c r="P10" s="43"/>
      <c r="Q10" s="331"/>
      <c r="R10" s="34"/>
      <c r="T10" s="51"/>
    </row>
    <row r="11" spans="3:23" ht="12.75" customHeight="1" x14ac:dyDescent="0.25">
      <c r="C11" s="571" t="s">
        <v>2197</v>
      </c>
      <c r="D11" s="490" t="s">
        <v>672</v>
      </c>
      <c r="E11" s="33"/>
      <c r="F11" s="198"/>
      <c r="G11" s="198"/>
      <c r="H11" s="198"/>
      <c r="I11" s="198"/>
      <c r="J11" s="57"/>
      <c r="K11" s="198"/>
      <c r="L11" s="198"/>
      <c r="M11" s="198"/>
      <c r="N11" s="198"/>
      <c r="O11" s="198"/>
      <c r="P11" s="43"/>
      <c r="Q11" s="331"/>
      <c r="R11" s="43"/>
      <c r="W11" s="310"/>
    </row>
    <row r="12" spans="3:23" ht="12.75" customHeight="1" x14ac:dyDescent="0.25">
      <c r="C12" s="487" t="s">
        <v>2198</v>
      </c>
      <c r="D12" s="488" t="s">
        <v>684</v>
      </c>
      <c r="E12" s="332"/>
      <c r="F12" s="198"/>
      <c r="G12" s="198"/>
      <c r="H12" s="198"/>
      <c r="I12" s="198"/>
      <c r="J12" s="31"/>
      <c r="K12" s="198"/>
      <c r="L12" s="198"/>
      <c r="M12" s="198"/>
      <c r="N12" s="198"/>
      <c r="O12" s="198"/>
      <c r="P12" s="43"/>
      <c r="Q12" s="331"/>
      <c r="R12" s="34"/>
      <c r="T12" s="51"/>
    </row>
    <row r="13" spans="3:23" ht="12.75" customHeight="1" x14ac:dyDescent="0.25">
      <c r="C13" s="487" t="s">
        <v>2199</v>
      </c>
      <c r="D13" s="488" t="s">
        <v>696</v>
      </c>
      <c r="E13" s="332"/>
      <c r="F13" s="198"/>
      <c r="G13" s="198"/>
      <c r="H13" s="198"/>
      <c r="I13" s="198"/>
      <c r="J13" s="31"/>
      <c r="K13" s="198"/>
      <c r="L13" s="198"/>
      <c r="M13" s="198"/>
      <c r="N13" s="198"/>
      <c r="O13" s="198"/>
      <c r="P13" s="43"/>
      <c r="Q13" s="331"/>
      <c r="R13" s="34"/>
      <c r="T13" s="51"/>
    </row>
    <row r="14" spans="3:23" ht="12.75" customHeight="1" x14ac:dyDescent="0.25">
      <c r="C14" s="487" t="s">
        <v>98</v>
      </c>
      <c r="D14" s="488" t="s">
        <v>708</v>
      </c>
      <c r="E14" s="56">
        <f>SUM(Tillgångar_utestående_belopp!G11)</f>
        <v>0</v>
      </c>
      <c r="F14" s="56">
        <f>SUM(Tillgångar_utestående_belopp!E11)</f>
        <v>0</v>
      </c>
      <c r="G14" s="198"/>
      <c r="H14" s="198"/>
      <c r="I14" s="198"/>
      <c r="J14" s="31"/>
      <c r="K14" s="198"/>
      <c r="L14" s="198"/>
      <c r="M14" s="198"/>
      <c r="N14" s="198"/>
      <c r="O14" s="198"/>
      <c r="P14" s="43"/>
      <c r="Q14" s="331"/>
      <c r="R14" s="34"/>
      <c r="T14" s="51"/>
    </row>
    <row r="15" spans="3:23" ht="12.75" customHeight="1" x14ac:dyDescent="0.25">
      <c r="C15" s="487" t="s">
        <v>659</v>
      </c>
      <c r="D15" s="488" t="s">
        <v>718</v>
      </c>
      <c r="E15" s="332"/>
      <c r="F15" s="57"/>
      <c r="G15" s="31"/>
      <c r="H15" s="31"/>
      <c r="I15" s="31"/>
      <c r="J15" s="31"/>
      <c r="K15" s="31"/>
      <c r="L15" s="31"/>
      <c r="M15" s="31"/>
      <c r="N15" s="31"/>
      <c r="O15" s="31"/>
      <c r="P15" s="43"/>
      <c r="Q15" s="331"/>
      <c r="R15" s="34"/>
      <c r="T15" s="51"/>
    </row>
    <row r="16" spans="3:23" ht="12.75" customHeight="1" x14ac:dyDescent="0.25">
      <c r="C16" s="571" t="s">
        <v>2197</v>
      </c>
      <c r="D16" s="488" t="s">
        <v>730</v>
      </c>
      <c r="E16" s="332"/>
      <c r="F16" s="198"/>
      <c r="G16" s="198"/>
      <c r="H16" s="198"/>
      <c r="I16" s="198"/>
      <c r="J16" s="31"/>
      <c r="K16" s="198"/>
      <c r="L16" s="198"/>
      <c r="M16" s="198"/>
      <c r="N16" s="198"/>
      <c r="O16" s="198"/>
      <c r="P16" s="43"/>
      <c r="Q16" s="331"/>
      <c r="R16" s="34"/>
      <c r="T16" s="51"/>
    </row>
    <row r="17" spans="3:22" ht="12.75" customHeight="1" x14ac:dyDescent="0.25">
      <c r="C17" s="487" t="s">
        <v>2198</v>
      </c>
      <c r="D17" s="488" t="s">
        <v>742</v>
      </c>
      <c r="E17" s="332"/>
      <c r="F17" s="198"/>
      <c r="G17" s="198"/>
      <c r="H17" s="198"/>
      <c r="I17" s="198"/>
      <c r="J17" s="31"/>
      <c r="K17" s="198"/>
      <c r="L17" s="198"/>
      <c r="M17" s="198"/>
      <c r="N17" s="198"/>
      <c r="O17" s="198"/>
      <c r="P17" s="43"/>
      <c r="Q17" s="331"/>
      <c r="R17" s="34"/>
      <c r="T17" s="51"/>
    </row>
    <row r="18" spans="3:22" ht="12.75" customHeight="1" x14ac:dyDescent="0.25">
      <c r="C18" s="487" t="s">
        <v>2199</v>
      </c>
      <c r="D18" s="488" t="s">
        <v>754</v>
      </c>
      <c r="E18" s="332"/>
      <c r="F18" s="198"/>
      <c r="G18" s="198"/>
      <c r="H18" s="198"/>
      <c r="I18" s="198"/>
      <c r="J18" s="31"/>
      <c r="K18" s="198"/>
      <c r="L18" s="198"/>
      <c r="M18" s="198"/>
      <c r="N18" s="198"/>
      <c r="O18" s="198"/>
      <c r="P18" s="43"/>
      <c r="Q18" s="331"/>
      <c r="R18" s="34"/>
      <c r="T18" s="51"/>
    </row>
    <row r="19" spans="3:22" ht="12.75" customHeight="1" x14ac:dyDescent="0.25">
      <c r="C19" s="489" t="s">
        <v>114</v>
      </c>
      <c r="D19" s="488" t="s">
        <v>766</v>
      </c>
      <c r="E19" s="56">
        <f>SUM(Tillgångar_utestående_belopp!G12)</f>
        <v>0</v>
      </c>
      <c r="F19" s="56">
        <f>SUM(Tillgångar_utestående_belopp!E12)</f>
        <v>0</v>
      </c>
      <c r="G19" s="333"/>
      <c r="H19" s="333"/>
      <c r="I19" s="333"/>
      <c r="J19" s="32"/>
      <c r="K19" s="333"/>
      <c r="L19" s="333"/>
      <c r="M19" s="333"/>
      <c r="N19" s="333"/>
      <c r="O19" s="333"/>
      <c r="P19" s="43"/>
      <c r="Q19" s="505">
        <f>SUM(O19)</f>
        <v>0</v>
      </c>
      <c r="R19" s="34"/>
      <c r="T19" s="51"/>
      <c r="U19" s="334"/>
    </row>
    <row r="20" spans="3:22" ht="12.75" customHeight="1" x14ac:dyDescent="0.25">
      <c r="C20" s="487" t="s">
        <v>130</v>
      </c>
      <c r="D20" s="488" t="s">
        <v>776</v>
      </c>
      <c r="E20" s="56">
        <f>SUM(Tillgångar_utestående_belopp!G13)</f>
        <v>0</v>
      </c>
      <c r="F20" s="56">
        <f>SUM(Tillgångar_utestående_belopp!E13)</f>
        <v>0</v>
      </c>
      <c r="G20" s="198"/>
      <c r="H20" s="198"/>
      <c r="I20" s="198"/>
      <c r="J20" s="31"/>
      <c r="K20" s="198"/>
      <c r="L20" s="198"/>
      <c r="M20" s="198"/>
      <c r="N20" s="198"/>
      <c r="O20" s="198"/>
      <c r="P20" s="43"/>
      <c r="Q20" s="505">
        <f>SUM(O20)</f>
        <v>0</v>
      </c>
      <c r="R20" s="34"/>
      <c r="T20" s="51"/>
    </row>
    <row r="21" spans="3:22" ht="12.75" customHeight="1" x14ac:dyDescent="0.25">
      <c r="C21" s="487" t="s">
        <v>146</v>
      </c>
      <c r="D21" s="488" t="s">
        <v>786</v>
      </c>
      <c r="E21" s="56">
        <f>SUM(Tillgångar_utestående_belopp!G14)</f>
        <v>0</v>
      </c>
      <c r="F21" s="56">
        <f>SUM(Tillgångar_utestående_belopp!E14)</f>
        <v>0</v>
      </c>
      <c r="G21" s="31"/>
      <c r="H21" s="31"/>
      <c r="I21" s="31"/>
      <c r="J21" s="31"/>
      <c r="K21" s="31"/>
      <c r="L21" s="31"/>
      <c r="M21" s="31"/>
      <c r="N21" s="31"/>
      <c r="O21" s="31"/>
      <c r="P21" s="43"/>
      <c r="Q21" s="331"/>
      <c r="R21" s="34"/>
      <c r="T21" s="51"/>
    </row>
    <row r="22" spans="3:22" ht="12.75" customHeight="1" x14ac:dyDescent="0.25">
      <c r="C22" s="487" t="s">
        <v>162</v>
      </c>
      <c r="D22" s="488" t="s">
        <v>796</v>
      </c>
      <c r="E22" s="56">
        <f>SUM(Tillgångar_utestående_belopp!G15)</f>
        <v>0</v>
      </c>
      <c r="F22" s="56">
        <f>SUM(Tillgångar_utestående_belopp!E15)</f>
        <v>0</v>
      </c>
      <c r="G22" s="31"/>
      <c r="H22" s="31"/>
      <c r="I22" s="31"/>
      <c r="J22" s="31"/>
      <c r="K22" s="31"/>
      <c r="L22" s="31"/>
      <c r="M22" s="31"/>
      <c r="N22" s="31"/>
      <c r="O22" s="31"/>
      <c r="P22" s="43"/>
      <c r="Q22" s="331"/>
      <c r="R22" s="34"/>
      <c r="T22" s="51"/>
    </row>
    <row r="23" spans="3:22" ht="12.75" customHeight="1" x14ac:dyDescent="0.25">
      <c r="C23" s="487" t="s">
        <v>178</v>
      </c>
      <c r="D23" s="488" t="s">
        <v>806</v>
      </c>
      <c r="E23" s="56">
        <f>SUM(Tillgångar_utestående_belopp!G16)</f>
        <v>0</v>
      </c>
      <c r="F23" s="56">
        <f>SUM(Tillgångar_utestående_belopp!E16)</f>
        <v>0</v>
      </c>
      <c r="G23" s="198"/>
      <c r="H23" s="198"/>
      <c r="I23" s="198"/>
      <c r="J23" s="31"/>
      <c r="K23" s="198"/>
      <c r="L23" s="198"/>
      <c r="M23" s="198"/>
      <c r="N23" s="198"/>
      <c r="O23" s="198"/>
      <c r="P23" s="43"/>
      <c r="Q23" s="505">
        <f>SUM(O23)</f>
        <v>0</v>
      </c>
      <c r="R23" s="34"/>
      <c r="T23" s="51"/>
    </row>
    <row r="24" spans="3:22" ht="12.75" customHeight="1" x14ac:dyDescent="0.25">
      <c r="C24" s="487" t="s">
        <v>194</v>
      </c>
      <c r="D24" s="488" t="s">
        <v>816</v>
      </c>
      <c r="E24" s="56">
        <f>SUM(Tillgångar_utestående_belopp!G17)</f>
        <v>0</v>
      </c>
      <c r="F24" s="56">
        <f>SUM(Tillgångar_utestående_belopp!E17)</f>
        <v>0</v>
      </c>
      <c r="G24" s="198"/>
      <c r="H24" s="198"/>
      <c r="I24" s="198"/>
      <c r="J24" s="31"/>
      <c r="K24" s="198"/>
      <c r="L24" s="198"/>
      <c r="M24" s="198"/>
      <c r="N24" s="198"/>
      <c r="O24" s="198"/>
      <c r="P24" s="43"/>
      <c r="Q24" s="505">
        <f>SUM(O24)</f>
        <v>0</v>
      </c>
      <c r="R24" s="34"/>
      <c r="T24" s="51"/>
    </row>
    <row r="25" spans="3:22" ht="12.75" customHeight="1" x14ac:dyDescent="0.25">
      <c r="C25" s="487" t="s">
        <v>210</v>
      </c>
      <c r="D25" s="488" t="s">
        <v>826</v>
      </c>
      <c r="E25" s="56">
        <f>SUM(Tillgångar_utestående_belopp!G18)</f>
        <v>0</v>
      </c>
      <c r="F25" s="56">
        <f>SUM(Tillgångar_utestående_belopp!E18)</f>
        <v>0</v>
      </c>
      <c r="G25" s="198"/>
      <c r="H25" s="198"/>
      <c r="I25" s="198"/>
      <c r="J25" s="31"/>
      <c r="K25" s="198"/>
      <c r="L25" s="198"/>
      <c r="M25" s="198"/>
      <c r="N25" s="198"/>
      <c r="O25" s="198"/>
      <c r="P25" s="43"/>
      <c r="Q25" s="505">
        <f>SUM(O25)</f>
        <v>0</v>
      </c>
      <c r="R25" s="34"/>
      <c r="T25" s="51"/>
    </row>
    <row r="26" spans="3:22" ht="12.75" customHeight="1" x14ac:dyDescent="0.25">
      <c r="C26" s="489" t="s">
        <v>226</v>
      </c>
      <c r="D26" s="488" t="s">
        <v>836</v>
      </c>
      <c r="E26" s="56">
        <f>SUM(Tillgångar_utestående_belopp!G19)</f>
        <v>0</v>
      </c>
      <c r="F26" s="56">
        <f>SUM(Tillgångar_utestående_belopp!E19)</f>
        <v>0</v>
      </c>
      <c r="G26" s="329"/>
      <c r="H26" s="198"/>
      <c r="I26" s="198"/>
      <c r="J26" s="31"/>
      <c r="K26" s="198"/>
      <c r="L26" s="198"/>
      <c r="M26" s="198"/>
      <c r="N26" s="198"/>
      <c r="O26" s="201"/>
      <c r="P26" s="54"/>
      <c r="Q26" s="505">
        <f>SUM(O26)</f>
        <v>0</v>
      </c>
      <c r="R26" s="55"/>
      <c r="T26" s="51"/>
      <c r="U26" s="334"/>
    </row>
    <row r="27" spans="3:22" ht="12.75" customHeight="1" x14ac:dyDescent="0.25">
      <c r="C27" s="487" t="s">
        <v>130</v>
      </c>
      <c r="D27" s="488" t="s">
        <v>846</v>
      </c>
      <c r="E27" s="56">
        <f>SUM(Tillgångar_utestående_belopp!G20)</f>
        <v>0</v>
      </c>
      <c r="F27" s="56">
        <f>SUM(Tillgångar_utestående_belopp!E20)</f>
        <v>0</v>
      </c>
      <c r="G27" s="329"/>
      <c r="H27" s="333"/>
      <c r="I27" s="333"/>
      <c r="J27" s="32"/>
      <c r="K27" s="333"/>
      <c r="L27" s="333"/>
      <c r="M27" s="333"/>
      <c r="N27" s="333"/>
      <c r="O27" s="201"/>
      <c r="P27" s="58"/>
      <c r="Q27" s="505">
        <f>SUM(O27)</f>
        <v>0</v>
      </c>
      <c r="R27" s="59"/>
      <c r="T27" s="51"/>
    </row>
    <row r="28" spans="3:22" ht="12.75" customHeight="1" x14ac:dyDescent="0.25">
      <c r="C28" s="487" t="s">
        <v>146</v>
      </c>
      <c r="D28" s="488" t="s">
        <v>856</v>
      </c>
      <c r="E28" s="56">
        <f>SUM(Tillgångar_utestående_belopp!G21)</f>
        <v>0</v>
      </c>
      <c r="F28" s="56">
        <f>SUM(Tillgångar_utestående_belopp!E21)</f>
        <v>0</v>
      </c>
      <c r="G28" s="60"/>
      <c r="H28" s="32"/>
      <c r="I28" s="32"/>
      <c r="J28" s="32"/>
      <c r="K28" s="32"/>
      <c r="L28" s="32"/>
      <c r="M28" s="32"/>
      <c r="N28" s="32"/>
      <c r="O28" s="98"/>
      <c r="P28" s="43"/>
      <c r="Q28" s="335"/>
      <c r="R28" s="59"/>
      <c r="T28" s="51"/>
    </row>
    <row r="29" spans="3:22" ht="12.75" customHeight="1" x14ac:dyDescent="0.25">
      <c r="C29" s="487" t="s">
        <v>162</v>
      </c>
      <c r="D29" s="488" t="s">
        <v>866</v>
      </c>
      <c r="E29" s="56">
        <f>SUM(Tillgångar_utestående_belopp!G22)</f>
        <v>0</v>
      </c>
      <c r="F29" s="56">
        <f>SUM(Tillgångar_utestående_belopp!E22)</f>
        <v>0</v>
      </c>
      <c r="G29" s="60"/>
      <c r="H29" s="32"/>
      <c r="I29" s="32"/>
      <c r="J29" s="32"/>
      <c r="K29" s="32"/>
      <c r="L29" s="32"/>
      <c r="M29" s="32"/>
      <c r="N29" s="32"/>
      <c r="O29" s="98"/>
      <c r="P29" s="43"/>
      <c r="Q29" s="336"/>
      <c r="R29" s="59"/>
      <c r="T29" s="51"/>
    </row>
    <row r="30" spans="3:22" s="197" customFormat="1" ht="12.75" customHeight="1" x14ac:dyDescent="0.2">
      <c r="C30" s="487" t="s">
        <v>178</v>
      </c>
      <c r="D30" s="488" t="s">
        <v>876</v>
      </c>
      <c r="E30" s="56">
        <f>SUM(Tillgångar_utestående_belopp!G23)</f>
        <v>0</v>
      </c>
      <c r="F30" s="56">
        <f>SUM(Tillgångar_utestående_belopp!E23)</f>
        <v>0</v>
      </c>
      <c r="G30" s="198"/>
      <c r="H30" s="198"/>
      <c r="I30" s="198"/>
      <c r="J30" s="31"/>
      <c r="K30" s="198"/>
      <c r="L30" s="198"/>
      <c r="M30" s="198"/>
      <c r="N30" s="198"/>
      <c r="O30" s="198"/>
      <c r="P30" s="43"/>
      <c r="Q30" s="505">
        <f>SUM(O30)</f>
        <v>0</v>
      </c>
      <c r="R30" s="34"/>
      <c r="U30" s="337"/>
      <c r="V30" s="337"/>
    </row>
    <row r="31" spans="3:22" ht="12.75" customHeight="1" x14ac:dyDescent="0.25">
      <c r="C31" s="487" t="s">
        <v>194</v>
      </c>
      <c r="D31" s="488" t="s">
        <v>886</v>
      </c>
      <c r="E31" s="56">
        <f>SUM(Tillgångar_utestående_belopp!G24)</f>
        <v>0</v>
      </c>
      <c r="F31" s="56">
        <f>SUM(Tillgångar_utestående_belopp!E24)</f>
        <v>0</v>
      </c>
      <c r="G31" s="329"/>
      <c r="H31" s="333"/>
      <c r="I31" s="333"/>
      <c r="J31" s="32"/>
      <c r="K31" s="333"/>
      <c r="L31" s="333"/>
      <c r="M31" s="333"/>
      <c r="N31" s="333"/>
      <c r="O31" s="329"/>
      <c r="P31" s="58"/>
      <c r="Q31" s="505">
        <f>SUM(O31)</f>
        <v>0</v>
      </c>
      <c r="R31" s="59"/>
      <c r="T31" s="51"/>
    </row>
    <row r="32" spans="3:22" s="197" customFormat="1" ht="12.75" customHeight="1" x14ac:dyDescent="0.2">
      <c r="C32" s="487" t="s">
        <v>210</v>
      </c>
      <c r="D32" s="488" t="s">
        <v>896</v>
      </c>
      <c r="E32" s="56">
        <f>SUM(Tillgångar_utestående_belopp!G25)</f>
        <v>0</v>
      </c>
      <c r="F32" s="56">
        <f>SUM(Tillgångar_utestående_belopp!E25)</f>
        <v>0</v>
      </c>
      <c r="G32" s="198"/>
      <c r="H32" s="198"/>
      <c r="I32" s="198"/>
      <c r="J32" s="31"/>
      <c r="K32" s="198"/>
      <c r="L32" s="198"/>
      <c r="M32" s="198"/>
      <c r="N32" s="198"/>
      <c r="O32" s="198"/>
      <c r="P32" s="43"/>
      <c r="Q32" s="505">
        <f>SUM(O32)</f>
        <v>0</v>
      </c>
      <c r="R32" s="34"/>
      <c r="U32" s="337"/>
      <c r="V32" s="337"/>
    </row>
    <row r="33" spans="3:23" s="197" customFormat="1" ht="12.75" customHeight="1" x14ac:dyDescent="0.2">
      <c r="C33" s="489" t="s">
        <v>332</v>
      </c>
      <c r="D33" s="488" t="s">
        <v>906</v>
      </c>
      <c r="E33" s="56">
        <f>SUM(Tillgångar_utestående_belopp!G26)</f>
        <v>0</v>
      </c>
      <c r="F33" s="56">
        <f>SUM(Tillgångar_utestående_belopp!E26)</f>
        <v>0</v>
      </c>
      <c r="G33" s="198"/>
      <c r="H33" s="198"/>
      <c r="I33" s="198"/>
      <c r="J33" s="31"/>
      <c r="K33" s="198"/>
      <c r="L33" s="198"/>
      <c r="M33" s="198"/>
      <c r="N33" s="198"/>
      <c r="O33" s="198"/>
      <c r="P33" s="43"/>
      <c r="Q33" s="505">
        <f>SUM(O33)</f>
        <v>0</v>
      </c>
      <c r="R33" s="34"/>
      <c r="U33" s="337"/>
      <c r="V33" s="337"/>
    </row>
    <row r="34" spans="3:23" x14ac:dyDescent="0.25">
      <c r="C34" s="128"/>
      <c r="F34" s="128"/>
      <c r="G34" s="128"/>
      <c r="H34" s="311"/>
      <c r="I34" s="311"/>
      <c r="J34" s="311"/>
      <c r="K34" s="311"/>
      <c r="L34" s="311"/>
      <c r="M34" s="311"/>
      <c r="N34" s="311"/>
      <c r="Q34" s="338"/>
      <c r="T34" s="51"/>
      <c r="W34" s="310"/>
    </row>
    <row r="35" spans="3:23" ht="15.75" x14ac:dyDescent="0.25">
      <c r="C35" s="339"/>
      <c r="D35" s="340"/>
      <c r="E35" s="341"/>
      <c r="F35" s="341"/>
      <c r="G35" s="342"/>
      <c r="H35" s="342"/>
      <c r="I35" s="342"/>
      <c r="J35" s="342"/>
      <c r="K35" s="342"/>
      <c r="L35" s="342"/>
      <c r="M35" s="342"/>
      <c r="N35" s="342"/>
      <c r="O35" s="343"/>
      <c r="P35" s="342"/>
      <c r="Q35" s="344"/>
      <c r="R35" s="345"/>
      <c r="S35" s="345"/>
      <c r="V35" s="51"/>
    </row>
    <row r="36" spans="3:23" x14ac:dyDescent="0.25">
      <c r="C36" s="491" t="s">
        <v>350</v>
      </c>
      <c r="D36" s="471" t="s">
        <v>49</v>
      </c>
      <c r="E36" s="563" t="s">
        <v>628</v>
      </c>
      <c r="F36" s="564" t="s">
        <v>629</v>
      </c>
      <c r="G36" s="312"/>
      <c r="H36" s="346"/>
      <c r="I36" s="346"/>
      <c r="J36" s="346"/>
      <c r="K36" s="346"/>
      <c r="L36" s="346"/>
      <c r="M36" s="346"/>
      <c r="N36" s="346"/>
      <c r="O36" s="347"/>
      <c r="P36" s="315"/>
      <c r="Q36" s="348"/>
      <c r="S36" s="51"/>
      <c r="T36" s="51"/>
      <c r="W36" s="310"/>
    </row>
    <row r="37" spans="3:23" ht="24.75" customHeight="1" x14ac:dyDescent="0.25">
      <c r="C37" s="349"/>
      <c r="E37" s="642" t="s">
        <v>631</v>
      </c>
      <c r="F37" s="474" t="s">
        <v>632</v>
      </c>
      <c r="G37" s="479" t="s">
        <v>54</v>
      </c>
      <c r="H37" s="493" t="s">
        <v>633</v>
      </c>
      <c r="I37" s="313"/>
      <c r="J37" s="313"/>
      <c r="K37" s="313"/>
      <c r="L37" s="313"/>
      <c r="M37" s="350"/>
      <c r="N37" s="351"/>
      <c r="O37" s="566" t="s">
        <v>634</v>
      </c>
      <c r="P37" s="322"/>
      <c r="Q37" s="567" t="s">
        <v>630</v>
      </c>
      <c r="R37" s="323"/>
      <c r="S37" s="51"/>
      <c r="T37" s="51"/>
    </row>
    <row r="38" spans="3:23" ht="15.75" thickBot="1" x14ac:dyDescent="0.3">
      <c r="C38" s="324"/>
      <c r="D38" s="324"/>
      <c r="E38" s="568" t="s">
        <v>636</v>
      </c>
      <c r="F38" s="213"/>
      <c r="G38" s="190"/>
      <c r="H38" s="497" t="s">
        <v>60</v>
      </c>
      <c r="I38" s="497" t="s">
        <v>61</v>
      </c>
      <c r="J38" s="497" t="s">
        <v>62</v>
      </c>
      <c r="K38" s="497" t="s">
        <v>63</v>
      </c>
      <c r="L38" s="497" t="s">
        <v>64</v>
      </c>
      <c r="M38" s="497" t="s">
        <v>637</v>
      </c>
      <c r="N38" s="497" t="s">
        <v>638</v>
      </c>
      <c r="O38" s="352"/>
      <c r="P38" s="327"/>
      <c r="Q38" s="572" t="s">
        <v>916</v>
      </c>
      <c r="R38" s="328"/>
      <c r="S38" s="51"/>
      <c r="T38" s="51"/>
    </row>
    <row r="39" spans="3:23" ht="12.75" customHeight="1" x14ac:dyDescent="0.25">
      <c r="C39" s="489" t="s">
        <v>66</v>
      </c>
      <c r="D39" s="486" t="s">
        <v>917</v>
      </c>
      <c r="E39" s="66">
        <f>SUM(Tillgångar_utestående_belopp!G32)</f>
        <v>0</v>
      </c>
      <c r="F39" s="67">
        <f>SUM(Tillgångar_utestående_belopp!E32)</f>
        <v>0</v>
      </c>
      <c r="G39" s="353"/>
      <c r="H39" s="354"/>
      <c r="I39" s="354"/>
      <c r="J39" s="44"/>
      <c r="K39" s="354"/>
      <c r="L39" s="354"/>
      <c r="M39" s="354"/>
      <c r="N39" s="354"/>
      <c r="O39" s="355"/>
      <c r="P39" s="68"/>
      <c r="Q39" s="331"/>
      <c r="R39" s="69"/>
      <c r="S39" s="51"/>
      <c r="T39" s="51"/>
    </row>
    <row r="40" spans="3:23" ht="12.75" customHeight="1" x14ac:dyDescent="0.25">
      <c r="C40" s="573" t="s">
        <v>82</v>
      </c>
      <c r="D40" s="488" t="s">
        <v>927</v>
      </c>
      <c r="E40" s="66">
        <f>SUM(Tillgångar_utestående_belopp!G33)</f>
        <v>0</v>
      </c>
      <c r="F40" s="66">
        <f>SUM(Tillgångar_utestående_belopp!E33)</f>
        <v>0</v>
      </c>
      <c r="G40" s="217"/>
      <c r="H40" s="217"/>
      <c r="I40" s="217"/>
      <c r="J40" s="42"/>
      <c r="K40" s="217"/>
      <c r="L40" s="217"/>
      <c r="M40" s="217"/>
      <c r="N40" s="217"/>
      <c r="O40" s="217"/>
      <c r="P40" s="43"/>
      <c r="Q40" s="331"/>
      <c r="R40" s="34"/>
      <c r="S40" s="51"/>
      <c r="T40" s="51"/>
    </row>
    <row r="41" spans="3:23" ht="12.75" customHeight="1" x14ac:dyDescent="0.25">
      <c r="C41" s="487" t="s">
        <v>659</v>
      </c>
      <c r="D41" s="488" t="s">
        <v>937</v>
      </c>
      <c r="E41" s="356"/>
      <c r="F41" s="70"/>
      <c r="G41" s="42"/>
      <c r="H41" s="42"/>
      <c r="I41" s="42"/>
      <c r="J41" s="42"/>
      <c r="K41" s="42"/>
      <c r="L41" s="42"/>
      <c r="M41" s="42"/>
      <c r="N41" s="42"/>
      <c r="O41" s="42"/>
      <c r="P41" s="43"/>
      <c r="Q41" s="331"/>
      <c r="R41" s="34"/>
      <c r="S41" s="51"/>
      <c r="T41" s="51"/>
    </row>
    <row r="42" spans="3:23" ht="12.75" customHeight="1" x14ac:dyDescent="0.25">
      <c r="C42" s="571" t="s">
        <v>2197</v>
      </c>
      <c r="D42" s="488" t="s">
        <v>949</v>
      </c>
      <c r="E42" s="356"/>
      <c r="F42" s="217"/>
      <c r="G42" s="217"/>
      <c r="H42" s="217"/>
      <c r="I42" s="217"/>
      <c r="J42" s="42"/>
      <c r="K42" s="217"/>
      <c r="L42" s="217"/>
      <c r="M42" s="217"/>
      <c r="N42" s="217"/>
      <c r="O42" s="217"/>
      <c r="P42" s="43"/>
      <c r="Q42" s="331"/>
      <c r="R42" s="34"/>
      <c r="S42" s="51"/>
      <c r="T42" s="51"/>
    </row>
    <row r="43" spans="3:23" ht="12.75" customHeight="1" x14ac:dyDescent="0.25">
      <c r="C43" s="487" t="s">
        <v>2198</v>
      </c>
      <c r="D43" s="488" t="s">
        <v>961</v>
      </c>
      <c r="E43" s="356"/>
      <c r="F43" s="217"/>
      <c r="G43" s="217"/>
      <c r="H43" s="217"/>
      <c r="I43" s="217"/>
      <c r="J43" s="42"/>
      <c r="K43" s="217"/>
      <c r="L43" s="217"/>
      <c r="M43" s="217"/>
      <c r="N43" s="217"/>
      <c r="O43" s="217"/>
      <c r="P43" s="43"/>
      <c r="Q43" s="331"/>
      <c r="R43" s="34"/>
      <c r="S43" s="51"/>
      <c r="T43" s="51"/>
    </row>
    <row r="44" spans="3:23" ht="12.75" customHeight="1" x14ac:dyDescent="0.25">
      <c r="C44" s="487" t="s">
        <v>2199</v>
      </c>
      <c r="D44" s="488" t="s">
        <v>973</v>
      </c>
      <c r="E44" s="356"/>
      <c r="F44" s="217"/>
      <c r="G44" s="217"/>
      <c r="H44" s="217"/>
      <c r="I44" s="217"/>
      <c r="J44" s="42"/>
      <c r="K44" s="217"/>
      <c r="L44" s="217"/>
      <c r="M44" s="217"/>
      <c r="N44" s="217"/>
      <c r="O44" s="217"/>
      <c r="P44" s="43"/>
      <c r="Q44" s="331"/>
      <c r="R44" s="34"/>
      <c r="S44" s="51"/>
      <c r="T44" s="51"/>
    </row>
    <row r="45" spans="3:23" ht="12.75" customHeight="1" x14ac:dyDescent="0.25">
      <c r="C45" s="487" t="s">
        <v>98</v>
      </c>
      <c r="D45" s="488" t="s">
        <v>985</v>
      </c>
      <c r="E45" s="66">
        <f>SUM(Tillgångar_utestående_belopp!G34)</f>
        <v>0</v>
      </c>
      <c r="F45" s="66">
        <f>SUM(Tillgångar_utestående_belopp!E34)</f>
        <v>0</v>
      </c>
      <c r="G45" s="217"/>
      <c r="H45" s="217"/>
      <c r="I45" s="217"/>
      <c r="J45" s="42"/>
      <c r="K45" s="217"/>
      <c r="L45" s="217"/>
      <c r="M45" s="217"/>
      <c r="N45" s="217"/>
      <c r="O45" s="217"/>
      <c r="P45" s="43"/>
      <c r="Q45" s="331"/>
      <c r="R45" s="34"/>
      <c r="S45" s="51"/>
      <c r="T45" s="51"/>
    </row>
    <row r="46" spans="3:23" ht="12.75" customHeight="1" x14ac:dyDescent="0.25">
      <c r="C46" s="487" t="s">
        <v>659</v>
      </c>
      <c r="D46" s="488" t="s">
        <v>995</v>
      </c>
      <c r="E46" s="356"/>
      <c r="F46" s="70"/>
      <c r="G46" s="42"/>
      <c r="H46" s="42"/>
      <c r="I46" s="42"/>
      <c r="J46" s="42"/>
      <c r="K46" s="42"/>
      <c r="L46" s="42"/>
      <c r="M46" s="42"/>
      <c r="N46" s="42"/>
      <c r="O46" s="42"/>
      <c r="P46" s="43"/>
      <c r="Q46" s="331"/>
      <c r="R46" s="34"/>
      <c r="S46" s="51"/>
      <c r="T46" s="51"/>
    </row>
    <row r="47" spans="3:23" ht="12.75" customHeight="1" x14ac:dyDescent="0.25">
      <c r="C47" s="571" t="s">
        <v>2197</v>
      </c>
      <c r="D47" s="488" t="s">
        <v>1007</v>
      </c>
      <c r="E47" s="356"/>
      <c r="F47" s="217"/>
      <c r="G47" s="217"/>
      <c r="H47" s="217"/>
      <c r="I47" s="217"/>
      <c r="J47" s="42"/>
      <c r="K47" s="217"/>
      <c r="L47" s="217"/>
      <c r="M47" s="217"/>
      <c r="N47" s="217"/>
      <c r="O47" s="217"/>
      <c r="P47" s="43"/>
      <c r="Q47" s="331"/>
      <c r="R47" s="34"/>
      <c r="S47" s="51"/>
      <c r="T47" s="51"/>
    </row>
    <row r="48" spans="3:23" ht="12.75" customHeight="1" x14ac:dyDescent="0.25">
      <c r="C48" s="487" t="s">
        <v>2198</v>
      </c>
      <c r="D48" s="488" t="s">
        <v>1019</v>
      </c>
      <c r="E48" s="356"/>
      <c r="F48" s="217"/>
      <c r="G48" s="217"/>
      <c r="H48" s="217"/>
      <c r="I48" s="217"/>
      <c r="J48" s="42"/>
      <c r="K48" s="217"/>
      <c r="L48" s="217"/>
      <c r="M48" s="217"/>
      <c r="N48" s="217"/>
      <c r="O48" s="217"/>
      <c r="P48" s="43"/>
      <c r="Q48" s="331"/>
      <c r="R48" s="34"/>
      <c r="S48" s="51"/>
      <c r="T48" s="51"/>
    </row>
    <row r="49" spans="3:22" ht="12.75" customHeight="1" x14ac:dyDescent="0.25">
      <c r="C49" s="487" t="s">
        <v>2199</v>
      </c>
      <c r="D49" s="488" t="s">
        <v>1031</v>
      </c>
      <c r="E49" s="356"/>
      <c r="F49" s="217"/>
      <c r="G49" s="217"/>
      <c r="H49" s="217"/>
      <c r="I49" s="217"/>
      <c r="J49" s="42"/>
      <c r="K49" s="217"/>
      <c r="L49" s="217"/>
      <c r="M49" s="217"/>
      <c r="N49" s="217"/>
      <c r="O49" s="217"/>
      <c r="P49" s="43"/>
      <c r="Q49" s="331"/>
      <c r="R49" s="34"/>
      <c r="S49" s="51"/>
      <c r="T49" s="51"/>
    </row>
    <row r="50" spans="3:22" ht="12.75" customHeight="1" x14ac:dyDescent="0.25">
      <c r="C50" s="489" t="s">
        <v>114</v>
      </c>
      <c r="D50" s="488" t="s">
        <v>1043</v>
      </c>
      <c r="E50" s="66">
        <f>SUM(Tillgångar_utestående_belopp!G35)</f>
        <v>0</v>
      </c>
      <c r="F50" s="66">
        <f>SUM(Tillgångar_utestående_belopp!E35)</f>
        <v>0</v>
      </c>
      <c r="G50" s="217"/>
      <c r="H50" s="217"/>
      <c r="I50" s="217"/>
      <c r="J50" s="42"/>
      <c r="K50" s="217"/>
      <c r="L50" s="217"/>
      <c r="M50" s="217"/>
      <c r="N50" s="217"/>
      <c r="O50" s="217"/>
      <c r="P50" s="46"/>
      <c r="Q50" s="357"/>
      <c r="R50" s="34"/>
      <c r="S50" s="51"/>
      <c r="T50" s="51"/>
      <c r="U50" s="334"/>
    </row>
    <row r="51" spans="3:22" ht="12.75" customHeight="1" x14ac:dyDescent="0.25">
      <c r="C51" s="487" t="s">
        <v>130</v>
      </c>
      <c r="D51" s="488" t="s">
        <v>1053</v>
      </c>
      <c r="E51" s="66">
        <f>SUM(Tillgångar_utestående_belopp!G36)</f>
        <v>0</v>
      </c>
      <c r="F51" s="66">
        <f>SUM(Tillgångar_utestående_belopp!E36)</f>
        <v>0</v>
      </c>
      <c r="G51" s="217"/>
      <c r="H51" s="217"/>
      <c r="I51" s="217"/>
      <c r="J51" s="42"/>
      <c r="K51" s="217"/>
      <c r="L51" s="217"/>
      <c r="M51" s="217"/>
      <c r="N51" s="217"/>
      <c r="O51" s="217"/>
      <c r="P51" s="46"/>
      <c r="Q51" s="217"/>
      <c r="R51" s="34"/>
      <c r="S51" s="51"/>
      <c r="T51" s="51"/>
    </row>
    <row r="52" spans="3:22" ht="12.75" customHeight="1" x14ac:dyDescent="0.25">
      <c r="C52" s="487" t="s">
        <v>146</v>
      </c>
      <c r="D52" s="488" t="s">
        <v>1063</v>
      </c>
      <c r="E52" s="66">
        <f>SUM(Tillgångar_utestående_belopp!G37)</f>
        <v>0</v>
      </c>
      <c r="F52" s="66">
        <f>SUM(Tillgångar_utestående_belopp!E37)</f>
        <v>0</v>
      </c>
      <c r="G52" s="217"/>
      <c r="H52" s="217"/>
      <c r="I52" s="217"/>
      <c r="J52" s="42"/>
      <c r="K52" s="42"/>
      <c r="L52" s="42"/>
      <c r="M52" s="42"/>
      <c r="N52" s="42"/>
      <c r="O52" s="42"/>
      <c r="P52" s="43"/>
      <c r="Q52" s="331"/>
      <c r="R52" s="34"/>
      <c r="S52" s="51"/>
      <c r="T52" s="51"/>
    </row>
    <row r="53" spans="3:22" ht="12.75" customHeight="1" x14ac:dyDescent="0.25">
      <c r="C53" s="487" t="s">
        <v>162</v>
      </c>
      <c r="D53" s="488" t="s">
        <v>1073</v>
      </c>
      <c r="E53" s="66">
        <f>SUM(Tillgångar_utestående_belopp!G38)</f>
        <v>0</v>
      </c>
      <c r="F53" s="66">
        <f>SUM(Tillgångar_utestående_belopp!E38)</f>
        <v>0</v>
      </c>
      <c r="G53" s="217"/>
      <c r="H53" s="217"/>
      <c r="I53" s="217"/>
      <c r="J53" s="42"/>
      <c r="K53" s="42"/>
      <c r="L53" s="42"/>
      <c r="M53" s="42"/>
      <c r="N53" s="42"/>
      <c r="O53" s="42"/>
      <c r="P53" s="43"/>
      <c r="Q53" s="331"/>
      <c r="R53" s="34"/>
      <c r="S53" s="51"/>
      <c r="T53" s="51"/>
    </row>
    <row r="54" spans="3:22" ht="12.75" customHeight="1" x14ac:dyDescent="0.25">
      <c r="C54" s="487" t="s">
        <v>178</v>
      </c>
      <c r="D54" s="488" t="s">
        <v>1083</v>
      </c>
      <c r="E54" s="66">
        <f>SUM(Tillgångar_utestående_belopp!G39)</f>
        <v>0</v>
      </c>
      <c r="F54" s="66">
        <f>SUM(Tillgångar_utestående_belopp!E39)</f>
        <v>0</v>
      </c>
      <c r="G54" s="217"/>
      <c r="H54" s="217"/>
      <c r="I54" s="217"/>
      <c r="J54" s="42"/>
      <c r="K54" s="217"/>
      <c r="L54" s="217"/>
      <c r="M54" s="217"/>
      <c r="N54" s="217"/>
      <c r="O54" s="217"/>
      <c r="P54" s="46"/>
      <c r="Q54" s="217"/>
      <c r="R54" s="34"/>
      <c r="S54" s="51"/>
      <c r="T54" s="51"/>
      <c r="U54" s="358"/>
    </row>
    <row r="55" spans="3:22" ht="12.75" customHeight="1" x14ac:dyDescent="0.25">
      <c r="C55" s="487" t="s">
        <v>194</v>
      </c>
      <c r="D55" s="488" t="s">
        <v>1093</v>
      </c>
      <c r="E55" s="66">
        <f>SUM(Tillgångar_utestående_belopp!G40)</f>
        <v>0</v>
      </c>
      <c r="F55" s="66">
        <f>SUM(Tillgångar_utestående_belopp!E40)</f>
        <v>0</v>
      </c>
      <c r="G55" s="355"/>
      <c r="H55" s="217"/>
      <c r="I55" s="217"/>
      <c r="J55" s="42"/>
      <c r="K55" s="217"/>
      <c r="L55" s="217"/>
      <c r="M55" s="217"/>
      <c r="N55" s="217"/>
      <c r="O55" s="217"/>
      <c r="P55" s="46"/>
      <c r="Q55" s="359"/>
      <c r="R55" s="34"/>
      <c r="S55" s="51"/>
      <c r="T55" s="51"/>
      <c r="U55" s="360"/>
    </row>
    <row r="56" spans="3:22" ht="12.75" customHeight="1" x14ac:dyDescent="0.25">
      <c r="C56" s="487" t="s">
        <v>210</v>
      </c>
      <c r="D56" s="488" t="s">
        <v>1103</v>
      </c>
      <c r="E56" s="66">
        <f>SUM(Tillgångar_utestående_belopp!G41)</f>
        <v>0</v>
      </c>
      <c r="F56" s="66">
        <f>SUM(Tillgångar_utestående_belopp!E41)</f>
        <v>0</v>
      </c>
      <c r="G56" s="355"/>
      <c r="H56" s="217"/>
      <c r="I56" s="217"/>
      <c r="J56" s="42"/>
      <c r="K56" s="217"/>
      <c r="L56" s="217"/>
      <c r="M56" s="217"/>
      <c r="N56" s="217"/>
      <c r="O56" s="217"/>
      <c r="P56" s="46"/>
      <c r="Q56" s="359"/>
      <c r="R56" s="34"/>
      <c r="S56" s="51"/>
      <c r="T56" s="51"/>
      <c r="U56" s="360"/>
    </row>
    <row r="57" spans="3:22" ht="12.75" customHeight="1" x14ac:dyDescent="0.25">
      <c r="C57" s="489" t="s">
        <v>226</v>
      </c>
      <c r="D57" s="488" t="s">
        <v>1113</v>
      </c>
      <c r="E57" s="66">
        <f>SUM(Tillgångar_utestående_belopp!G42)</f>
        <v>0</v>
      </c>
      <c r="F57" s="66">
        <f>SUM(Tillgångar_utestående_belopp!E42)</f>
        <v>0</v>
      </c>
      <c r="G57" s="71"/>
      <c r="H57" s="354"/>
      <c r="I57" s="354"/>
      <c r="J57" s="44"/>
      <c r="K57" s="354"/>
      <c r="L57" s="354"/>
      <c r="M57" s="354"/>
      <c r="N57" s="354"/>
      <c r="O57" s="219"/>
      <c r="P57" s="68"/>
      <c r="Q57" s="361"/>
      <c r="R57" s="69"/>
      <c r="S57" s="51"/>
      <c r="T57" s="51"/>
      <c r="U57" s="362"/>
    </row>
    <row r="58" spans="3:22" ht="12.75" customHeight="1" x14ac:dyDescent="0.25">
      <c r="C58" s="487" t="s">
        <v>130</v>
      </c>
      <c r="D58" s="488" t="s">
        <v>1123</v>
      </c>
      <c r="E58" s="66">
        <f>SUM(Tillgångar_utestående_belopp!G43)</f>
        <v>0</v>
      </c>
      <c r="F58" s="66">
        <f>SUM(Tillgångar_utestående_belopp!E43)</f>
        <v>0</v>
      </c>
      <c r="G58" s="71"/>
      <c r="H58" s="354"/>
      <c r="I58" s="354"/>
      <c r="J58" s="44"/>
      <c r="K58" s="354"/>
      <c r="L58" s="354"/>
      <c r="M58" s="354"/>
      <c r="N58" s="354"/>
      <c r="O58" s="219"/>
      <c r="P58" s="72"/>
      <c r="Q58" s="220"/>
      <c r="R58" s="73"/>
      <c r="S58" s="51"/>
      <c r="T58" s="51"/>
      <c r="U58" s="360"/>
    </row>
    <row r="59" spans="3:22" ht="12.75" customHeight="1" x14ac:dyDescent="0.25">
      <c r="C59" s="487" t="s">
        <v>146</v>
      </c>
      <c r="D59" s="488" t="s">
        <v>1133</v>
      </c>
      <c r="E59" s="66">
        <f>SUM(Tillgångar_utestående_belopp!G44)</f>
        <v>0</v>
      </c>
      <c r="F59" s="66">
        <f>SUM(Tillgångar_utestående_belopp!E44)</f>
        <v>0</v>
      </c>
      <c r="G59" s="71"/>
      <c r="H59" s="44"/>
      <c r="I59" s="44"/>
      <c r="J59" s="44"/>
      <c r="K59" s="44"/>
      <c r="L59" s="44"/>
      <c r="M59" s="44"/>
      <c r="N59" s="44"/>
      <c r="O59" s="99"/>
      <c r="P59" s="43"/>
      <c r="Q59" s="335"/>
      <c r="R59" s="73"/>
      <c r="S59" s="51"/>
      <c r="T59" s="51"/>
      <c r="U59" s="360"/>
    </row>
    <row r="60" spans="3:22" ht="12.75" customHeight="1" x14ac:dyDescent="0.25">
      <c r="C60" s="487" t="s">
        <v>162</v>
      </c>
      <c r="D60" s="488" t="s">
        <v>1143</v>
      </c>
      <c r="E60" s="66">
        <f>SUM(Tillgångar_utestående_belopp!G45)</f>
        <v>0</v>
      </c>
      <c r="F60" s="66">
        <f>SUM(Tillgångar_utestående_belopp!E45)</f>
        <v>0</v>
      </c>
      <c r="G60" s="71"/>
      <c r="H60" s="44"/>
      <c r="I60" s="44"/>
      <c r="J60" s="44"/>
      <c r="K60" s="44"/>
      <c r="L60" s="44"/>
      <c r="M60" s="44"/>
      <c r="N60" s="44"/>
      <c r="O60" s="99"/>
      <c r="P60" s="43"/>
      <c r="Q60" s="336"/>
      <c r="R60" s="73"/>
      <c r="S60" s="51"/>
      <c r="T60" s="51"/>
      <c r="U60" s="360"/>
    </row>
    <row r="61" spans="3:22" s="197" customFormat="1" ht="12.75" customHeight="1" x14ac:dyDescent="0.2">
      <c r="C61" s="487" t="s">
        <v>178</v>
      </c>
      <c r="D61" s="488" t="s">
        <v>1153</v>
      </c>
      <c r="E61" s="66">
        <f>SUM(Tillgångar_utestående_belopp!G46)</f>
        <v>0</v>
      </c>
      <c r="F61" s="66">
        <f>SUM(Tillgångar_utestående_belopp!E46)</f>
        <v>0</v>
      </c>
      <c r="G61" s="42"/>
      <c r="H61" s="217"/>
      <c r="I61" s="217"/>
      <c r="J61" s="42"/>
      <c r="K61" s="217"/>
      <c r="L61" s="217"/>
      <c r="M61" s="217"/>
      <c r="N61" s="217"/>
      <c r="O61" s="217"/>
      <c r="P61" s="46"/>
      <c r="Q61" s="217"/>
      <c r="R61" s="34"/>
      <c r="U61" s="363"/>
      <c r="V61" s="337"/>
    </row>
    <row r="62" spans="3:22" ht="12.75" customHeight="1" x14ac:dyDescent="0.25">
      <c r="C62" s="487" t="s">
        <v>194</v>
      </c>
      <c r="D62" s="574" t="s">
        <v>1163</v>
      </c>
      <c r="E62" s="66">
        <f>SUM(Tillgångar_utestående_belopp!G47)</f>
        <v>0</v>
      </c>
      <c r="F62" s="66">
        <f>SUM(Tillgångar_utestående_belopp!E47)</f>
        <v>0</v>
      </c>
      <c r="G62" s="71"/>
      <c r="H62" s="354"/>
      <c r="I62" s="354"/>
      <c r="J62" s="44"/>
      <c r="K62" s="354"/>
      <c r="L62" s="354"/>
      <c r="M62" s="354"/>
      <c r="N62" s="354"/>
      <c r="O62" s="355"/>
      <c r="P62" s="72"/>
      <c r="Q62" s="359"/>
      <c r="R62" s="73"/>
      <c r="S62" s="51"/>
      <c r="T62" s="51"/>
      <c r="U62" s="360"/>
    </row>
    <row r="63" spans="3:22" s="197" customFormat="1" ht="12.75" customHeight="1" x14ac:dyDescent="0.25">
      <c r="C63" s="487" t="s">
        <v>210</v>
      </c>
      <c r="D63" s="574" t="s">
        <v>1173</v>
      </c>
      <c r="E63" s="66">
        <f>SUM(Tillgångar_utestående_belopp!G48)</f>
        <v>0</v>
      </c>
      <c r="F63" s="66">
        <f>SUM(Tillgångar_utestående_belopp!E48)</f>
        <v>0</v>
      </c>
      <c r="G63" s="42"/>
      <c r="H63" s="217"/>
      <c r="I63" s="217"/>
      <c r="J63" s="42"/>
      <c r="K63" s="217"/>
      <c r="L63" s="217"/>
      <c r="M63" s="217"/>
      <c r="N63" s="217"/>
      <c r="O63" s="217"/>
      <c r="P63" s="46"/>
      <c r="Q63" s="359"/>
      <c r="R63" s="74"/>
      <c r="U63" s="360"/>
      <c r="V63" s="337"/>
    </row>
    <row r="64" spans="3:22" s="197" customFormat="1" ht="12.75" customHeight="1" x14ac:dyDescent="0.2">
      <c r="C64" s="489" t="s">
        <v>332</v>
      </c>
      <c r="D64" s="574" t="s">
        <v>1183</v>
      </c>
      <c r="E64" s="66">
        <f>SUM(Tillgångar_utestående_belopp!G49)</f>
        <v>0</v>
      </c>
      <c r="F64" s="66">
        <f>SUM(Tillgångar_utestående_belopp!E49)</f>
        <v>0</v>
      </c>
      <c r="G64" s="42"/>
      <c r="H64" s="217"/>
      <c r="I64" s="217"/>
      <c r="J64" s="42"/>
      <c r="K64" s="217"/>
      <c r="L64" s="217"/>
      <c r="M64" s="217"/>
      <c r="N64" s="217"/>
      <c r="O64" s="217"/>
      <c r="P64" s="46"/>
      <c r="Q64" s="359"/>
      <c r="R64" s="74"/>
      <c r="U64" s="363"/>
      <c r="V64" s="337"/>
    </row>
    <row r="65" spans="3:22" x14ac:dyDescent="0.25">
      <c r="P65" s="315"/>
    </row>
    <row r="66" spans="3:22" x14ac:dyDescent="0.25">
      <c r="C66" s="575" t="s">
        <v>1193</v>
      </c>
      <c r="D66" s="364"/>
      <c r="E66" s="364"/>
    </row>
    <row r="67" spans="3:22" x14ac:dyDescent="0.25">
      <c r="T67" s="365"/>
    </row>
    <row r="68" spans="3:22" x14ac:dyDescent="0.25">
      <c r="C68" s="576" t="s">
        <v>623</v>
      </c>
    </row>
    <row r="70" spans="3:22" ht="15.75" x14ac:dyDescent="0.25">
      <c r="C70" s="577" t="s">
        <v>348</v>
      </c>
      <c r="D70" s="340"/>
      <c r="E70" s="340"/>
      <c r="F70" s="340"/>
      <c r="G70" s="342"/>
      <c r="H70" s="342"/>
      <c r="I70" s="342"/>
      <c r="J70" s="342"/>
      <c r="K70" s="342"/>
      <c r="L70" s="342"/>
      <c r="M70" s="342"/>
      <c r="N70" s="342"/>
      <c r="O70" s="343"/>
      <c r="P70" s="342"/>
      <c r="Q70" s="344"/>
      <c r="R70" s="345"/>
      <c r="S70" s="345"/>
      <c r="V70" s="51"/>
    </row>
    <row r="71" spans="3:22" x14ac:dyDescent="0.25">
      <c r="C71" s="578" t="s">
        <v>627</v>
      </c>
      <c r="D71" s="579" t="s">
        <v>49</v>
      </c>
      <c r="E71" s="580" t="s">
        <v>628</v>
      </c>
      <c r="F71" s="581" t="s">
        <v>629</v>
      </c>
      <c r="G71" s="366"/>
      <c r="H71" s="367"/>
      <c r="I71" s="367"/>
      <c r="J71" s="367"/>
      <c r="K71" s="367"/>
      <c r="L71" s="367"/>
      <c r="M71" s="367"/>
      <c r="N71" s="367"/>
      <c r="O71" s="367"/>
      <c r="P71" s="367"/>
      <c r="Q71" s="368"/>
      <c r="R71" s="338"/>
      <c r="S71" s="51"/>
    </row>
    <row r="72" spans="3:22" x14ac:dyDescent="0.25">
      <c r="C72" s="369"/>
      <c r="D72" s="369"/>
      <c r="E72" s="582" t="s">
        <v>631</v>
      </c>
      <c r="F72" s="583" t="s">
        <v>632</v>
      </c>
      <c r="G72" s="522" t="s">
        <v>54</v>
      </c>
      <c r="H72" s="584" t="s">
        <v>633</v>
      </c>
      <c r="I72" s="370"/>
      <c r="J72" s="370"/>
      <c r="K72" s="370"/>
      <c r="L72" s="371"/>
      <c r="M72" s="372"/>
      <c r="N72" s="373"/>
      <c r="O72" s="585" t="s">
        <v>634</v>
      </c>
      <c r="P72" s="374"/>
      <c r="Q72" s="586" t="s">
        <v>630</v>
      </c>
      <c r="R72" s="338"/>
      <c r="S72" s="51"/>
    </row>
    <row r="73" spans="3:22" ht="15.75" thickBot="1" x14ac:dyDescent="0.3">
      <c r="C73" s="375"/>
      <c r="D73" s="375"/>
      <c r="E73" s="587" t="s">
        <v>636</v>
      </c>
      <c r="F73" s="258"/>
      <c r="G73" s="259"/>
      <c r="H73" s="588" t="s">
        <v>60</v>
      </c>
      <c r="I73" s="588" t="s">
        <v>61</v>
      </c>
      <c r="J73" s="589" t="s">
        <v>62</v>
      </c>
      <c r="K73" s="589" t="s">
        <v>63</v>
      </c>
      <c r="L73" s="588" t="s">
        <v>64</v>
      </c>
      <c r="M73" s="589" t="s">
        <v>637</v>
      </c>
      <c r="N73" s="590" t="s">
        <v>638</v>
      </c>
      <c r="O73" s="376"/>
      <c r="P73" s="377"/>
      <c r="Q73" s="591" t="s">
        <v>635</v>
      </c>
      <c r="R73" s="338"/>
      <c r="S73" s="51"/>
    </row>
    <row r="74" spans="3:22" ht="12.75" customHeight="1" x14ac:dyDescent="0.25">
      <c r="C74" s="592" t="s">
        <v>66</v>
      </c>
      <c r="D74" s="593" t="s">
        <v>639</v>
      </c>
      <c r="E74" s="61" t="str">
        <f t="shared" ref="E74:O74" si="0">IF(ABS(E8-(E9+E14))&lt;=25,"","Summafel")</f>
        <v/>
      </c>
      <c r="F74" s="61" t="str">
        <f t="shared" si="0"/>
        <v/>
      </c>
      <c r="G74" s="61" t="str">
        <f t="shared" si="0"/>
        <v/>
      </c>
      <c r="H74" s="61" t="str">
        <f t="shared" si="0"/>
        <v/>
      </c>
      <c r="I74" s="61" t="str">
        <f t="shared" si="0"/>
        <v/>
      </c>
      <c r="J74" s="61" t="str">
        <f t="shared" si="0"/>
        <v/>
      </c>
      <c r="K74" s="61" t="str">
        <f t="shared" si="0"/>
        <v/>
      </c>
      <c r="L74" s="61" t="str">
        <f t="shared" si="0"/>
        <v/>
      </c>
      <c r="M74" s="61" t="str">
        <f t="shared" si="0"/>
        <v/>
      </c>
      <c r="N74" s="61" t="str">
        <f t="shared" si="0"/>
        <v/>
      </c>
      <c r="O74" s="61" t="str">
        <f t="shared" si="0"/>
        <v/>
      </c>
      <c r="P74" s="61" t="str">
        <f>IF(ABS(O8-(F8+G8+H8+I8+J8+K8+L8+M8+N8))&lt;=25,"","Summafel")</f>
        <v/>
      </c>
      <c r="Q74" s="378" t="str">
        <f>IF(ABS(Q19-(Q20+Q23+Q24+Q25))&lt;=25,"","Summafel")</f>
        <v/>
      </c>
      <c r="R74" s="338"/>
      <c r="S74" s="51"/>
    </row>
    <row r="75" spans="3:22" ht="12.75" customHeight="1" x14ac:dyDescent="0.25">
      <c r="C75" s="379"/>
      <c r="D75" s="593" t="s">
        <v>639</v>
      </c>
      <c r="E75" s="62"/>
      <c r="F75" s="63" t="str">
        <f>IF(F8&lt;Tillgångar_utestående_belopp!E9+0.01,"","?")</f>
        <v/>
      </c>
      <c r="G75" s="62"/>
      <c r="H75" s="63" t="str">
        <f>IF(H8&lt;Tillgångar_utestående_belopp!J9+0.01,"","?")</f>
        <v/>
      </c>
      <c r="I75" s="63" t="str">
        <f>IF(I8&lt;Tillgångar_utestående_belopp!K9+0.01,"","?")</f>
        <v/>
      </c>
      <c r="J75" s="63" t="str">
        <f>IF(J8&lt;Tillgångar_utestående_belopp!L9+0.01,"","?")</f>
        <v/>
      </c>
      <c r="K75" s="63" t="str">
        <f>IF(K8&lt;Tillgångar_utestående_belopp!M9+0.01,"","?")</f>
        <v/>
      </c>
      <c r="L75" s="63" t="str">
        <f>IF(L8&lt;Tillgångar_utestående_belopp!N9+0.01,"","?")</f>
        <v/>
      </c>
      <c r="M75" s="380"/>
      <c r="N75" s="63" t="str">
        <f>IF((M8+N8)&lt;Tillgångar_utestående_belopp!O9+0.01,"","?")</f>
        <v/>
      </c>
      <c r="O75" s="63" t="str">
        <f>IF(O8&lt;Tillgångar_utestående_belopp!P9+0.01,"","?")</f>
        <v/>
      </c>
      <c r="P75" s="381"/>
      <c r="Q75" s="381"/>
      <c r="R75" s="338"/>
      <c r="S75" s="51"/>
    </row>
    <row r="76" spans="3:22" ht="12.75" customHeight="1" x14ac:dyDescent="0.25">
      <c r="C76" s="594" t="s">
        <v>586</v>
      </c>
      <c r="D76" s="595" t="s">
        <v>649</v>
      </c>
      <c r="E76" s="64" t="str">
        <f t="shared" ref="E76:O76" si="1">IF(ABS(E9-(E10+E11+E12+E13))&lt;=25,"","Summafel")</f>
        <v/>
      </c>
      <c r="F76" s="64" t="str">
        <f t="shared" si="1"/>
        <v/>
      </c>
      <c r="G76" s="64" t="str">
        <f t="shared" si="1"/>
        <v/>
      </c>
      <c r="H76" s="64" t="str">
        <f t="shared" si="1"/>
        <v/>
      </c>
      <c r="I76" s="64" t="str">
        <f t="shared" si="1"/>
        <v/>
      </c>
      <c r="J76" s="64" t="str">
        <f t="shared" si="1"/>
        <v/>
      </c>
      <c r="K76" s="64" t="str">
        <f t="shared" si="1"/>
        <v/>
      </c>
      <c r="L76" s="64" t="str">
        <f t="shared" si="1"/>
        <v/>
      </c>
      <c r="M76" s="64" t="str">
        <f t="shared" si="1"/>
        <v/>
      </c>
      <c r="N76" s="64" t="str">
        <f t="shared" si="1"/>
        <v/>
      </c>
      <c r="O76" s="64" t="str">
        <f t="shared" si="1"/>
        <v/>
      </c>
      <c r="P76" s="64" t="str">
        <f t="shared" ref="P76:P86" si="2">IF(ABS(O9-(F9+G9+H9+I9+J9+K9+L9+M9+N9))&lt;=25,"","Summafel")</f>
        <v/>
      </c>
      <c r="Q76" s="381"/>
      <c r="R76" s="338"/>
      <c r="S76" s="51"/>
    </row>
    <row r="77" spans="3:22" ht="12.75" customHeight="1" x14ac:dyDescent="0.25">
      <c r="C77" s="533" t="s">
        <v>659</v>
      </c>
      <c r="D77" s="595" t="s">
        <v>660</v>
      </c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4" t="str">
        <f t="shared" si="2"/>
        <v/>
      </c>
      <c r="Q77" s="381"/>
      <c r="R77" s="338"/>
      <c r="S77" s="51"/>
    </row>
    <row r="78" spans="3:22" ht="12.75" customHeight="1" x14ac:dyDescent="0.25">
      <c r="C78" s="533" t="s">
        <v>2197</v>
      </c>
      <c r="D78" s="595" t="s">
        <v>672</v>
      </c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4" t="str">
        <f t="shared" si="2"/>
        <v/>
      </c>
      <c r="Q78" s="381"/>
      <c r="R78" s="338"/>
      <c r="S78" s="51"/>
    </row>
    <row r="79" spans="3:22" ht="12.75" customHeight="1" x14ac:dyDescent="0.25">
      <c r="C79" s="533" t="s">
        <v>2198</v>
      </c>
      <c r="D79" s="595" t="s">
        <v>684</v>
      </c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4" t="str">
        <f t="shared" si="2"/>
        <v/>
      </c>
      <c r="Q79" s="381"/>
      <c r="R79" s="338"/>
      <c r="S79" s="51"/>
    </row>
    <row r="80" spans="3:22" ht="12.75" customHeight="1" x14ac:dyDescent="0.25">
      <c r="C80" s="533" t="s">
        <v>2199</v>
      </c>
      <c r="D80" s="595" t="s">
        <v>696</v>
      </c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4" t="str">
        <f t="shared" si="2"/>
        <v/>
      </c>
      <c r="Q80" s="381"/>
      <c r="R80" s="338"/>
      <c r="S80" s="51"/>
    </row>
    <row r="81" spans="3:19" s="310" customFormat="1" ht="12.75" customHeight="1" x14ac:dyDescent="0.25">
      <c r="C81" s="594" t="s">
        <v>98</v>
      </c>
      <c r="D81" s="595" t="s">
        <v>708</v>
      </c>
      <c r="E81" s="64" t="str">
        <f t="shared" ref="E81:O81" si="3">IF(ABS(E14-(E15+E16+E17+E18))&lt;=25,"","Summafel")</f>
        <v/>
      </c>
      <c r="F81" s="64" t="str">
        <f t="shared" si="3"/>
        <v/>
      </c>
      <c r="G81" s="64" t="str">
        <f t="shared" si="3"/>
        <v/>
      </c>
      <c r="H81" s="64" t="str">
        <f t="shared" si="3"/>
        <v/>
      </c>
      <c r="I81" s="64" t="str">
        <f t="shared" si="3"/>
        <v/>
      </c>
      <c r="J81" s="64" t="str">
        <f t="shared" si="3"/>
        <v/>
      </c>
      <c r="K81" s="64" t="str">
        <f t="shared" si="3"/>
        <v/>
      </c>
      <c r="L81" s="64" t="str">
        <f t="shared" si="3"/>
        <v/>
      </c>
      <c r="M81" s="64" t="str">
        <f t="shared" si="3"/>
        <v/>
      </c>
      <c r="N81" s="64" t="str">
        <f t="shared" si="3"/>
        <v/>
      </c>
      <c r="O81" s="64" t="str">
        <f t="shared" si="3"/>
        <v/>
      </c>
      <c r="P81" s="64" t="str">
        <f t="shared" si="2"/>
        <v/>
      </c>
      <c r="Q81" s="381"/>
      <c r="R81" s="338"/>
      <c r="S81" s="51"/>
    </row>
    <row r="82" spans="3:19" s="310" customFormat="1" ht="12.75" customHeight="1" x14ac:dyDescent="0.25">
      <c r="C82" s="533" t="s">
        <v>659</v>
      </c>
      <c r="D82" s="595" t="s">
        <v>718</v>
      </c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4" t="str">
        <f t="shared" si="2"/>
        <v/>
      </c>
      <c r="Q82" s="381"/>
      <c r="R82" s="338"/>
      <c r="S82" s="51"/>
    </row>
    <row r="83" spans="3:19" s="310" customFormat="1" ht="12.75" customHeight="1" x14ac:dyDescent="0.25">
      <c r="C83" s="533" t="s">
        <v>2197</v>
      </c>
      <c r="D83" s="595" t="s">
        <v>730</v>
      </c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4" t="str">
        <f t="shared" si="2"/>
        <v/>
      </c>
      <c r="Q83" s="381"/>
      <c r="R83" s="338"/>
      <c r="S83" s="51"/>
    </row>
    <row r="84" spans="3:19" s="310" customFormat="1" ht="12.75" customHeight="1" x14ac:dyDescent="0.25">
      <c r="C84" s="533" t="s">
        <v>2198</v>
      </c>
      <c r="D84" s="595" t="s">
        <v>742</v>
      </c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4" t="str">
        <f t="shared" si="2"/>
        <v/>
      </c>
      <c r="Q84" s="381"/>
      <c r="R84" s="338"/>
      <c r="S84" s="51"/>
    </row>
    <row r="85" spans="3:19" s="310" customFormat="1" ht="12.75" customHeight="1" x14ac:dyDescent="0.25">
      <c r="C85" s="533" t="s">
        <v>2199</v>
      </c>
      <c r="D85" s="595" t="s">
        <v>754</v>
      </c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4" t="str">
        <f t="shared" si="2"/>
        <v/>
      </c>
      <c r="Q85" s="381"/>
      <c r="R85" s="338"/>
      <c r="S85" s="51"/>
    </row>
    <row r="86" spans="3:19" s="310" customFormat="1" ht="12.75" customHeight="1" x14ac:dyDescent="0.25">
      <c r="C86" s="596" t="s">
        <v>114</v>
      </c>
      <c r="D86" s="595" t="s">
        <v>766</v>
      </c>
      <c r="E86" s="64" t="str">
        <f t="shared" ref="E86:O86" si="4">IF(ABS(E19-(E20+E23+E24+E25))&lt;=25,"","Summafel")</f>
        <v/>
      </c>
      <c r="F86" s="64" t="str">
        <f t="shared" si="4"/>
        <v/>
      </c>
      <c r="G86" s="64" t="str">
        <f t="shared" si="4"/>
        <v/>
      </c>
      <c r="H86" s="64" t="str">
        <f t="shared" si="4"/>
        <v/>
      </c>
      <c r="I86" s="64" t="str">
        <f t="shared" si="4"/>
        <v/>
      </c>
      <c r="J86" s="64" t="str">
        <f t="shared" si="4"/>
        <v/>
      </c>
      <c r="K86" s="64" t="str">
        <f t="shared" si="4"/>
        <v/>
      </c>
      <c r="L86" s="64" t="str">
        <f t="shared" si="4"/>
        <v/>
      </c>
      <c r="M86" s="64" t="str">
        <f t="shared" si="4"/>
        <v/>
      </c>
      <c r="N86" s="64" t="str">
        <f t="shared" si="4"/>
        <v/>
      </c>
      <c r="O86" s="64" t="str">
        <f t="shared" si="4"/>
        <v/>
      </c>
      <c r="P86" s="64" t="str">
        <f t="shared" si="2"/>
        <v/>
      </c>
      <c r="Q86" s="61" t="str">
        <f>IF(ABS(Q19-(Q20+Q23+Q24+Q25))&lt;=25,"","Summafel")</f>
        <v/>
      </c>
      <c r="R86" s="338"/>
      <c r="S86" s="51"/>
    </row>
    <row r="87" spans="3:19" s="310" customFormat="1" ht="12.75" customHeight="1" x14ac:dyDescent="0.25">
      <c r="C87" s="65"/>
      <c r="D87" s="595" t="s">
        <v>766</v>
      </c>
      <c r="E87" s="62"/>
      <c r="F87" s="63" t="str">
        <f>IF(F19=0,"","?")</f>
        <v/>
      </c>
      <c r="G87" s="63" t="str">
        <f>IF(G19=0,"","?")</f>
        <v/>
      </c>
      <c r="H87" s="62"/>
      <c r="I87" s="62"/>
      <c r="J87" s="62"/>
      <c r="K87" s="62"/>
      <c r="L87" s="62"/>
      <c r="M87" s="62"/>
      <c r="N87" s="62"/>
      <c r="O87" s="62"/>
      <c r="P87" s="381"/>
      <c r="Q87" s="381"/>
      <c r="R87" s="338"/>
      <c r="S87" s="51"/>
    </row>
    <row r="88" spans="3:19" s="310" customFormat="1" ht="12.75" customHeight="1" x14ac:dyDescent="0.25">
      <c r="C88" s="65"/>
      <c r="D88" s="595" t="s">
        <v>766</v>
      </c>
      <c r="E88" s="62"/>
      <c r="F88" s="63" t="str">
        <f>IF(F19&lt;Tillgångar_utestående_belopp!E12+0.01,"","?")</f>
        <v/>
      </c>
      <c r="G88" s="63" t="str">
        <f>IF(G19&lt;Tillgångar_utestående_belopp!F12+0.01,"","?")</f>
        <v/>
      </c>
      <c r="H88" s="63" t="str">
        <f>IF(H19&lt;Tillgångar_utestående_belopp!J12+0.01,"","?")</f>
        <v/>
      </c>
      <c r="I88" s="63" t="str">
        <f>IF(I19&lt;Tillgångar_utestående_belopp!K12+0.01,"","?")</f>
        <v/>
      </c>
      <c r="J88" s="63" t="str">
        <f>IF(J19&lt;Tillgångar_utestående_belopp!L12+0.01,"","?")</f>
        <v/>
      </c>
      <c r="K88" s="63" t="str">
        <f>IF(K19&lt;Tillgångar_utestående_belopp!M12+0.01,"","?")</f>
        <v/>
      </c>
      <c r="L88" s="63" t="str">
        <f>IF(L19&lt;Tillgångar_utestående_belopp!N12+0.01,"","?")</f>
        <v/>
      </c>
      <c r="M88" s="382"/>
      <c r="N88" s="63" t="str">
        <f>IF((M19+N19)&lt;Tillgångar_utestående_belopp!O12+0.01,"","?")</f>
        <v/>
      </c>
      <c r="O88" s="63" t="str">
        <f>IF(O19&lt;Tillgångar_utestående_belopp!P12+0.01,"","?")</f>
        <v/>
      </c>
      <c r="P88" s="381"/>
      <c r="Q88" s="381"/>
      <c r="R88" s="338"/>
      <c r="S88" s="51"/>
    </row>
    <row r="89" spans="3:19" s="310" customFormat="1" ht="12.75" customHeight="1" x14ac:dyDescent="0.25">
      <c r="C89" s="594" t="s">
        <v>130</v>
      </c>
      <c r="D89" s="595" t="s">
        <v>776</v>
      </c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4" t="str">
        <f>IF(ABS(O20-(F20+G20+H20+I20+J20+K20+L20+M20+N20))&lt;=25,"","Summafel")</f>
        <v/>
      </c>
      <c r="Q89" s="383" t="str">
        <f>IF(AND(O20&gt;0,Q51=0),"?","")</f>
        <v/>
      </c>
      <c r="R89" s="338"/>
      <c r="S89" s="51"/>
    </row>
    <row r="90" spans="3:19" s="310" customFormat="1" ht="12.75" customHeight="1" x14ac:dyDescent="0.25">
      <c r="C90" s="533" t="s">
        <v>146</v>
      </c>
      <c r="D90" s="595" t="s">
        <v>786</v>
      </c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338"/>
      <c r="S90" s="51"/>
    </row>
    <row r="91" spans="3:19" s="310" customFormat="1" ht="12.75" customHeight="1" x14ac:dyDescent="0.25">
      <c r="C91" s="533" t="s">
        <v>162</v>
      </c>
      <c r="D91" s="595" t="s">
        <v>796</v>
      </c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338"/>
      <c r="S91" s="51"/>
    </row>
    <row r="92" spans="3:19" s="310" customFormat="1" ht="12.75" customHeight="1" x14ac:dyDescent="0.25">
      <c r="C92" s="594" t="s">
        <v>178</v>
      </c>
      <c r="D92" s="595" t="s">
        <v>806</v>
      </c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4" t="str">
        <f>IF(ABS(O23-(F23+G23+H23+I23+J23+K23+L23+M23+N23))&lt;=25,"","Summafel")</f>
        <v/>
      </c>
      <c r="Q92" s="383" t="str">
        <f>IF(AND(O23&gt;0,Q54=0),"?","")</f>
        <v/>
      </c>
      <c r="R92" s="338"/>
      <c r="S92" s="51"/>
    </row>
    <row r="93" spans="3:19" s="310" customFormat="1" ht="12.75" customHeight="1" x14ac:dyDescent="0.25">
      <c r="C93" s="594" t="s">
        <v>194</v>
      </c>
      <c r="D93" s="595" t="s">
        <v>816</v>
      </c>
      <c r="E93" s="62"/>
      <c r="F93" s="384"/>
      <c r="G93" s="384"/>
      <c r="H93" s="384"/>
      <c r="I93" s="384"/>
      <c r="J93" s="384"/>
      <c r="K93" s="384"/>
      <c r="L93" s="384"/>
      <c r="M93" s="384"/>
      <c r="N93" s="384"/>
      <c r="O93" s="384"/>
      <c r="P93" s="64" t="str">
        <f>IF(ABS(O24-(F24+G24+H24+I24+J24+K24+L24+M24+N24))&lt;=25,"","Summafel")</f>
        <v/>
      </c>
      <c r="Q93" s="384"/>
      <c r="R93" s="338"/>
      <c r="S93" s="51"/>
    </row>
    <row r="94" spans="3:19" s="310" customFormat="1" ht="12.75" customHeight="1" x14ac:dyDescent="0.25">
      <c r="C94" s="594" t="s">
        <v>210</v>
      </c>
      <c r="D94" s="595" t="s">
        <v>826</v>
      </c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4" t="str">
        <f>IF(ABS(O25-(F25+G25+H25+I25+J25+K25+L25+M25+N25))&lt;=25,"","Summafel")</f>
        <v/>
      </c>
      <c r="Q94" s="383" t="str">
        <f>IF(AND(O25&gt;0,Q56=0),"?","")</f>
        <v/>
      </c>
      <c r="R94" s="338"/>
      <c r="S94" s="51"/>
    </row>
    <row r="95" spans="3:19" s="310" customFormat="1" ht="12.75" customHeight="1" x14ac:dyDescent="0.25">
      <c r="C95" s="596" t="s">
        <v>226</v>
      </c>
      <c r="D95" s="595" t="s">
        <v>836</v>
      </c>
      <c r="E95" s="64" t="str">
        <f t="shared" ref="E95:O95" si="5">IF(ABS(E26-(E27+E30+E31+E32))&lt;=25,"","Summafel")</f>
        <v/>
      </c>
      <c r="F95" s="64" t="str">
        <f t="shared" si="5"/>
        <v/>
      </c>
      <c r="G95" s="64" t="str">
        <f t="shared" si="5"/>
        <v/>
      </c>
      <c r="H95" s="64" t="str">
        <f t="shared" si="5"/>
        <v/>
      </c>
      <c r="I95" s="64" t="str">
        <f t="shared" si="5"/>
        <v/>
      </c>
      <c r="J95" s="64" t="str">
        <f t="shared" si="5"/>
        <v/>
      </c>
      <c r="K95" s="64" t="str">
        <f t="shared" si="5"/>
        <v/>
      </c>
      <c r="L95" s="64" t="str">
        <f t="shared" si="5"/>
        <v/>
      </c>
      <c r="M95" s="64" t="str">
        <f t="shared" si="5"/>
        <v/>
      </c>
      <c r="N95" s="64" t="str">
        <f t="shared" si="5"/>
        <v/>
      </c>
      <c r="O95" s="64" t="str">
        <f t="shared" si="5"/>
        <v/>
      </c>
      <c r="P95" s="64" t="str">
        <f>IF(ABS(O26-(F26+G26+H26+I26+J26+K26+L26+M26+N26))&lt;=25,"","Summafel")</f>
        <v/>
      </c>
      <c r="Q95" s="61" t="str">
        <f>IF(ABS(Q26-(Q27+Q30+Q31+Q32))&lt;=25,"","Summafel")</f>
        <v/>
      </c>
      <c r="R95" s="338"/>
      <c r="S95" s="51"/>
    </row>
    <row r="96" spans="3:19" s="310" customFormat="1" ht="12.75" customHeight="1" x14ac:dyDescent="0.25">
      <c r="C96" s="65"/>
      <c r="D96" s="595" t="s">
        <v>836</v>
      </c>
      <c r="E96" s="62"/>
      <c r="F96" s="63" t="str">
        <f>IF(F26=0,"","?")</f>
        <v/>
      </c>
      <c r="G96" s="63" t="str">
        <f>IF(G26=0,"","?")</f>
        <v/>
      </c>
      <c r="H96" s="62"/>
      <c r="I96" s="62"/>
      <c r="J96" s="62"/>
      <c r="K96" s="62"/>
      <c r="L96" s="62"/>
      <c r="M96" s="62"/>
      <c r="N96" s="62"/>
      <c r="O96" s="62"/>
      <c r="P96" s="62"/>
      <c r="Q96" s="381"/>
      <c r="R96" s="338"/>
      <c r="S96" s="51"/>
    </row>
    <row r="97" spans="3:23" ht="12.75" customHeight="1" x14ac:dyDescent="0.25">
      <c r="C97" s="65"/>
      <c r="D97" s="595" t="s">
        <v>836</v>
      </c>
      <c r="E97" s="62"/>
      <c r="F97" s="63" t="str">
        <f>IF(F26&lt;Tillgångar_utestående_belopp!E19+0.01,"","?")</f>
        <v/>
      </c>
      <c r="G97" s="63" t="str">
        <f>IF(G26&lt;Tillgångar_utestående_belopp!F19+0.01,"","?")</f>
        <v/>
      </c>
      <c r="H97" s="63" t="str">
        <f>IF(H26&lt;Tillgångar_utestående_belopp!J19+0.01,"","?")</f>
        <v/>
      </c>
      <c r="I97" s="63" t="str">
        <f>IF(I26&lt;Tillgångar_utestående_belopp!K19+0.01,"","?")</f>
        <v/>
      </c>
      <c r="J97" s="63" t="str">
        <f>IF(J26&lt;Tillgångar_utestående_belopp!L19+0.01,"","?")</f>
        <v/>
      </c>
      <c r="K97" s="63" t="str">
        <f>IF(K26&lt;Tillgångar_utestående_belopp!M19+0.01,"","?")</f>
        <v/>
      </c>
      <c r="L97" s="63" t="str">
        <f>IF(L26&lt;Tillgångar_utestående_belopp!N19+0.01,"","?")</f>
        <v/>
      </c>
      <c r="M97" s="62"/>
      <c r="N97" s="63" t="str">
        <f>IF((M26+N26)&lt;Tillgångar_utestående_belopp!O19+0.01,"","?")</f>
        <v/>
      </c>
      <c r="O97" s="63" t="str">
        <f>IF(O26&lt;Tillgångar_utestående_belopp!P19+0.01,"","?")</f>
        <v/>
      </c>
      <c r="P97" s="62"/>
      <c r="Q97" s="381"/>
      <c r="R97" s="338"/>
      <c r="S97" s="51"/>
    </row>
    <row r="98" spans="3:23" ht="12.75" customHeight="1" x14ac:dyDescent="0.25">
      <c r="C98" s="594" t="s">
        <v>130</v>
      </c>
      <c r="D98" s="595" t="s">
        <v>846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4" t="str">
        <f>IF(ABS(O27-(F27+G27+H27+I27+J27+K27+L27+M27+N27))&lt;=25,"","Summafel")</f>
        <v/>
      </c>
      <c r="Q98" s="385" t="str">
        <f>IF(AND(O27&gt;0,Q58=0),"?","")</f>
        <v/>
      </c>
      <c r="R98" s="338"/>
      <c r="S98" s="51"/>
    </row>
    <row r="99" spans="3:23" ht="12.75" customHeight="1" x14ac:dyDescent="0.25">
      <c r="C99" s="533" t="s">
        <v>146</v>
      </c>
      <c r="D99" s="595" t="s">
        <v>846</v>
      </c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338"/>
      <c r="S99" s="51"/>
    </row>
    <row r="100" spans="3:23" ht="12.75" customHeight="1" x14ac:dyDescent="0.25">
      <c r="C100" s="533" t="s">
        <v>162</v>
      </c>
      <c r="D100" s="595" t="s">
        <v>846</v>
      </c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338"/>
      <c r="S100" s="51"/>
    </row>
    <row r="101" spans="3:23" ht="12.75" customHeight="1" x14ac:dyDescent="0.25">
      <c r="C101" s="594" t="s">
        <v>178</v>
      </c>
      <c r="D101" s="595" t="s">
        <v>876</v>
      </c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4" t="str">
        <f>IF(ABS(O30-(F30+G30+H30+I30+J30+K30+L30+M30+N30))&lt;=25,"","Summafel")</f>
        <v/>
      </c>
      <c r="Q101" s="385" t="str">
        <f>IF(AND(O30&gt;0,Q61=0),"?","")</f>
        <v/>
      </c>
      <c r="R101" s="338"/>
      <c r="S101" s="51"/>
    </row>
    <row r="102" spans="3:23" ht="12.75" customHeight="1" x14ac:dyDescent="0.25">
      <c r="C102" s="594" t="s">
        <v>194</v>
      </c>
      <c r="D102" s="595" t="s">
        <v>886</v>
      </c>
      <c r="E102" s="62"/>
      <c r="F102" s="384"/>
      <c r="G102" s="384"/>
      <c r="H102" s="384"/>
      <c r="I102" s="384"/>
      <c r="J102" s="384"/>
      <c r="K102" s="384"/>
      <c r="L102" s="384"/>
      <c r="M102" s="384"/>
      <c r="N102" s="384"/>
      <c r="O102" s="384"/>
      <c r="P102" s="64" t="str">
        <f>IF(ABS(O31-(F31+G31+H31+I31+J31+K31+L31+M31+N31))&lt;=25,"","Summafel")</f>
        <v/>
      </c>
      <c r="Q102" s="384"/>
      <c r="R102" s="338"/>
      <c r="S102" s="51"/>
    </row>
    <row r="103" spans="3:23" ht="12.75" customHeight="1" x14ac:dyDescent="0.25">
      <c r="C103" s="594" t="s">
        <v>210</v>
      </c>
      <c r="D103" s="595" t="s">
        <v>896</v>
      </c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4" t="str">
        <f>IF(ABS(O32-(F32+G32+H32+I32+J32+K32+L32+M32+N32))&lt;=25,"","Summafel")</f>
        <v/>
      </c>
      <c r="Q103" s="383" t="str">
        <f>IF(AND(O32&gt;0,Q63=0),"?","")</f>
        <v/>
      </c>
      <c r="R103" s="338"/>
      <c r="S103" s="51"/>
    </row>
    <row r="104" spans="3:23" ht="12.75" customHeight="1" x14ac:dyDescent="0.25">
      <c r="C104" s="597" t="s">
        <v>332</v>
      </c>
      <c r="D104" s="595" t="s">
        <v>906</v>
      </c>
      <c r="E104" s="62"/>
      <c r="F104" s="63" t="str">
        <f>IF(F33&lt;Tillgångar_utestående_belopp!E26+0.01,"","?")</f>
        <v/>
      </c>
      <c r="G104" s="63" t="str">
        <f>IF(G33&lt;Tillgångar_utestående_belopp!F26+0.01,"","?")</f>
        <v/>
      </c>
      <c r="H104" s="63" t="str">
        <f>IF(H33&lt;Tillgångar_utestående_belopp!J26+0.01,"","?")</f>
        <v/>
      </c>
      <c r="I104" s="63" t="str">
        <f>IF(I33&lt;Tillgångar_utestående_belopp!K26+0.01,"","?")</f>
        <v/>
      </c>
      <c r="J104" s="63" t="str">
        <f>IF(J33&lt;Tillgångar_utestående_belopp!L26+0.01,"","?")</f>
        <v/>
      </c>
      <c r="K104" s="63" t="str">
        <f>IF(K33&lt;Tillgångar_utestående_belopp!M26+0.01,"","?")</f>
        <v/>
      </c>
      <c r="L104" s="63" t="str">
        <f>IF(L33&lt;Tillgångar_utestående_belopp!N26+0.01,"","?")</f>
        <v/>
      </c>
      <c r="M104" s="62"/>
      <c r="N104" s="63" t="str">
        <f>IF((M33+N33)&lt;Tillgångar_utestående_belopp!L26+0.01,"","?")</f>
        <v/>
      </c>
      <c r="O104" s="63" t="str">
        <f>IF(O33&lt;Tillgångar_utestående_belopp!P26+0.01,"","?")</f>
        <v/>
      </c>
      <c r="P104" s="64" t="str">
        <f>IF(ABS(O33-(F33+G33+H33+I33+J33+K33+L33+M33+N33))&lt;=25,"","Summafel")</f>
        <v/>
      </c>
      <c r="Q104" s="386"/>
      <c r="R104" s="338"/>
      <c r="S104" s="51"/>
    </row>
    <row r="105" spans="3:23" ht="12.75" customHeight="1" x14ac:dyDescent="0.25">
      <c r="C105" s="387"/>
      <c r="D105" s="595" t="s">
        <v>906</v>
      </c>
      <c r="E105" s="62"/>
      <c r="F105" s="63" t="str">
        <f>IF(F33=0,"","?")</f>
        <v/>
      </c>
      <c r="G105" s="63" t="str">
        <f>IF(G33=0,"","?")</f>
        <v/>
      </c>
      <c r="H105" s="388"/>
      <c r="I105" s="388"/>
      <c r="J105" s="388"/>
      <c r="K105" s="388"/>
      <c r="L105" s="388"/>
      <c r="M105" s="388"/>
      <c r="N105" s="388"/>
      <c r="O105" s="388"/>
      <c r="P105" s="62"/>
      <c r="Q105" s="386"/>
      <c r="R105" s="338"/>
      <c r="S105" s="51"/>
    </row>
    <row r="106" spans="3:23" x14ac:dyDescent="0.25">
      <c r="C106" s="128"/>
      <c r="E106" s="389"/>
      <c r="F106" s="389"/>
      <c r="G106" s="389"/>
      <c r="H106" s="389"/>
      <c r="I106" s="389"/>
      <c r="J106" s="389"/>
      <c r="K106" s="389"/>
      <c r="L106" s="389"/>
      <c r="M106" s="389"/>
      <c r="N106" s="389"/>
      <c r="O106" s="389"/>
      <c r="P106" s="389"/>
      <c r="Q106" s="342"/>
      <c r="R106" s="343"/>
      <c r="S106" s="338"/>
      <c r="T106" s="51"/>
      <c r="W106" s="310"/>
    </row>
    <row r="107" spans="3:23" s="9" customFormat="1" ht="15.75" x14ac:dyDescent="0.25">
      <c r="C107" s="577" t="s">
        <v>348</v>
      </c>
      <c r="D107" s="340"/>
      <c r="E107" s="340"/>
      <c r="F107" s="340"/>
      <c r="G107" s="340"/>
      <c r="H107" s="340"/>
      <c r="I107" s="340"/>
      <c r="J107" s="340"/>
      <c r="K107" s="340"/>
      <c r="L107" s="340"/>
      <c r="M107" s="340"/>
      <c r="N107" s="340"/>
      <c r="O107" s="340"/>
      <c r="P107" s="340"/>
      <c r="Q107" s="358"/>
      <c r="R107" s="358"/>
      <c r="S107" s="315"/>
      <c r="T107" s="358"/>
      <c r="U107" s="358"/>
      <c r="V107" s="358"/>
    </row>
    <row r="108" spans="3:23" x14ac:dyDescent="0.25">
      <c r="C108" s="578" t="s">
        <v>627</v>
      </c>
      <c r="D108" s="579" t="s">
        <v>49</v>
      </c>
      <c r="E108" s="580" t="s">
        <v>628</v>
      </c>
      <c r="F108" s="581" t="s">
        <v>629</v>
      </c>
      <c r="G108" s="366"/>
      <c r="H108" s="367"/>
      <c r="I108" s="367"/>
      <c r="J108" s="367"/>
      <c r="K108" s="367"/>
      <c r="L108" s="367"/>
      <c r="M108" s="367"/>
      <c r="N108" s="367"/>
      <c r="O108" s="367"/>
      <c r="P108" s="367"/>
      <c r="Q108" s="368"/>
      <c r="R108" s="338"/>
      <c r="S108" s="51"/>
    </row>
    <row r="109" spans="3:23" x14ac:dyDescent="0.25">
      <c r="C109" s="369"/>
      <c r="D109" s="369"/>
      <c r="E109" s="582" t="s">
        <v>631</v>
      </c>
      <c r="F109" s="583" t="s">
        <v>632</v>
      </c>
      <c r="G109" s="522" t="s">
        <v>54</v>
      </c>
      <c r="H109" s="584" t="s">
        <v>633</v>
      </c>
      <c r="I109" s="370"/>
      <c r="J109" s="370"/>
      <c r="K109" s="370"/>
      <c r="L109" s="371"/>
      <c r="M109" s="372"/>
      <c r="N109" s="373"/>
      <c r="O109" s="585" t="s">
        <v>634</v>
      </c>
      <c r="P109" s="374"/>
      <c r="Q109" s="598" t="s">
        <v>630</v>
      </c>
      <c r="R109" s="338"/>
      <c r="S109" s="51"/>
    </row>
    <row r="110" spans="3:23" ht="15.75" thickBot="1" x14ac:dyDescent="0.3">
      <c r="C110" s="375"/>
      <c r="D110" s="375"/>
      <c r="E110" s="587" t="s">
        <v>636</v>
      </c>
      <c r="F110" s="258"/>
      <c r="G110" s="259"/>
      <c r="H110" s="599" t="s">
        <v>60</v>
      </c>
      <c r="I110" s="600" t="s">
        <v>61</v>
      </c>
      <c r="J110" s="524" t="s">
        <v>62</v>
      </c>
      <c r="K110" s="524" t="s">
        <v>63</v>
      </c>
      <c r="L110" s="600" t="s">
        <v>64</v>
      </c>
      <c r="M110" s="601" t="s">
        <v>637</v>
      </c>
      <c r="N110" s="602" t="s">
        <v>638</v>
      </c>
      <c r="O110" s="376"/>
      <c r="P110" s="377"/>
      <c r="Q110" s="603" t="s">
        <v>916</v>
      </c>
      <c r="R110" s="338"/>
      <c r="S110" s="51"/>
    </row>
    <row r="111" spans="3:23" ht="12.75" customHeight="1" x14ac:dyDescent="0.25">
      <c r="C111" s="592" t="s">
        <v>66</v>
      </c>
      <c r="D111" s="593" t="s">
        <v>917</v>
      </c>
      <c r="E111" s="75" t="str">
        <f t="shared" ref="E111:O111" si="6">IF(ABS(E39-((E40*E9+E45*E14)/(E8+0.001)))&lt;=0.002,"","Summafel")</f>
        <v/>
      </c>
      <c r="F111" s="75" t="str">
        <f t="shared" si="6"/>
        <v/>
      </c>
      <c r="G111" s="75" t="str">
        <f t="shared" si="6"/>
        <v/>
      </c>
      <c r="H111" s="75" t="str">
        <f t="shared" si="6"/>
        <v/>
      </c>
      <c r="I111" s="75" t="str">
        <f t="shared" si="6"/>
        <v/>
      </c>
      <c r="J111" s="75" t="str">
        <f t="shared" si="6"/>
        <v/>
      </c>
      <c r="K111" s="75" t="str">
        <f t="shared" si="6"/>
        <v/>
      </c>
      <c r="L111" s="75" t="str">
        <f t="shared" si="6"/>
        <v/>
      </c>
      <c r="M111" s="75" t="str">
        <f t="shared" si="6"/>
        <v/>
      </c>
      <c r="N111" s="75" t="str">
        <f t="shared" si="6"/>
        <v/>
      </c>
      <c r="O111" s="75" t="str">
        <f t="shared" si="6"/>
        <v/>
      </c>
      <c r="P111" s="75" t="str">
        <f t="shared" ref="P111:P129" si="7">IF(ABS(O39-((F39*F8+G39*G8+H39*H8+I39*I8+J39*J8+K39*K8+L39*L8+M39*M8+N39*N8)/(O8+0.001)))&lt;=0.002,"","Summafel")</f>
        <v/>
      </c>
      <c r="Q111" s="390"/>
      <c r="S111" s="310"/>
      <c r="T111" s="311"/>
      <c r="W111" s="310"/>
    </row>
    <row r="112" spans="3:23" ht="12.75" customHeight="1" x14ac:dyDescent="0.25">
      <c r="C112" s="604" t="s">
        <v>586</v>
      </c>
      <c r="D112" s="595" t="s">
        <v>927</v>
      </c>
      <c r="E112" s="77" t="str">
        <f t="shared" ref="E112:O112" si="8">IF(ABS(E40-((E41*E10+E42*E11+E43*E12+E44*E13)/(E9+0.001)))&lt;=0.002,"","Summafel")</f>
        <v/>
      </c>
      <c r="F112" s="77" t="str">
        <f t="shared" si="8"/>
        <v/>
      </c>
      <c r="G112" s="77" t="str">
        <f t="shared" si="8"/>
        <v/>
      </c>
      <c r="H112" s="77" t="str">
        <f t="shared" si="8"/>
        <v/>
      </c>
      <c r="I112" s="77" t="str">
        <f t="shared" si="8"/>
        <v/>
      </c>
      <c r="J112" s="77" t="str">
        <f t="shared" si="8"/>
        <v/>
      </c>
      <c r="K112" s="77" t="str">
        <f t="shared" si="8"/>
        <v/>
      </c>
      <c r="L112" s="77" t="str">
        <f t="shared" si="8"/>
        <v/>
      </c>
      <c r="M112" s="77" t="str">
        <f t="shared" si="8"/>
        <v/>
      </c>
      <c r="N112" s="77" t="str">
        <f t="shared" si="8"/>
        <v/>
      </c>
      <c r="O112" s="77" t="str">
        <f t="shared" si="8"/>
        <v/>
      </c>
      <c r="P112" s="75" t="str">
        <f t="shared" si="7"/>
        <v/>
      </c>
      <c r="Q112" s="390"/>
      <c r="S112" s="310"/>
      <c r="T112" s="311"/>
      <c r="W112" s="310"/>
    </row>
    <row r="113" spans="3:23" ht="12.75" customHeight="1" x14ac:dyDescent="0.25">
      <c r="C113" s="533" t="s">
        <v>659</v>
      </c>
      <c r="D113" s="595" t="s">
        <v>937</v>
      </c>
      <c r="E113" s="78" t="str">
        <f t="shared" ref="E113:O113" si="9">IF(AND(E11&gt;100000,E10&gt;100000),IF(E41&gt;E42-0.01,"","?"),"")</f>
        <v/>
      </c>
      <c r="F113" s="78" t="str">
        <f t="shared" si="9"/>
        <v/>
      </c>
      <c r="G113" s="78" t="str">
        <f t="shared" si="9"/>
        <v/>
      </c>
      <c r="H113" s="78" t="str">
        <f t="shared" si="9"/>
        <v/>
      </c>
      <c r="I113" s="78" t="str">
        <f t="shared" si="9"/>
        <v/>
      </c>
      <c r="J113" s="78" t="str">
        <f t="shared" si="9"/>
        <v/>
      </c>
      <c r="K113" s="78" t="str">
        <f t="shared" si="9"/>
        <v/>
      </c>
      <c r="L113" s="78" t="str">
        <f t="shared" si="9"/>
        <v/>
      </c>
      <c r="M113" s="78" t="str">
        <f t="shared" si="9"/>
        <v/>
      </c>
      <c r="N113" s="78" t="str">
        <f t="shared" si="9"/>
        <v/>
      </c>
      <c r="O113" s="78" t="str">
        <f t="shared" si="9"/>
        <v/>
      </c>
      <c r="P113" s="75" t="str">
        <f t="shared" si="7"/>
        <v/>
      </c>
      <c r="Q113" s="390"/>
      <c r="S113" s="310"/>
      <c r="T113" s="311"/>
      <c r="W113" s="310"/>
    </row>
    <row r="114" spans="3:23" ht="12.75" customHeight="1" x14ac:dyDescent="0.25">
      <c r="C114" s="533" t="s">
        <v>2197</v>
      </c>
      <c r="D114" s="595" t="s">
        <v>949</v>
      </c>
      <c r="E114" s="78" t="str">
        <f t="shared" ref="E114:O114" si="10">IF(AND(E12&gt;100000,E11&gt;100000),IF(E42&gt;E43-0.01,"","?"),"")</f>
        <v/>
      </c>
      <c r="F114" s="78" t="str">
        <f t="shared" si="10"/>
        <v/>
      </c>
      <c r="G114" s="78" t="str">
        <f t="shared" si="10"/>
        <v/>
      </c>
      <c r="H114" s="78" t="str">
        <f t="shared" si="10"/>
        <v/>
      </c>
      <c r="I114" s="78" t="str">
        <f t="shared" si="10"/>
        <v/>
      </c>
      <c r="J114" s="78" t="str">
        <f t="shared" si="10"/>
        <v/>
      </c>
      <c r="K114" s="78" t="str">
        <f t="shared" si="10"/>
        <v/>
      </c>
      <c r="L114" s="78" t="str">
        <f t="shared" si="10"/>
        <v/>
      </c>
      <c r="M114" s="78" t="str">
        <f t="shared" si="10"/>
        <v/>
      </c>
      <c r="N114" s="78" t="str">
        <f t="shared" si="10"/>
        <v/>
      </c>
      <c r="O114" s="78" t="str">
        <f t="shared" si="10"/>
        <v/>
      </c>
      <c r="P114" s="75" t="str">
        <f t="shared" si="7"/>
        <v/>
      </c>
      <c r="Q114" s="390"/>
      <c r="S114" s="310"/>
      <c r="T114" s="311"/>
      <c r="W114" s="310"/>
    </row>
    <row r="115" spans="3:23" ht="12.75" customHeight="1" x14ac:dyDescent="0.25">
      <c r="C115" s="533" t="s">
        <v>2198</v>
      </c>
      <c r="D115" s="595" t="s">
        <v>961</v>
      </c>
      <c r="E115" s="78" t="str">
        <f t="shared" ref="E115:O115" si="11">IF(AND(E13&gt;100000,E12&gt;100000),IF(E43&gt;E44-0.01,"","?"),"")</f>
        <v/>
      </c>
      <c r="F115" s="78" t="str">
        <f t="shared" si="11"/>
        <v/>
      </c>
      <c r="G115" s="78" t="str">
        <f t="shared" si="11"/>
        <v/>
      </c>
      <c r="H115" s="78" t="str">
        <f t="shared" si="11"/>
        <v/>
      </c>
      <c r="I115" s="78" t="str">
        <f t="shared" si="11"/>
        <v/>
      </c>
      <c r="J115" s="78" t="str">
        <f t="shared" si="11"/>
        <v/>
      </c>
      <c r="K115" s="78" t="str">
        <f t="shared" si="11"/>
        <v/>
      </c>
      <c r="L115" s="78" t="str">
        <f t="shared" si="11"/>
        <v/>
      </c>
      <c r="M115" s="78" t="str">
        <f t="shared" si="11"/>
        <v/>
      </c>
      <c r="N115" s="78" t="str">
        <f t="shared" si="11"/>
        <v/>
      </c>
      <c r="O115" s="78" t="str">
        <f t="shared" si="11"/>
        <v/>
      </c>
      <c r="P115" s="75" t="str">
        <f t="shared" si="7"/>
        <v/>
      </c>
      <c r="Q115" s="390"/>
      <c r="S115" s="310"/>
      <c r="T115" s="311"/>
      <c r="W115" s="310"/>
    </row>
    <row r="116" spans="3:23" ht="12.75" customHeight="1" x14ac:dyDescent="0.25">
      <c r="C116" s="533" t="s">
        <v>2199</v>
      </c>
      <c r="D116" s="595" t="s">
        <v>973</v>
      </c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75" t="str">
        <f t="shared" si="7"/>
        <v/>
      </c>
      <c r="Q116" s="390"/>
      <c r="S116" s="310"/>
      <c r="T116" s="311"/>
      <c r="W116" s="310"/>
    </row>
    <row r="117" spans="3:23" ht="12.75" customHeight="1" x14ac:dyDescent="0.25">
      <c r="C117" s="594" t="s">
        <v>210</v>
      </c>
      <c r="D117" s="595" t="s">
        <v>985</v>
      </c>
      <c r="E117" s="77" t="str">
        <f t="shared" ref="E117:O117" si="12">IF(ABS(E45-((E46*E15+E47*E16+E48*E17+E49*E18)/(E14+0.001)))&lt;=0.002,"","Summafel")</f>
        <v/>
      </c>
      <c r="F117" s="77" t="str">
        <f t="shared" si="12"/>
        <v/>
      </c>
      <c r="G117" s="77" t="str">
        <f t="shared" si="12"/>
        <v/>
      </c>
      <c r="H117" s="77" t="str">
        <f t="shared" si="12"/>
        <v/>
      </c>
      <c r="I117" s="77" t="str">
        <f t="shared" si="12"/>
        <v/>
      </c>
      <c r="J117" s="77" t="str">
        <f t="shared" si="12"/>
        <v/>
      </c>
      <c r="K117" s="77" t="str">
        <f t="shared" si="12"/>
        <v/>
      </c>
      <c r="L117" s="77" t="str">
        <f t="shared" si="12"/>
        <v/>
      </c>
      <c r="M117" s="77" t="str">
        <f t="shared" si="12"/>
        <v/>
      </c>
      <c r="N117" s="77" t="str">
        <f t="shared" si="12"/>
        <v/>
      </c>
      <c r="O117" s="77" t="str">
        <f t="shared" si="12"/>
        <v/>
      </c>
      <c r="P117" s="75" t="str">
        <f t="shared" si="7"/>
        <v/>
      </c>
      <c r="Q117" s="390"/>
      <c r="S117" s="310"/>
      <c r="T117" s="311"/>
      <c r="W117" s="310"/>
    </row>
    <row r="118" spans="3:23" ht="12.75" customHeight="1" x14ac:dyDescent="0.25">
      <c r="C118" s="533" t="s">
        <v>659</v>
      </c>
      <c r="D118" s="595" t="s">
        <v>995</v>
      </c>
      <c r="E118" s="78" t="str">
        <f t="shared" ref="E118:O118" si="13">IF(AND(E16&gt;100000,E15&gt;100000),IF(E46&gt;E47-0.01,"","?"),"")</f>
        <v/>
      </c>
      <c r="F118" s="78" t="str">
        <f t="shared" si="13"/>
        <v/>
      </c>
      <c r="G118" s="78" t="str">
        <f t="shared" si="13"/>
        <v/>
      </c>
      <c r="H118" s="78" t="str">
        <f t="shared" si="13"/>
        <v/>
      </c>
      <c r="I118" s="78" t="str">
        <f t="shared" si="13"/>
        <v/>
      </c>
      <c r="J118" s="78" t="str">
        <f t="shared" si="13"/>
        <v/>
      </c>
      <c r="K118" s="78" t="str">
        <f t="shared" si="13"/>
        <v/>
      </c>
      <c r="L118" s="78" t="str">
        <f t="shared" si="13"/>
        <v/>
      </c>
      <c r="M118" s="78" t="str">
        <f t="shared" si="13"/>
        <v/>
      </c>
      <c r="N118" s="78" t="str">
        <f t="shared" si="13"/>
        <v/>
      </c>
      <c r="O118" s="78" t="str">
        <f t="shared" si="13"/>
        <v/>
      </c>
      <c r="P118" s="75" t="str">
        <f t="shared" si="7"/>
        <v/>
      </c>
      <c r="Q118" s="390"/>
      <c r="S118" s="310"/>
      <c r="T118" s="311"/>
      <c r="W118" s="310"/>
    </row>
    <row r="119" spans="3:23" ht="12.75" customHeight="1" x14ac:dyDescent="0.25">
      <c r="C119" s="533" t="s">
        <v>2197</v>
      </c>
      <c r="D119" s="595" t="s">
        <v>1007</v>
      </c>
      <c r="E119" s="78" t="str">
        <f t="shared" ref="E119:O119" si="14">IF(AND(E17&gt;100000,E16&gt;100000),IF(E47&gt;E48-0.01,"","?"),"")</f>
        <v/>
      </c>
      <c r="F119" s="78" t="str">
        <f t="shared" si="14"/>
        <v/>
      </c>
      <c r="G119" s="78" t="str">
        <f t="shared" si="14"/>
        <v/>
      </c>
      <c r="H119" s="78" t="str">
        <f t="shared" si="14"/>
        <v/>
      </c>
      <c r="I119" s="78" t="str">
        <f t="shared" si="14"/>
        <v/>
      </c>
      <c r="J119" s="78" t="str">
        <f t="shared" si="14"/>
        <v/>
      </c>
      <c r="K119" s="78" t="str">
        <f t="shared" si="14"/>
        <v/>
      </c>
      <c r="L119" s="78" t="str">
        <f t="shared" si="14"/>
        <v/>
      </c>
      <c r="M119" s="78" t="str">
        <f t="shared" si="14"/>
        <v/>
      </c>
      <c r="N119" s="78" t="str">
        <f t="shared" si="14"/>
        <v/>
      </c>
      <c r="O119" s="78" t="str">
        <f t="shared" si="14"/>
        <v/>
      </c>
      <c r="P119" s="75" t="str">
        <f t="shared" si="7"/>
        <v/>
      </c>
      <c r="Q119" s="390"/>
      <c r="S119" s="310"/>
      <c r="T119" s="311"/>
      <c r="W119" s="310"/>
    </row>
    <row r="120" spans="3:23" ht="12.75" customHeight="1" x14ac:dyDescent="0.25">
      <c r="C120" s="533" t="s">
        <v>2198</v>
      </c>
      <c r="D120" s="595" t="s">
        <v>1019</v>
      </c>
      <c r="E120" s="78" t="str">
        <f t="shared" ref="E120:O120" si="15">IF(AND(E18&gt;100000,E17&gt;100000),IF(E48&gt;E49-0.01,"","?"),"")</f>
        <v/>
      </c>
      <c r="F120" s="78" t="str">
        <f t="shared" si="15"/>
        <v/>
      </c>
      <c r="G120" s="78" t="str">
        <f t="shared" si="15"/>
        <v/>
      </c>
      <c r="H120" s="78" t="str">
        <f t="shared" si="15"/>
        <v/>
      </c>
      <c r="I120" s="78" t="str">
        <f t="shared" si="15"/>
        <v/>
      </c>
      <c r="J120" s="78" t="str">
        <f t="shared" si="15"/>
        <v/>
      </c>
      <c r="K120" s="78" t="str">
        <f t="shared" si="15"/>
        <v/>
      </c>
      <c r="L120" s="78" t="str">
        <f t="shared" si="15"/>
        <v/>
      </c>
      <c r="M120" s="78" t="str">
        <f t="shared" si="15"/>
        <v/>
      </c>
      <c r="N120" s="78" t="str">
        <f t="shared" si="15"/>
        <v/>
      </c>
      <c r="O120" s="78" t="str">
        <f t="shared" si="15"/>
        <v/>
      </c>
      <c r="P120" s="75" t="str">
        <f t="shared" si="7"/>
        <v/>
      </c>
      <c r="Q120" s="390"/>
      <c r="S120" s="310"/>
      <c r="T120" s="311"/>
      <c r="W120" s="310"/>
    </row>
    <row r="121" spans="3:23" ht="12.75" customHeight="1" x14ac:dyDescent="0.25">
      <c r="C121" s="533" t="s">
        <v>2199</v>
      </c>
      <c r="D121" s="595" t="s">
        <v>1031</v>
      </c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75" t="str">
        <f t="shared" si="7"/>
        <v/>
      </c>
      <c r="Q121" s="390"/>
      <c r="S121" s="310"/>
      <c r="T121" s="311"/>
      <c r="W121" s="310"/>
    </row>
    <row r="122" spans="3:23" ht="12.75" customHeight="1" x14ac:dyDescent="0.25">
      <c r="C122" s="596" t="s">
        <v>114</v>
      </c>
      <c r="D122" s="595" t="s">
        <v>1043</v>
      </c>
      <c r="E122" s="77" t="str">
        <f t="shared" ref="E122:O122" si="16">IF(ABS(E50-((E51*E20+E54*E23+E55*E24+E56*E25)/(E19+0.001)))&lt;=0.002,"","Summafel")</f>
        <v/>
      </c>
      <c r="F122" s="77" t="str">
        <f t="shared" si="16"/>
        <v/>
      </c>
      <c r="G122" s="77" t="str">
        <f t="shared" si="16"/>
        <v/>
      </c>
      <c r="H122" s="77" t="str">
        <f t="shared" si="16"/>
        <v/>
      </c>
      <c r="I122" s="77" t="str">
        <f t="shared" si="16"/>
        <v/>
      </c>
      <c r="J122" s="77" t="str">
        <f t="shared" si="16"/>
        <v/>
      </c>
      <c r="K122" s="77" t="str">
        <f t="shared" si="16"/>
        <v/>
      </c>
      <c r="L122" s="77" t="str">
        <f t="shared" si="16"/>
        <v/>
      </c>
      <c r="M122" s="77" t="str">
        <f t="shared" si="16"/>
        <v/>
      </c>
      <c r="N122" s="77" t="str">
        <f t="shared" si="16"/>
        <v/>
      </c>
      <c r="O122" s="77" t="str">
        <f t="shared" si="16"/>
        <v/>
      </c>
      <c r="P122" s="75" t="str">
        <f t="shared" si="7"/>
        <v/>
      </c>
      <c r="Q122" s="79" t="str">
        <f>IF(ABS(Q50-((Q51*Q20+Q54*Q23+Q55*Q24+Q56*Q25)/(Q19+0.001)))&lt;=0.002,"","Summafel")</f>
        <v/>
      </c>
      <c r="S122" s="310"/>
      <c r="T122" s="311"/>
      <c r="W122" s="310"/>
    </row>
    <row r="123" spans="3:23" ht="12.75" customHeight="1" x14ac:dyDescent="0.25">
      <c r="C123" s="594" t="s">
        <v>130</v>
      </c>
      <c r="D123" s="595" t="s">
        <v>1053</v>
      </c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1" t="str">
        <f t="shared" si="7"/>
        <v/>
      </c>
      <c r="Q123" s="391"/>
      <c r="S123" s="310"/>
      <c r="T123" s="311"/>
      <c r="W123" s="310"/>
    </row>
    <row r="124" spans="3:23" ht="12.75" customHeight="1" x14ac:dyDescent="0.25">
      <c r="C124" s="533" t="s">
        <v>146</v>
      </c>
      <c r="D124" s="595" t="s">
        <v>1063</v>
      </c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1" t="str">
        <f t="shared" si="7"/>
        <v/>
      </c>
      <c r="Q124" s="390"/>
      <c r="S124" s="310"/>
      <c r="T124" s="311"/>
      <c r="W124" s="310"/>
    </row>
    <row r="125" spans="3:23" ht="12.75" customHeight="1" x14ac:dyDescent="0.25">
      <c r="C125" s="533" t="s">
        <v>162</v>
      </c>
      <c r="D125" s="595" t="s">
        <v>1073</v>
      </c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1" t="str">
        <f t="shared" si="7"/>
        <v/>
      </c>
      <c r="Q125" s="390"/>
      <c r="S125" s="310"/>
      <c r="T125" s="311"/>
      <c r="W125" s="310"/>
    </row>
    <row r="126" spans="3:23" ht="12.75" customHeight="1" x14ac:dyDescent="0.25">
      <c r="C126" s="594" t="s">
        <v>178</v>
      </c>
      <c r="D126" s="595" t="s">
        <v>1083</v>
      </c>
      <c r="E126" s="392"/>
      <c r="F126" s="392"/>
      <c r="G126" s="78" t="str">
        <f t="shared" ref="G126:O126" si="17">IF(AND(G20&gt;10000,G23&gt;10000),IF(G54&gt;G51-0.01,"","?"),"")</f>
        <v/>
      </c>
      <c r="H126" s="78" t="str">
        <f t="shared" si="17"/>
        <v/>
      </c>
      <c r="I126" s="78" t="str">
        <f t="shared" si="17"/>
        <v/>
      </c>
      <c r="J126" s="78" t="str">
        <f t="shared" si="17"/>
        <v/>
      </c>
      <c r="K126" s="78" t="str">
        <f t="shared" si="17"/>
        <v/>
      </c>
      <c r="L126" s="78" t="str">
        <f t="shared" si="17"/>
        <v/>
      </c>
      <c r="M126" s="78" t="str">
        <f t="shared" si="17"/>
        <v/>
      </c>
      <c r="N126" s="78" t="str">
        <f t="shared" si="17"/>
        <v/>
      </c>
      <c r="O126" s="78" t="str">
        <f t="shared" si="17"/>
        <v/>
      </c>
      <c r="P126" s="81" t="str">
        <f t="shared" si="7"/>
        <v/>
      </c>
      <c r="Q126" s="393"/>
      <c r="S126" s="310"/>
      <c r="T126" s="311"/>
      <c r="W126" s="310"/>
    </row>
    <row r="127" spans="3:23" ht="12.75" customHeight="1" x14ac:dyDescent="0.25">
      <c r="C127" s="594" t="s">
        <v>194</v>
      </c>
      <c r="D127" s="595" t="s">
        <v>1093</v>
      </c>
      <c r="E127" s="80"/>
      <c r="F127" s="80"/>
      <c r="G127" s="78" t="str">
        <f t="shared" ref="G127:O127" si="18">IF(AND(G31&gt;10000,G32&gt;10000),IF(G56&gt;G55-0.01,"","?"),"")</f>
        <v/>
      </c>
      <c r="H127" s="78" t="str">
        <f t="shared" si="18"/>
        <v/>
      </c>
      <c r="I127" s="78" t="str">
        <f t="shared" si="18"/>
        <v/>
      </c>
      <c r="J127" s="78" t="str">
        <f t="shared" si="18"/>
        <v/>
      </c>
      <c r="K127" s="78" t="str">
        <f t="shared" si="18"/>
        <v/>
      </c>
      <c r="L127" s="78" t="str">
        <f t="shared" si="18"/>
        <v/>
      </c>
      <c r="M127" s="78" t="str">
        <f t="shared" si="18"/>
        <v/>
      </c>
      <c r="N127" s="78" t="str">
        <f t="shared" si="18"/>
        <v/>
      </c>
      <c r="O127" s="78" t="str">
        <f t="shared" si="18"/>
        <v/>
      </c>
      <c r="P127" s="81" t="str">
        <f t="shared" si="7"/>
        <v/>
      </c>
      <c r="Q127" s="394"/>
      <c r="S127" s="310"/>
      <c r="T127" s="311"/>
      <c r="W127" s="310"/>
    </row>
    <row r="128" spans="3:23" ht="12.75" customHeight="1" x14ac:dyDescent="0.25">
      <c r="C128" s="594" t="s">
        <v>210</v>
      </c>
      <c r="D128" s="595" t="s">
        <v>1103</v>
      </c>
      <c r="E128" s="270"/>
      <c r="F128" s="270"/>
      <c r="G128" s="78" t="str">
        <f t="shared" ref="G128:O128" si="19">IF(AND(G20&gt;10000,G23&gt;10000),IF(G54&gt;G51-0.01,"","?"),"")</f>
        <v/>
      </c>
      <c r="H128" s="78" t="str">
        <f t="shared" si="19"/>
        <v/>
      </c>
      <c r="I128" s="78" t="str">
        <f t="shared" si="19"/>
        <v/>
      </c>
      <c r="J128" s="78" t="str">
        <f t="shared" si="19"/>
        <v/>
      </c>
      <c r="K128" s="78" t="str">
        <f t="shared" si="19"/>
        <v/>
      </c>
      <c r="L128" s="78" t="str">
        <f t="shared" si="19"/>
        <v/>
      </c>
      <c r="M128" s="78" t="str">
        <f t="shared" si="19"/>
        <v/>
      </c>
      <c r="N128" s="78" t="str">
        <f t="shared" si="19"/>
        <v/>
      </c>
      <c r="O128" s="78" t="str">
        <f t="shared" si="19"/>
        <v/>
      </c>
      <c r="P128" s="81" t="str">
        <f t="shared" si="7"/>
        <v/>
      </c>
      <c r="Q128" s="395"/>
      <c r="S128" s="310"/>
      <c r="T128" s="311"/>
      <c r="W128" s="310"/>
    </row>
    <row r="129" spans="3:23" ht="12.75" customHeight="1" x14ac:dyDescent="0.25">
      <c r="C129" s="596" t="s">
        <v>226</v>
      </c>
      <c r="D129" s="595" t="s">
        <v>1113</v>
      </c>
      <c r="E129" s="77" t="str">
        <f t="shared" ref="E129:O129" si="20">IF(ABS(E57-((E58*E27+E61*E30+E62*E31+E63*E32)/(E26+0.001)))&lt;=0.002,"","Summafel")</f>
        <v/>
      </c>
      <c r="F129" s="77" t="str">
        <f t="shared" si="20"/>
        <v/>
      </c>
      <c r="G129" s="77" t="str">
        <f t="shared" si="20"/>
        <v/>
      </c>
      <c r="H129" s="77" t="str">
        <f t="shared" si="20"/>
        <v/>
      </c>
      <c r="I129" s="77" t="str">
        <f t="shared" si="20"/>
        <v/>
      </c>
      <c r="J129" s="77" t="str">
        <f t="shared" si="20"/>
        <v/>
      </c>
      <c r="K129" s="77" t="str">
        <f t="shared" si="20"/>
        <v/>
      </c>
      <c r="L129" s="77" t="str">
        <f t="shared" si="20"/>
        <v/>
      </c>
      <c r="M129" s="77" t="str">
        <f t="shared" si="20"/>
        <v/>
      </c>
      <c r="N129" s="77" t="str">
        <f t="shared" si="20"/>
        <v/>
      </c>
      <c r="O129" s="77" t="str">
        <f t="shared" si="20"/>
        <v/>
      </c>
      <c r="P129" s="75" t="str">
        <f t="shared" si="7"/>
        <v/>
      </c>
      <c r="Q129" s="82" t="str">
        <f>IF(ABS(Q57-((Q58*Q27+Q61*Q30+Q62*Q31+Q63*Q32)/(Q26+0.001)))&lt;=0.002,"","Summafel")</f>
        <v/>
      </c>
      <c r="S129" s="310"/>
      <c r="T129" s="311"/>
      <c r="W129" s="310"/>
    </row>
    <row r="130" spans="3:23" ht="12.75" customHeight="1" x14ac:dyDescent="0.25">
      <c r="C130" s="65"/>
      <c r="D130" s="595" t="s">
        <v>1113</v>
      </c>
      <c r="E130" s="396" t="str">
        <f t="shared" ref="E130:O130" si="21">IF(AND(E8&gt;100000,E26&gt;100000),IF(E57&gt;E39-0.01,"","?"),"")</f>
        <v/>
      </c>
      <c r="F130" s="396" t="str">
        <f t="shared" si="21"/>
        <v/>
      </c>
      <c r="G130" s="396" t="str">
        <f t="shared" si="21"/>
        <v/>
      </c>
      <c r="H130" s="396" t="str">
        <f t="shared" si="21"/>
        <v/>
      </c>
      <c r="I130" s="396" t="str">
        <f t="shared" si="21"/>
        <v/>
      </c>
      <c r="J130" s="396" t="str">
        <f t="shared" si="21"/>
        <v/>
      </c>
      <c r="K130" s="396" t="str">
        <f t="shared" si="21"/>
        <v/>
      </c>
      <c r="L130" s="396" t="str">
        <f t="shared" si="21"/>
        <v/>
      </c>
      <c r="M130" s="396" t="str">
        <f t="shared" si="21"/>
        <v/>
      </c>
      <c r="N130" s="396" t="str">
        <f t="shared" si="21"/>
        <v/>
      </c>
      <c r="O130" s="396" t="str">
        <f t="shared" si="21"/>
        <v/>
      </c>
      <c r="P130" s="397"/>
      <c r="Q130" s="398"/>
      <c r="S130" s="310"/>
      <c r="T130" s="311"/>
      <c r="W130" s="310"/>
    </row>
    <row r="131" spans="3:23" ht="12.75" customHeight="1" x14ac:dyDescent="0.25">
      <c r="C131" s="594" t="s">
        <v>130</v>
      </c>
      <c r="D131" s="595" t="s">
        <v>1123</v>
      </c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3" t="str">
        <f>IF(ABS(O58-((F58*F27+G58*G27+H58*H27+I58*I27+J58*J27+K58*K27+L58*L27+M58*M27+N58*N27)/(O27+0.001)))&lt;=0.002,"","Summafel")</f>
        <v/>
      </c>
      <c r="Q131" s="399"/>
      <c r="S131" s="310"/>
      <c r="T131" s="311"/>
      <c r="W131" s="310"/>
    </row>
    <row r="132" spans="3:23" ht="12.75" customHeight="1" x14ac:dyDescent="0.25">
      <c r="C132" s="533" t="s">
        <v>146</v>
      </c>
      <c r="D132" s="595" t="s">
        <v>1133</v>
      </c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3" t="str">
        <f>IF(ABS(O59-((F59*F28+G59*G28+H59*H28+I59*I28+J59*J28+K59*K28+L59*L28+M59*M28+N59*N28)/(O28+0.001)))&lt;=0.002,"","Summafel")</f>
        <v/>
      </c>
      <c r="Q132" s="390"/>
      <c r="S132" s="310"/>
      <c r="T132" s="311"/>
      <c r="W132" s="310"/>
    </row>
    <row r="133" spans="3:23" ht="12.75" customHeight="1" x14ac:dyDescent="0.25">
      <c r="C133" s="533" t="s">
        <v>162</v>
      </c>
      <c r="D133" s="595" t="s">
        <v>1143</v>
      </c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3" t="str">
        <f>IF(ABS(O60-((F60*F29+G60*G29+H60*H29+I60*I29+J60*J29+K60*K29+L60*L29+M60*M29+N60*N29)/(O29+0.001)))&lt;=0.002,"","Summafel")</f>
        <v/>
      </c>
      <c r="Q133" s="390"/>
      <c r="S133" s="310"/>
      <c r="T133" s="311"/>
      <c r="W133" s="310"/>
    </row>
    <row r="134" spans="3:23" ht="12.75" customHeight="1" x14ac:dyDescent="0.25">
      <c r="C134" s="594" t="s">
        <v>178</v>
      </c>
      <c r="D134" s="595" t="s">
        <v>1153</v>
      </c>
      <c r="E134" s="80"/>
      <c r="F134" s="80"/>
      <c r="G134" s="78" t="str">
        <f t="shared" ref="G134:O134" si="22">IF(AND(G27&gt;10000,G30&gt;10000),IF(G61&gt;G58-0.01,"","?"),"")</f>
        <v/>
      </c>
      <c r="H134" s="78" t="str">
        <f t="shared" si="22"/>
        <v/>
      </c>
      <c r="I134" s="78" t="str">
        <f t="shared" si="22"/>
        <v/>
      </c>
      <c r="J134" s="78" t="str">
        <f t="shared" si="22"/>
        <v/>
      </c>
      <c r="K134" s="78" t="str">
        <f t="shared" si="22"/>
        <v/>
      </c>
      <c r="L134" s="78" t="str">
        <f t="shared" si="22"/>
        <v/>
      </c>
      <c r="M134" s="78" t="str">
        <f t="shared" si="22"/>
        <v/>
      </c>
      <c r="N134" s="78" t="str">
        <f t="shared" si="22"/>
        <v/>
      </c>
      <c r="O134" s="78" t="str">
        <f t="shared" si="22"/>
        <v/>
      </c>
      <c r="P134" s="83" t="str">
        <f>IF(ABS(O61-((F61*F30+G61*G30+H61*H30+I61*I30+J61*J30+K61*K30+L61*L30+M61*M30+N61*N30)/(O30+0.001)))&lt;=0.002,"","Summafel")</f>
        <v/>
      </c>
      <c r="Q134" s="393"/>
      <c r="S134" s="310"/>
      <c r="T134" s="311"/>
      <c r="W134" s="310"/>
    </row>
    <row r="135" spans="3:23" ht="12.75" customHeight="1" x14ac:dyDescent="0.25">
      <c r="C135" s="594" t="s">
        <v>194</v>
      </c>
      <c r="D135" s="595" t="s">
        <v>1163</v>
      </c>
      <c r="E135" s="270"/>
      <c r="F135" s="270"/>
      <c r="G135" s="78" t="str">
        <f t="shared" ref="G135:O135" si="23">IF(AND(G27&gt;10000,G31&gt;10000),IF(G62&gt;G58-0.01,"","?"),"")</f>
        <v/>
      </c>
      <c r="H135" s="78" t="str">
        <f t="shared" si="23"/>
        <v/>
      </c>
      <c r="I135" s="78" t="str">
        <f t="shared" si="23"/>
        <v/>
      </c>
      <c r="J135" s="78" t="str">
        <f t="shared" si="23"/>
        <v/>
      </c>
      <c r="K135" s="78" t="str">
        <f t="shared" si="23"/>
        <v/>
      </c>
      <c r="L135" s="78" t="str">
        <f t="shared" si="23"/>
        <v/>
      </c>
      <c r="M135" s="78" t="str">
        <f t="shared" si="23"/>
        <v/>
      </c>
      <c r="N135" s="78" t="str">
        <f t="shared" si="23"/>
        <v/>
      </c>
      <c r="O135" s="78" t="str">
        <f t="shared" si="23"/>
        <v/>
      </c>
      <c r="P135" s="83" t="str">
        <f>IF(ABS(O62-((F62*F31+G62*G31+H62*H31+I62*I31+J62*J31+K62*K31+L62*L31+M62*M31+N62*N31)/(O31+0.001)))&lt;=0.002,"","Summafel")</f>
        <v/>
      </c>
      <c r="Q135" s="394"/>
      <c r="S135" s="310"/>
      <c r="T135" s="311"/>
      <c r="W135" s="310"/>
    </row>
    <row r="136" spans="3:23" ht="12.75" customHeight="1" x14ac:dyDescent="0.25">
      <c r="C136" s="604" t="s">
        <v>210</v>
      </c>
      <c r="D136" s="595" t="s">
        <v>1173</v>
      </c>
      <c r="E136" s="80"/>
      <c r="F136" s="80"/>
      <c r="G136" s="78" t="str">
        <f t="shared" ref="G136:O136" si="24">IF(AND(G31&gt;10000,G32&gt;10000),IF(G63&gt;G62-0.01,"","?"),"")</f>
        <v/>
      </c>
      <c r="H136" s="78" t="str">
        <f t="shared" si="24"/>
        <v/>
      </c>
      <c r="I136" s="78" t="str">
        <f t="shared" si="24"/>
        <v/>
      </c>
      <c r="J136" s="78" t="str">
        <f t="shared" si="24"/>
        <v/>
      </c>
      <c r="K136" s="78" t="str">
        <f t="shared" si="24"/>
        <v/>
      </c>
      <c r="L136" s="78" t="str">
        <f t="shared" si="24"/>
        <v/>
      </c>
      <c r="M136" s="78" t="str">
        <f t="shared" si="24"/>
        <v/>
      </c>
      <c r="N136" s="78" t="str">
        <f t="shared" si="24"/>
        <v/>
      </c>
      <c r="O136" s="78" t="str">
        <f t="shared" si="24"/>
        <v/>
      </c>
      <c r="P136" s="400"/>
      <c r="Q136" s="394"/>
      <c r="S136" s="310"/>
      <c r="T136" s="311"/>
      <c r="W136" s="310"/>
    </row>
    <row r="137" spans="3:23" ht="12.75" customHeight="1" x14ac:dyDescent="0.25">
      <c r="C137" s="76"/>
      <c r="D137" s="595" t="s">
        <v>1173</v>
      </c>
      <c r="E137" s="270"/>
      <c r="F137" s="270"/>
      <c r="G137" s="78" t="str">
        <f t="shared" ref="G137:O137" si="25">IF(AND(G27&gt;10000,G32&gt;10000),IF(G63&gt;G58-0.01,"","?"),"")</f>
        <v/>
      </c>
      <c r="H137" s="78" t="str">
        <f t="shared" si="25"/>
        <v/>
      </c>
      <c r="I137" s="78" t="str">
        <f t="shared" si="25"/>
        <v/>
      </c>
      <c r="J137" s="78" t="str">
        <f t="shared" si="25"/>
        <v/>
      </c>
      <c r="K137" s="78" t="str">
        <f t="shared" si="25"/>
        <v/>
      </c>
      <c r="L137" s="78" t="str">
        <f t="shared" si="25"/>
        <v/>
      </c>
      <c r="M137" s="78" t="str">
        <f t="shared" si="25"/>
        <v/>
      </c>
      <c r="N137" s="78" t="str">
        <f t="shared" si="25"/>
        <v/>
      </c>
      <c r="O137" s="78" t="str">
        <f t="shared" si="25"/>
        <v/>
      </c>
      <c r="P137" s="83" t="str">
        <f>IF(ABS(O63-((F63*F32+G63*G32+H63*H32+I63*I32+J63*J32+K63*K32+L63*L32+M63*M32+N63*N32)/(O32+0.001)))&lt;=0.002,"","Summafel")</f>
        <v/>
      </c>
      <c r="Q137" s="394"/>
      <c r="S137" s="310"/>
      <c r="T137" s="311"/>
      <c r="W137" s="310"/>
    </row>
    <row r="138" spans="3:23" ht="12.75" customHeight="1" x14ac:dyDescent="0.25">
      <c r="C138" s="592" t="s">
        <v>332</v>
      </c>
      <c r="D138" s="595" t="s">
        <v>1183</v>
      </c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3" t="str">
        <f>IF(ABS(O64-((F64*F33+G64*G33+H64*H33+I64*I33+J64*J33+K64*K33+L64*L33+M64*M33+N64*N33)/(O33+0.001)))&lt;=0.002,"","Summafel")</f>
        <v/>
      </c>
      <c r="Q138" s="395"/>
      <c r="S138" s="310"/>
      <c r="T138" s="311"/>
      <c r="W138" s="310"/>
    </row>
    <row r="139" spans="3:23" x14ac:dyDescent="0.25">
      <c r="E139" s="401"/>
      <c r="F139" s="401"/>
      <c r="G139" s="401"/>
      <c r="H139" s="402"/>
      <c r="I139" s="402"/>
      <c r="J139" s="402"/>
      <c r="K139" s="402"/>
      <c r="L139" s="402"/>
      <c r="M139" s="402"/>
      <c r="N139" s="402"/>
      <c r="O139" s="402"/>
      <c r="P139" s="402"/>
      <c r="Q139" s="403"/>
    </row>
    <row r="140" spans="3:23" ht="15.75" x14ac:dyDescent="0.25">
      <c r="C140" s="605" t="s">
        <v>2196</v>
      </c>
      <c r="D140" s="310"/>
      <c r="E140" s="402"/>
      <c r="F140" s="402"/>
      <c r="G140" s="402"/>
      <c r="H140" s="402"/>
      <c r="I140" s="402"/>
      <c r="J140" s="402"/>
      <c r="K140" s="402"/>
      <c r="L140" s="402"/>
      <c r="M140" s="402"/>
      <c r="N140" s="402"/>
      <c r="O140" s="402"/>
      <c r="P140" s="402"/>
      <c r="Q140" s="402"/>
    </row>
    <row r="141" spans="3:23" ht="12.75" customHeight="1" x14ac:dyDescent="0.25">
      <c r="C141" s="606" t="s">
        <v>624</v>
      </c>
      <c r="D141" s="404"/>
      <c r="E141" s="78" t="str">
        <f>IF(COUNT(E8:O33)=COUNT(E39:O64),"","?")</f>
        <v/>
      </c>
      <c r="F141" s="401"/>
      <c r="G141" s="401"/>
      <c r="H141" s="402"/>
      <c r="I141" s="402"/>
      <c r="J141" s="402"/>
      <c r="K141" s="402"/>
      <c r="L141" s="402"/>
      <c r="M141" s="402"/>
      <c r="N141" s="402"/>
      <c r="O141" s="402"/>
      <c r="P141" s="402"/>
      <c r="Q141" s="402"/>
    </row>
    <row r="142" spans="3:23" ht="12.75" customHeight="1" x14ac:dyDescent="0.25">
      <c r="C142" s="405"/>
      <c r="D142" s="406"/>
      <c r="E142" s="100"/>
      <c r="F142" s="401"/>
      <c r="G142" s="401"/>
      <c r="H142" s="402"/>
      <c r="I142" s="402"/>
      <c r="J142" s="402"/>
      <c r="K142" s="402"/>
      <c r="L142" s="402"/>
      <c r="M142" s="402"/>
      <c r="N142" s="402"/>
      <c r="O142" s="402"/>
      <c r="P142" s="402"/>
      <c r="Q142" s="402"/>
    </row>
    <row r="143" spans="3:23" x14ac:dyDescent="0.25">
      <c r="E143" s="401"/>
      <c r="F143" s="401"/>
      <c r="G143" s="401"/>
      <c r="H143" s="402"/>
      <c r="I143" s="402"/>
      <c r="J143" s="402"/>
      <c r="K143" s="402"/>
      <c r="L143" s="402"/>
      <c r="M143" s="402"/>
      <c r="N143" s="402"/>
      <c r="O143" s="402"/>
      <c r="P143" s="402"/>
      <c r="Q143" s="402"/>
    </row>
    <row r="144" spans="3:23" ht="12.75" customHeight="1" x14ac:dyDescent="0.25">
      <c r="C144" s="340"/>
      <c r="D144" s="340"/>
      <c r="E144" s="558" t="s">
        <v>625</v>
      </c>
      <c r="F144" s="607">
        <f>COUNTIF(E74:Q105,"summafel")+COUNTIF(E111:Q141,"summafel")</f>
        <v>0</v>
      </c>
      <c r="G144" s="84"/>
      <c r="H144" s="402"/>
      <c r="I144" s="402"/>
      <c r="J144" s="402"/>
      <c r="K144" s="402"/>
      <c r="L144" s="402"/>
      <c r="M144" s="402"/>
      <c r="N144" s="402"/>
      <c r="O144" s="402"/>
      <c r="P144" s="402"/>
      <c r="Q144" s="402"/>
    </row>
    <row r="145" spans="3:19" s="310" customFormat="1" ht="12.75" customHeight="1" x14ac:dyDescent="0.25">
      <c r="C145" s="340"/>
      <c r="D145" s="340"/>
      <c r="E145" s="560" t="s">
        <v>626</v>
      </c>
      <c r="F145" s="608">
        <f>COUNTIF(E111:Q141,"?")+COUNTIF(E74:Q105,"?")</f>
        <v>0</v>
      </c>
      <c r="G145" s="84"/>
      <c r="H145" s="402"/>
      <c r="I145" s="402"/>
      <c r="J145" s="402"/>
      <c r="K145" s="402"/>
      <c r="L145" s="402"/>
      <c r="M145" s="402"/>
      <c r="N145" s="402"/>
      <c r="O145" s="402"/>
      <c r="P145" s="402"/>
      <c r="Q145" s="402"/>
      <c r="S145" s="311"/>
    </row>
    <row r="146" spans="3:19" s="310" customFormat="1" x14ac:dyDescent="0.25">
      <c r="C146" s="9"/>
      <c r="D146" s="9"/>
      <c r="E146" s="9"/>
      <c r="F146" s="9"/>
      <c r="G146" s="51"/>
      <c r="S146" s="311"/>
    </row>
  </sheetData>
  <sheetProtection password="E847" sheet="1" objects="1" scenarios="1" formatCells="0" formatColumns="0" formatRows="0"/>
  <pageMargins left="0.70866141732283472" right="0.70866141732283472" top="0.74803149606299213" bottom="0.74803149606299213" header="0.31496062992125984" footer="0.31496062992125984"/>
  <pageSetup paperSize="9" scale="52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P46"/>
  <sheetViews>
    <sheetView showZeros="0" topLeftCell="C1" zoomScaleNormal="100" workbookViewId="0">
      <selection activeCell="C1" sqref="C1"/>
    </sheetView>
  </sheetViews>
  <sheetFormatPr defaultRowHeight="15" x14ac:dyDescent="0.25"/>
  <cols>
    <col min="1" max="2" width="0" style="51" hidden="1" customWidth="1"/>
    <col min="3" max="3" width="30.42578125" style="51" customWidth="1"/>
    <col min="4" max="4" width="8.42578125" style="51" customWidth="1"/>
    <col min="5" max="5" width="14" style="51" customWidth="1"/>
    <col min="6" max="8" width="11.7109375" style="51" customWidth="1"/>
    <col min="9" max="9" width="20" style="51" customWidth="1"/>
    <col min="10" max="10" width="11.7109375" style="51" customWidth="1"/>
    <col min="11" max="11" width="15.5703125" style="51" customWidth="1"/>
    <col min="12" max="12" width="11.7109375" style="51" customWidth="1"/>
    <col min="13" max="13" width="13.5703125" style="51" customWidth="1"/>
    <col min="14" max="14" width="16.7109375" style="51" customWidth="1"/>
    <col min="15" max="15" width="11.7109375" style="51" customWidth="1"/>
    <col min="16" max="16" width="5.85546875" style="51" customWidth="1"/>
    <col min="17" max="16384" width="9.140625" style="51"/>
  </cols>
  <sheetData>
    <row r="1" spans="3:15" x14ac:dyDescent="0.25">
      <c r="C1" s="85"/>
    </row>
    <row r="2" spans="3:15" ht="15.75" x14ac:dyDescent="0.25">
      <c r="C2" s="469" t="s">
        <v>1194</v>
      </c>
      <c r="E2" s="168"/>
    </row>
    <row r="3" spans="3:15" x14ac:dyDescent="0.25">
      <c r="C3" s="127"/>
      <c r="E3" s="127"/>
    </row>
    <row r="4" spans="3:15" x14ac:dyDescent="0.25">
      <c r="C4" s="470" t="s">
        <v>48</v>
      </c>
      <c r="D4" s="471" t="s">
        <v>49</v>
      </c>
      <c r="E4" s="609" t="s">
        <v>50</v>
      </c>
      <c r="F4" s="407"/>
      <c r="G4" s="407"/>
      <c r="H4" s="312"/>
      <c r="I4" s="312"/>
      <c r="J4" s="312"/>
      <c r="K4" s="312"/>
      <c r="L4" s="407"/>
      <c r="M4" s="116"/>
      <c r="N4" s="454" t="s">
        <v>1195</v>
      </c>
      <c r="O4" s="492" t="s">
        <v>52</v>
      </c>
    </row>
    <row r="5" spans="3:15" x14ac:dyDescent="0.25">
      <c r="C5" s="171"/>
      <c r="D5" s="318"/>
      <c r="E5" s="492" t="s">
        <v>53</v>
      </c>
      <c r="F5" s="454" t="s">
        <v>54</v>
      </c>
      <c r="G5" s="610" t="s">
        <v>1196</v>
      </c>
      <c r="H5" s="611" t="s">
        <v>1197</v>
      </c>
      <c r="I5" s="408"/>
      <c r="J5" s="611" t="s">
        <v>1198</v>
      </c>
      <c r="K5" s="225"/>
      <c r="L5" s="455" t="s">
        <v>1199</v>
      </c>
      <c r="M5" s="454" t="s">
        <v>57</v>
      </c>
      <c r="N5" s="178"/>
      <c r="O5" s="173"/>
    </row>
    <row r="6" spans="3:15" ht="15.75" thickBot="1" x14ac:dyDescent="0.3">
      <c r="C6" s="325"/>
      <c r="D6" s="324"/>
      <c r="E6" s="213"/>
      <c r="F6" s="190"/>
      <c r="G6" s="409"/>
      <c r="H6" s="569" t="s">
        <v>1200</v>
      </c>
      <c r="I6" s="569" t="s">
        <v>604</v>
      </c>
      <c r="J6" s="481" t="s">
        <v>60</v>
      </c>
      <c r="K6" s="502" t="s">
        <v>1201</v>
      </c>
      <c r="L6" s="190"/>
      <c r="M6" s="190"/>
      <c r="N6" s="324"/>
      <c r="O6" s="410"/>
    </row>
    <row r="7" spans="3:15" ht="12.75" customHeight="1" x14ac:dyDescent="0.25">
      <c r="C7" s="573" t="s">
        <v>66</v>
      </c>
      <c r="D7" s="488" t="s">
        <v>1202</v>
      </c>
      <c r="E7" s="198"/>
      <c r="F7" s="201"/>
      <c r="G7" s="201"/>
      <c r="H7" s="201"/>
      <c r="I7" s="201"/>
      <c r="J7" s="201"/>
      <c r="K7" s="411"/>
      <c r="L7" s="412"/>
      <c r="M7" s="329"/>
      <c r="N7" s="201"/>
      <c r="O7" s="201"/>
    </row>
    <row r="8" spans="3:15" ht="12.75" customHeight="1" x14ac:dyDescent="0.25">
      <c r="C8" s="573" t="s">
        <v>597</v>
      </c>
      <c r="D8" s="488" t="s">
        <v>1213</v>
      </c>
      <c r="E8" s="198"/>
      <c r="F8" s="201"/>
      <c r="G8" s="201"/>
      <c r="H8" s="201"/>
      <c r="I8" s="201"/>
      <c r="J8" s="201"/>
      <c r="K8" s="201"/>
      <c r="L8" s="194"/>
      <c r="M8" s="201"/>
      <c r="N8" s="201"/>
      <c r="O8" s="201"/>
    </row>
    <row r="9" spans="3:15" x14ac:dyDescent="0.25">
      <c r="C9" s="128"/>
      <c r="D9" s="413"/>
      <c r="E9" s="59"/>
      <c r="F9" s="59"/>
      <c r="G9" s="59"/>
      <c r="H9" s="59"/>
      <c r="I9" s="59"/>
      <c r="J9" s="59"/>
      <c r="K9" s="59"/>
      <c r="L9" s="414"/>
      <c r="M9" s="59"/>
      <c r="N9" s="59"/>
      <c r="O9" s="59"/>
    </row>
    <row r="10" spans="3:15" s="9" customFormat="1" x14ac:dyDescent="0.25">
      <c r="C10" s="16"/>
      <c r="D10" s="415"/>
      <c r="E10" s="43"/>
      <c r="F10" s="58"/>
      <c r="G10" s="58"/>
      <c r="H10" s="58"/>
      <c r="I10" s="58"/>
      <c r="J10" s="58"/>
      <c r="K10" s="58"/>
      <c r="L10" s="58"/>
      <c r="M10" s="58"/>
      <c r="N10" s="58"/>
    </row>
    <row r="11" spans="3:15" x14ac:dyDescent="0.25">
      <c r="C11" s="491" t="s">
        <v>350</v>
      </c>
      <c r="D11" s="471" t="s">
        <v>49</v>
      </c>
      <c r="E11" s="454" t="s">
        <v>53</v>
      </c>
      <c r="F11" s="454" t="s">
        <v>54</v>
      </c>
      <c r="G11" s="610" t="s">
        <v>1196</v>
      </c>
      <c r="H11" s="611" t="s">
        <v>1197</v>
      </c>
      <c r="I11" s="408"/>
      <c r="J11" s="611" t="s">
        <v>1198</v>
      </c>
      <c r="K11" s="225"/>
      <c r="L11" s="455" t="s">
        <v>1199</v>
      </c>
      <c r="M11" s="455" t="s">
        <v>57</v>
      </c>
      <c r="N11" s="177"/>
      <c r="O11" s="118"/>
    </row>
    <row r="12" spans="3:15" ht="15.75" thickBot="1" x14ac:dyDescent="0.3">
      <c r="C12" s="324"/>
      <c r="D12" s="324"/>
      <c r="E12" s="190"/>
      <c r="F12" s="190"/>
      <c r="G12" s="409"/>
      <c r="H12" s="569" t="s">
        <v>1200</v>
      </c>
      <c r="I12" s="569" t="s">
        <v>604</v>
      </c>
      <c r="J12" s="481" t="s">
        <v>60</v>
      </c>
      <c r="K12" s="502" t="s">
        <v>1201</v>
      </c>
      <c r="L12" s="190"/>
      <c r="M12" s="188"/>
      <c r="N12" s="317"/>
      <c r="O12" s="128"/>
    </row>
    <row r="13" spans="3:15" ht="12.75" customHeight="1" x14ac:dyDescent="0.25">
      <c r="C13" s="612" t="s">
        <v>66</v>
      </c>
      <c r="D13" s="488" t="s">
        <v>1226</v>
      </c>
      <c r="E13" s="217"/>
      <c r="F13" s="219"/>
      <c r="G13" s="219"/>
      <c r="H13" s="219"/>
      <c r="I13" s="219"/>
      <c r="J13" s="219"/>
      <c r="K13" s="416"/>
      <c r="L13" s="417"/>
      <c r="M13" s="418"/>
      <c r="N13" s="317"/>
      <c r="O13" s="128"/>
    </row>
    <row r="14" spans="3:15" ht="12.75" customHeight="1" x14ac:dyDescent="0.25">
      <c r="C14" s="573" t="s">
        <v>597</v>
      </c>
      <c r="D14" s="488" t="s">
        <v>1235</v>
      </c>
      <c r="E14" s="217"/>
      <c r="F14" s="219"/>
      <c r="G14" s="219"/>
      <c r="H14" s="219"/>
      <c r="I14" s="219"/>
      <c r="J14" s="219"/>
      <c r="K14" s="219"/>
      <c r="L14" s="215"/>
      <c r="M14" s="416"/>
      <c r="N14" s="317"/>
      <c r="O14" s="128"/>
    </row>
    <row r="16" spans="3:15" x14ac:dyDescent="0.25">
      <c r="C16" s="576" t="s">
        <v>1245</v>
      </c>
    </row>
    <row r="17" spans="3:16" ht="15" customHeight="1" x14ac:dyDescent="0.25">
      <c r="C17" s="419"/>
      <c r="E17" s="420"/>
      <c r="F17" s="128"/>
      <c r="G17" s="128"/>
      <c r="H17" s="128"/>
      <c r="I17" s="128"/>
    </row>
    <row r="18" spans="3:16" x14ac:dyDescent="0.25">
      <c r="C18" s="576" t="s">
        <v>623</v>
      </c>
      <c r="E18" s="128"/>
      <c r="F18" s="128"/>
      <c r="G18" s="128"/>
      <c r="H18" s="128"/>
      <c r="I18" s="128"/>
    </row>
    <row r="19" spans="3:16" x14ac:dyDescent="0.25">
      <c r="C19" s="128"/>
      <c r="E19" s="128"/>
      <c r="F19" s="128"/>
      <c r="G19" s="128"/>
      <c r="H19" s="128"/>
      <c r="I19" s="128"/>
    </row>
    <row r="20" spans="3:16" ht="15.75" x14ac:dyDescent="0.25">
      <c r="C20" s="613" t="s">
        <v>348</v>
      </c>
      <c r="D20" s="9"/>
      <c r="E20" s="231"/>
      <c r="F20" s="9"/>
      <c r="G20" s="9"/>
      <c r="H20" s="9"/>
      <c r="I20" s="9"/>
      <c r="J20" s="9"/>
      <c r="K20" s="9"/>
      <c r="L20" s="9"/>
      <c r="M20" s="9"/>
      <c r="N20" s="9"/>
      <c r="O20" s="9"/>
    </row>
    <row r="21" spans="3:16" ht="15.75" x14ac:dyDescent="0.25">
      <c r="C21" s="513" t="s">
        <v>48</v>
      </c>
      <c r="D21" s="514" t="s">
        <v>49</v>
      </c>
      <c r="E21" s="515" t="s">
        <v>50</v>
      </c>
      <c r="F21" s="421"/>
      <c r="G21" s="421"/>
      <c r="H21" s="366"/>
      <c r="I21" s="366"/>
      <c r="J21" s="366"/>
      <c r="K21" s="366"/>
      <c r="L21" s="421"/>
      <c r="M21" s="239"/>
      <c r="N21" s="516" t="s">
        <v>1225</v>
      </c>
      <c r="O21" s="517" t="s">
        <v>52</v>
      </c>
    </row>
    <row r="22" spans="3:16" x14ac:dyDescent="0.25">
      <c r="C22" s="237"/>
      <c r="D22" s="422"/>
      <c r="E22" s="517" t="s">
        <v>53</v>
      </c>
      <c r="F22" s="516" t="s">
        <v>54</v>
      </c>
      <c r="G22" s="518" t="s">
        <v>1196</v>
      </c>
      <c r="H22" s="614" t="s">
        <v>1197</v>
      </c>
      <c r="I22" s="423"/>
      <c r="J22" s="614" t="s">
        <v>1198</v>
      </c>
      <c r="K22" s="308"/>
      <c r="L22" s="521" t="s">
        <v>1199</v>
      </c>
      <c r="M22" s="516" t="s">
        <v>57</v>
      </c>
      <c r="N22" s="245"/>
      <c r="O22" s="245"/>
    </row>
    <row r="23" spans="3:16" ht="15.75" thickBot="1" x14ac:dyDescent="0.3">
      <c r="C23" s="424"/>
      <c r="D23" s="425"/>
      <c r="E23" s="258"/>
      <c r="F23" s="259"/>
      <c r="G23" s="426"/>
      <c r="H23" s="615" t="s">
        <v>1200</v>
      </c>
      <c r="I23" s="615" t="s">
        <v>604</v>
      </c>
      <c r="J23" s="524" t="s">
        <v>60</v>
      </c>
      <c r="K23" s="552" t="s">
        <v>1201</v>
      </c>
      <c r="L23" s="259"/>
      <c r="M23" s="259"/>
      <c r="N23" s="427"/>
      <c r="O23" s="427"/>
    </row>
    <row r="24" spans="3:16" ht="12.75" customHeight="1" x14ac:dyDescent="0.25">
      <c r="C24" s="616" t="s">
        <v>66</v>
      </c>
      <c r="D24" s="532" t="s">
        <v>1202</v>
      </c>
      <c r="E24" s="428"/>
      <c r="F24" s="428"/>
      <c r="G24" s="428"/>
      <c r="H24" s="101"/>
      <c r="I24" s="101"/>
      <c r="J24" s="101"/>
      <c r="K24" s="101"/>
      <c r="L24" s="101"/>
      <c r="M24" s="102" t="str">
        <f>IF(ABS(M7-(E7+F7+G7+H7+I7+J7+K7))&lt;=25,"","Summafel")</f>
        <v/>
      </c>
      <c r="N24" s="101"/>
      <c r="O24" s="103" t="str">
        <f>IF(ABS(O7-(M7+N7))&lt;=25,"","Summafel")</f>
        <v/>
      </c>
    </row>
    <row r="25" spans="3:16" ht="12.75" customHeight="1" x14ac:dyDescent="0.25">
      <c r="C25" s="617" t="s">
        <v>597</v>
      </c>
      <c r="D25" s="534" t="s">
        <v>1213</v>
      </c>
      <c r="E25" s="104" t="str">
        <f>IF(E8=0,"","?")</f>
        <v/>
      </c>
      <c r="F25" s="104" t="str">
        <f>IF(F8=0,"","?")</f>
        <v/>
      </c>
      <c r="G25" s="105"/>
      <c r="H25" s="105"/>
      <c r="I25" s="105"/>
      <c r="J25" s="105"/>
      <c r="K25" s="105"/>
      <c r="L25" s="105"/>
      <c r="M25" s="106" t="str">
        <f>IF(ABS(M8-(E8+F8+G8+H8+I8+J8+L8+K8))&lt;=25,"","Summafel")</f>
        <v/>
      </c>
      <c r="N25" s="105"/>
      <c r="O25" s="107" t="str">
        <f>IF(ABS(O8-(M8+N8))&lt;=25,"","Summafel")</f>
        <v/>
      </c>
    </row>
    <row r="26" spans="3:16" x14ac:dyDescent="0.25">
      <c r="C26" s="16"/>
      <c r="D26" s="415"/>
      <c r="E26" s="108"/>
      <c r="F26" s="108"/>
      <c r="G26" s="109"/>
      <c r="H26" s="109"/>
      <c r="I26" s="109"/>
      <c r="J26" s="109"/>
      <c r="K26" s="109"/>
      <c r="L26" s="109"/>
      <c r="M26" s="108"/>
      <c r="N26" s="109"/>
      <c r="O26" s="109"/>
      <c r="P26" s="16"/>
    </row>
    <row r="27" spans="3:16" s="9" customFormat="1" ht="15.75" x14ac:dyDescent="0.25">
      <c r="C27" s="538" t="s">
        <v>348</v>
      </c>
    </row>
    <row r="28" spans="3:16" x14ac:dyDescent="0.25">
      <c r="C28" s="618" t="s">
        <v>350</v>
      </c>
      <c r="D28" s="514" t="s">
        <v>49</v>
      </c>
      <c r="E28" s="516" t="s">
        <v>53</v>
      </c>
      <c r="F28" s="516" t="s">
        <v>54</v>
      </c>
      <c r="G28" s="518" t="s">
        <v>1196</v>
      </c>
      <c r="H28" s="614" t="s">
        <v>1197</v>
      </c>
      <c r="I28" s="423"/>
      <c r="J28" s="614" t="s">
        <v>1198</v>
      </c>
      <c r="K28" s="308"/>
      <c r="L28" s="521" t="s">
        <v>1199</v>
      </c>
      <c r="M28" s="516" t="s">
        <v>57</v>
      </c>
    </row>
    <row r="29" spans="3:16" ht="15.75" thickBot="1" x14ac:dyDescent="0.3">
      <c r="C29" s="255"/>
      <c r="D29" s="255"/>
      <c r="E29" s="259"/>
      <c r="F29" s="259"/>
      <c r="G29" s="426"/>
      <c r="H29" s="615" t="s">
        <v>1200</v>
      </c>
      <c r="I29" s="615" t="s">
        <v>604</v>
      </c>
      <c r="J29" s="524" t="s">
        <v>60</v>
      </c>
      <c r="K29" s="552" t="s">
        <v>1201</v>
      </c>
      <c r="L29" s="259"/>
      <c r="M29" s="259"/>
    </row>
    <row r="30" spans="3:16" ht="12.75" customHeight="1" x14ac:dyDescent="0.25">
      <c r="C30" s="553" t="s">
        <v>66</v>
      </c>
      <c r="D30" s="532" t="s">
        <v>1226</v>
      </c>
      <c r="E30" s="86"/>
      <c r="F30" s="87" t="str">
        <f>IF(AND(F7&gt;100000,H7&gt;100000),IF(H13&gt;F13-0.01,"","?"),"")</f>
        <v/>
      </c>
      <c r="G30" s="87" t="str">
        <f>IF(AND(G7&gt;100000,H7&gt;100000),IF(H13&gt;G13-0.01,"","?"),"")</f>
        <v/>
      </c>
      <c r="H30" s="87" t="str">
        <f>IF(AND(H7&gt;100000,I7&gt;100000),IF(I13&gt;H13-0.01,"","?"),"")</f>
        <v/>
      </c>
      <c r="I30" s="88"/>
      <c r="J30" s="87" t="str">
        <f>IF(AND(G7&gt;100000,J7&gt;100000),IF(G13-0.01&lt;J13,"","?"),"")</f>
        <v/>
      </c>
      <c r="K30" s="87" t="str">
        <f>IF(AND(G7&gt;100000,K7&gt;100000),IF(G13-0.01&lt;K13,"","?"),"")</f>
        <v/>
      </c>
      <c r="L30" s="88"/>
      <c r="M30" s="89" t="str">
        <f>IF(ABS(M13-((E13*E7+F13*F7+G13*G7+H13*H7+I13*I7+J13*J7+K13*K7)/(M7+0.001)))&lt;=0.002,"","Summafel")</f>
        <v/>
      </c>
    </row>
    <row r="31" spans="3:16" ht="12.75" customHeight="1" x14ac:dyDescent="0.25">
      <c r="C31" s="305"/>
      <c r="D31" s="532" t="s">
        <v>1226</v>
      </c>
      <c r="E31" s="87" t="str">
        <f>IF(AND(E7&gt;10000,Tillgångar_utestående_belopp!E9&gt;10000),IF(E13&lt;Tillgångar_utestående_belopp!E32-0.01,"","?"),"")</f>
        <v/>
      </c>
      <c r="F31" s="87" t="str">
        <f>IF(AND(F7&gt;10000,Tillgångar_utestående_belopp!F9&gt;10000),IF(F13&lt;Tillgångar_utestående_belopp!F32-0.01,"","?"),"")</f>
        <v/>
      </c>
      <c r="G31" s="87" t="str">
        <f>IF(AND(G7&gt;10000,Tillgångar_utestående_belopp!G9&gt;10000),IF(G13&lt;Tillgångar_utestående_belopp!G32-0.01,"","?"),"")</f>
        <v/>
      </c>
      <c r="H31" s="90"/>
      <c r="I31" s="90"/>
      <c r="J31" s="270"/>
      <c r="K31" s="270"/>
      <c r="L31" s="88"/>
      <c r="M31" s="91" t="str">
        <f>IF(AND(M7&gt;10000,Tillgångar_utestående_belopp!P9&gt;10000),IF(M13&lt;Tillgångar_utestående_belopp!P32-0.01,"","?"),"")</f>
        <v/>
      </c>
    </row>
    <row r="32" spans="3:16" ht="12.75" customHeight="1" x14ac:dyDescent="0.25">
      <c r="C32" s="533" t="s">
        <v>597</v>
      </c>
      <c r="D32" s="534" t="s">
        <v>1235</v>
      </c>
      <c r="E32" s="265"/>
      <c r="F32" s="265"/>
      <c r="G32" s="92" t="str">
        <f>IF(AND(G7&gt;100000,H7&gt;100000),IF(H13&gt;G13-0.01,"","?"),"")</f>
        <v/>
      </c>
      <c r="H32" s="92" t="str">
        <f>IF(AND(H7&gt;100000,I7&gt;100000),IF(I13&gt;H13-0.01,"","?"),"")</f>
        <v/>
      </c>
      <c r="I32" s="90"/>
      <c r="J32" s="92" t="str">
        <f>IF(AND(G8&gt;100000,J8&gt;100000),IF(G14-0.01&lt;J14,"","?"),"")</f>
        <v/>
      </c>
      <c r="K32" s="92" t="str">
        <f>IF(AND(G8&gt;100000,K8&gt;100000),IF(G14-0.01&lt;K14,"","?"),"")</f>
        <v/>
      </c>
      <c r="L32" s="88"/>
      <c r="M32" s="89" t="str">
        <f>IF(ABS(M14-((E14*E8+F14*F8+G14*G8+H14*H8+I14*I8+J14*J8+K14*K8+L14*L8)/(M8+0.001)))&lt;=0.002,"","Summafel")</f>
        <v/>
      </c>
    </row>
    <row r="33" spans="3:13" ht="12.75" customHeight="1" x14ac:dyDescent="0.25">
      <c r="C33" s="264"/>
      <c r="D33" s="534" t="s">
        <v>1235</v>
      </c>
      <c r="E33" s="265"/>
      <c r="F33" s="265"/>
      <c r="G33" s="90"/>
      <c r="H33" s="90"/>
      <c r="I33" s="90"/>
      <c r="J33" s="270"/>
      <c r="K33" s="270"/>
      <c r="L33" s="88"/>
      <c r="M33" s="91" t="str">
        <f>IF(AND(M8&gt;10000,(Tillgångar_utestående_belopp!P12+Tillgångar_utestående_belopp!P19+Tillgångar_utestående_belopp!P26)&gt;10000),IF(M14&lt;((Tillgångar_utestående_belopp!P12*Tillgångar_utestående_belopp!P35+Tillgångar_utestående_belopp!P19*Tillgångar_utestående_belopp!P42+Tillgångar_utestående_belopp!P26*Tillgångar_utestående_belopp!P49)/(Tillgångar_utestående_belopp!P12+Tillgångar_utestående_belopp!P19+Tillgångar_utestående_belopp!P26-0.01)),"","?"),"")</f>
        <v/>
      </c>
    </row>
    <row r="35" spans="3:13" ht="15.75" x14ac:dyDescent="0.25">
      <c r="C35" s="577" t="s">
        <v>2196</v>
      </c>
      <c r="D35" s="429"/>
    </row>
    <row r="36" spans="3:13" ht="12.75" customHeight="1" x14ac:dyDescent="0.25">
      <c r="C36" s="430"/>
      <c r="D36" s="241"/>
      <c r="E36" s="516" t="s">
        <v>53</v>
      </c>
      <c r="F36" s="516" t="s">
        <v>54</v>
      </c>
      <c r="G36" s="518" t="s">
        <v>1196</v>
      </c>
      <c r="H36" s="614" t="s">
        <v>1197</v>
      </c>
      <c r="I36" s="423"/>
      <c r="J36" s="614" t="s">
        <v>1198</v>
      </c>
      <c r="K36" s="308"/>
      <c r="L36" s="521" t="s">
        <v>1199</v>
      </c>
      <c r="M36" s="516" t="s">
        <v>57</v>
      </c>
    </row>
    <row r="37" spans="3:13" ht="12.75" customHeight="1" thickBot="1" x14ac:dyDescent="0.3">
      <c r="C37" s="619" t="s">
        <v>2211</v>
      </c>
      <c r="D37" s="285"/>
      <c r="E37" s="259"/>
      <c r="F37" s="259"/>
      <c r="G37" s="426"/>
      <c r="H37" s="615" t="s">
        <v>1200</v>
      </c>
      <c r="I37" s="615" t="s">
        <v>604</v>
      </c>
      <c r="J37" s="524" t="s">
        <v>60</v>
      </c>
      <c r="K37" s="552" t="s">
        <v>1201</v>
      </c>
      <c r="L37" s="259"/>
      <c r="M37" s="259"/>
    </row>
    <row r="38" spans="3:13" ht="12.75" customHeight="1" x14ac:dyDescent="0.25">
      <c r="C38" s="620" t="s">
        <v>114</v>
      </c>
      <c r="D38" s="431"/>
      <c r="E38" s="92" t="str">
        <f>IF(AND(E8&gt;10000,Tillgångar_utestående_belopp!E12&gt;10000),IF(E14&lt;Tillgångar_utestående_belopp!E35-0.01,"","?"),"")</f>
        <v/>
      </c>
      <c r="F38" s="92" t="str">
        <f>IF(AND(F8&gt;10000,Tillgångar_utestående_belopp!F12&gt;10000),IF(F14&lt;Tillgångar_utestående_belopp!F35-0.01,"","?"),"")</f>
        <v/>
      </c>
      <c r="G38" s="92" t="str">
        <f>IF(AND(G8&gt;10000,Tillgångar_utestående_belopp!G12&gt;10000),IF(G14&lt;Tillgångar_utestående_belopp!G35-0.01,"","?"),"")</f>
        <v/>
      </c>
      <c r="H38" s="90"/>
      <c r="I38" s="90"/>
      <c r="J38" s="270"/>
      <c r="K38" s="270"/>
      <c r="L38" s="88"/>
      <c r="M38" s="91" t="str">
        <f>IF(AND(M8&gt;10000,Tillgångar_utestående_belopp!P12&gt;10000),IF(M14&lt;Tillgångar_utestående_belopp!P35-0.01,"","?"),"")</f>
        <v/>
      </c>
    </row>
    <row r="39" spans="3:13" ht="12.75" customHeight="1" x14ac:dyDescent="0.25">
      <c r="C39" s="621" t="s">
        <v>2212</v>
      </c>
      <c r="D39" s="298"/>
      <c r="E39" s="92" t="str">
        <f>IF(AND(E8&gt;10000,Tillgångar_utestående_belopp!E19&gt;10000),IF(E14&lt;Tillgångar_utestående_belopp!E42,"",""),"")</f>
        <v/>
      </c>
      <c r="F39" s="92" t="str">
        <f>IF(AND(F8&gt;10000,Tillgångar_utestående_belopp!F19&gt;10000),IF(F14&lt;Tillgångar_utestående_belopp!F42,"",""),"")</f>
        <v/>
      </c>
      <c r="G39" s="92" t="str">
        <f>IF(AND(G8&gt;10000,Tillgångar_utestående_belopp!G19&gt;10000),IF(G14&lt;Tillgångar_utestående_belopp!G42,"",""),"")</f>
        <v/>
      </c>
      <c r="H39" s="90"/>
      <c r="I39" s="90"/>
      <c r="J39" s="270"/>
      <c r="K39" s="270"/>
      <c r="L39" s="88"/>
      <c r="M39" s="39" t="str">
        <f>IF(AND(M8&gt;10000,Tillgångar_utestående_belopp!P19&gt;10000),IF(M14&lt;Tillgångar_utestående_belopp!P42-0.01,"","?"),"")</f>
        <v/>
      </c>
    </row>
    <row r="40" spans="3:13" ht="12.75" customHeight="1" x14ac:dyDescent="0.25">
      <c r="C40" s="621" t="s">
        <v>332</v>
      </c>
      <c r="D40" s="298"/>
      <c r="E40" s="92" t="str">
        <f>IF(AND(E8&gt;10000,Tillgångar_utestående_belopp!E26&gt;10000),IF(E14&lt;Tillgångar_utestående_belopp!E49-0.01,"",""),"")</f>
        <v/>
      </c>
      <c r="F40" s="92" t="str">
        <f>IF(AND(F8&gt;10000,Tillgångar_utestående_belopp!F26&gt;10000),IF(F14&lt;Tillgångar_utestående_belopp!F49-0.01,"",""),"")</f>
        <v/>
      </c>
      <c r="G40" s="92" t="str">
        <f>IF(AND(G8&gt;10000,Tillgångar_utestående_belopp!G26&gt;10000),IF(G14&lt;Tillgångar_utestående_belopp!G49-0.01,"",""),"")</f>
        <v/>
      </c>
      <c r="H40" s="90"/>
      <c r="I40" s="90"/>
      <c r="J40" s="270"/>
      <c r="K40" s="270"/>
      <c r="L40" s="88"/>
      <c r="M40" s="396" t="str">
        <f>IF(AND(M8&gt;10000,Tillgångar_utestående_belopp!P26&gt;10000),IF(M14&lt;Tillgångar_utestående_belopp!P49-0.01,"","?"),"")</f>
        <v/>
      </c>
    </row>
    <row r="41" spans="3:13" ht="12.75" customHeight="1" x14ac:dyDescent="0.25"/>
    <row r="42" spans="3:13" ht="12.75" customHeight="1" x14ac:dyDescent="0.25">
      <c r="C42" s="606" t="s">
        <v>624</v>
      </c>
      <c r="D42" s="233"/>
      <c r="E42" s="92" t="str">
        <f>IF(COUNT(E7:M8)=COUNT(E13:M14),"","?")</f>
        <v/>
      </c>
    </row>
    <row r="43" spans="3:13" ht="12.75" customHeight="1" x14ac:dyDescent="0.25"/>
    <row r="44" spans="3:13" x14ac:dyDescent="0.25">
      <c r="G44" s="432"/>
    </row>
    <row r="45" spans="3:13" ht="12.75" customHeight="1" x14ac:dyDescent="0.25">
      <c r="E45" s="622" t="s">
        <v>625</v>
      </c>
      <c r="F45" s="623">
        <f>COUNTIF(E24:O25,"Summafel")+COUNTIF(E30:M42,"Summafel")</f>
        <v>0</v>
      </c>
      <c r="G45" s="34"/>
    </row>
    <row r="46" spans="3:13" ht="12.75" customHeight="1" x14ac:dyDescent="0.25">
      <c r="E46" s="624" t="s">
        <v>626</v>
      </c>
      <c r="F46" s="625">
        <f>COUNTIF(E24:O25,"?")+COUNTIF(E30:M42,"?")</f>
        <v>0</v>
      </c>
      <c r="G46" s="34"/>
    </row>
  </sheetData>
  <sheetProtection password="E847" sheet="1" objects="1" scenarios="1" formatCells="0" formatColumns="0" formatRows="0"/>
  <pageMargins left="0.70866141732283472" right="0.70866141732283472" top="0.74803149606299213" bottom="0.74803149606299213" header="0.31496062992125984" footer="0.31496062992125984"/>
  <pageSetup paperSize="9" scale="6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1:O37"/>
  <sheetViews>
    <sheetView showZeros="0" topLeftCell="C1" zoomScaleNormal="100" workbookViewId="0">
      <selection activeCell="C1" sqref="C1"/>
    </sheetView>
  </sheetViews>
  <sheetFormatPr defaultRowHeight="15" x14ac:dyDescent="0.25"/>
  <cols>
    <col min="1" max="2" width="0" style="51" hidden="1" customWidth="1"/>
    <col min="3" max="3" width="30.5703125" style="51" customWidth="1"/>
    <col min="4" max="4" width="7.140625" style="51" bestFit="1" customWidth="1"/>
    <col min="5" max="5" width="13.7109375" style="51" customWidth="1"/>
    <col min="6" max="6" width="11.7109375" style="51" customWidth="1"/>
    <col min="7" max="7" width="14.7109375" style="51" customWidth="1"/>
    <col min="8" max="8" width="15.42578125" style="51" customWidth="1"/>
    <col min="9" max="9" width="11.7109375" style="51" customWidth="1"/>
    <col min="10" max="10" width="14" style="51" customWidth="1"/>
    <col min="11" max="16384" width="9.140625" style="51"/>
  </cols>
  <sheetData>
    <row r="1" spans="3:15" x14ac:dyDescent="0.25">
      <c r="C1" s="85"/>
    </row>
    <row r="2" spans="3:15" ht="15.75" x14ac:dyDescent="0.25">
      <c r="C2" s="469" t="s">
        <v>1194</v>
      </c>
      <c r="E2" s="168"/>
    </row>
    <row r="3" spans="3:15" ht="12.75" customHeight="1" x14ac:dyDescent="0.25">
      <c r="C3" s="168"/>
      <c r="E3" s="168"/>
    </row>
    <row r="4" spans="3:15" x14ac:dyDescent="0.25">
      <c r="C4" s="470" t="s">
        <v>627</v>
      </c>
      <c r="D4" s="562" t="s">
        <v>49</v>
      </c>
      <c r="E4" s="454" t="s">
        <v>54</v>
      </c>
      <c r="F4" s="662" t="s">
        <v>1246</v>
      </c>
      <c r="G4" s="663"/>
      <c r="H4" s="664"/>
      <c r="I4" s="611" t="s">
        <v>1199</v>
      </c>
      <c r="J4" s="506" t="s">
        <v>52</v>
      </c>
      <c r="K4" s="177"/>
      <c r="L4" s="128"/>
      <c r="M4" s="128"/>
      <c r="N4" s="128"/>
      <c r="O4" s="128"/>
    </row>
    <row r="5" spans="3:15" ht="15.75" thickBot="1" x14ac:dyDescent="0.3">
      <c r="C5" s="325"/>
      <c r="D5" s="325"/>
      <c r="E5" s="190"/>
      <c r="F5" s="626" t="s">
        <v>1247</v>
      </c>
      <c r="G5" s="569" t="s">
        <v>62</v>
      </c>
      <c r="H5" s="569" t="s">
        <v>604</v>
      </c>
      <c r="I5" s="189"/>
      <c r="J5" s="224"/>
      <c r="K5" s="317"/>
      <c r="L5" s="128"/>
      <c r="M5" s="128"/>
      <c r="N5" s="128"/>
      <c r="O5" s="128"/>
    </row>
    <row r="6" spans="3:15" ht="12.75" customHeight="1" x14ac:dyDescent="0.25">
      <c r="C6" s="612" t="s">
        <v>66</v>
      </c>
      <c r="D6" s="488" t="s">
        <v>1248</v>
      </c>
      <c r="E6" s="194"/>
      <c r="F6" s="201"/>
      <c r="G6" s="201"/>
      <c r="H6" s="411"/>
      <c r="I6" s="412"/>
      <c r="J6" s="433"/>
      <c r="K6" s="317"/>
      <c r="L6" s="128"/>
      <c r="M6" s="128"/>
      <c r="N6" s="128"/>
      <c r="O6" s="128"/>
    </row>
    <row r="7" spans="3:15" ht="12.75" customHeight="1" x14ac:dyDescent="0.25">
      <c r="C7" s="573" t="s">
        <v>597</v>
      </c>
      <c r="D7" s="488" t="s">
        <v>1254</v>
      </c>
      <c r="E7" s="201"/>
      <c r="F7" s="201"/>
      <c r="G7" s="201"/>
      <c r="H7" s="201"/>
      <c r="I7" s="194"/>
      <c r="J7" s="411"/>
      <c r="K7" s="317"/>
      <c r="L7" s="128"/>
      <c r="M7" s="128"/>
      <c r="N7" s="128"/>
      <c r="O7" s="128"/>
    </row>
    <row r="8" spans="3:15" x14ac:dyDescent="0.25">
      <c r="C8" s="128"/>
      <c r="D8" s="413"/>
      <c r="E8" s="59"/>
      <c r="F8" s="59"/>
      <c r="G8" s="59"/>
      <c r="H8" s="59"/>
      <c r="I8" s="59"/>
      <c r="J8" s="59"/>
      <c r="K8" s="128"/>
      <c r="L8" s="128"/>
      <c r="M8" s="128"/>
      <c r="N8" s="128"/>
      <c r="O8" s="128"/>
    </row>
    <row r="9" spans="3:15" x14ac:dyDescent="0.25">
      <c r="C9" s="128"/>
      <c r="D9" s="413"/>
      <c r="E9" s="59"/>
      <c r="F9" s="59"/>
      <c r="G9" s="59"/>
      <c r="H9" s="59"/>
      <c r="I9" s="59"/>
      <c r="J9" s="59"/>
      <c r="K9" s="128"/>
      <c r="L9" s="128"/>
      <c r="M9" s="128"/>
      <c r="N9" s="128"/>
      <c r="O9" s="128"/>
    </row>
    <row r="10" spans="3:15" x14ac:dyDescent="0.25">
      <c r="C10" s="491" t="s">
        <v>350</v>
      </c>
      <c r="D10" s="471" t="s">
        <v>49</v>
      </c>
      <c r="E10" s="454" t="s">
        <v>54</v>
      </c>
      <c r="F10" s="662" t="s">
        <v>1246</v>
      </c>
      <c r="G10" s="663"/>
      <c r="H10" s="664"/>
      <c r="I10" s="611" t="s">
        <v>1199</v>
      </c>
      <c r="J10" s="506" t="s">
        <v>52</v>
      </c>
      <c r="K10" s="177"/>
      <c r="L10" s="128"/>
      <c r="M10" s="128"/>
      <c r="N10" s="128"/>
      <c r="O10" s="128"/>
    </row>
    <row r="11" spans="3:15" ht="15.75" thickBot="1" x14ac:dyDescent="0.3">
      <c r="C11" s="324"/>
      <c r="D11" s="324"/>
      <c r="E11" s="190"/>
      <c r="F11" s="626" t="s">
        <v>1247</v>
      </c>
      <c r="G11" s="569" t="s">
        <v>62</v>
      </c>
      <c r="H11" s="569" t="s">
        <v>604</v>
      </c>
      <c r="I11" s="189"/>
      <c r="J11" s="224"/>
      <c r="K11" s="317"/>
      <c r="L11" s="128"/>
      <c r="M11" s="128"/>
      <c r="N11" s="128"/>
      <c r="O11" s="128"/>
    </row>
    <row r="12" spans="3:15" ht="12.75" customHeight="1" x14ac:dyDescent="0.25">
      <c r="C12" s="573" t="s">
        <v>66</v>
      </c>
      <c r="D12" s="488" t="s">
        <v>1261</v>
      </c>
      <c r="E12" s="219"/>
      <c r="F12" s="219"/>
      <c r="G12" s="219"/>
      <c r="H12" s="219"/>
      <c r="I12" s="434"/>
      <c r="J12" s="219"/>
    </row>
    <row r="13" spans="3:15" ht="12.75" customHeight="1" x14ac:dyDescent="0.25">
      <c r="C13" s="573" t="s">
        <v>597</v>
      </c>
      <c r="D13" s="488" t="s">
        <v>1267</v>
      </c>
      <c r="E13" s="219"/>
      <c r="F13" s="219"/>
      <c r="G13" s="219"/>
      <c r="H13" s="219"/>
      <c r="I13" s="219"/>
      <c r="J13" s="219"/>
    </row>
    <row r="14" spans="3:15" ht="13.5" customHeight="1" x14ac:dyDescent="0.25"/>
    <row r="15" spans="3:15" x14ac:dyDescent="0.25">
      <c r="C15" s="576" t="s">
        <v>2213</v>
      </c>
      <c r="E15" s="128"/>
      <c r="F15" s="128"/>
      <c r="G15" s="128"/>
      <c r="H15" s="128"/>
      <c r="I15" s="128"/>
    </row>
    <row r="16" spans="3:15" x14ac:dyDescent="0.25">
      <c r="C16" s="576" t="s">
        <v>2214</v>
      </c>
      <c r="E16" s="128"/>
      <c r="F16" s="128"/>
      <c r="G16" s="128"/>
      <c r="H16" s="128"/>
      <c r="I16" s="128"/>
    </row>
    <row r="17" spans="3:15" x14ac:dyDescent="0.25">
      <c r="C17" s="9"/>
    </row>
    <row r="18" spans="3:15" ht="15.75" x14ac:dyDescent="0.25">
      <c r="C18" s="577" t="s">
        <v>348</v>
      </c>
      <c r="D18" s="340"/>
      <c r="E18" s="341"/>
      <c r="F18" s="340"/>
      <c r="G18" s="340"/>
      <c r="H18" s="340"/>
      <c r="I18" s="340"/>
      <c r="J18" s="340"/>
      <c r="K18" s="128"/>
      <c r="L18" s="128"/>
      <c r="M18" s="128"/>
      <c r="N18" s="128"/>
      <c r="O18" s="128"/>
    </row>
    <row r="19" spans="3:15" x14ac:dyDescent="0.25">
      <c r="C19" s="627" t="s">
        <v>627</v>
      </c>
      <c r="D19" s="628" t="s">
        <v>49</v>
      </c>
      <c r="E19" s="629" t="s">
        <v>54</v>
      </c>
      <c r="F19" s="665" t="s">
        <v>1246</v>
      </c>
      <c r="G19" s="666"/>
      <c r="H19" s="667"/>
      <c r="I19" s="630" t="s">
        <v>1199</v>
      </c>
      <c r="J19" s="630" t="s">
        <v>52</v>
      </c>
      <c r="K19" s="128"/>
      <c r="L19" s="128"/>
      <c r="M19" s="128"/>
      <c r="N19" s="128"/>
      <c r="O19" s="128"/>
    </row>
    <row r="20" spans="3:15" ht="15.75" thickBot="1" x14ac:dyDescent="0.3">
      <c r="C20" s="435"/>
      <c r="D20" s="435"/>
      <c r="E20" s="436"/>
      <c r="F20" s="631" t="s">
        <v>1247</v>
      </c>
      <c r="G20" s="588" t="s">
        <v>62</v>
      </c>
      <c r="H20" s="588" t="s">
        <v>604</v>
      </c>
      <c r="I20" s="437"/>
      <c r="J20" s="437"/>
      <c r="K20" s="128"/>
      <c r="L20" s="128"/>
      <c r="M20" s="128"/>
      <c r="N20" s="128"/>
      <c r="O20" s="128"/>
    </row>
    <row r="21" spans="3:15" ht="12.75" customHeight="1" x14ac:dyDescent="0.25">
      <c r="C21" s="632" t="s">
        <v>66</v>
      </c>
      <c r="D21" s="633" t="s">
        <v>1248</v>
      </c>
      <c r="E21" s="439"/>
      <c r="F21" s="101"/>
      <c r="G21" s="440" t="str">
        <f>IF((F6+G6)&lt;Skulder_utestående_belopp!H7+0.01,"","?")</f>
        <v/>
      </c>
      <c r="H21" s="440" t="str">
        <f>IF(H6&lt;Skulder_utestående_belopp!I7+0.01,"","?")</f>
        <v/>
      </c>
      <c r="I21" s="101"/>
      <c r="J21" s="102" t="str">
        <f>IF(ABS(J6-(E6+F6+G6+H6))&lt;=25,"","Summafel")</f>
        <v/>
      </c>
      <c r="K21" s="128"/>
      <c r="L21" s="128"/>
      <c r="M21" s="128"/>
      <c r="N21" s="128"/>
      <c r="O21" s="128"/>
    </row>
    <row r="22" spans="3:15" ht="12.75" customHeight="1" x14ac:dyDescent="0.25">
      <c r="C22" s="438"/>
      <c r="D22" s="633" t="s">
        <v>1248</v>
      </c>
      <c r="E22" s="292"/>
      <c r="F22" s="105"/>
      <c r="G22" s="292"/>
      <c r="H22" s="292"/>
      <c r="I22" s="105"/>
      <c r="J22" s="441" t="str">
        <f>IF(J6&lt;Skulder_utestående_belopp!O7+0.01,"","?")</f>
        <v/>
      </c>
      <c r="K22" s="128"/>
      <c r="L22" s="128"/>
      <c r="M22" s="128"/>
      <c r="N22" s="128"/>
      <c r="O22" s="128"/>
    </row>
    <row r="23" spans="3:15" ht="12.75" customHeight="1" x14ac:dyDescent="0.25">
      <c r="C23" s="634" t="s">
        <v>597</v>
      </c>
      <c r="D23" s="635" t="s">
        <v>1254</v>
      </c>
      <c r="E23" s="443" t="str">
        <f>IF(E7=0,"","?")</f>
        <v/>
      </c>
      <c r="F23" s="105"/>
      <c r="G23" s="443" t="str">
        <f>IF((F7+G7)&lt;Skulder_utestående_belopp!H8+0.01,"","?")</f>
        <v/>
      </c>
      <c r="H23" s="443" t="str">
        <f>IF(H7&lt;Skulder_utestående_belopp!I8+0.01,"","?")</f>
        <v/>
      </c>
      <c r="I23" s="443" t="str">
        <f>IF(I7&lt;Skulder_utestående_belopp!L8+0.01,"","?")</f>
        <v/>
      </c>
      <c r="J23" s="106" t="str">
        <f>IF(ABS(J7-(E7+F7+G7+H7+I7))&lt;=25,"","Summafel")</f>
        <v/>
      </c>
      <c r="K23" s="128"/>
      <c r="L23" s="128"/>
      <c r="M23" s="128"/>
      <c r="N23" s="128"/>
      <c r="O23" s="128"/>
    </row>
    <row r="24" spans="3:15" ht="12.75" customHeight="1" x14ac:dyDescent="0.25">
      <c r="C24" s="442"/>
      <c r="D24" s="635" t="s">
        <v>1254</v>
      </c>
      <c r="E24" s="441" t="str">
        <f>IF(E7&lt;Skulder_utestående_belopp!F8+0.01,"","?")</f>
        <v/>
      </c>
      <c r="F24" s="105"/>
      <c r="G24" s="292"/>
      <c r="H24" s="292"/>
      <c r="I24" s="292"/>
      <c r="J24" s="441" t="str">
        <f>IF(J7&lt;=Skulder_utestående_belopp!O8,"","??")</f>
        <v/>
      </c>
      <c r="K24" s="128"/>
      <c r="L24" s="128"/>
      <c r="M24" s="128"/>
      <c r="N24" s="128"/>
      <c r="O24" s="128"/>
    </row>
    <row r="25" spans="3:15" x14ac:dyDescent="0.25">
      <c r="C25" s="389"/>
      <c r="D25" s="444"/>
      <c r="E25" s="445"/>
      <c r="F25" s="109"/>
      <c r="G25" s="446"/>
      <c r="H25" s="446"/>
      <c r="I25" s="446"/>
      <c r="J25" s="445"/>
      <c r="K25" s="128"/>
      <c r="L25" s="128"/>
      <c r="M25" s="128"/>
      <c r="N25" s="128"/>
      <c r="O25" s="128"/>
    </row>
    <row r="26" spans="3:15" s="9" customFormat="1" ht="15.75" x14ac:dyDescent="0.25">
      <c r="C26" s="577" t="s">
        <v>348</v>
      </c>
      <c r="D26" s="340"/>
      <c r="E26" s="340"/>
      <c r="F26" s="340"/>
      <c r="G26" s="340"/>
      <c r="H26" s="340"/>
      <c r="I26" s="340"/>
      <c r="J26" s="340"/>
    </row>
    <row r="27" spans="3:15" x14ac:dyDescent="0.25">
      <c r="C27" s="578" t="s">
        <v>350</v>
      </c>
      <c r="D27" s="579" t="s">
        <v>49</v>
      </c>
      <c r="E27" s="629" t="s">
        <v>54</v>
      </c>
      <c r="F27" s="641" t="s">
        <v>1246</v>
      </c>
      <c r="G27" s="447"/>
      <c r="H27" s="448"/>
      <c r="I27" s="630" t="s">
        <v>1199</v>
      </c>
      <c r="J27" s="630" t="s">
        <v>52</v>
      </c>
    </row>
    <row r="28" spans="3:15" ht="15.75" thickBot="1" x14ac:dyDescent="0.3">
      <c r="C28" s="375"/>
      <c r="D28" s="375"/>
      <c r="E28" s="436"/>
      <c r="F28" s="631" t="s">
        <v>1247</v>
      </c>
      <c r="G28" s="588" t="s">
        <v>62</v>
      </c>
      <c r="H28" s="588" t="s">
        <v>604</v>
      </c>
      <c r="I28" s="437"/>
      <c r="J28" s="437"/>
    </row>
    <row r="29" spans="3:15" ht="12.75" customHeight="1" x14ac:dyDescent="0.25">
      <c r="C29" s="634" t="s">
        <v>66</v>
      </c>
      <c r="D29" s="635" t="s">
        <v>1261</v>
      </c>
      <c r="E29" s="104" t="str">
        <f>IF(AND(E6&gt;100000,G6&gt;100000),IF(G12&gt;E12-0.01,"","?"),"")</f>
        <v/>
      </c>
      <c r="F29" s="104" t="str">
        <f>IF(AND(F6&gt;G6&gt;10000),IF(G12&gt;F12-0.01,"","?"),"")</f>
        <v/>
      </c>
      <c r="G29" s="104" t="str">
        <f>IF(AND(G6&gt;10000,H6&gt;10000),IF(H12&gt;G12-0.01,"","?"),"")</f>
        <v/>
      </c>
      <c r="H29" s="110"/>
      <c r="I29" s="105"/>
      <c r="J29" s="102" t="str">
        <f>IF(ABS(J12-((E12*E6+F12*F6+G12*G6+H12*H6)/(J6+0.001)))&lt;=0.002,"","Summafel")</f>
        <v/>
      </c>
    </row>
    <row r="30" spans="3:15" ht="12.75" customHeight="1" x14ac:dyDescent="0.25">
      <c r="C30" s="634" t="s">
        <v>597</v>
      </c>
      <c r="D30" s="635" t="s">
        <v>1267</v>
      </c>
      <c r="E30" s="110"/>
      <c r="F30" s="104" t="str">
        <f>IF(AND(F7&gt;G7&gt;10000),IF(G13&gt;F13-0.01,"","?"),"")</f>
        <v/>
      </c>
      <c r="G30" s="104" t="str">
        <f>IF(AND(G7&gt;10000,H7&gt;10000),IF(H13&gt;G13-0.01,"","?"),"")</f>
        <v/>
      </c>
      <c r="H30" s="110"/>
      <c r="I30" s="110"/>
      <c r="J30" s="106" t="str">
        <f>IF(ABS(J13-((E13*E7+F13*F7+G13*G7+H13*H7+I13*I7)/(J7+0.001)))&lt;=0.002,"","Summafel")</f>
        <v/>
      </c>
    </row>
    <row r="32" spans="3:15" s="9" customFormat="1" ht="15.75" x14ac:dyDescent="0.25">
      <c r="C32" s="577" t="s">
        <v>348</v>
      </c>
      <c r="D32" s="340"/>
      <c r="E32" s="340"/>
      <c r="F32" s="340"/>
      <c r="G32" s="340"/>
      <c r="H32" s="340"/>
    </row>
    <row r="33" spans="3:8" ht="12.75" customHeight="1" x14ac:dyDescent="0.25">
      <c r="C33" s="606" t="s">
        <v>624</v>
      </c>
      <c r="D33" s="404"/>
      <c r="E33" s="104" t="str">
        <f>IF(COUNT(E6:J7)=COUNT(E12:J13),"","?")</f>
        <v/>
      </c>
      <c r="G33" s="340"/>
      <c r="H33" s="340"/>
    </row>
    <row r="34" spans="3:8" x14ac:dyDescent="0.25">
      <c r="C34" s="401"/>
      <c r="D34" s="401"/>
      <c r="E34" s="401"/>
      <c r="F34" s="401"/>
    </row>
    <row r="35" spans="3:8" x14ac:dyDescent="0.25">
      <c r="C35" s="401"/>
      <c r="D35" s="401"/>
      <c r="E35" s="401"/>
      <c r="F35" s="401"/>
    </row>
    <row r="36" spans="3:8" ht="12.75" customHeight="1" x14ac:dyDescent="0.25">
      <c r="C36" s="449"/>
      <c r="D36" s="449"/>
      <c r="E36" s="622" t="s">
        <v>625</v>
      </c>
      <c r="F36" s="636">
        <f>COUNTIF(E21:J24,"summafel")+COUNTIF(E29:J33,"summafel")</f>
        <v>0</v>
      </c>
      <c r="G36" s="84"/>
    </row>
    <row r="37" spans="3:8" ht="12.75" customHeight="1" x14ac:dyDescent="0.25">
      <c r="C37" s="449"/>
      <c r="D37" s="449"/>
      <c r="E37" s="624" t="s">
        <v>626</v>
      </c>
      <c r="F37" s="637">
        <f>COUNTIF(E21:J24,"?")+COUNTIF(E29:J33,"?")</f>
        <v>0</v>
      </c>
      <c r="G37" s="84"/>
    </row>
  </sheetData>
  <sheetProtection password="E847" sheet="1" objects="1" scenarios="1" formatCells="0" formatColumns="0" formatRows="0"/>
  <mergeCells count="3">
    <mergeCell ref="F4:H4"/>
    <mergeCell ref="F10:H10"/>
    <mergeCell ref="F19:H19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4EF8F6F77BB64299BFAEAADF0F07C1" ma:contentTypeVersion="0" ma:contentTypeDescription="Skapa ett nytt dokument." ma:contentTypeScope="" ma:versionID="98faf8b3b850b67016d2e684dd359a9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88ddc45a2a1ba233d786d3fa5db79e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26C6CC9-CEDD-4A90-8C3C-FC14304C1E11}">
  <ds:schemaRefs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0716E011-41B0-4EA0-8836-12A5ADC802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B5CE904-0188-4A18-B6A4-A86A61BCE6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10</vt:i4>
      </vt:variant>
      <vt:variant>
        <vt:lpstr>Namngivna områden</vt:lpstr>
      </vt:variant>
      <vt:variant>
        <vt:i4>9</vt:i4>
      </vt:variant>
    </vt:vector>
  </HeadingPairs>
  <TitlesOfParts>
    <vt:vector size="19" baseType="lpstr">
      <vt:lpstr>RepairFormula</vt:lpstr>
      <vt:lpstr>Db</vt:lpstr>
      <vt:lpstr>Start</vt:lpstr>
      <vt:lpstr>Försättsblad</vt:lpstr>
      <vt:lpstr>Kontroller</vt:lpstr>
      <vt:lpstr>Tillgångar_utestående_belopp</vt:lpstr>
      <vt:lpstr>Tillgångar_nya_under_perioden</vt:lpstr>
      <vt:lpstr>Skulder_utestående_belopp</vt:lpstr>
      <vt:lpstr>Skulder_nya_under_perioden</vt:lpstr>
      <vt:lpstr>Summary</vt:lpstr>
      <vt:lpstr>Skulder_nya_under_perioden</vt:lpstr>
      <vt:lpstr>Skulder_utestående_belopp</vt:lpstr>
      <vt:lpstr>Tillgångar_nya_under_perioden</vt:lpstr>
      <vt:lpstr>Tillgångar_utestående_belopp</vt:lpstr>
      <vt:lpstr>Kontroller!Utskriftsområde</vt:lpstr>
      <vt:lpstr>Skulder_nya_under_perioden!Utskriftsområde</vt:lpstr>
      <vt:lpstr>Skulder_utestående_belopp!Utskriftsområde</vt:lpstr>
      <vt:lpstr>Tillgångar_nya_under_perioden!Utskriftsområde</vt:lpstr>
      <vt:lpstr>Tillgångar_utestående_belopp!Utskriftsområde</vt:lpstr>
    </vt:vector>
  </TitlesOfParts>
  <Company>SCB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Blankett MIR 2014, version 10C</dc:title>
  <dc:creator>scbelcu</dc:creator>
  <cp:lastModifiedBy>Dunér Teresia KOM/RED-S</cp:lastModifiedBy>
  <dcterms:created xsi:type="dcterms:W3CDTF">2012-10-29T10:10:43Z</dcterms:created>
  <dcterms:modified xsi:type="dcterms:W3CDTF">2017-07-12T11:17:35Z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0x010100804EF8F6F77BB64299BFAEAADF0F07C1</vt:lpwstr>
  </property>
  <property fmtid="{D5CDD505-2E9C-101B-9397-08002B2CF9AE}" pid="3" name="Enviroment">
    <vt:lpwstr>PROD</vt:lpwstr>
  </property>
  <property fmtid="{D5CDD505-2E9C-101B-9397-08002B2CF9AE}" pid="4" name="ReleaseMarkerad">
    <vt:lpwstr>Ja</vt:lpwstr>
  </property>
  <property fmtid="{D5CDD505-2E9C-101B-9397-08002B2CF9AE}" pid="5" name="IdBlankettNamn">
    <vt:lpwstr>MIR</vt:lpwstr>
  </property>
  <property fmtid="{D5CDD505-2E9C-101B-9397-08002B2CF9AE}" pid="6" name="Version">
    <vt:i4>10</vt:i4>
  </property>
</Properties>
</file>