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theme/themeOverride7.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P:\Prod\Webpub\mi1301\Utsläpp till luft\2025-01-30\Tabeller och diagram\"/>
    </mc:Choice>
  </mc:AlternateContent>
  <xr:revisionPtr revIDLastSave="0" documentId="8_{58B6DE2C-D2F5-4619-B9EC-A145DFF3F928}" xr6:coauthVersionLast="47" xr6:coauthVersionMax="47" xr10:uidLastSave="{00000000-0000-0000-0000-000000000000}"/>
  <bookViews>
    <workbookView xWindow="780" yWindow="780" windowWidth="25680" windowHeight="12645" tabRatio="727" activeTab="6"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FV" sheetId="29" r:id="rId7"/>
    <sheet name="7 Syss" sheetId="30" r:id="rId8"/>
    <sheet name="8 Mobila utsläpp" sheetId="63" r:id="rId9"/>
    <sheet name="intern pivot" sheetId="67" state="hidden" r:id="rId10"/>
    <sheet name="intern" sheetId="66" state="hidden" r:id="rId11"/>
  </sheet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4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43" i="28" l="1"/>
  <c r="CC7" i="63"/>
  <c r="CC8" i="63"/>
  <c r="CC9" i="63"/>
  <c r="CC6" i="63"/>
  <c r="CB7" i="63"/>
  <c r="CB8" i="63"/>
  <c r="CB9" i="63"/>
  <c r="CB6" i="63"/>
  <c r="CA7" i="63"/>
  <c r="CA8" i="63"/>
  <c r="CA9" i="63"/>
  <c r="CA6" i="63"/>
  <c r="BZ7" i="63"/>
  <c r="BZ8" i="63"/>
  <c r="BZ9" i="63"/>
  <c r="BZ6" i="63"/>
  <c r="AR58" i="28"/>
  <c r="D7" i="35"/>
  <c r="K7" i="35"/>
  <c r="BR14" i="63"/>
  <c r="BW6" i="63"/>
  <c r="BV6" i="63"/>
  <c r="BU6" i="63"/>
  <c r="BT6" i="63"/>
  <c r="BR50" i="30"/>
  <c r="BR56" i="30"/>
  <c r="BR55" i="30"/>
  <c r="BR53" i="32" s="1"/>
  <c r="BR57" i="30"/>
  <c r="BR5" i="31"/>
  <c r="BL8" i="31"/>
  <c r="T6" i="61"/>
  <c r="BW6" i="28"/>
  <c r="BV6" i="28"/>
  <c r="BU6" i="28"/>
  <c r="BT6" i="28"/>
  <c r="CB17" i="28" l="1"/>
  <c r="BW17" i="28"/>
  <c r="C16" i="35"/>
  <c r="C8" i="35"/>
  <c r="C9" i="35"/>
  <c r="C10" i="35"/>
  <c r="C11" i="35"/>
  <c r="C12" i="35"/>
  <c r="C13" i="35"/>
  <c r="C14" i="35"/>
  <c r="C15" i="35"/>
  <c r="J8" i="35" l="1"/>
  <c r="J7" i="35"/>
  <c r="H16" i="35"/>
  <c r="H15" i="35"/>
  <c r="H14" i="35"/>
  <c r="H13" i="35"/>
  <c r="H12" i="35"/>
  <c r="H11" i="35"/>
  <c r="H10" i="35"/>
  <c r="H9" i="35"/>
  <c r="H8" i="35"/>
  <c r="H7" i="35"/>
  <c r="BW57" i="28"/>
  <c r="BY6" i="28"/>
  <c r="BY7" i="28"/>
  <c r="BY8" i="28"/>
  <c r="BY9" i="28"/>
  <c r="BY10" i="28"/>
  <c r="BY11" i="28"/>
  <c r="BY12" i="28"/>
  <c r="BY13" i="28"/>
  <c r="BY14" i="28"/>
  <c r="BY15" i="28"/>
  <c r="BY16" i="28"/>
  <c r="BY17" i="28"/>
  <c r="BY18" i="28"/>
  <c r="BY19" i="28"/>
  <c r="BY20" i="28"/>
  <c r="BY21" i="28"/>
  <c r="BY22" i="28"/>
  <c r="BY23" i="28"/>
  <c r="BY24" i="28"/>
  <c r="BY25" i="28"/>
  <c r="BY26" i="28"/>
  <c r="BY27" i="28"/>
  <c r="BY28" i="28"/>
  <c r="BY29" i="28"/>
  <c r="BY30" i="28"/>
  <c r="BY31" i="28"/>
  <c r="BY32" i="28"/>
  <c r="BY33" i="28"/>
  <c r="BY34" i="28"/>
  <c r="BY35" i="28"/>
  <c r="BY36" i="28"/>
  <c r="BY37" i="28"/>
  <c r="BY38" i="28"/>
  <c r="BY39" i="28"/>
  <c r="BY40" i="28"/>
  <c r="BY41" i="28"/>
  <c r="BY42" i="28"/>
  <c r="BY50" i="28"/>
  <c r="BY51" i="28"/>
  <c r="BY52" i="28"/>
  <c r="BY53" i="28"/>
  <c r="BY54" i="28"/>
  <c r="BY55" i="28"/>
  <c r="BY56" i="28"/>
  <c r="BY57" i="28"/>
  <c r="BY49" i="28"/>
  <c r="BZ50" i="28"/>
  <c r="BZ51" i="28"/>
  <c r="BZ52" i="28"/>
  <c r="BZ53" i="28"/>
  <c r="BZ54" i="28"/>
  <c r="BZ55" i="28"/>
  <c r="BZ56" i="28"/>
  <c r="BZ57" i="28"/>
  <c r="BZ49" i="28"/>
  <c r="BZ7" i="28"/>
  <c r="BZ8" i="28"/>
  <c r="BZ9" i="28"/>
  <c r="BZ10" i="28"/>
  <c r="BZ11" i="28"/>
  <c r="BZ12" i="28"/>
  <c r="BZ13" i="28"/>
  <c r="BZ14" i="28"/>
  <c r="BZ15" i="28"/>
  <c r="BZ16" i="28"/>
  <c r="BZ17" i="28"/>
  <c r="BZ18" i="28"/>
  <c r="BZ19" i="28"/>
  <c r="BZ20" i="28"/>
  <c r="BZ21" i="28"/>
  <c r="BZ22" i="28"/>
  <c r="BZ23" i="28"/>
  <c r="BZ24" i="28"/>
  <c r="BZ25" i="28"/>
  <c r="BZ26" i="28"/>
  <c r="BZ27" i="28"/>
  <c r="BZ28" i="28"/>
  <c r="BZ29" i="28"/>
  <c r="BZ30" i="28"/>
  <c r="BZ31" i="28"/>
  <c r="BZ32" i="28"/>
  <c r="BZ33" i="28"/>
  <c r="BZ34" i="28"/>
  <c r="BZ35" i="28"/>
  <c r="BZ36" i="28"/>
  <c r="BZ37" i="28"/>
  <c r="BZ38" i="28"/>
  <c r="BZ39" i="28"/>
  <c r="BZ40" i="28"/>
  <c r="BZ41" i="28"/>
  <c r="BZ42" i="28"/>
  <c r="BZ6" i="28"/>
  <c r="CA7" i="28"/>
  <c r="CA8" i="28"/>
  <c r="CA9" i="28"/>
  <c r="CA10" i="28"/>
  <c r="CA11" i="28"/>
  <c r="CA12" i="28"/>
  <c r="CA13" i="28"/>
  <c r="CA14" i="28"/>
  <c r="CA15" i="28"/>
  <c r="CA16" i="28"/>
  <c r="CA17" i="28"/>
  <c r="CA18" i="28"/>
  <c r="CA19" i="28"/>
  <c r="CA20" i="28"/>
  <c r="CA21" i="28"/>
  <c r="CA22" i="28"/>
  <c r="CA23" i="28"/>
  <c r="CA24" i="28"/>
  <c r="CA25" i="28"/>
  <c r="CA26" i="28"/>
  <c r="CA27" i="28"/>
  <c r="CA28" i="28"/>
  <c r="CA29" i="28"/>
  <c r="CA30" i="28"/>
  <c r="CA31" i="28"/>
  <c r="CA32" i="28"/>
  <c r="CA33" i="28"/>
  <c r="CA34" i="28"/>
  <c r="CA35" i="28"/>
  <c r="CA36" i="28"/>
  <c r="CA37" i="28"/>
  <c r="CA38" i="28"/>
  <c r="CA39" i="28"/>
  <c r="CA40" i="28"/>
  <c r="CA41" i="28"/>
  <c r="CA42" i="28"/>
  <c r="CA6" i="28"/>
  <c r="CB50" i="28"/>
  <c r="CB51" i="28"/>
  <c r="CB52" i="28"/>
  <c r="CB53" i="28"/>
  <c r="CB54" i="28"/>
  <c r="CB55" i="28"/>
  <c r="CB56" i="28"/>
  <c r="CB57" i="28"/>
  <c r="CB49" i="28"/>
  <c r="CB7" i="28"/>
  <c r="CB8" i="28"/>
  <c r="CB9" i="28"/>
  <c r="CB10" i="28"/>
  <c r="CB11" i="28"/>
  <c r="CB12" i="28"/>
  <c r="CB13" i="28"/>
  <c r="CB14" i="28"/>
  <c r="CB15" i="28"/>
  <c r="CB16" i="28"/>
  <c r="CB18" i="28"/>
  <c r="CB19" i="28"/>
  <c r="CB20" i="28"/>
  <c r="CB21" i="28"/>
  <c r="CB22" i="28"/>
  <c r="CB23" i="28"/>
  <c r="CB24" i="28"/>
  <c r="CB25" i="28"/>
  <c r="CB26" i="28"/>
  <c r="CB27" i="28"/>
  <c r="CB28" i="28"/>
  <c r="CB29" i="28"/>
  <c r="CB30" i="28"/>
  <c r="CB31" i="28"/>
  <c r="CB32" i="28"/>
  <c r="CB33" i="28"/>
  <c r="CB34" i="28"/>
  <c r="CB35" i="28"/>
  <c r="CB36" i="28"/>
  <c r="CB37" i="28"/>
  <c r="CB38" i="28"/>
  <c r="CB39" i="28"/>
  <c r="CB40" i="28"/>
  <c r="CB41" i="28"/>
  <c r="CB42" i="28"/>
  <c r="CB43" i="28"/>
  <c r="CB6" i="28"/>
  <c r="BR54" i="30"/>
  <c r="BR53" i="30"/>
  <c r="BR49" i="30"/>
  <c r="BR48" i="32"/>
  <c r="BR52" i="30"/>
  <c r="BR50" i="32" s="1"/>
  <c r="BR51" i="30"/>
  <c r="BR47" i="32"/>
  <c r="BR49" i="32"/>
  <c r="BR51" i="32"/>
  <c r="BR52" i="32"/>
  <c r="BR46" i="32"/>
  <c r="BR48" i="30"/>
  <c r="BR41" i="32"/>
  <c r="BR6" i="32"/>
  <c r="BR7" i="32"/>
  <c r="BR8" i="32"/>
  <c r="BR9" i="32"/>
  <c r="BR10" i="32"/>
  <c r="BR11" i="32"/>
  <c r="BR12" i="32"/>
  <c r="BR13" i="32"/>
  <c r="BR14" i="32"/>
  <c r="BR15" i="32"/>
  <c r="BR16" i="32"/>
  <c r="BR17" i="32"/>
  <c r="BR18" i="32"/>
  <c r="BR19" i="32"/>
  <c r="BR20" i="32"/>
  <c r="BR21" i="32"/>
  <c r="BR22" i="32"/>
  <c r="BR23" i="32"/>
  <c r="BR24" i="32"/>
  <c r="BR25" i="32"/>
  <c r="BR26" i="32"/>
  <c r="BR27" i="32"/>
  <c r="BR28" i="32"/>
  <c r="BR29" i="32"/>
  <c r="BR30" i="32"/>
  <c r="BR31" i="32"/>
  <c r="BR32" i="32"/>
  <c r="BR33" i="32"/>
  <c r="BR34" i="32"/>
  <c r="BR35" i="32"/>
  <c r="BR36" i="32"/>
  <c r="BR37" i="32"/>
  <c r="BR38" i="32"/>
  <c r="BR39" i="32"/>
  <c r="BR40" i="32"/>
  <c r="BR5" i="32"/>
  <c r="BR59" i="31"/>
  <c r="BR58" i="31"/>
  <c r="BR57" i="31"/>
  <c r="BR47" i="31"/>
  <c r="BR48" i="31"/>
  <c r="BR49" i="31"/>
  <c r="BR50" i="31"/>
  <c r="BR51" i="31"/>
  <c r="BR52" i="31"/>
  <c r="BR53" i="31"/>
  <c r="BR46" i="31"/>
  <c r="BR41" i="31"/>
  <c r="BR6" i="31"/>
  <c r="BR7" i="31"/>
  <c r="BR8" i="31"/>
  <c r="BR9" i="31"/>
  <c r="BR10" i="31"/>
  <c r="BR11" i="31"/>
  <c r="BR12" i="31"/>
  <c r="BR13" i="31"/>
  <c r="BR14" i="31"/>
  <c r="BR15" i="31"/>
  <c r="BR16" i="31"/>
  <c r="BR17" i="31"/>
  <c r="BR18" i="31"/>
  <c r="BR19" i="31"/>
  <c r="BR20" i="31"/>
  <c r="BR21" i="31"/>
  <c r="BR22" i="31"/>
  <c r="BR23" i="31"/>
  <c r="BR24" i="31"/>
  <c r="BR25" i="31"/>
  <c r="BR26" i="31"/>
  <c r="BR27" i="31"/>
  <c r="BR28" i="31"/>
  <c r="BR29" i="31"/>
  <c r="BR30" i="31"/>
  <c r="BR31" i="31"/>
  <c r="BR32" i="31"/>
  <c r="BR33" i="31"/>
  <c r="BR34" i="31"/>
  <c r="BR35" i="31"/>
  <c r="BR36" i="31"/>
  <c r="BR37" i="31"/>
  <c r="BR38" i="31"/>
  <c r="BR39" i="31"/>
  <c r="BR40" i="31"/>
  <c r="BT7" i="63"/>
  <c r="BT8" i="63"/>
  <c r="BT9" i="63"/>
  <c r="BU7" i="63"/>
  <c r="BU8" i="63"/>
  <c r="BU9" i="63"/>
  <c r="BV7" i="63"/>
  <c r="BV8" i="63"/>
  <c r="BV9" i="63"/>
  <c r="BW7" i="63"/>
  <c r="BW8" i="63"/>
  <c r="BW9" i="63"/>
  <c r="BR17" i="63"/>
  <c r="BR16" i="63"/>
  <c r="BR15" i="63"/>
  <c r="G8" i="35"/>
  <c r="G9" i="35"/>
  <c r="G10" i="35"/>
  <c r="G11" i="35"/>
  <c r="G12" i="35"/>
  <c r="G13" i="35"/>
  <c r="G14" i="35"/>
  <c r="G15" i="35"/>
  <c r="G16" i="35"/>
  <c r="G7" i="35"/>
  <c r="F8" i="35"/>
  <c r="F9" i="35"/>
  <c r="F10" i="35"/>
  <c r="F11" i="35"/>
  <c r="F12" i="35"/>
  <c r="F13" i="35"/>
  <c r="F14" i="35"/>
  <c r="F15" i="35"/>
  <c r="F16" i="35"/>
  <c r="F7" i="35"/>
  <c r="D8" i="35"/>
  <c r="D9" i="35"/>
  <c r="D10" i="35"/>
  <c r="D11" i="35"/>
  <c r="D12" i="35"/>
  <c r="D13" i="35"/>
  <c r="D14" i="35"/>
  <c r="D15" i="35"/>
  <c r="C7" i="35"/>
  <c r="E57" i="29"/>
  <c r="F57" i="29"/>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BQ57" i="29"/>
  <c r="BR57" i="29"/>
  <c r="D57" i="29"/>
  <c r="BW58" i="28"/>
  <c r="D16" i="35" s="1"/>
  <c r="BW56" i="28"/>
  <c r="BW55" i="28"/>
  <c r="BW54" i="28"/>
  <c r="BW53" i="28"/>
  <c r="BW52" i="28"/>
  <c r="BW51" i="28"/>
  <c r="BW50" i="28"/>
  <c r="BW49" i="28"/>
  <c r="BV58" i="28"/>
  <c r="BV57" i="28"/>
  <c r="BV56" i="28"/>
  <c r="BV55" i="28"/>
  <c r="BV54" i="28"/>
  <c r="BV53" i="28"/>
  <c r="BV52" i="28"/>
  <c r="BV51" i="28"/>
  <c r="BV50" i="28"/>
  <c r="BV49" i="28"/>
  <c r="BU58" i="28"/>
  <c r="BZ58" i="28" s="1"/>
  <c r="BU57" i="28"/>
  <c r="BU56" i="28"/>
  <c r="BU55" i="28"/>
  <c r="BU54" i="28"/>
  <c r="BU53" i="28"/>
  <c r="BU52" i="28"/>
  <c r="BU51" i="28"/>
  <c r="BU50" i="28"/>
  <c r="BU49" i="28"/>
  <c r="BT58" i="28"/>
  <c r="BY58" i="28" s="1"/>
  <c r="BT57" i="28"/>
  <c r="BT56" i="28"/>
  <c r="BT55" i="28"/>
  <c r="BT54" i="28"/>
  <c r="BT53" i="28"/>
  <c r="BT52" i="28"/>
  <c r="BT51" i="28"/>
  <c r="BT50" i="28"/>
  <c r="BT49" i="28"/>
  <c r="BR43" i="28"/>
  <c r="BW43" i="28" s="1"/>
  <c r="BW7" i="28"/>
  <c r="BW8" i="28"/>
  <c r="BW9" i="28"/>
  <c r="BW10" i="28"/>
  <c r="BW11" i="28"/>
  <c r="BW12" i="28"/>
  <c r="BW13" i="28"/>
  <c r="BW14" i="28"/>
  <c r="BW15" i="28"/>
  <c r="BW16" i="28"/>
  <c r="BW18" i="28"/>
  <c r="BW19" i="28"/>
  <c r="BW20" i="28"/>
  <c r="BW21" i="28"/>
  <c r="BW22" i="28"/>
  <c r="BW23" i="28"/>
  <c r="BW24" i="28"/>
  <c r="BW25" i="28"/>
  <c r="BW26" i="28"/>
  <c r="BW27" i="28"/>
  <c r="BW28" i="28"/>
  <c r="BW29" i="28"/>
  <c r="BW30" i="28"/>
  <c r="BW31" i="28"/>
  <c r="BW32" i="28"/>
  <c r="BW33" i="28"/>
  <c r="BW34" i="28"/>
  <c r="BW35" i="28"/>
  <c r="BW36" i="28"/>
  <c r="BW37" i="28"/>
  <c r="BW38" i="28"/>
  <c r="BW39" i="28"/>
  <c r="BW40" i="28"/>
  <c r="BW41" i="28"/>
  <c r="BW42" i="28"/>
  <c r="BV7" i="28"/>
  <c r="BV8" i="28"/>
  <c r="BV9" i="28"/>
  <c r="BV10" i="28"/>
  <c r="BV11" i="28"/>
  <c r="BV12" i="28"/>
  <c r="BV13" i="28"/>
  <c r="BV14" i="28"/>
  <c r="BV15" i="28"/>
  <c r="BV16" i="28"/>
  <c r="BV17" i="28"/>
  <c r="BV18" i="28"/>
  <c r="BV19" i="28"/>
  <c r="BV20" i="28"/>
  <c r="BV21" i="28"/>
  <c r="BV22" i="28"/>
  <c r="BV23" i="28"/>
  <c r="BV24" i="28"/>
  <c r="BV25" i="28"/>
  <c r="BV26" i="28"/>
  <c r="BV27" i="28"/>
  <c r="BV28" i="28"/>
  <c r="BV29" i="28"/>
  <c r="BV30" i="28"/>
  <c r="BV31" i="28"/>
  <c r="BV32" i="28"/>
  <c r="BV33" i="28"/>
  <c r="BV34" i="28"/>
  <c r="BV35" i="28"/>
  <c r="BV36" i="28"/>
  <c r="BV37" i="28"/>
  <c r="BV38" i="28"/>
  <c r="BV39" i="28"/>
  <c r="BV40" i="28"/>
  <c r="BV41" i="28"/>
  <c r="BV42" i="28"/>
  <c r="CA43" i="28"/>
  <c r="BT7" i="28"/>
  <c r="BT8" i="28"/>
  <c r="BT9" i="28"/>
  <c r="BT10" i="28"/>
  <c r="BT11" i="28"/>
  <c r="BT12" i="28"/>
  <c r="BT13" i="28"/>
  <c r="BT14" i="28"/>
  <c r="BT15" i="28"/>
  <c r="BT16" i="28"/>
  <c r="BT17" i="28"/>
  <c r="BT18" i="28"/>
  <c r="BT19" i="28"/>
  <c r="BT20" i="28"/>
  <c r="BT21" i="28"/>
  <c r="BT22" i="28"/>
  <c r="BT23" i="28"/>
  <c r="BT24" i="28"/>
  <c r="BT25" i="28"/>
  <c r="BT26" i="28"/>
  <c r="BT27" i="28"/>
  <c r="BT28" i="28"/>
  <c r="BT29" i="28"/>
  <c r="BT30" i="28"/>
  <c r="BT31" i="28"/>
  <c r="BT32" i="28"/>
  <c r="BT33" i="28"/>
  <c r="BT34" i="28"/>
  <c r="BT35" i="28"/>
  <c r="BT36" i="28"/>
  <c r="BT37" i="28"/>
  <c r="BT38" i="28"/>
  <c r="BT39" i="28"/>
  <c r="BT40" i="28"/>
  <c r="BT41" i="28"/>
  <c r="BT42" i="28"/>
  <c r="BT43" i="28"/>
  <c r="BY43" i="28" s="1"/>
  <c r="BU7" i="28"/>
  <c r="BU8" i="28"/>
  <c r="BU9" i="28"/>
  <c r="BU10" i="28"/>
  <c r="BU11" i="28"/>
  <c r="BU12" i="28"/>
  <c r="BU13" i="28"/>
  <c r="BU14" i="28"/>
  <c r="BU15" i="28"/>
  <c r="BU16" i="28"/>
  <c r="BU17" i="28"/>
  <c r="BU18" i="28"/>
  <c r="BU19" i="28"/>
  <c r="BU20" i="28"/>
  <c r="BU21" i="28"/>
  <c r="BU22" i="28"/>
  <c r="BU23" i="28"/>
  <c r="BU24" i="28"/>
  <c r="BU25" i="28"/>
  <c r="BU26" i="28"/>
  <c r="BU27" i="28"/>
  <c r="BU28" i="28"/>
  <c r="BU29" i="28"/>
  <c r="BU30" i="28"/>
  <c r="BU31" i="28"/>
  <c r="BU32" i="28"/>
  <c r="BU33" i="28"/>
  <c r="BU34" i="28"/>
  <c r="BU35" i="28"/>
  <c r="BU36" i="28"/>
  <c r="BU37" i="28"/>
  <c r="BU38" i="28"/>
  <c r="BU39" i="28"/>
  <c r="BU40" i="28"/>
  <c r="BU41" i="28"/>
  <c r="BU42" i="28"/>
  <c r="BU43" i="28"/>
  <c r="BZ43" i="28" s="1"/>
  <c r="C49" i="35"/>
  <c r="CB58" i="28" l="1"/>
  <c r="CA49" i="28"/>
  <c r="BQ9" i="32"/>
  <c r="BQ8" i="32"/>
  <c r="BQ7" i="32"/>
  <c r="BQ6" i="32"/>
  <c r="BQ10" i="32"/>
  <c r="BQ11" i="32"/>
  <c r="BQ12" i="32"/>
  <c r="BQ13" i="32"/>
  <c r="BQ14" i="32"/>
  <c r="BQ15" i="32"/>
  <c r="BQ16" i="32"/>
  <c r="BQ17" i="32"/>
  <c r="BQ18" i="32"/>
  <c r="BQ19" i="32"/>
  <c r="BQ20" i="32"/>
  <c r="BQ21" i="32"/>
  <c r="BQ22" i="32"/>
  <c r="BQ23" i="32"/>
  <c r="BQ24" i="32"/>
  <c r="BQ25" i="32"/>
  <c r="BQ26" i="32"/>
  <c r="BQ27" i="32"/>
  <c r="BQ28" i="32"/>
  <c r="BQ29" i="32"/>
  <c r="BQ30" i="32"/>
  <c r="BQ31" i="32"/>
  <c r="BQ32" i="32"/>
  <c r="BQ33" i="32"/>
  <c r="BQ34" i="32"/>
  <c r="BQ35" i="32"/>
  <c r="BQ36" i="32"/>
  <c r="BQ37" i="32"/>
  <c r="BQ38" i="32"/>
  <c r="BQ39" i="32"/>
  <c r="BQ40" i="32"/>
  <c r="BQ5" i="32"/>
  <c r="BQ58" i="31"/>
  <c r="BQ57" i="31"/>
  <c r="BQ53" i="31"/>
  <c r="BQ47" i="31"/>
  <c r="BQ48" i="31"/>
  <c r="BQ49" i="31"/>
  <c r="BQ50" i="31"/>
  <c r="BQ51" i="31"/>
  <c r="BQ52" i="31"/>
  <c r="BQ46" i="31"/>
  <c r="BQ41" i="31"/>
  <c r="BQ6" i="31"/>
  <c r="BQ7" i="31"/>
  <c r="BQ8" i="31"/>
  <c r="BQ9" i="31"/>
  <c r="BQ10" i="31"/>
  <c r="BQ11" i="31"/>
  <c r="BQ12" i="31"/>
  <c r="BQ13" i="31"/>
  <c r="BQ14" i="31"/>
  <c r="BQ15" i="31"/>
  <c r="BQ16" i="31"/>
  <c r="BQ17" i="31"/>
  <c r="BQ18" i="31"/>
  <c r="BQ19" i="31"/>
  <c r="BQ20" i="31"/>
  <c r="BQ21" i="31"/>
  <c r="BQ22" i="31"/>
  <c r="BQ23" i="31"/>
  <c r="BQ24" i="31"/>
  <c r="BQ25" i="31"/>
  <c r="BQ26" i="31"/>
  <c r="BQ27" i="31"/>
  <c r="BQ28" i="31"/>
  <c r="BQ29" i="31"/>
  <c r="BQ30" i="31"/>
  <c r="BQ31" i="31"/>
  <c r="BQ32" i="31"/>
  <c r="BQ33" i="31"/>
  <c r="BQ34" i="31"/>
  <c r="BQ35" i="31"/>
  <c r="BQ36" i="31"/>
  <c r="BQ37" i="31"/>
  <c r="BQ38" i="31"/>
  <c r="BQ39" i="31"/>
  <c r="BQ40" i="31"/>
  <c r="BQ5" i="31"/>
  <c r="C51" i="35" l="1"/>
  <c r="C52" i="35"/>
  <c r="C53" i="35"/>
  <c r="C54" i="35"/>
  <c r="C55" i="35"/>
  <c r="C56" i="35"/>
  <c r="C57" i="35"/>
  <c r="C58" i="35"/>
  <c r="C50" i="35"/>
  <c r="BQ17" i="63"/>
  <c r="BQ16" i="63"/>
  <c r="BQ15" i="63"/>
  <c r="BQ14" i="63"/>
  <c r="BQ56" i="30"/>
  <c r="BQ55" i="30"/>
  <c r="BQ53" i="32" s="1"/>
  <c r="BQ54" i="30"/>
  <c r="BQ52" i="32" s="1"/>
  <c r="BQ53" i="30"/>
  <c r="BQ51" i="32" s="1"/>
  <c r="BQ52" i="30"/>
  <c r="BQ50" i="32" s="1"/>
  <c r="BQ51" i="30"/>
  <c r="BQ49" i="32" s="1"/>
  <c r="BQ50" i="30"/>
  <c r="BQ48" i="32" s="1"/>
  <c r="BQ49" i="30"/>
  <c r="BQ47" i="32" s="1"/>
  <c r="BQ48" i="30"/>
  <c r="BQ46" i="32" s="1"/>
  <c r="BQ41" i="32"/>
  <c r="BQ57" i="30" l="1"/>
  <c r="CA58" i="28"/>
  <c r="CA57" i="28"/>
  <c r="CA56" i="28"/>
  <c r="CA55" i="28"/>
  <c r="CA54" i="28"/>
  <c r="CA53" i="28"/>
  <c r="CA52" i="28"/>
  <c r="CA51" i="28"/>
  <c r="CA50" i="28"/>
  <c r="U43" i="61"/>
  <c r="V43" i="61"/>
  <c r="W43" i="61"/>
  <c r="X43" i="61"/>
  <c r="Y43" i="61"/>
  <c r="Z43" i="61"/>
  <c r="AA43" i="61"/>
  <c r="AB43" i="61"/>
  <c r="AC43" i="61"/>
  <c r="AD43" i="61"/>
  <c r="AE43" i="61"/>
  <c r="AF43" i="61"/>
  <c r="AG43" i="61"/>
  <c r="AH43" i="61"/>
  <c r="AI43" i="61"/>
  <c r="T43" i="61"/>
  <c r="AY57" i="61"/>
  <c r="AY55" i="61"/>
  <c r="AY54" i="61"/>
  <c r="AY53" i="61"/>
  <c r="AY52" i="61"/>
  <c r="AY51" i="61"/>
  <c r="AY50" i="61"/>
  <c r="AY49" i="61"/>
  <c r="AY48" i="61"/>
  <c r="AY43" i="61"/>
  <c r="AY41" i="61"/>
  <c r="AY40" i="61"/>
  <c r="AY39" i="61"/>
  <c r="AY38" i="61"/>
  <c r="AY37" i="61"/>
  <c r="AY36" i="61"/>
  <c r="AY35" i="61"/>
  <c r="AY34" i="61"/>
  <c r="AY33" i="61"/>
  <c r="AY32" i="61"/>
  <c r="AY31" i="61"/>
  <c r="AY30" i="61"/>
  <c r="AY29" i="61"/>
  <c r="AY28" i="61"/>
  <c r="AY27" i="61"/>
  <c r="AY26" i="61"/>
  <c r="AY25" i="61"/>
  <c r="AY24" i="61"/>
  <c r="AY23" i="61"/>
  <c r="AY22" i="61"/>
  <c r="AY21" i="61"/>
  <c r="AY20" i="61"/>
  <c r="AY19" i="61"/>
  <c r="AY18" i="61"/>
  <c r="AY17" i="61"/>
  <c r="AY16" i="61"/>
  <c r="AY15" i="61"/>
  <c r="AY14" i="61"/>
  <c r="AY13" i="61"/>
  <c r="AY12" i="61"/>
  <c r="AY11" i="61"/>
  <c r="AY10" i="61"/>
  <c r="AY9" i="61"/>
  <c r="AY8" i="61"/>
  <c r="AY7" i="61"/>
  <c r="AY6" i="61"/>
  <c r="AI48" i="61" l="1"/>
  <c r="AI49" i="61"/>
  <c r="AI50" i="61"/>
  <c r="AI51" i="61"/>
  <c r="AI52" i="61"/>
  <c r="AI53" i="61"/>
  <c r="AI54" i="61"/>
  <c r="AI55" i="61"/>
  <c r="AI57" i="61"/>
  <c r="AI41" i="61"/>
  <c r="AI40" i="61"/>
  <c r="AI39" i="61"/>
  <c r="AI38" i="61"/>
  <c r="AI37" i="61"/>
  <c r="AI36" i="61"/>
  <c r="AI35" i="61"/>
  <c r="AI34" i="61"/>
  <c r="AI33" i="61"/>
  <c r="AI32" i="61"/>
  <c r="AI31" i="61"/>
  <c r="AI30" i="61"/>
  <c r="AI29" i="61"/>
  <c r="AI28" i="61"/>
  <c r="AI24" i="61"/>
  <c r="AI23" i="61"/>
  <c r="AI22" i="61"/>
  <c r="AI21" i="61"/>
  <c r="AI20" i="61"/>
  <c r="AI19" i="61"/>
  <c r="AI18" i="61"/>
  <c r="AI17" i="61"/>
  <c r="AI16" i="61"/>
  <c r="AI15" i="61"/>
  <c r="AI14" i="61"/>
  <c r="AI13" i="61"/>
  <c r="AI11" i="61"/>
  <c r="AI10" i="61"/>
  <c r="AI8" i="61"/>
  <c r="AI7" i="61"/>
  <c r="AI6" i="61"/>
  <c r="T48" i="61"/>
  <c r="T49" i="61"/>
  <c r="T50" i="61"/>
  <c r="T51" i="61"/>
  <c r="T52" i="61"/>
  <c r="T53" i="61"/>
  <c r="T54" i="61"/>
  <c r="T55" i="61"/>
  <c r="BP58" i="31" l="1"/>
  <c r="BO58" i="31"/>
  <c r="BN58" i="31"/>
  <c r="BM58" i="31"/>
  <c r="BP57" i="31"/>
  <c r="BO57" i="31"/>
  <c r="BN57" i="31"/>
  <c r="BM57" i="31"/>
  <c r="BL58" i="31"/>
  <c r="BK58" i="31"/>
  <c r="BJ58" i="31"/>
  <c r="BI58" i="31"/>
  <c r="BH58" i="31"/>
  <c r="BG58" i="31"/>
  <c r="BL57" i="31"/>
  <c r="BK57" i="31"/>
  <c r="BJ57" i="31"/>
  <c r="BI57" i="31"/>
  <c r="BH57" i="31"/>
  <c r="BG57" i="31"/>
  <c r="BF58" i="31"/>
  <c r="BE58" i="31"/>
  <c r="BD58" i="31"/>
  <c r="BC58" i="31"/>
  <c r="BB58" i="31"/>
  <c r="BA58" i="31"/>
  <c r="BF57" i="31"/>
  <c r="BE57" i="31"/>
  <c r="BD57" i="31"/>
  <c r="BC57" i="31"/>
  <c r="BB57" i="31"/>
  <c r="BA57" i="31"/>
  <c r="AZ58" i="31"/>
  <c r="AY58" i="31"/>
  <c r="AX58" i="31"/>
  <c r="AW58" i="31"/>
  <c r="AV58" i="31"/>
  <c r="AU58" i="31"/>
  <c r="AZ57" i="31"/>
  <c r="AY57" i="31"/>
  <c r="AX57" i="31"/>
  <c r="AW57" i="31"/>
  <c r="AV57" i="31"/>
  <c r="AU57" i="31"/>
  <c r="AT58" i="31"/>
  <c r="AS58" i="31"/>
  <c r="AR58" i="31"/>
  <c r="AQ58" i="31"/>
  <c r="AP58" i="31"/>
  <c r="AO58" i="31"/>
  <c r="AT57" i="31"/>
  <c r="AS57" i="31"/>
  <c r="AR57" i="31"/>
  <c r="AQ57" i="31"/>
  <c r="AP57" i="31"/>
  <c r="AO57" i="31"/>
  <c r="AN58" i="31"/>
  <c r="AM58" i="31"/>
  <c r="AL58" i="31"/>
  <c r="AK58" i="31"/>
  <c r="AJ58" i="31"/>
  <c r="AI58" i="31"/>
  <c r="AN57" i="31"/>
  <c r="AM57" i="31"/>
  <c r="AL57" i="31"/>
  <c r="AK57" i="31"/>
  <c r="AJ57" i="31"/>
  <c r="AI57" i="31"/>
  <c r="AH58" i="31"/>
  <c r="AG58" i="31"/>
  <c r="AF58" i="31"/>
  <c r="AE58" i="31"/>
  <c r="AD58" i="31"/>
  <c r="AC58" i="31"/>
  <c r="AH57" i="31"/>
  <c r="AG57" i="31"/>
  <c r="AF57" i="31"/>
  <c r="AE57" i="31"/>
  <c r="AD57" i="31"/>
  <c r="AC57" i="31"/>
  <c r="AB58" i="31"/>
  <c r="AA58" i="31"/>
  <c r="Z58" i="31"/>
  <c r="Y58" i="31"/>
  <c r="X58" i="31"/>
  <c r="W58" i="31"/>
  <c r="AB57" i="31"/>
  <c r="AA57" i="31"/>
  <c r="Z57" i="31"/>
  <c r="Y57" i="31"/>
  <c r="X57" i="31"/>
  <c r="W57" i="31"/>
  <c r="V58" i="31"/>
  <c r="U58" i="31"/>
  <c r="T58" i="31"/>
  <c r="S58" i="31"/>
  <c r="R58" i="31"/>
  <c r="Q58" i="31"/>
  <c r="V57" i="31"/>
  <c r="U57" i="31"/>
  <c r="T57" i="31"/>
  <c r="S57" i="31"/>
  <c r="R57" i="31"/>
  <c r="Q57" i="31"/>
  <c r="P58" i="31"/>
  <c r="O58" i="31"/>
  <c r="N58" i="31"/>
  <c r="M58" i="31"/>
  <c r="L58" i="31"/>
  <c r="K58" i="31"/>
  <c r="P57" i="31"/>
  <c r="O57" i="31"/>
  <c r="N57" i="31"/>
  <c r="M57" i="31"/>
  <c r="L57" i="31"/>
  <c r="K57" i="31"/>
  <c r="J58" i="31"/>
  <c r="J57" i="31"/>
  <c r="I58" i="31"/>
  <c r="I57" i="31"/>
  <c r="H58" i="31"/>
  <c r="H57" i="31"/>
  <c r="G58" i="31"/>
  <c r="G57" i="31"/>
  <c r="F58" i="31"/>
  <c r="F57" i="31"/>
  <c r="E58" i="31"/>
  <c r="E57" i="31"/>
  <c r="D58" i="31"/>
  <c r="D57" i="31"/>
  <c r="BP53" i="31" l="1"/>
  <c r="BO53" i="31"/>
  <c r="BN53" i="31"/>
  <c r="BM53" i="31"/>
  <c r="BL53" i="31"/>
  <c r="BP52" i="31"/>
  <c r="BO52" i="31"/>
  <c r="BN52" i="31"/>
  <c r="BM52" i="31"/>
  <c r="BL52" i="31"/>
  <c r="BP51" i="31"/>
  <c r="BO51" i="31"/>
  <c r="BN51" i="31"/>
  <c r="BM51" i="31"/>
  <c r="BL51" i="31"/>
  <c r="BP50" i="31"/>
  <c r="BO50" i="31"/>
  <c r="BN50" i="31"/>
  <c r="BM50" i="31"/>
  <c r="BL50" i="31"/>
  <c r="BP49" i="31"/>
  <c r="BO49" i="31"/>
  <c r="BN49" i="31"/>
  <c r="BM49" i="31"/>
  <c r="BL49" i="31"/>
  <c r="BP48" i="31"/>
  <c r="BO48" i="31"/>
  <c r="BN48" i="31"/>
  <c r="BM48" i="31"/>
  <c r="BL48" i="31"/>
  <c r="BP47" i="31"/>
  <c r="BO47" i="31"/>
  <c r="BN47" i="31"/>
  <c r="BM47" i="31"/>
  <c r="BL47" i="31"/>
  <c r="BP46" i="31"/>
  <c r="BO46" i="31"/>
  <c r="BN46" i="31"/>
  <c r="BM46" i="31"/>
  <c r="BL46" i="31"/>
  <c r="BK53" i="31"/>
  <c r="BJ53" i="31"/>
  <c r="BI53" i="31"/>
  <c r="BH53" i="31"/>
  <c r="BG53" i="31"/>
  <c r="BK52" i="31"/>
  <c r="BJ52" i="31"/>
  <c r="BI52" i="31"/>
  <c r="BH52" i="31"/>
  <c r="BG52" i="31"/>
  <c r="BK51" i="31"/>
  <c r="BJ51" i="31"/>
  <c r="BI51" i="31"/>
  <c r="BH51" i="31"/>
  <c r="BG51" i="31"/>
  <c r="BK50" i="31"/>
  <c r="BJ50" i="31"/>
  <c r="BI50" i="31"/>
  <c r="BH50" i="31"/>
  <c r="BG50" i="31"/>
  <c r="BK49" i="31"/>
  <c r="BJ49" i="31"/>
  <c r="BI49" i="31"/>
  <c r="BH49" i="31"/>
  <c r="BG49" i="31"/>
  <c r="BK48" i="31"/>
  <c r="BJ48" i="31"/>
  <c r="BI48" i="31"/>
  <c r="BH48" i="31"/>
  <c r="BG48" i="31"/>
  <c r="BK47" i="31"/>
  <c r="BJ47" i="31"/>
  <c r="BI47" i="31"/>
  <c r="BH47" i="31"/>
  <c r="BG47" i="31"/>
  <c r="BK46" i="31"/>
  <c r="BJ46" i="31"/>
  <c r="BI46" i="31"/>
  <c r="BH46" i="31"/>
  <c r="BG46" i="31"/>
  <c r="BF53" i="31"/>
  <c r="BE53" i="31"/>
  <c r="BD53" i="31"/>
  <c r="BC53" i="31"/>
  <c r="BB53" i="31"/>
  <c r="BF52" i="31"/>
  <c r="BE52" i="31"/>
  <c r="BD52" i="31"/>
  <c r="BC52" i="31"/>
  <c r="BB52" i="31"/>
  <c r="BF51" i="31"/>
  <c r="BE51" i="31"/>
  <c r="BD51" i="31"/>
  <c r="BC51" i="31"/>
  <c r="BB51" i="31"/>
  <c r="BF50" i="31"/>
  <c r="BE50" i="31"/>
  <c r="BD50" i="31"/>
  <c r="BC50" i="31"/>
  <c r="BB50" i="31"/>
  <c r="BF49" i="31"/>
  <c r="BE49" i="31"/>
  <c r="BD49" i="31"/>
  <c r="BC49" i="31"/>
  <c r="BB49" i="31"/>
  <c r="BF48" i="31"/>
  <c r="BE48" i="31"/>
  <c r="BD48" i="31"/>
  <c r="BC48" i="31"/>
  <c r="BB48" i="31"/>
  <c r="BF47" i="31"/>
  <c r="BE47" i="31"/>
  <c r="BD47" i="31"/>
  <c r="BC47" i="31"/>
  <c r="BB47" i="31"/>
  <c r="BF46" i="31"/>
  <c r="BE46" i="31"/>
  <c r="BD46" i="31"/>
  <c r="BC46" i="31"/>
  <c r="BB46" i="31"/>
  <c r="BA53" i="31"/>
  <c r="AZ53" i="31"/>
  <c r="AY53" i="31"/>
  <c r="AX53" i="31"/>
  <c r="AW53" i="31"/>
  <c r="BA52" i="31"/>
  <c r="AZ52" i="31"/>
  <c r="AY52" i="31"/>
  <c r="AX52" i="31"/>
  <c r="AW52" i="31"/>
  <c r="BA51" i="31"/>
  <c r="AZ51" i="31"/>
  <c r="AY51" i="31"/>
  <c r="AX51" i="31"/>
  <c r="AW51" i="31"/>
  <c r="BA50" i="31"/>
  <c r="AZ50" i="31"/>
  <c r="AY50" i="31"/>
  <c r="AX50" i="31"/>
  <c r="AW50" i="31"/>
  <c r="BA49" i="31"/>
  <c r="AZ49" i="31"/>
  <c r="AY49" i="31"/>
  <c r="AX49" i="31"/>
  <c r="AW49" i="31"/>
  <c r="BA48" i="31"/>
  <c r="AZ48" i="31"/>
  <c r="AY48" i="31"/>
  <c r="AX48" i="31"/>
  <c r="AW48" i="31"/>
  <c r="BA47" i="31"/>
  <c r="AZ47" i="31"/>
  <c r="AY47" i="31"/>
  <c r="AX47" i="31"/>
  <c r="AW47" i="31"/>
  <c r="BA46" i="31"/>
  <c r="AZ46" i="31"/>
  <c r="AY46" i="31"/>
  <c r="AX46" i="31"/>
  <c r="AW46" i="31"/>
  <c r="AV53" i="31"/>
  <c r="AU53" i="31"/>
  <c r="AT53" i="31"/>
  <c r="AS53" i="31"/>
  <c r="AR53" i="31"/>
  <c r="AV52" i="31"/>
  <c r="AU52" i="31"/>
  <c r="AT52" i="31"/>
  <c r="AS52" i="31"/>
  <c r="AR52" i="31"/>
  <c r="AV51" i="31"/>
  <c r="AU51" i="31"/>
  <c r="AT51" i="31"/>
  <c r="AS51" i="31"/>
  <c r="AR51" i="31"/>
  <c r="AV50" i="31"/>
  <c r="AU50" i="31"/>
  <c r="AT50" i="31"/>
  <c r="AS50" i="31"/>
  <c r="AR50" i="31"/>
  <c r="AV49" i="31"/>
  <c r="AU49" i="31"/>
  <c r="AT49" i="31"/>
  <c r="AS49" i="31"/>
  <c r="AR49" i="31"/>
  <c r="AV48" i="31"/>
  <c r="AU48" i="31"/>
  <c r="AT48" i="31"/>
  <c r="AS48" i="31"/>
  <c r="AR48" i="31"/>
  <c r="AV47" i="31"/>
  <c r="AU47" i="31"/>
  <c r="AT47" i="31"/>
  <c r="AS47" i="31"/>
  <c r="AR47" i="31"/>
  <c r="AV46" i="31"/>
  <c r="AU46" i="31"/>
  <c r="AT46" i="31"/>
  <c r="AS46" i="31"/>
  <c r="AR46" i="31"/>
  <c r="AQ53" i="31"/>
  <c r="AP53" i="31"/>
  <c r="AO53" i="31"/>
  <c r="AN53" i="31"/>
  <c r="AM53" i="31"/>
  <c r="AQ52" i="31"/>
  <c r="AP52" i="31"/>
  <c r="AO52" i="31"/>
  <c r="AN52" i="31"/>
  <c r="AM52" i="31"/>
  <c r="AQ51" i="31"/>
  <c r="AP51" i="31"/>
  <c r="AO51" i="31"/>
  <c r="AN51" i="31"/>
  <c r="AM51" i="31"/>
  <c r="AQ50" i="31"/>
  <c r="AP50" i="31"/>
  <c r="AO50" i="31"/>
  <c r="AN50" i="31"/>
  <c r="AM50" i="31"/>
  <c r="AQ49" i="31"/>
  <c r="AP49" i="31"/>
  <c r="AO49" i="31"/>
  <c r="AN49" i="31"/>
  <c r="AM49" i="31"/>
  <c r="AQ48" i="31"/>
  <c r="AP48" i="31"/>
  <c r="AO48" i="31"/>
  <c r="AN48" i="31"/>
  <c r="AM48" i="31"/>
  <c r="AQ47" i="31"/>
  <c r="AP47" i="31"/>
  <c r="AO47" i="31"/>
  <c r="AN47" i="31"/>
  <c r="AM47" i="31"/>
  <c r="AQ46" i="31"/>
  <c r="AP46" i="31"/>
  <c r="AO46" i="31"/>
  <c r="AN46" i="31"/>
  <c r="AM46" i="31"/>
  <c r="AL53" i="31"/>
  <c r="AK53" i="31"/>
  <c r="AJ53" i="31"/>
  <c r="AI53" i="31"/>
  <c r="AH53" i="31"/>
  <c r="AL52" i="31"/>
  <c r="AK52" i="31"/>
  <c r="AJ52" i="31"/>
  <c r="AI52" i="31"/>
  <c r="AH52" i="31"/>
  <c r="AL51" i="31"/>
  <c r="AK51" i="31"/>
  <c r="AJ51" i="31"/>
  <c r="AI51" i="31"/>
  <c r="AH51" i="31"/>
  <c r="AL50" i="31"/>
  <c r="AK50" i="31"/>
  <c r="AJ50" i="31"/>
  <c r="AI50" i="31"/>
  <c r="AH50" i="31"/>
  <c r="AL49" i="31"/>
  <c r="AK49" i="31"/>
  <c r="AJ49" i="31"/>
  <c r="AI49" i="31"/>
  <c r="AH49" i="31"/>
  <c r="AL48" i="31"/>
  <c r="AK48" i="31"/>
  <c r="AJ48" i="31"/>
  <c r="AI48" i="31"/>
  <c r="AH48" i="31"/>
  <c r="AL47" i="31"/>
  <c r="AK47" i="31"/>
  <c r="AJ47" i="31"/>
  <c r="AI47" i="31"/>
  <c r="AH47" i="31"/>
  <c r="AL46" i="31"/>
  <c r="AK46" i="31"/>
  <c r="AJ46" i="31"/>
  <c r="AI46" i="31"/>
  <c r="AH46" i="31"/>
  <c r="AG53" i="31"/>
  <c r="AF53" i="31"/>
  <c r="AE53" i="31"/>
  <c r="AD53" i="31"/>
  <c r="AC53" i="31"/>
  <c r="AG52" i="31"/>
  <c r="AF52" i="31"/>
  <c r="AE52" i="31"/>
  <c r="AD52" i="31"/>
  <c r="AC52" i="31"/>
  <c r="AG51" i="31"/>
  <c r="AF51" i="31"/>
  <c r="AE51" i="31"/>
  <c r="AD51" i="31"/>
  <c r="AC51" i="31"/>
  <c r="AG50" i="31"/>
  <c r="AF50" i="31"/>
  <c r="AE50" i="31"/>
  <c r="AD50" i="31"/>
  <c r="AC50" i="31"/>
  <c r="AG49" i="31"/>
  <c r="AF49" i="31"/>
  <c r="AE49" i="31"/>
  <c r="AD49" i="31"/>
  <c r="AC49" i="31"/>
  <c r="AG48" i="31"/>
  <c r="AF48" i="31"/>
  <c r="AE48" i="31"/>
  <c r="AD48" i="31"/>
  <c r="AC48" i="31"/>
  <c r="AG47" i="31"/>
  <c r="AF47" i="31"/>
  <c r="AE47" i="31"/>
  <c r="AD47" i="31"/>
  <c r="AC47" i="31"/>
  <c r="AG46" i="31"/>
  <c r="AF46" i="31"/>
  <c r="AE46" i="31"/>
  <c r="AD46" i="31"/>
  <c r="AC46" i="31"/>
  <c r="AB53" i="31"/>
  <c r="AA53" i="31"/>
  <c r="Z53" i="31"/>
  <c r="Y53" i="31"/>
  <c r="X53" i="31"/>
  <c r="AB52" i="31"/>
  <c r="AA52" i="31"/>
  <c r="Z52" i="31"/>
  <c r="Y52" i="31"/>
  <c r="X52" i="31"/>
  <c r="AB51" i="31"/>
  <c r="AA51" i="31"/>
  <c r="Z51" i="31"/>
  <c r="Y51" i="31"/>
  <c r="X51" i="31"/>
  <c r="AB50" i="31"/>
  <c r="AA50" i="31"/>
  <c r="Z50" i="31"/>
  <c r="Y50" i="31"/>
  <c r="X50" i="31"/>
  <c r="AB49" i="31"/>
  <c r="AA49" i="31"/>
  <c r="Z49" i="31"/>
  <c r="Y49" i="31"/>
  <c r="X49" i="31"/>
  <c r="AB48" i="31"/>
  <c r="AA48" i="31"/>
  <c r="Z48" i="31"/>
  <c r="Y48" i="31"/>
  <c r="X48" i="31"/>
  <c r="AB47" i="31"/>
  <c r="AA47" i="31"/>
  <c r="Z47" i="31"/>
  <c r="Y47" i="31"/>
  <c r="X47" i="31"/>
  <c r="AB46" i="31"/>
  <c r="AA46" i="31"/>
  <c r="Z46" i="31"/>
  <c r="Y46" i="31"/>
  <c r="X46" i="31"/>
  <c r="W53" i="31"/>
  <c r="V53" i="31"/>
  <c r="U53" i="31"/>
  <c r="T53" i="31"/>
  <c r="S53" i="31"/>
  <c r="W52" i="31"/>
  <c r="V52" i="31"/>
  <c r="U52" i="31"/>
  <c r="T52" i="31"/>
  <c r="S52" i="31"/>
  <c r="W51" i="31"/>
  <c r="V51" i="31"/>
  <c r="U51" i="31"/>
  <c r="T51" i="31"/>
  <c r="S51" i="31"/>
  <c r="W50" i="31"/>
  <c r="V50" i="31"/>
  <c r="U50" i="31"/>
  <c r="T50" i="31"/>
  <c r="S50" i="31"/>
  <c r="W49" i="31"/>
  <c r="V49" i="31"/>
  <c r="U49" i="31"/>
  <c r="T49" i="31"/>
  <c r="S49" i="31"/>
  <c r="W48" i="31"/>
  <c r="V48" i="31"/>
  <c r="U48" i="31"/>
  <c r="T48" i="31"/>
  <c r="S48" i="31"/>
  <c r="W47" i="31"/>
  <c r="V47" i="31"/>
  <c r="U47" i="31"/>
  <c r="T47" i="31"/>
  <c r="S47" i="31"/>
  <c r="W46" i="31"/>
  <c r="V46" i="31"/>
  <c r="U46" i="31"/>
  <c r="T46" i="31"/>
  <c r="S46" i="31"/>
  <c r="R53" i="31"/>
  <c r="Q53" i="31"/>
  <c r="P53" i="31"/>
  <c r="O53" i="31"/>
  <c r="N53" i="31"/>
  <c r="R52" i="31"/>
  <c r="Q52" i="31"/>
  <c r="P52" i="31"/>
  <c r="O52" i="31"/>
  <c r="N52" i="31"/>
  <c r="R51" i="31"/>
  <c r="Q51" i="31"/>
  <c r="P51" i="31"/>
  <c r="O51" i="31"/>
  <c r="N51" i="31"/>
  <c r="R50" i="31"/>
  <c r="Q50" i="31"/>
  <c r="P50" i="31"/>
  <c r="O50" i="31"/>
  <c r="N50" i="31"/>
  <c r="R49" i="31"/>
  <c r="Q49" i="31"/>
  <c r="P49" i="31"/>
  <c r="O49" i="31"/>
  <c r="N49" i="31"/>
  <c r="R48" i="31"/>
  <c r="Q48" i="31"/>
  <c r="P48" i="31"/>
  <c r="O48" i="31"/>
  <c r="N48" i="31"/>
  <c r="R47" i="31"/>
  <c r="Q47" i="31"/>
  <c r="P47" i="31"/>
  <c r="O47" i="31"/>
  <c r="N47" i="31"/>
  <c r="R46" i="31"/>
  <c r="Q46" i="31"/>
  <c r="P46" i="31"/>
  <c r="O46" i="31"/>
  <c r="N46" i="31"/>
  <c r="M53" i="31"/>
  <c r="L53" i="31"/>
  <c r="K53" i="31"/>
  <c r="J53" i="31"/>
  <c r="I53" i="31"/>
  <c r="M52" i="31"/>
  <c r="L52" i="31"/>
  <c r="K52" i="31"/>
  <c r="J52" i="31"/>
  <c r="I52" i="31"/>
  <c r="M51" i="31"/>
  <c r="L51" i="31"/>
  <c r="K51" i="31"/>
  <c r="J51" i="31"/>
  <c r="I51" i="31"/>
  <c r="M50" i="31"/>
  <c r="L50" i="31"/>
  <c r="K50" i="31"/>
  <c r="J50" i="31"/>
  <c r="I50" i="31"/>
  <c r="M49" i="31"/>
  <c r="L49" i="31"/>
  <c r="K49" i="31"/>
  <c r="J49" i="31"/>
  <c r="I49" i="31"/>
  <c r="M48" i="31"/>
  <c r="L48" i="31"/>
  <c r="K48" i="31"/>
  <c r="J48" i="31"/>
  <c r="I48" i="31"/>
  <c r="M47" i="31"/>
  <c r="L47" i="31"/>
  <c r="K47" i="31"/>
  <c r="J47" i="31"/>
  <c r="I47" i="31"/>
  <c r="M46" i="31"/>
  <c r="L46" i="31"/>
  <c r="K46" i="31"/>
  <c r="J46" i="31"/>
  <c r="I46" i="31"/>
  <c r="H53" i="31"/>
  <c r="H52" i="31"/>
  <c r="H51" i="31"/>
  <c r="H50" i="31"/>
  <c r="H49" i="31"/>
  <c r="H48" i="31"/>
  <c r="H47" i="31"/>
  <c r="H46" i="31"/>
  <c r="G53" i="31"/>
  <c r="G52" i="31"/>
  <c r="G51" i="31"/>
  <c r="G50" i="31"/>
  <c r="G49" i="31"/>
  <c r="G48" i="31"/>
  <c r="G47" i="31"/>
  <c r="G46" i="31"/>
  <c r="F53" i="31"/>
  <c r="F52" i="31"/>
  <c r="F51" i="31"/>
  <c r="F50" i="31"/>
  <c r="F49" i="31"/>
  <c r="F48" i="31"/>
  <c r="F47" i="31"/>
  <c r="F46" i="31"/>
  <c r="E53" i="31"/>
  <c r="E52" i="31"/>
  <c r="E51" i="31"/>
  <c r="E50" i="31"/>
  <c r="E49" i="31"/>
  <c r="E48" i="31"/>
  <c r="E47" i="31"/>
  <c r="E46" i="31"/>
  <c r="D47" i="31"/>
  <c r="D48" i="31"/>
  <c r="D49" i="31"/>
  <c r="D50" i="31"/>
  <c r="D51" i="31"/>
  <c r="D52" i="31"/>
  <c r="D53" i="31"/>
  <c r="D46" i="31"/>
  <c r="BP41" i="31"/>
  <c r="BO41" i="31"/>
  <c r="BP40" i="31"/>
  <c r="BP39" i="31"/>
  <c r="BP38" i="31"/>
  <c r="BP37" i="31"/>
  <c r="BP36" i="31"/>
  <c r="BP35" i="31"/>
  <c r="BP34" i="31"/>
  <c r="BP33" i="31"/>
  <c r="BP32" i="31"/>
  <c r="BP31" i="31"/>
  <c r="BP30" i="31"/>
  <c r="BP29" i="31"/>
  <c r="BP28" i="31"/>
  <c r="BP27" i="31"/>
  <c r="BP26" i="31"/>
  <c r="BP25" i="31"/>
  <c r="BP24" i="31"/>
  <c r="BP23" i="31"/>
  <c r="BP22" i="31"/>
  <c r="BP21" i="31"/>
  <c r="BP20" i="31"/>
  <c r="BP19" i="31"/>
  <c r="BP18" i="31"/>
  <c r="BP17" i="31"/>
  <c r="BP16" i="31"/>
  <c r="BP15" i="31"/>
  <c r="BP14" i="31"/>
  <c r="BP13" i="31"/>
  <c r="BP12" i="31"/>
  <c r="BP11" i="31"/>
  <c r="BP10" i="31"/>
  <c r="BP9" i="31"/>
  <c r="BP8" i="31"/>
  <c r="BP7" i="31"/>
  <c r="BP6" i="31"/>
  <c r="BP5" i="31"/>
  <c r="BO40" i="31"/>
  <c r="BN40" i="31"/>
  <c r="BM40" i="31"/>
  <c r="BL40" i="31"/>
  <c r="BK40" i="31"/>
  <c r="BJ40" i="31"/>
  <c r="BI40" i="31"/>
  <c r="BH40" i="31"/>
  <c r="BO39" i="31"/>
  <c r="BN39" i="31"/>
  <c r="BM39" i="31"/>
  <c r="BL39" i="31"/>
  <c r="BK39" i="31"/>
  <c r="BJ39" i="31"/>
  <c r="BI39" i="31"/>
  <c r="BH39" i="31"/>
  <c r="BO38" i="31"/>
  <c r="BN38" i="31"/>
  <c r="BM38" i="31"/>
  <c r="BL38" i="31"/>
  <c r="BK38" i="31"/>
  <c r="BJ38" i="31"/>
  <c r="BI38" i="31"/>
  <c r="BH38" i="31"/>
  <c r="BO37" i="31"/>
  <c r="BN37" i="31"/>
  <c r="BM37" i="31"/>
  <c r="BL37" i="31"/>
  <c r="BK37" i="31"/>
  <c r="BJ37" i="31"/>
  <c r="BI37" i="31"/>
  <c r="BH37" i="31"/>
  <c r="BO36" i="31"/>
  <c r="BN36" i="31"/>
  <c r="BM36" i="31"/>
  <c r="BL36" i="31"/>
  <c r="BK36" i="31"/>
  <c r="BJ36" i="31"/>
  <c r="BI36" i="31"/>
  <c r="BH36" i="31"/>
  <c r="BO35" i="31"/>
  <c r="BN35" i="31"/>
  <c r="BM35" i="31"/>
  <c r="BL35" i="31"/>
  <c r="BK35" i="31"/>
  <c r="BJ35" i="31"/>
  <c r="BI35" i="31"/>
  <c r="BH35" i="31"/>
  <c r="BO34" i="31"/>
  <c r="BN34" i="31"/>
  <c r="BM34" i="31"/>
  <c r="BL34" i="31"/>
  <c r="BK34" i="31"/>
  <c r="BJ34" i="31"/>
  <c r="BI34" i="31"/>
  <c r="BH34" i="31"/>
  <c r="BO33" i="31"/>
  <c r="BN33" i="31"/>
  <c r="BM33" i="31"/>
  <c r="BL33" i="31"/>
  <c r="BK33" i="31"/>
  <c r="BJ33" i="31"/>
  <c r="BI33" i="31"/>
  <c r="BH33" i="31"/>
  <c r="BO32" i="31"/>
  <c r="BN32" i="31"/>
  <c r="BM32" i="31"/>
  <c r="BL32" i="31"/>
  <c r="BK32" i="31"/>
  <c r="BJ32" i="31"/>
  <c r="BI32" i="31"/>
  <c r="BH32" i="31"/>
  <c r="BO31" i="31"/>
  <c r="BN31" i="31"/>
  <c r="BM31" i="31"/>
  <c r="BL31" i="31"/>
  <c r="BK31" i="31"/>
  <c r="BJ31" i="31"/>
  <c r="BI31" i="31"/>
  <c r="BH31" i="31"/>
  <c r="BO30" i="31"/>
  <c r="BN30" i="31"/>
  <c r="BM30" i="31"/>
  <c r="BL30" i="31"/>
  <c r="BK30" i="31"/>
  <c r="BJ30" i="31"/>
  <c r="BI30" i="31"/>
  <c r="BH30" i="31"/>
  <c r="BO29" i="31"/>
  <c r="BN29" i="31"/>
  <c r="BM29" i="31"/>
  <c r="BL29" i="31"/>
  <c r="BK29" i="31"/>
  <c r="BJ29" i="31"/>
  <c r="BI29" i="31"/>
  <c r="BH29" i="31"/>
  <c r="BO28" i="31"/>
  <c r="BN28" i="31"/>
  <c r="BM28" i="31"/>
  <c r="BL28" i="31"/>
  <c r="BK28" i="31"/>
  <c r="BJ28" i="31"/>
  <c r="BI28" i="31"/>
  <c r="BH28" i="31"/>
  <c r="BO27" i="31"/>
  <c r="BN27" i="31"/>
  <c r="BM27" i="31"/>
  <c r="BL27" i="31"/>
  <c r="BK27" i="31"/>
  <c r="BJ27" i="31"/>
  <c r="BI27" i="31"/>
  <c r="BH27" i="31"/>
  <c r="BO26" i="31"/>
  <c r="BN26" i="31"/>
  <c r="BM26" i="31"/>
  <c r="BL26" i="31"/>
  <c r="BK26" i="31"/>
  <c r="BJ26" i="31"/>
  <c r="BI26" i="31"/>
  <c r="BH26" i="31"/>
  <c r="BO25" i="31"/>
  <c r="BN25" i="31"/>
  <c r="BM25" i="31"/>
  <c r="BL25" i="31"/>
  <c r="BK25" i="31"/>
  <c r="BJ25" i="31"/>
  <c r="BI25" i="31"/>
  <c r="BH25" i="31"/>
  <c r="BO24" i="31"/>
  <c r="BN24" i="31"/>
  <c r="BM24" i="31"/>
  <c r="BL24" i="31"/>
  <c r="BK24" i="31"/>
  <c r="BJ24" i="31"/>
  <c r="BI24" i="31"/>
  <c r="BH24" i="31"/>
  <c r="BO23" i="31"/>
  <c r="BN23" i="31"/>
  <c r="BM23" i="31"/>
  <c r="BL23" i="31"/>
  <c r="BK23" i="31"/>
  <c r="BJ23" i="31"/>
  <c r="BI23" i="31"/>
  <c r="BH23" i="31"/>
  <c r="BO22" i="31"/>
  <c r="BN22" i="31"/>
  <c r="BM22" i="31"/>
  <c r="BL22" i="31"/>
  <c r="BK22" i="31"/>
  <c r="BJ22" i="31"/>
  <c r="BI22" i="31"/>
  <c r="BH22" i="31"/>
  <c r="BO21" i="31"/>
  <c r="BN21" i="31"/>
  <c r="BM21" i="31"/>
  <c r="BL21" i="31"/>
  <c r="BK21" i="31"/>
  <c r="BJ21" i="31"/>
  <c r="BI21" i="31"/>
  <c r="BH21" i="31"/>
  <c r="BO20" i="31"/>
  <c r="BN20" i="31"/>
  <c r="BM20" i="31"/>
  <c r="BL20" i="31"/>
  <c r="BK20" i="31"/>
  <c r="BJ20" i="31"/>
  <c r="BI20" i="31"/>
  <c r="BH20" i="31"/>
  <c r="BO19" i="31"/>
  <c r="BN19" i="31"/>
  <c r="BM19" i="31"/>
  <c r="BL19" i="31"/>
  <c r="BK19" i="31"/>
  <c r="BJ19" i="31"/>
  <c r="BI19" i="31"/>
  <c r="BH19" i="31"/>
  <c r="BO18" i="31"/>
  <c r="BN18" i="31"/>
  <c r="BM18" i="31"/>
  <c r="BL18" i="31"/>
  <c r="BK18" i="31"/>
  <c r="BJ18" i="31"/>
  <c r="BI18" i="31"/>
  <c r="BH18" i="31"/>
  <c r="BO17" i="31"/>
  <c r="BN17" i="31"/>
  <c r="BM17" i="31"/>
  <c r="BL17" i="31"/>
  <c r="BK17" i="31"/>
  <c r="BJ17" i="31"/>
  <c r="BI17" i="31"/>
  <c r="BH17" i="31"/>
  <c r="BO16" i="31"/>
  <c r="BN16" i="31"/>
  <c r="BM16" i="31"/>
  <c r="BL16" i="31"/>
  <c r="BK16" i="31"/>
  <c r="BJ16" i="31"/>
  <c r="BI16" i="31"/>
  <c r="BH16" i="31"/>
  <c r="BO15" i="31"/>
  <c r="BN15" i="31"/>
  <c r="BM15" i="31"/>
  <c r="BL15" i="31"/>
  <c r="BK15" i="31"/>
  <c r="BJ15" i="31"/>
  <c r="BI15" i="31"/>
  <c r="BH15" i="31"/>
  <c r="BO14" i="31"/>
  <c r="BN14" i="31"/>
  <c r="BM14" i="31"/>
  <c r="BL14" i="31"/>
  <c r="BK14" i="31"/>
  <c r="BJ14" i="31"/>
  <c r="BI14" i="31"/>
  <c r="BH14" i="31"/>
  <c r="BO13" i="31"/>
  <c r="BN13" i="31"/>
  <c r="BM13" i="31"/>
  <c r="BL13" i="31"/>
  <c r="BK13" i="31"/>
  <c r="BJ13" i="31"/>
  <c r="BI13" i="31"/>
  <c r="BH13" i="31"/>
  <c r="BO12" i="31"/>
  <c r="BN12" i="31"/>
  <c r="BM12" i="31"/>
  <c r="BL12" i="31"/>
  <c r="BK12" i="31"/>
  <c r="BJ12" i="31"/>
  <c r="BI12" i="31"/>
  <c r="BH12" i="31"/>
  <c r="BO11" i="31"/>
  <c r="BN11" i="31"/>
  <c r="BM11" i="31"/>
  <c r="BL11" i="31"/>
  <c r="BK11" i="31"/>
  <c r="BJ11" i="31"/>
  <c r="BI11" i="31"/>
  <c r="BH11" i="31"/>
  <c r="BO10" i="31"/>
  <c r="BN10" i="31"/>
  <c r="BM10" i="31"/>
  <c r="BL10" i="31"/>
  <c r="BK10" i="31"/>
  <c r="BJ10" i="31"/>
  <c r="BI10" i="31"/>
  <c r="BH10" i="31"/>
  <c r="BO9" i="31"/>
  <c r="BN9" i="31"/>
  <c r="BM9" i="31"/>
  <c r="BL9" i="31"/>
  <c r="BK9" i="31"/>
  <c r="BJ9" i="31"/>
  <c r="BI9" i="31"/>
  <c r="BH9" i="31"/>
  <c r="BO8" i="31"/>
  <c r="BN8" i="31"/>
  <c r="BM8" i="31"/>
  <c r="BK8" i="31"/>
  <c r="BJ8" i="31"/>
  <c r="BI8" i="31"/>
  <c r="BH8" i="31"/>
  <c r="BO7" i="31"/>
  <c r="BN7" i="31"/>
  <c r="BM7" i="31"/>
  <c r="BL7" i="31"/>
  <c r="BK7" i="31"/>
  <c r="BJ7" i="31"/>
  <c r="BI7" i="31"/>
  <c r="BH7" i="31"/>
  <c r="BO6" i="31"/>
  <c r="BN6" i="31"/>
  <c r="BM6" i="31"/>
  <c r="BL6" i="31"/>
  <c r="BK6" i="31"/>
  <c r="BJ6" i="31"/>
  <c r="BI6" i="31"/>
  <c r="BH6" i="31"/>
  <c r="BO5" i="31"/>
  <c r="BN5" i="31"/>
  <c r="BM5" i="31"/>
  <c r="BL5" i="31"/>
  <c r="BK5" i="31"/>
  <c r="BJ5" i="31"/>
  <c r="BI5" i="31"/>
  <c r="BH5" i="31"/>
  <c r="BG40" i="31"/>
  <c r="BF40" i="31"/>
  <c r="BE40" i="31"/>
  <c r="BD40" i="31"/>
  <c r="BC40" i="31"/>
  <c r="BB40" i="31"/>
  <c r="BA40" i="31"/>
  <c r="AZ40" i="31"/>
  <c r="BG39" i="31"/>
  <c r="BF39" i="31"/>
  <c r="BE39" i="31"/>
  <c r="BD39" i="31"/>
  <c r="BC39" i="31"/>
  <c r="BB39" i="31"/>
  <c r="BA39" i="31"/>
  <c r="AZ39" i="31"/>
  <c r="BG38" i="31"/>
  <c r="BF38" i="31"/>
  <c r="BE38" i="31"/>
  <c r="BD38" i="31"/>
  <c r="BC38" i="31"/>
  <c r="BB38" i="31"/>
  <c r="BA38" i="31"/>
  <c r="AZ38" i="31"/>
  <c r="BG37" i="31"/>
  <c r="BF37" i="31"/>
  <c r="BE37" i="31"/>
  <c r="BD37" i="31"/>
  <c r="BC37" i="31"/>
  <c r="BB37" i="31"/>
  <c r="BA37" i="31"/>
  <c r="AZ37" i="31"/>
  <c r="BG36" i="31"/>
  <c r="BF36" i="31"/>
  <c r="BE36" i="31"/>
  <c r="BD36" i="31"/>
  <c r="BC36" i="31"/>
  <c r="BB36" i="31"/>
  <c r="BA36" i="31"/>
  <c r="AZ36" i="31"/>
  <c r="BG35" i="31"/>
  <c r="BF35" i="31"/>
  <c r="BE35" i="31"/>
  <c r="BD35" i="31"/>
  <c r="BC35" i="31"/>
  <c r="BB35" i="31"/>
  <c r="BA35" i="31"/>
  <c r="AZ35" i="31"/>
  <c r="BG34" i="31"/>
  <c r="BF34" i="31"/>
  <c r="BE34" i="31"/>
  <c r="BD34" i="31"/>
  <c r="BC34" i="31"/>
  <c r="BB34" i="31"/>
  <c r="BA34" i="31"/>
  <c r="AZ34" i="31"/>
  <c r="BG33" i="31"/>
  <c r="BF33" i="31"/>
  <c r="BE33" i="31"/>
  <c r="BD33" i="31"/>
  <c r="BC33" i="31"/>
  <c r="BB33" i="31"/>
  <c r="BA33" i="31"/>
  <c r="AZ33" i="31"/>
  <c r="BG32" i="31"/>
  <c r="BF32" i="31"/>
  <c r="BE32" i="31"/>
  <c r="BD32" i="31"/>
  <c r="BC32" i="31"/>
  <c r="BB32" i="31"/>
  <c r="BA32" i="31"/>
  <c r="AZ32" i="31"/>
  <c r="BG31" i="31"/>
  <c r="BF31" i="31"/>
  <c r="BE31" i="31"/>
  <c r="BD31" i="31"/>
  <c r="BC31" i="31"/>
  <c r="BB31" i="31"/>
  <c r="BA31" i="31"/>
  <c r="AZ31" i="31"/>
  <c r="BG30" i="31"/>
  <c r="BF30" i="31"/>
  <c r="BE30" i="31"/>
  <c r="BD30" i="31"/>
  <c r="BC30" i="31"/>
  <c r="BB30" i="31"/>
  <c r="BA30" i="31"/>
  <c r="AZ30" i="31"/>
  <c r="BG29" i="31"/>
  <c r="BF29" i="31"/>
  <c r="BE29" i="31"/>
  <c r="BD29" i="31"/>
  <c r="BC29" i="31"/>
  <c r="BB29" i="31"/>
  <c r="BA29" i="31"/>
  <c r="AZ29" i="31"/>
  <c r="BG28" i="31"/>
  <c r="BF28" i="31"/>
  <c r="BE28" i="31"/>
  <c r="BD28" i="31"/>
  <c r="BC28" i="31"/>
  <c r="BB28" i="31"/>
  <c r="BA28" i="31"/>
  <c r="AZ28" i="31"/>
  <c r="BG27" i="31"/>
  <c r="BF27" i="31"/>
  <c r="BE27" i="31"/>
  <c r="BD27" i="31"/>
  <c r="BC27" i="31"/>
  <c r="BB27" i="31"/>
  <c r="BA27" i="31"/>
  <c r="AZ27" i="31"/>
  <c r="BG26" i="31"/>
  <c r="BF26" i="31"/>
  <c r="BE26" i="31"/>
  <c r="BD26" i="31"/>
  <c r="BC26" i="31"/>
  <c r="BB26" i="31"/>
  <c r="BA26" i="31"/>
  <c r="AZ26" i="31"/>
  <c r="BG25" i="31"/>
  <c r="BF25" i="31"/>
  <c r="BE25" i="31"/>
  <c r="BD25" i="31"/>
  <c r="BC25" i="31"/>
  <c r="BB25" i="31"/>
  <c r="BA25" i="31"/>
  <c r="AZ25" i="31"/>
  <c r="BG24" i="31"/>
  <c r="BF24" i="31"/>
  <c r="BE24" i="31"/>
  <c r="BD24" i="31"/>
  <c r="BC24" i="31"/>
  <c r="BB24" i="31"/>
  <c r="BA24" i="31"/>
  <c r="AZ24" i="31"/>
  <c r="BG23" i="31"/>
  <c r="BF23" i="31"/>
  <c r="BE23" i="31"/>
  <c r="BD23" i="31"/>
  <c r="BC23" i="31"/>
  <c r="BB23" i="31"/>
  <c r="BA23" i="31"/>
  <c r="AZ23" i="31"/>
  <c r="BG22" i="31"/>
  <c r="BF22" i="31"/>
  <c r="BE22" i="31"/>
  <c r="BD22" i="31"/>
  <c r="BC22" i="31"/>
  <c r="BB22" i="31"/>
  <c r="BA22" i="31"/>
  <c r="AZ22" i="31"/>
  <c r="BG21" i="31"/>
  <c r="BF21" i="31"/>
  <c r="BE21" i="31"/>
  <c r="BD21" i="31"/>
  <c r="BC21" i="31"/>
  <c r="BB21" i="31"/>
  <c r="BA21" i="31"/>
  <c r="AZ21" i="31"/>
  <c r="BG20" i="31"/>
  <c r="BF20" i="31"/>
  <c r="BE20" i="31"/>
  <c r="BD20" i="31"/>
  <c r="BC20" i="31"/>
  <c r="BB20" i="31"/>
  <c r="BA20" i="31"/>
  <c r="AZ20" i="31"/>
  <c r="BG19" i="31"/>
  <c r="BF19" i="31"/>
  <c r="BE19" i="31"/>
  <c r="BD19" i="31"/>
  <c r="BC19" i="31"/>
  <c r="BB19" i="31"/>
  <c r="BA19" i="31"/>
  <c r="AZ19" i="31"/>
  <c r="BG18" i="31"/>
  <c r="BF18" i="31"/>
  <c r="BE18" i="31"/>
  <c r="BD18" i="31"/>
  <c r="BC18" i="31"/>
  <c r="BB18" i="31"/>
  <c r="BA18" i="31"/>
  <c r="AZ18" i="31"/>
  <c r="BG17" i="31"/>
  <c r="BF17" i="31"/>
  <c r="BE17" i="31"/>
  <c r="BD17" i="31"/>
  <c r="BC17" i="31"/>
  <c r="BB17" i="31"/>
  <c r="BA17" i="31"/>
  <c r="AZ17" i="31"/>
  <c r="BG16" i="31"/>
  <c r="BF16" i="31"/>
  <c r="BE16" i="31"/>
  <c r="BD16" i="31"/>
  <c r="BC16" i="31"/>
  <c r="BB16" i="31"/>
  <c r="BA16" i="31"/>
  <c r="AZ16" i="31"/>
  <c r="BG15" i="31"/>
  <c r="BF15" i="31"/>
  <c r="BE15" i="31"/>
  <c r="BD15" i="31"/>
  <c r="BC15" i="31"/>
  <c r="BB15" i="31"/>
  <c r="BA15" i="31"/>
  <c r="AZ15" i="31"/>
  <c r="BG14" i="31"/>
  <c r="BF14" i="31"/>
  <c r="BE14" i="31"/>
  <c r="BD14" i="31"/>
  <c r="BC14" i="31"/>
  <c r="BB14" i="31"/>
  <c r="BA14" i="31"/>
  <c r="AZ14" i="31"/>
  <c r="BG13" i="31"/>
  <c r="BF13" i="31"/>
  <c r="BE13" i="31"/>
  <c r="BD13" i="31"/>
  <c r="BC13" i="31"/>
  <c r="BB13" i="31"/>
  <c r="BA13" i="31"/>
  <c r="AZ13" i="31"/>
  <c r="BG12" i="31"/>
  <c r="BF12" i="31"/>
  <c r="BE12" i="31"/>
  <c r="BD12" i="31"/>
  <c r="BC12" i="31"/>
  <c r="BB12" i="31"/>
  <c r="BA12" i="31"/>
  <c r="AZ12" i="31"/>
  <c r="BG11" i="31"/>
  <c r="BF11" i="31"/>
  <c r="BE11" i="31"/>
  <c r="BD11" i="31"/>
  <c r="BC11" i="31"/>
  <c r="BB11" i="31"/>
  <c r="BA11" i="31"/>
  <c r="AZ11" i="31"/>
  <c r="BG10" i="31"/>
  <c r="BF10" i="31"/>
  <c r="BE10" i="31"/>
  <c r="BD10" i="31"/>
  <c r="BC10" i="31"/>
  <c r="BB10" i="31"/>
  <c r="BA10" i="31"/>
  <c r="AZ10" i="31"/>
  <c r="BG9" i="31"/>
  <c r="BF9" i="31"/>
  <c r="BE9" i="31"/>
  <c r="BD9" i="31"/>
  <c r="BC9" i="31"/>
  <c r="BB9" i="31"/>
  <c r="BA9" i="31"/>
  <c r="AZ9" i="31"/>
  <c r="BG8" i="31"/>
  <c r="BF8" i="31"/>
  <c r="BE8" i="31"/>
  <c r="BD8" i="31"/>
  <c r="BC8" i="31"/>
  <c r="BB8" i="31"/>
  <c r="BA8" i="31"/>
  <c r="AZ8" i="31"/>
  <c r="BG7" i="31"/>
  <c r="BF7" i="31"/>
  <c r="BE7" i="31"/>
  <c r="BD7" i="31"/>
  <c r="BC7" i="31"/>
  <c r="BB7" i="31"/>
  <c r="BA7" i="31"/>
  <c r="AZ7" i="31"/>
  <c r="BG6" i="31"/>
  <c r="BF6" i="31"/>
  <c r="BE6" i="31"/>
  <c r="BD6" i="31"/>
  <c r="BC6" i="31"/>
  <c r="BB6" i="31"/>
  <c r="BA6" i="31"/>
  <c r="AZ6" i="31"/>
  <c r="BG5" i="31"/>
  <c r="BF5" i="31"/>
  <c r="BE5" i="31"/>
  <c r="BD5" i="31"/>
  <c r="BC5" i="31"/>
  <c r="BB5" i="31"/>
  <c r="BA5" i="31"/>
  <c r="AZ5" i="31"/>
  <c r="AY40" i="31"/>
  <c r="AX40" i="31"/>
  <c r="AW40" i="31"/>
  <c r="AV40" i="31"/>
  <c r="AU40" i="31"/>
  <c r="AT40" i="31"/>
  <c r="AS40" i="31"/>
  <c r="AR40" i="31"/>
  <c r="AY39" i="31"/>
  <c r="AX39" i="31"/>
  <c r="AW39" i="31"/>
  <c r="AV39" i="31"/>
  <c r="AU39" i="31"/>
  <c r="AT39" i="31"/>
  <c r="AS39" i="31"/>
  <c r="AR39" i="31"/>
  <c r="AY38" i="31"/>
  <c r="AX38" i="31"/>
  <c r="AW38" i="31"/>
  <c r="AV38" i="31"/>
  <c r="AU38" i="31"/>
  <c r="AT38" i="31"/>
  <c r="AS38" i="31"/>
  <c r="AR38" i="31"/>
  <c r="AY37" i="31"/>
  <c r="AX37" i="31"/>
  <c r="AW37" i="31"/>
  <c r="AV37" i="31"/>
  <c r="AU37" i="31"/>
  <c r="AT37" i="31"/>
  <c r="AS37" i="31"/>
  <c r="AR37" i="31"/>
  <c r="AY36" i="31"/>
  <c r="AX36" i="31"/>
  <c r="AW36" i="31"/>
  <c r="AV36" i="31"/>
  <c r="AU36" i="31"/>
  <c r="AT36" i="31"/>
  <c r="AS36" i="31"/>
  <c r="AR36" i="31"/>
  <c r="AY35" i="31"/>
  <c r="AX35" i="31"/>
  <c r="AW35" i="31"/>
  <c r="AV35" i="31"/>
  <c r="AU35" i="31"/>
  <c r="AT35" i="31"/>
  <c r="AS35" i="31"/>
  <c r="AR35" i="31"/>
  <c r="AY34" i="31"/>
  <c r="AX34" i="31"/>
  <c r="AW34" i="31"/>
  <c r="AV34" i="31"/>
  <c r="AU34" i="31"/>
  <c r="AT34" i="31"/>
  <c r="AS34" i="31"/>
  <c r="AR34" i="31"/>
  <c r="AY33" i="31"/>
  <c r="AX33" i="31"/>
  <c r="AW33" i="31"/>
  <c r="AV33" i="31"/>
  <c r="AU33" i="31"/>
  <c r="AT33" i="31"/>
  <c r="AS33" i="31"/>
  <c r="AR33" i="31"/>
  <c r="AY32" i="31"/>
  <c r="AX32" i="31"/>
  <c r="AW32" i="31"/>
  <c r="AV32" i="31"/>
  <c r="AU32" i="31"/>
  <c r="AT32" i="31"/>
  <c r="AS32" i="31"/>
  <c r="AR32" i="31"/>
  <c r="AY31" i="31"/>
  <c r="AX31" i="31"/>
  <c r="AW31" i="31"/>
  <c r="AV31" i="31"/>
  <c r="AU31" i="31"/>
  <c r="AT31" i="31"/>
  <c r="AS31" i="31"/>
  <c r="AR31" i="31"/>
  <c r="AY30" i="31"/>
  <c r="AX30" i="31"/>
  <c r="AW30" i="31"/>
  <c r="AV30" i="31"/>
  <c r="AU30" i="31"/>
  <c r="AT30" i="31"/>
  <c r="AS30" i="31"/>
  <c r="AR30" i="31"/>
  <c r="AY29" i="31"/>
  <c r="AX29" i="31"/>
  <c r="AW29" i="31"/>
  <c r="AV29" i="31"/>
  <c r="AU29" i="31"/>
  <c r="AT29" i="31"/>
  <c r="AS29" i="31"/>
  <c r="AR29" i="31"/>
  <c r="AY28" i="31"/>
  <c r="AX28" i="31"/>
  <c r="AW28" i="31"/>
  <c r="AV28" i="31"/>
  <c r="AU28" i="31"/>
  <c r="AT28" i="31"/>
  <c r="AS28" i="31"/>
  <c r="AR28" i="31"/>
  <c r="AY27" i="31"/>
  <c r="AX27" i="31"/>
  <c r="AW27" i="31"/>
  <c r="AV27" i="31"/>
  <c r="AU27" i="31"/>
  <c r="AT27" i="31"/>
  <c r="AS27" i="31"/>
  <c r="AR27" i="31"/>
  <c r="AY26" i="31"/>
  <c r="AX26" i="31"/>
  <c r="AW26" i="31"/>
  <c r="AV26" i="31"/>
  <c r="AU26" i="31"/>
  <c r="AT26" i="31"/>
  <c r="AS26" i="31"/>
  <c r="AR26" i="31"/>
  <c r="AY25" i="31"/>
  <c r="AX25" i="31"/>
  <c r="AW25" i="31"/>
  <c r="AV25" i="31"/>
  <c r="AU25" i="31"/>
  <c r="AT25" i="31"/>
  <c r="AS25" i="31"/>
  <c r="AR25" i="31"/>
  <c r="AY24" i="31"/>
  <c r="AX24" i="31"/>
  <c r="AW24" i="31"/>
  <c r="AV24" i="31"/>
  <c r="AU24" i="31"/>
  <c r="AT24" i="31"/>
  <c r="AS24" i="31"/>
  <c r="AR24" i="31"/>
  <c r="AY23" i="31"/>
  <c r="AX23" i="31"/>
  <c r="AW23" i="31"/>
  <c r="AV23" i="31"/>
  <c r="AU23" i="31"/>
  <c r="AT23" i="31"/>
  <c r="AS23" i="31"/>
  <c r="AR23" i="31"/>
  <c r="AY22" i="31"/>
  <c r="AX22" i="31"/>
  <c r="AW22" i="31"/>
  <c r="AV22" i="31"/>
  <c r="AU22" i="31"/>
  <c r="AT22" i="31"/>
  <c r="AS22" i="31"/>
  <c r="AR22" i="31"/>
  <c r="AY21" i="31"/>
  <c r="AX21" i="31"/>
  <c r="AW21" i="31"/>
  <c r="AV21" i="31"/>
  <c r="AU21" i="31"/>
  <c r="AT21" i="31"/>
  <c r="AS21" i="31"/>
  <c r="AR21" i="31"/>
  <c r="AY20" i="31"/>
  <c r="AX20" i="31"/>
  <c r="AW20" i="31"/>
  <c r="AV20" i="31"/>
  <c r="AU20" i="31"/>
  <c r="AT20" i="31"/>
  <c r="AS20" i="31"/>
  <c r="AR20" i="31"/>
  <c r="AY19" i="31"/>
  <c r="AX19" i="31"/>
  <c r="AW19" i="31"/>
  <c r="AV19" i="31"/>
  <c r="AU19" i="31"/>
  <c r="AT19" i="31"/>
  <c r="AS19" i="31"/>
  <c r="AR19" i="31"/>
  <c r="AY18" i="31"/>
  <c r="AX18" i="31"/>
  <c r="AW18" i="31"/>
  <c r="AV18" i="31"/>
  <c r="AU18" i="31"/>
  <c r="AT18" i="31"/>
  <c r="AS18" i="31"/>
  <c r="AR18" i="31"/>
  <c r="AY17" i="31"/>
  <c r="AX17" i="31"/>
  <c r="AW17" i="31"/>
  <c r="AV17" i="31"/>
  <c r="AU17" i="31"/>
  <c r="AT17" i="31"/>
  <c r="AS17" i="31"/>
  <c r="AR17" i="31"/>
  <c r="AY16" i="31"/>
  <c r="AX16" i="31"/>
  <c r="AW16" i="31"/>
  <c r="AV16" i="31"/>
  <c r="AU16" i="31"/>
  <c r="AT16" i="31"/>
  <c r="AS16" i="31"/>
  <c r="AR16" i="31"/>
  <c r="AY15" i="31"/>
  <c r="AX15" i="31"/>
  <c r="AW15" i="31"/>
  <c r="AV15" i="31"/>
  <c r="AU15" i="31"/>
  <c r="AT15" i="31"/>
  <c r="AS15" i="31"/>
  <c r="AR15" i="31"/>
  <c r="AY14" i="31"/>
  <c r="AX14" i="31"/>
  <c r="AW14" i="31"/>
  <c r="AV14" i="31"/>
  <c r="AU14" i="31"/>
  <c r="AT14" i="31"/>
  <c r="AS14" i="31"/>
  <c r="AR14" i="31"/>
  <c r="AY13" i="31"/>
  <c r="AX13" i="31"/>
  <c r="AW13" i="31"/>
  <c r="AV13" i="31"/>
  <c r="AU13" i="31"/>
  <c r="AT13" i="31"/>
  <c r="AS13" i="31"/>
  <c r="AR13" i="31"/>
  <c r="AY12" i="31"/>
  <c r="AX12" i="31"/>
  <c r="AW12" i="31"/>
  <c r="AV12" i="31"/>
  <c r="AU12" i="31"/>
  <c r="AT12" i="31"/>
  <c r="AS12" i="31"/>
  <c r="AR12" i="31"/>
  <c r="AY11" i="31"/>
  <c r="AX11" i="31"/>
  <c r="AW11" i="31"/>
  <c r="AV11" i="31"/>
  <c r="AU11" i="31"/>
  <c r="AT11" i="31"/>
  <c r="AS11" i="31"/>
  <c r="AR11" i="31"/>
  <c r="AY10" i="31"/>
  <c r="AX10" i="31"/>
  <c r="AW10" i="31"/>
  <c r="AV10" i="31"/>
  <c r="AU10" i="31"/>
  <c r="AT10" i="31"/>
  <c r="AS10" i="31"/>
  <c r="AR10" i="31"/>
  <c r="AY9" i="31"/>
  <c r="AX9" i="31"/>
  <c r="AW9" i="31"/>
  <c r="AV9" i="31"/>
  <c r="AU9" i="31"/>
  <c r="AT9" i="31"/>
  <c r="AS9" i="31"/>
  <c r="AR9" i="31"/>
  <c r="AY8" i="31"/>
  <c r="AX8" i="31"/>
  <c r="AW8" i="31"/>
  <c r="AV8" i="31"/>
  <c r="AU8" i="31"/>
  <c r="AT8" i="31"/>
  <c r="AS8" i="31"/>
  <c r="AR8" i="31"/>
  <c r="AY7" i="31"/>
  <c r="AX7" i="31"/>
  <c r="AW7" i="31"/>
  <c r="AV7" i="31"/>
  <c r="AU7" i="31"/>
  <c r="AT7" i="31"/>
  <c r="AS7" i="31"/>
  <c r="AR7" i="31"/>
  <c r="AY6" i="31"/>
  <c r="AX6" i="31"/>
  <c r="AW6" i="31"/>
  <c r="AV6" i="31"/>
  <c r="AU6" i="31"/>
  <c r="AT6" i="31"/>
  <c r="AS6" i="31"/>
  <c r="AR6" i="31"/>
  <c r="AY5" i="31"/>
  <c r="AX5" i="31"/>
  <c r="AW5" i="31"/>
  <c r="AV5" i="31"/>
  <c r="AU5" i="31"/>
  <c r="AT5" i="31"/>
  <c r="AS5" i="31"/>
  <c r="AR5" i="31"/>
  <c r="AQ40" i="31"/>
  <c r="AP40" i="31"/>
  <c r="AO40" i="31"/>
  <c r="AN40" i="31"/>
  <c r="AM40" i="31"/>
  <c r="AL40" i="31"/>
  <c r="AK40" i="31"/>
  <c r="AJ40" i="31"/>
  <c r="AQ39" i="31"/>
  <c r="AP39" i="31"/>
  <c r="AO39" i="31"/>
  <c r="AN39" i="31"/>
  <c r="AM39" i="31"/>
  <c r="AL39" i="31"/>
  <c r="AK39" i="31"/>
  <c r="AJ39" i="31"/>
  <c r="AQ38" i="31"/>
  <c r="AP38" i="31"/>
  <c r="AO38" i="31"/>
  <c r="AN38" i="31"/>
  <c r="AM38" i="31"/>
  <c r="AL38" i="31"/>
  <c r="AK38" i="31"/>
  <c r="AJ38" i="31"/>
  <c r="AQ37" i="31"/>
  <c r="AP37" i="31"/>
  <c r="AO37" i="31"/>
  <c r="AN37" i="31"/>
  <c r="AM37" i="31"/>
  <c r="AL37" i="31"/>
  <c r="AK37" i="31"/>
  <c r="AJ37" i="31"/>
  <c r="AQ36" i="31"/>
  <c r="AP36" i="31"/>
  <c r="AO36" i="31"/>
  <c r="AN36" i="31"/>
  <c r="AM36" i="31"/>
  <c r="AL36" i="31"/>
  <c r="AK36" i="31"/>
  <c r="AJ36" i="31"/>
  <c r="AQ35" i="31"/>
  <c r="AP35" i="31"/>
  <c r="AO35" i="31"/>
  <c r="AN35" i="31"/>
  <c r="AM35" i="31"/>
  <c r="AL35" i="31"/>
  <c r="AK35" i="31"/>
  <c r="AJ35" i="31"/>
  <c r="AQ34" i="31"/>
  <c r="AP34" i="31"/>
  <c r="AO34" i="31"/>
  <c r="AN34" i="31"/>
  <c r="AM34" i="31"/>
  <c r="AL34" i="31"/>
  <c r="AK34" i="31"/>
  <c r="AJ34" i="31"/>
  <c r="AQ33" i="31"/>
  <c r="AP33" i="31"/>
  <c r="AO33" i="31"/>
  <c r="AN33" i="31"/>
  <c r="AM33" i="31"/>
  <c r="AL33" i="31"/>
  <c r="AK33" i="31"/>
  <c r="AJ33" i="31"/>
  <c r="AQ32" i="31"/>
  <c r="AP32" i="31"/>
  <c r="AO32" i="31"/>
  <c r="AN32" i="31"/>
  <c r="AM32" i="31"/>
  <c r="AL32" i="31"/>
  <c r="AK32" i="31"/>
  <c r="AJ32" i="31"/>
  <c r="AQ31" i="31"/>
  <c r="AP31" i="31"/>
  <c r="AO31" i="31"/>
  <c r="AN31" i="31"/>
  <c r="AM31" i="31"/>
  <c r="AL31" i="31"/>
  <c r="AK31" i="31"/>
  <c r="AJ31" i="31"/>
  <c r="AQ30" i="31"/>
  <c r="AP30" i="31"/>
  <c r="AO30" i="31"/>
  <c r="AN30" i="31"/>
  <c r="AM30" i="31"/>
  <c r="AL30" i="31"/>
  <c r="AK30" i="31"/>
  <c r="AJ30" i="31"/>
  <c r="AQ29" i="31"/>
  <c r="AP29" i="31"/>
  <c r="AO29" i="31"/>
  <c r="AN29" i="31"/>
  <c r="AM29" i="31"/>
  <c r="AL29" i="31"/>
  <c r="AK29" i="31"/>
  <c r="AJ29" i="31"/>
  <c r="AQ28" i="31"/>
  <c r="AP28" i="31"/>
  <c r="AO28" i="31"/>
  <c r="AN28" i="31"/>
  <c r="AM28" i="31"/>
  <c r="AL28" i="31"/>
  <c r="AK28" i="31"/>
  <c r="AJ28" i="31"/>
  <c r="AQ27" i="31"/>
  <c r="AP27" i="31"/>
  <c r="AO27" i="31"/>
  <c r="AN27" i="31"/>
  <c r="AM27" i="31"/>
  <c r="AL27" i="31"/>
  <c r="AK27" i="31"/>
  <c r="AJ27" i="31"/>
  <c r="AQ26" i="31"/>
  <c r="AP26" i="31"/>
  <c r="AO26" i="31"/>
  <c r="AN26" i="31"/>
  <c r="AM26" i="31"/>
  <c r="AL26" i="31"/>
  <c r="AK26" i="31"/>
  <c r="AJ26" i="31"/>
  <c r="AQ25" i="31"/>
  <c r="AP25" i="31"/>
  <c r="AO25" i="31"/>
  <c r="AN25" i="31"/>
  <c r="AM25" i="31"/>
  <c r="AL25" i="31"/>
  <c r="AK25" i="31"/>
  <c r="AJ25" i="31"/>
  <c r="AQ24" i="31"/>
  <c r="AP24" i="31"/>
  <c r="AO24" i="31"/>
  <c r="AN24" i="31"/>
  <c r="AM24" i="31"/>
  <c r="AL24" i="31"/>
  <c r="AK24" i="31"/>
  <c r="AJ24" i="31"/>
  <c r="AQ23" i="31"/>
  <c r="AP23" i="31"/>
  <c r="AO23" i="31"/>
  <c r="AN23" i="31"/>
  <c r="AM23" i="31"/>
  <c r="AL23" i="31"/>
  <c r="AK23" i="31"/>
  <c r="AJ23" i="31"/>
  <c r="AQ22" i="31"/>
  <c r="AP22" i="31"/>
  <c r="AO22" i="31"/>
  <c r="AN22" i="31"/>
  <c r="AM22" i="31"/>
  <c r="AL22" i="31"/>
  <c r="AK22" i="31"/>
  <c r="AJ22" i="31"/>
  <c r="AQ21" i="31"/>
  <c r="AP21" i="31"/>
  <c r="AO21" i="31"/>
  <c r="AN21" i="31"/>
  <c r="AM21" i="31"/>
  <c r="AL21" i="31"/>
  <c r="AK21" i="31"/>
  <c r="AJ21" i="31"/>
  <c r="AQ20" i="31"/>
  <c r="AP20" i="31"/>
  <c r="AO20" i="31"/>
  <c r="AN20" i="31"/>
  <c r="AM20" i="31"/>
  <c r="AL20" i="31"/>
  <c r="AK20" i="31"/>
  <c r="AJ20" i="31"/>
  <c r="AQ19" i="31"/>
  <c r="AP19" i="31"/>
  <c r="AO19" i="31"/>
  <c r="AN19" i="31"/>
  <c r="AM19" i="31"/>
  <c r="AL19" i="31"/>
  <c r="AK19" i="31"/>
  <c r="AJ19" i="31"/>
  <c r="AQ18" i="31"/>
  <c r="AP18" i="31"/>
  <c r="AO18" i="31"/>
  <c r="AN18" i="31"/>
  <c r="AM18" i="31"/>
  <c r="AL18" i="31"/>
  <c r="AK18" i="31"/>
  <c r="AJ18" i="31"/>
  <c r="AQ17" i="31"/>
  <c r="AP17" i="31"/>
  <c r="AO17" i="31"/>
  <c r="AN17" i="31"/>
  <c r="AM17" i="31"/>
  <c r="AL17" i="31"/>
  <c r="AK17" i="31"/>
  <c r="AJ17" i="31"/>
  <c r="AQ16" i="31"/>
  <c r="AP16" i="31"/>
  <c r="AO16" i="31"/>
  <c r="AN16" i="31"/>
  <c r="AM16" i="31"/>
  <c r="AL16" i="31"/>
  <c r="AK16" i="31"/>
  <c r="AJ16" i="31"/>
  <c r="AQ15" i="31"/>
  <c r="AP15" i="31"/>
  <c r="AO15" i="31"/>
  <c r="AN15" i="31"/>
  <c r="AM15" i="31"/>
  <c r="AL15" i="31"/>
  <c r="AK15" i="31"/>
  <c r="AJ15" i="31"/>
  <c r="AQ14" i="31"/>
  <c r="AP14" i="31"/>
  <c r="AO14" i="31"/>
  <c r="AN14" i="31"/>
  <c r="AM14" i="31"/>
  <c r="AL14" i="31"/>
  <c r="AK14" i="31"/>
  <c r="AJ14" i="31"/>
  <c r="AQ13" i="31"/>
  <c r="AP13" i="31"/>
  <c r="AO13" i="31"/>
  <c r="AN13" i="31"/>
  <c r="AM13" i="31"/>
  <c r="AL13" i="31"/>
  <c r="AK13" i="31"/>
  <c r="AJ13" i="31"/>
  <c r="AQ12" i="31"/>
  <c r="AP12" i="31"/>
  <c r="AO12" i="31"/>
  <c r="AN12" i="31"/>
  <c r="AM12" i="31"/>
  <c r="AL12" i="31"/>
  <c r="AK12" i="31"/>
  <c r="AJ12" i="31"/>
  <c r="AQ11" i="31"/>
  <c r="AP11" i="31"/>
  <c r="AO11" i="31"/>
  <c r="AN11" i="31"/>
  <c r="AM11" i="31"/>
  <c r="AL11" i="31"/>
  <c r="AK11" i="31"/>
  <c r="AJ11" i="31"/>
  <c r="AQ10" i="31"/>
  <c r="AP10" i="31"/>
  <c r="AO10" i="31"/>
  <c r="AN10" i="31"/>
  <c r="AM10" i="31"/>
  <c r="AL10" i="31"/>
  <c r="AK10" i="31"/>
  <c r="AJ10" i="31"/>
  <c r="AQ9" i="31"/>
  <c r="AP9" i="31"/>
  <c r="AO9" i="31"/>
  <c r="AN9" i="31"/>
  <c r="AM9" i="31"/>
  <c r="AL9" i="31"/>
  <c r="AK9" i="31"/>
  <c r="AJ9" i="31"/>
  <c r="AQ8" i="31"/>
  <c r="AP8" i="31"/>
  <c r="AO8" i="31"/>
  <c r="AN8" i="31"/>
  <c r="AM8" i="31"/>
  <c r="AL8" i="31"/>
  <c r="AK8" i="31"/>
  <c r="AJ8" i="31"/>
  <c r="AQ7" i="31"/>
  <c r="AP7" i="31"/>
  <c r="AO7" i="31"/>
  <c r="AN7" i="31"/>
  <c r="AM7" i="31"/>
  <c r="AL7" i="31"/>
  <c r="AK7" i="31"/>
  <c r="AJ7" i="31"/>
  <c r="AQ6" i="31"/>
  <c r="AP6" i="31"/>
  <c r="AO6" i="31"/>
  <c r="AN6" i="31"/>
  <c r="AM6" i="31"/>
  <c r="AL6" i="31"/>
  <c r="AK6" i="31"/>
  <c r="AJ6" i="31"/>
  <c r="AQ5" i="31"/>
  <c r="AP5" i="31"/>
  <c r="AO5" i="31"/>
  <c r="AN5" i="31"/>
  <c r="AM5" i="31"/>
  <c r="AL5" i="31"/>
  <c r="AK5" i="31"/>
  <c r="AJ5" i="31"/>
  <c r="AI40" i="31"/>
  <c r="AH40" i="31"/>
  <c r="AG40" i="31"/>
  <c r="AF40" i="31"/>
  <c r="AE40" i="31"/>
  <c r="AD40" i="31"/>
  <c r="AC40" i="31"/>
  <c r="AB40" i="31"/>
  <c r="AI39" i="31"/>
  <c r="AH39" i="31"/>
  <c r="AG39" i="31"/>
  <c r="AF39" i="31"/>
  <c r="AE39" i="31"/>
  <c r="AD39" i="31"/>
  <c r="AC39" i="31"/>
  <c r="AB39" i="31"/>
  <c r="AI38" i="31"/>
  <c r="AH38" i="31"/>
  <c r="AG38" i="31"/>
  <c r="AF38" i="31"/>
  <c r="AE38" i="31"/>
  <c r="AD38" i="31"/>
  <c r="AC38" i="31"/>
  <c r="AB38" i="31"/>
  <c r="AI37" i="31"/>
  <c r="AH37" i="31"/>
  <c r="AG37" i="31"/>
  <c r="AF37" i="31"/>
  <c r="AE37" i="31"/>
  <c r="AD37" i="31"/>
  <c r="AC37" i="31"/>
  <c r="AB37" i="31"/>
  <c r="AI36" i="31"/>
  <c r="AH36" i="31"/>
  <c r="AG36" i="31"/>
  <c r="AF36" i="31"/>
  <c r="AE36" i="31"/>
  <c r="AD36" i="31"/>
  <c r="AC36" i="31"/>
  <c r="AB36" i="31"/>
  <c r="AI35" i="31"/>
  <c r="AH35" i="31"/>
  <c r="AG35" i="31"/>
  <c r="AF35" i="31"/>
  <c r="AE35" i="31"/>
  <c r="AD35" i="31"/>
  <c r="AC35" i="31"/>
  <c r="AB35" i="31"/>
  <c r="AI34" i="31"/>
  <c r="AH34" i="31"/>
  <c r="AG34" i="31"/>
  <c r="AF34" i="31"/>
  <c r="AE34" i="31"/>
  <c r="AD34" i="31"/>
  <c r="AC34" i="31"/>
  <c r="AB34" i="31"/>
  <c r="AI33" i="31"/>
  <c r="AH33" i="31"/>
  <c r="AG33" i="31"/>
  <c r="AF33" i="31"/>
  <c r="AE33" i="31"/>
  <c r="AD33" i="31"/>
  <c r="AC33" i="31"/>
  <c r="AB33" i="31"/>
  <c r="AI32" i="31"/>
  <c r="AH32" i="31"/>
  <c r="AG32" i="31"/>
  <c r="AF32" i="31"/>
  <c r="AE32" i="31"/>
  <c r="AD32" i="31"/>
  <c r="AC32" i="31"/>
  <c r="AB32" i="31"/>
  <c r="AI31" i="31"/>
  <c r="AH31" i="31"/>
  <c r="AG31" i="31"/>
  <c r="AF31" i="31"/>
  <c r="AE31" i="31"/>
  <c r="AD31" i="31"/>
  <c r="AC31" i="31"/>
  <c r="AB31" i="31"/>
  <c r="AI30" i="31"/>
  <c r="AH30" i="31"/>
  <c r="AG30" i="31"/>
  <c r="AF30" i="31"/>
  <c r="AE30" i="31"/>
  <c r="AD30" i="31"/>
  <c r="AC30" i="31"/>
  <c r="AB30" i="31"/>
  <c r="AI29" i="31"/>
  <c r="AH29" i="31"/>
  <c r="AG29" i="31"/>
  <c r="AF29" i="31"/>
  <c r="AE29" i="31"/>
  <c r="AD29" i="31"/>
  <c r="AC29" i="31"/>
  <c r="AB29" i="31"/>
  <c r="AI28" i="31"/>
  <c r="AH28" i="31"/>
  <c r="AG28" i="31"/>
  <c r="AF28" i="31"/>
  <c r="AE28" i="31"/>
  <c r="AD28" i="31"/>
  <c r="AC28" i="31"/>
  <c r="AB28" i="31"/>
  <c r="AI27" i="31"/>
  <c r="AH27" i="31"/>
  <c r="AG27" i="31"/>
  <c r="AF27" i="31"/>
  <c r="AE27" i="31"/>
  <c r="AD27" i="31"/>
  <c r="AC27" i="31"/>
  <c r="AB27" i="31"/>
  <c r="AI26" i="31"/>
  <c r="AH26" i="31"/>
  <c r="AG26" i="31"/>
  <c r="AF26" i="31"/>
  <c r="AE26" i="31"/>
  <c r="AD26" i="31"/>
  <c r="AC26" i="31"/>
  <c r="AB26" i="31"/>
  <c r="AI25" i="31"/>
  <c r="AH25" i="31"/>
  <c r="AG25" i="31"/>
  <c r="AF25" i="31"/>
  <c r="AE25" i="31"/>
  <c r="AD25" i="31"/>
  <c r="AC25" i="31"/>
  <c r="AB25" i="31"/>
  <c r="AI24" i="31"/>
  <c r="AH24" i="31"/>
  <c r="AG24" i="31"/>
  <c r="AF24" i="31"/>
  <c r="AE24" i="31"/>
  <c r="AD24" i="31"/>
  <c r="AC24" i="31"/>
  <c r="AB24" i="31"/>
  <c r="AI23" i="31"/>
  <c r="AH23" i="31"/>
  <c r="AG23" i="31"/>
  <c r="AF23" i="31"/>
  <c r="AE23" i="31"/>
  <c r="AD23" i="31"/>
  <c r="AC23" i="31"/>
  <c r="AB23" i="31"/>
  <c r="AI22" i="31"/>
  <c r="AH22" i="31"/>
  <c r="AG22" i="31"/>
  <c r="AF22" i="31"/>
  <c r="AE22" i="31"/>
  <c r="AD22" i="31"/>
  <c r="AC22" i="31"/>
  <c r="AB22" i="31"/>
  <c r="AI21" i="31"/>
  <c r="AH21" i="31"/>
  <c r="AG21" i="31"/>
  <c r="AF21" i="31"/>
  <c r="AE21" i="31"/>
  <c r="AD21" i="31"/>
  <c r="AC21" i="31"/>
  <c r="AB21" i="31"/>
  <c r="AI20" i="31"/>
  <c r="AH20" i="31"/>
  <c r="AG20" i="31"/>
  <c r="AF20" i="31"/>
  <c r="AE20" i="31"/>
  <c r="AD20" i="31"/>
  <c r="AC20" i="31"/>
  <c r="AB20" i="31"/>
  <c r="AI19" i="31"/>
  <c r="AH19" i="31"/>
  <c r="AG19" i="31"/>
  <c r="AF19" i="31"/>
  <c r="AE19" i="31"/>
  <c r="AD19" i="31"/>
  <c r="AC19" i="31"/>
  <c r="AB19" i="31"/>
  <c r="AI18" i="31"/>
  <c r="AH18" i="31"/>
  <c r="AG18" i="31"/>
  <c r="AF18" i="31"/>
  <c r="AE18" i="31"/>
  <c r="AD18" i="31"/>
  <c r="AC18" i="31"/>
  <c r="AB18" i="31"/>
  <c r="AI17" i="31"/>
  <c r="AH17" i="31"/>
  <c r="AG17" i="31"/>
  <c r="AF17" i="31"/>
  <c r="AE17" i="31"/>
  <c r="AD17" i="31"/>
  <c r="AC17" i="31"/>
  <c r="AB17" i="31"/>
  <c r="AI16" i="31"/>
  <c r="AH16" i="31"/>
  <c r="AG16" i="31"/>
  <c r="AF16" i="31"/>
  <c r="AE16" i="31"/>
  <c r="AD16" i="31"/>
  <c r="AC16" i="31"/>
  <c r="AB16" i="31"/>
  <c r="AI15" i="31"/>
  <c r="AH15" i="31"/>
  <c r="AG15" i="31"/>
  <c r="AF15" i="31"/>
  <c r="AE15" i="31"/>
  <c r="AD15" i="31"/>
  <c r="AC15" i="31"/>
  <c r="AB15" i="31"/>
  <c r="AI14" i="31"/>
  <c r="AH14" i="31"/>
  <c r="AG14" i="31"/>
  <c r="AF14" i="31"/>
  <c r="AE14" i="31"/>
  <c r="AD14" i="31"/>
  <c r="AC14" i="31"/>
  <c r="AB14" i="31"/>
  <c r="AI13" i="31"/>
  <c r="AH13" i="31"/>
  <c r="AG13" i="31"/>
  <c r="AF13" i="31"/>
  <c r="AE13" i="31"/>
  <c r="AD13" i="31"/>
  <c r="AC13" i="31"/>
  <c r="AB13" i="31"/>
  <c r="AI12" i="31"/>
  <c r="AH12" i="31"/>
  <c r="AG12" i="31"/>
  <c r="AF12" i="31"/>
  <c r="AE12" i="31"/>
  <c r="AD12" i="31"/>
  <c r="AC12" i="31"/>
  <c r="AB12" i="31"/>
  <c r="AI11" i="31"/>
  <c r="AH11" i="31"/>
  <c r="AG11" i="31"/>
  <c r="AF11" i="31"/>
  <c r="AE11" i="31"/>
  <c r="AD11" i="31"/>
  <c r="AC11" i="31"/>
  <c r="AB11" i="31"/>
  <c r="AI10" i="31"/>
  <c r="AH10" i="31"/>
  <c r="AG10" i="31"/>
  <c r="AF10" i="31"/>
  <c r="AE10" i="31"/>
  <c r="AD10" i="31"/>
  <c r="AC10" i="31"/>
  <c r="AB10" i="31"/>
  <c r="AI9" i="31"/>
  <c r="AH9" i="31"/>
  <c r="AG9" i="31"/>
  <c r="AF9" i="31"/>
  <c r="AE9" i="31"/>
  <c r="AD9" i="31"/>
  <c r="AC9" i="31"/>
  <c r="AB9" i="31"/>
  <c r="AI8" i="31"/>
  <c r="AH8" i="31"/>
  <c r="AG8" i="31"/>
  <c r="AF8" i="31"/>
  <c r="AE8" i="31"/>
  <c r="AD8" i="31"/>
  <c r="AC8" i="31"/>
  <c r="AB8" i="31"/>
  <c r="AI7" i="31"/>
  <c r="AH7" i="31"/>
  <c r="AG7" i="31"/>
  <c r="AF7" i="31"/>
  <c r="AE7" i="31"/>
  <c r="AD7" i="31"/>
  <c r="AC7" i="31"/>
  <c r="AB7" i="31"/>
  <c r="AI6" i="31"/>
  <c r="AH6" i="31"/>
  <c r="AG6" i="31"/>
  <c r="AF6" i="31"/>
  <c r="AE6" i="31"/>
  <c r="AD6" i="31"/>
  <c r="AC6" i="31"/>
  <c r="AB6" i="31"/>
  <c r="AI5" i="31"/>
  <c r="AH5" i="31"/>
  <c r="AG5" i="31"/>
  <c r="AF5" i="31"/>
  <c r="AE5" i="31"/>
  <c r="AD5" i="31"/>
  <c r="AC5" i="31"/>
  <c r="AB5" i="31"/>
  <c r="AA40" i="31"/>
  <c r="Z40" i="31"/>
  <c r="Y40" i="31"/>
  <c r="X40" i="31"/>
  <c r="W40" i="31"/>
  <c r="V40" i="31"/>
  <c r="U40" i="31"/>
  <c r="T40" i="31"/>
  <c r="AA39" i="31"/>
  <c r="Z39" i="31"/>
  <c r="Y39" i="31"/>
  <c r="X39" i="31"/>
  <c r="W39" i="31"/>
  <c r="V39" i="31"/>
  <c r="U39" i="31"/>
  <c r="T39" i="31"/>
  <c r="AA38" i="31"/>
  <c r="Z38" i="31"/>
  <c r="Y38" i="31"/>
  <c r="X38" i="31"/>
  <c r="W38" i="31"/>
  <c r="V38" i="31"/>
  <c r="U38" i="31"/>
  <c r="T38" i="31"/>
  <c r="AA37" i="31"/>
  <c r="Z37" i="31"/>
  <c r="Y37" i="31"/>
  <c r="X37" i="31"/>
  <c r="W37" i="31"/>
  <c r="V37" i="31"/>
  <c r="U37" i="31"/>
  <c r="T37" i="31"/>
  <c r="AA36" i="31"/>
  <c r="Z36" i="31"/>
  <c r="Y36" i="31"/>
  <c r="X36" i="31"/>
  <c r="W36" i="31"/>
  <c r="V36" i="31"/>
  <c r="U36" i="31"/>
  <c r="T36" i="31"/>
  <c r="AA35" i="31"/>
  <c r="Z35" i="31"/>
  <c r="Y35" i="31"/>
  <c r="X35" i="31"/>
  <c r="W35" i="31"/>
  <c r="V35" i="31"/>
  <c r="U35" i="31"/>
  <c r="T35" i="31"/>
  <c r="AA34" i="31"/>
  <c r="Z34" i="31"/>
  <c r="Y34" i="31"/>
  <c r="X34" i="31"/>
  <c r="W34" i="31"/>
  <c r="V34" i="31"/>
  <c r="U34" i="31"/>
  <c r="T34" i="31"/>
  <c r="AA33" i="31"/>
  <c r="Z33" i="31"/>
  <c r="Y33" i="31"/>
  <c r="X33" i="31"/>
  <c r="W33" i="31"/>
  <c r="V33" i="31"/>
  <c r="U33" i="31"/>
  <c r="T33" i="31"/>
  <c r="AA32" i="31"/>
  <c r="Z32" i="31"/>
  <c r="Y32" i="31"/>
  <c r="X32" i="31"/>
  <c r="W32" i="31"/>
  <c r="V32" i="31"/>
  <c r="U32" i="31"/>
  <c r="T32" i="31"/>
  <c r="AA31" i="31"/>
  <c r="Z31" i="31"/>
  <c r="Y31" i="31"/>
  <c r="X31" i="31"/>
  <c r="W31" i="31"/>
  <c r="V31" i="31"/>
  <c r="U31" i="31"/>
  <c r="T31" i="31"/>
  <c r="AA30" i="31"/>
  <c r="Z30" i="31"/>
  <c r="Y30" i="31"/>
  <c r="X30" i="31"/>
  <c r="W30" i="31"/>
  <c r="V30" i="31"/>
  <c r="U30" i="31"/>
  <c r="T30" i="31"/>
  <c r="AA29" i="31"/>
  <c r="Z29" i="31"/>
  <c r="Y29" i="31"/>
  <c r="X29" i="31"/>
  <c r="W29" i="31"/>
  <c r="V29" i="31"/>
  <c r="U29" i="31"/>
  <c r="T29" i="31"/>
  <c r="AA28" i="31"/>
  <c r="Z28" i="31"/>
  <c r="Y28" i="31"/>
  <c r="X28" i="31"/>
  <c r="W28" i="31"/>
  <c r="V28" i="31"/>
  <c r="U28" i="31"/>
  <c r="T28" i="31"/>
  <c r="AA27" i="31"/>
  <c r="Z27" i="31"/>
  <c r="Y27" i="31"/>
  <c r="X27" i="31"/>
  <c r="W27" i="31"/>
  <c r="V27" i="31"/>
  <c r="U27" i="31"/>
  <c r="T27" i="31"/>
  <c r="AA26" i="31"/>
  <c r="Z26" i="31"/>
  <c r="Y26" i="31"/>
  <c r="X26" i="31"/>
  <c r="W26" i="31"/>
  <c r="V26" i="31"/>
  <c r="U26" i="31"/>
  <c r="T26" i="31"/>
  <c r="AA25" i="31"/>
  <c r="Z25" i="31"/>
  <c r="Y25" i="31"/>
  <c r="X25" i="31"/>
  <c r="W25" i="31"/>
  <c r="V25" i="31"/>
  <c r="U25" i="31"/>
  <c r="T25" i="31"/>
  <c r="AA24" i="31"/>
  <c r="Z24" i="31"/>
  <c r="Y24" i="31"/>
  <c r="X24" i="31"/>
  <c r="W24" i="31"/>
  <c r="V24" i="31"/>
  <c r="U24" i="31"/>
  <c r="T24" i="31"/>
  <c r="AA23" i="31"/>
  <c r="Z23" i="31"/>
  <c r="Y23" i="31"/>
  <c r="X23" i="31"/>
  <c r="W23" i="31"/>
  <c r="V23" i="31"/>
  <c r="U23" i="31"/>
  <c r="T23" i="31"/>
  <c r="AA22" i="31"/>
  <c r="Z22" i="31"/>
  <c r="Y22" i="31"/>
  <c r="X22" i="31"/>
  <c r="W22" i="31"/>
  <c r="V22" i="31"/>
  <c r="U22" i="31"/>
  <c r="T22" i="31"/>
  <c r="AA21" i="31"/>
  <c r="Z21" i="31"/>
  <c r="Y21" i="31"/>
  <c r="X21" i="31"/>
  <c r="W21" i="31"/>
  <c r="V21" i="31"/>
  <c r="U21" i="31"/>
  <c r="T21" i="31"/>
  <c r="AA20" i="31"/>
  <c r="Z20" i="31"/>
  <c r="Y20" i="31"/>
  <c r="X20" i="31"/>
  <c r="W20" i="31"/>
  <c r="V20" i="31"/>
  <c r="U20" i="31"/>
  <c r="T20" i="31"/>
  <c r="AA19" i="31"/>
  <c r="Z19" i="31"/>
  <c r="Y19" i="31"/>
  <c r="X19" i="31"/>
  <c r="W19" i="31"/>
  <c r="V19" i="31"/>
  <c r="U19" i="31"/>
  <c r="T19" i="31"/>
  <c r="AA18" i="31"/>
  <c r="Z18" i="31"/>
  <c r="Y18" i="31"/>
  <c r="X18" i="31"/>
  <c r="W18" i="31"/>
  <c r="V18" i="31"/>
  <c r="U18" i="31"/>
  <c r="T18" i="31"/>
  <c r="AA17" i="31"/>
  <c r="Z17" i="31"/>
  <c r="Y17" i="31"/>
  <c r="X17" i="31"/>
  <c r="W17" i="31"/>
  <c r="V17" i="31"/>
  <c r="U17" i="31"/>
  <c r="T17" i="31"/>
  <c r="AA16" i="31"/>
  <c r="Z16" i="31"/>
  <c r="Y16" i="31"/>
  <c r="X16" i="31"/>
  <c r="W16" i="31"/>
  <c r="V16" i="31"/>
  <c r="U16" i="31"/>
  <c r="T16" i="31"/>
  <c r="AA15" i="31"/>
  <c r="Z15" i="31"/>
  <c r="Y15" i="31"/>
  <c r="X15" i="31"/>
  <c r="W15" i="31"/>
  <c r="V15" i="31"/>
  <c r="U15" i="31"/>
  <c r="T15" i="31"/>
  <c r="AA14" i="31"/>
  <c r="Z14" i="31"/>
  <c r="Y14" i="31"/>
  <c r="X14" i="31"/>
  <c r="W14" i="31"/>
  <c r="V14" i="31"/>
  <c r="U14" i="31"/>
  <c r="T14" i="31"/>
  <c r="AA13" i="31"/>
  <c r="Z13" i="31"/>
  <c r="Y13" i="31"/>
  <c r="X13" i="31"/>
  <c r="W13" i="31"/>
  <c r="V13" i="31"/>
  <c r="U13" i="31"/>
  <c r="T13" i="31"/>
  <c r="AA12" i="31"/>
  <c r="Z12" i="31"/>
  <c r="Y12" i="31"/>
  <c r="X12" i="31"/>
  <c r="W12" i="31"/>
  <c r="V12" i="31"/>
  <c r="U12" i="31"/>
  <c r="T12" i="31"/>
  <c r="AA11" i="31"/>
  <c r="Z11" i="31"/>
  <c r="Y11" i="31"/>
  <c r="X11" i="31"/>
  <c r="W11" i="31"/>
  <c r="V11" i="31"/>
  <c r="U11" i="31"/>
  <c r="T11" i="31"/>
  <c r="AA10" i="31"/>
  <c r="Z10" i="31"/>
  <c r="Y10" i="31"/>
  <c r="X10" i="31"/>
  <c r="W10" i="31"/>
  <c r="V10" i="31"/>
  <c r="U10" i="31"/>
  <c r="T10" i="31"/>
  <c r="AA9" i="31"/>
  <c r="Z9" i="31"/>
  <c r="Y9" i="31"/>
  <c r="X9" i="31"/>
  <c r="W9" i="31"/>
  <c r="V9" i="31"/>
  <c r="U9" i="31"/>
  <c r="T9" i="31"/>
  <c r="AA8" i="31"/>
  <c r="Z8" i="31"/>
  <c r="Y8" i="31"/>
  <c r="X8" i="31"/>
  <c r="W8" i="31"/>
  <c r="V8" i="31"/>
  <c r="U8" i="31"/>
  <c r="T8" i="31"/>
  <c r="AA7" i="31"/>
  <c r="Z7" i="31"/>
  <c r="Y7" i="31"/>
  <c r="X7" i="31"/>
  <c r="W7" i="31"/>
  <c r="V7" i="31"/>
  <c r="U7" i="31"/>
  <c r="T7" i="31"/>
  <c r="AA6" i="31"/>
  <c r="Z6" i="31"/>
  <c r="Y6" i="31"/>
  <c r="X6" i="31"/>
  <c r="W6" i="31"/>
  <c r="V6" i="31"/>
  <c r="U6" i="31"/>
  <c r="T6" i="31"/>
  <c r="AA5" i="31"/>
  <c r="Z5" i="31"/>
  <c r="Y5" i="31"/>
  <c r="X5" i="31"/>
  <c r="W5" i="31"/>
  <c r="V5" i="31"/>
  <c r="U5" i="31"/>
  <c r="T5" i="31"/>
  <c r="S40" i="31"/>
  <c r="R40" i="31"/>
  <c r="Q40" i="31"/>
  <c r="P40" i="31"/>
  <c r="O40" i="31"/>
  <c r="N40" i="31"/>
  <c r="M40" i="31"/>
  <c r="L40" i="31"/>
  <c r="S39" i="31"/>
  <c r="R39" i="31"/>
  <c r="Q39" i="31"/>
  <c r="P39" i="31"/>
  <c r="O39" i="31"/>
  <c r="N39" i="31"/>
  <c r="M39" i="31"/>
  <c r="L39" i="31"/>
  <c r="S38" i="31"/>
  <c r="R38" i="31"/>
  <c r="Q38" i="31"/>
  <c r="P38" i="31"/>
  <c r="O38" i="31"/>
  <c r="N38" i="31"/>
  <c r="M38" i="31"/>
  <c r="L38" i="31"/>
  <c r="S37" i="31"/>
  <c r="R37" i="31"/>
  <c r="Q37" i="31"/>
  <c r="P37" i="31"/>
  <c r="O37" i="31"/>
  <c r="N37" i="31"/>
  <c r="M37" i="31"/>
  <c r="L37" i="31"/>
  <c r="S36" i="31"/>
  <c r="R36" i="31"/>
  <c r="Q36" i="31"/>
  <c r="P36" i="31"/>
  <c r="O36" i="31"/>
  <c r="N36" i="31"/>
  <c r="M36" i="31"/>
  <c r="L36" i="31"/>
  <c r="S35" i="31"/>
  <c r="R35" i="31"/>
  <c r="Q35" i="31"/>
  <c r="P35" i="31"/>
  <c r="O35" i="31"/>
  <c r="N35" i="31"/>
  <c r="M35" i="31"/>
  <c r="L35" i="31"/>
  <c r="S34" i="31"/>
  <c r="R34" i="31"/>
  <c r="Q34" i="31"/>
  <c r="P34" i="31"/>
  <c r="O34" i="31"/>
  <c r="N34" i="31"/>
  <c r="M34" i="31"/>
  <c r="L34" i="31"/>
  <c r="S33" i="31"/>
  <c r="R33" i="31"/>
  <c r="Q33" i="31"/>
  <c r="P33" i="31"/>
  <c r="O33" i="31"/>
  <c r="N33" i="31"/>
  <c r="M33" i="31"/>
  <c r="L33" i="31"/>
  <c r="S32" i="31"/>
  <c r="R32" i="31"/>
  <c r="Q32" i="31"/>
  <c r="P32" i="31"/>
  <c r="O32" i="31"/>
  <c r="N32" i="31"/>
  <c r="M32" i="31"/>
  <c r="L32" i="31"/>
  <c r="S31" i="31"/>
  <c r="R31" i="31"/>
  <c r="Q31" i="31"/>
  <c r="P31" i="31"/>
  <c r="O31" i="31"/>
  <c r="N31" i="31"/>
  <c r="M31" i="31"/>
  <c r="L31" i="31"/>
  <c r="S30" i="31"/>
  <c r="R30" i="31"/>
  <c r="Q30" i="31"/>
  <c r="P30" i="31"/>
  <c r="O30" i="31"/>
  <c r="N30" i="31"/>
  <c r="M30" i="31"/>
  <c r="L30" i="31"/>
  <c r="S29" i="31"/>
  <c r="R29" i="31"/>
  <c r="Q29" i="31"/>
  <c r="P29" i="31"/>
  <c r="O29" i="31"/>
  <c r="N29" i="31"/>
  <c r="M29" i="31"/>
  <c r="L29" i="31"/>
  <c r="S28" i="31"/>
  <c r="R28" i="31"/>
  <c r="Q28" i="31"/>
  <c r="P28" i="31"/>
  <c r="O28" i="31"/>
  <c r="N28" i="31"/>
  <c r="M28" i="31"/>
  <c r="L28" i="31"/>
  <c r="S27" i="31"/>
  <c r="R27" i="31"/>
  <c r="Q27" i="31"/>
  <c r="P27" i="31"/>
  <c r="O27" i="31"/>
  <c r="N27" i="31"/>
  <c r="M27" i="31"/>
  <c r="L27" i="31"/>
  <c r="S26" i="31"/>
  <c r="R26" i="31"/>
  <c r="Q26" i="31"/>
  <c r="P26" i="31"/>
  <c r="O26" i="31"/>
  <c r="N26" i="31"/>
  <c r="M26" i="31"/>
  <c r="L26" i="31"/>
  <c r="S25" i="31"/>
  <c r="R25" i="31"/>
  <c r="Q25" i="31"/>
  <c r="P25" i="31"/>
  <c r="O25" i="31"/>
  <c r="N25" i="31"/>
  <c r="M25" i="31"/>
  <c r="L25" i="31"/>
  <c r="S24" i="31"/>
  <c r="R24" i="31"/>
  <c r="Q24" i="31"/>
  <c r="P24" i="31"/>
  <c r="O24" i="31"/>
  <c r="N24" i="31"/>
  <c r="M24" i="31"/>
  <c r="L24" i="31"/>
  <c r="S23" i="31"/>
  <c r="R23" i="31"/>
  <c r="Q23" i="31"/>
  <c r="P23" i="31"/>
  <c r="O23" i="31"/>
  <c r="N23" i="31"/>
  <c r="M23" i="31"/>
  <c r="L23" i="31"/>
  <c r="S22" i="31"/>
  <c r="R22" i="31"/>
  <c r="Q22" i="31"/>
  <c r="P22" i="31"/>
  <c r="O22" i="31"/>
  <c r="N22" i="31"/>
  <c r="M22" i="31"/>
  <c r="L22" i="31"/>
  <c r="S21" i="31"/>
  <c r="R21" i="31"/>
  <c r="Q21" i="31"/>
  <c r="P21" i="31"/>
  <c r="O21" i="31"/>
  <c r="N21" i="31"/>
  <c r="M21" i="31"/>
  <c r="L21" i="31"/>
  <c r="S20" i="31"/>
  <c r="R20" i="31"/>
  <c r="Q20" i="31"/>
  <c r="P20" i="31"/>
  <c r="O20" i="31"/>
  <c r="N20" i="31"/>
  <c r="M20" i="31"/>
  <c r="L20" i="31"/>
  <c r="S19" i="31"/>
  <c r="R19" i="31"/>
  <c r="Q19" i="31"/>
  <c r="P19" i="31"/>
  <c r="O19" i="31"/>
  <c r="N19" i="31"/>
  <c r="M19" i="31"/>
  <c r="L19" i="31"/>
  <c r="S18" i="31"/>
  <c r="R18" i="31"/>
  <c r="Q18" i="31"/>
  <c r="P18" i="31"/>
  <c r="O18" i="31"/>
  <c r="N18" i="31"/>
  <c r="M18" i="31"/>
  <c r="L18" i="31"/>
  <c r="S17" i="31"/>
  <c r="R17" i="31"/>
  <c r="Q17" i="31"/>
  <c r="P17" i="31"/>
  <c r="O17" i="31"/>
  <c r="N17" i="31"/>
  <c r="M17" i="31"/>
  <c r="L17" i="31"/>
  <c r="S16" i="31"/>
  <c r="R16" i="31"/>
  <c r="Q16" i="31"/>
  <c r="P16" i="31"/>
  <c r="O16" i="31"/>
  <c r="N16" i="31"/>
  <c r="M16" i="31"/>
  <c r="L16" i="31"/>
  <c r="S15" i="31"/>
  <c r="R15" i="31"/>
  <c r="Q15" i="31"/>
  <c r="P15" i="31"/>
  <c r="O15" i="31"/>
  <c r="N15" i="31"/>
  <c r="M15" i="31"/>
  <c r="L15" i="31"/>
  <c r="S14" i="31"/>
  <c r="R14" i="31"/>
  <c r="Q14" i="31"/>
  <c r="P14" i="31"/>
  <c r="O14" i="31"/>
  <c r="N14" i="31"/>
  <c r="M14" i="31"/>
  <c r="L14" i="31"/>
  <c r="S13" i="31"/>
  <c r="R13" i="31"/>
  <c r="Q13" i="31"/>
  <c r="P13" i="31"/>
  <c r="O13" i="31"/>
  <c r="N13" i="31"/>
  <c r="M13" i="31"/>
  <c r="L13" i="31"/>
  <c r="S12" i="31"/>
  <c r="R12" i="31"/>
  <c r="Q12" i="31"/>
  <c r="P12" i="31"/>
  <c r="O12" i="31"/>
  <c r="N12" i="31"/>
  <c r="M12" i="31"/>
  <c r="L12" i="31"/>
  <c r="S11" i="31"/>
  <c r="R11" i="31"/>
  <c r="Q11" i="31"/>
  <c r="P11" i="31"/>
  <c r="O11" i="31"/>
  <c r="N11" i="31"/>
  <c r="M11" i="31"/>
  <c r="L11" i="31"/>
  <c r="S10" i="31"/>
  <c r="R10" i="31"/>
  <c r="Q10" i="31"/>
  <c r="P10" i="31"/>
  <c r="O10" i="31"/>
  <c r="N10" i="31"/>
  <c r="M10" i="31"/>
  <c r="L10" i="31"/>
  <c r="S9" i="31"/>
  <c r="R9" i="31"/>
  <c r="Q9" i="31"/>
  <c r="P9" i="31"/>
  <c r="O9" i="31"/>
  <c r="N9" i="31"/>
  <c r="M9" i="31"/>
  <c r="L9" i="31"/>
  <c r="S8" i="31"/>
  <c r="R8" i="31"/>
  <c r="Q8" i="31"/>
  <c r="P8" i="31"/>
  <c r="O8" i="31"/>
  <c r="N8" i="31"/>
  <c r="M8" i="31"/>
  <c r="L8" i="31"/>
  <c r="S7" i="31"/>
  <c r="R7" i="31"/>
  <c r="Q7" i="31"/>
  <c r="P7" i="31"/>
  <c r="O7" i="31"/>
  <c r="N7" i="31"/>
  <c r="M7" i="31"/>
  <c r="L7" i="31"/>
  <c r="S6" i="31"/>
  <c r="R6" i="31"/>
  <c r="Q6" i="31"/>
  <c r="P6" i="31"/>
  <c r="O6" i="31"/>
  <c r="N6" i="31"/>
  <c r="M6" i="31"/>
  <c r="L6" i="31"/>
  <c r="S5" i="31"/>
  <c r="R5" i="31"/>
  <c r="Q5" i="31"/>
  <c r="P5" i="31"/>
  <c r="O5" i="31"/>
  <c r="N5" i="31"/>
  <c r="M5" i="31"/>
  <c r="L5"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5"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5" i="31"/>
  <c r="D41" i="31"/>
  <c r="D59" i="31" l="1"/>
  <c r="BQ59" i="31"/>
  <c r="BO59" i="31"/>
  <c r="BP59" i="31"/>
  <c r="BO53" i="32" l="1"/>
  <c r="BP53" i="32"/>
  <c r="BO5" i="32"/>
  <c r="BP5" i="32"/>
  <c r="BO6" i="32"/>
  <c r="BP6" i="32"/>
  <c r="BO7" i="32"/>
  <c r="BP7" i="32"/>
  <c r="BO8" i="32"/>
  <c r="BP8" i="32"/>
  <c r="BO9" i="32"/>
  <c r="BP9" i="32"/>
  <c r="BO10" i="32"/>
  <c r="BP10" i="32"/>
  <c r="BO11" i="32"/>
  <c r="BP11" i="32"/>
  <c r="BO12" i="32"/>
  <c r="BP12" i="32"/>
  <c r="BO13" i="32"/>
  <c r="BP13" i="32"/>
  <c r="BO14" i="32"/>
  <c r="BP14" i="32"/>
  <c r="BO15" i="32"/>
  <c r="BP15" i="32"/>
  <c r="BO16" i="32"/>
  <c r="BP16" i="32"/>
  <c r="BO17" i="32"/>
  <c r="BP17" i="32"/>
  <c r="BO18" i="32"/>
  <c r="BP18" i="32"/>
  <c r="BO19" i="32"/>
  <c r="BP19" i="32"/>
  <c r="BO20" i="32"/>
  <c r="BP20" i="32"/>
  <c r="BO21" i="32"/>
  <c r="BP21" i="32"/>
  <c r="BO22" i="32"/>
  <c r="BP22" i="32"/>
  <c r="BO23" i="32"/>
  <c r="BP23" i="32"/>
  <c r="BO24" i="32"/>
  <c r="BP24" i="32"/>
  <c r="BO25" i="32"/>
  <c r="BP25" i="32"/>
  <c r="BO26" i="32"/>
  <c r="BP26" i="32"/>
  <c r="BO27" i="32"/>
  <c r="BP27" i="32"/>
  <c r="BO28" i="32"/>
  <c r="BP28" i="32"/>
  <c r="BO29" i="32"/>
  <c r="BP29" i="32"/>
  <c r="BO30" i="32"/>
  <c r="BP30" i="32"/>
  <c r="BO31" i="32"/>
  <c r="BP31" i="32"/>
  <c r="BO32" i="32"/>
  <c r="BP32" i="32"/>
  <c r="BO33" i="32"/>
  <c r="BP33" i="32"/>
  <c r="BO34" i="32"/>
  <c r="BP34" i="32"/>
  <c r="BO35" i="32"/>
  <c r="BP35" i="32"/>
  <c r="BO36" i="32"/>
  <c r="BP36" i="32"/>
  <c r="BO37" i="32"/>
  <c r="BP37" i="32"/>
  <c r="BO38" i="32"/>
  <c r="BP38" i="32"/>
  <c r="BO39" i="32"/>
  <c r="BP39" i="32"/>
  <c r="BO40" i="32"/>
  <c r="BP40" i="32"/>
  <c r="BO14" i="63"/>
  <c r="BP14" i="63"/>
  <c r="BO15" i="63"/>
  <c r="BP15" i="63"/>
  <c r="BO16" i="63"/>
  <c r="BP16" i="63"/>
  <c r="BO17" i="63"/>
  <c r="BP17" i="63"/>
  <c r="BP48" i="30"/>
  <c r="BP46" i="32" s="1"/>
  <c r="BP49" i="30"/>
  <c r="BP47" i="32" s="1"/>
  <c r="BP50" i="30"/>
  <c r="BP48" i="32" s="1"/>
  <c r="BP51" i="30"/>
  <c r="BP49" i="32" s="1"/>
  <c r="BP52" i="30"/>
  <c r="BP50" i="32" s="1"/>
  <c r="BP53" i="30"/>
  <c r="BP51" i="32" s="1"/>
  <c r="BP54" i="30"/>
  <c r="BP52" i="32" s="1"/>
  <c r="BP55" i="30"/>
  <c r="BP56"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O55" i="30"/>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O54" i="30"/>
  <c r="BO52" i="32" s="1"/>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O53" i="30"/>
  <c r="BO51" i="32" s="1"/>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O52" i="30"/>
  <c r="BO50" i="32" s="1"/>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O51" i="30"/>
  <c r="BO49" i="32" s="1"/>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O50" i="30"/>
  <c r="BO48" i="32" s="1"/>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O49" i="30"/>
  <c r="BO47" i="32" s="1"/>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O48" i="30"/>
  <c r="BO46" i="32" s="1"/>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P41" i="32"/>
  <c r="BO57" i="30"/>
  <c r="BN57"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O41" i="32" l="1"/>
  <c r="BP57" i="30"/>
  <c r="D58" i="35"/>
  <c r="D57" i="35"/>
  <c r="D56" i="35"/>
  <c r="D55" i="35"/>
  <c r="E11" i="35"/>
  <c r="E10" i="35"/>
  <c r="D52" i="35"/>
  <c r="D51" i="35"/>
  <c r="E7" i="35"/>
  <c r="D53" i="35" l="1"/>
  <c r="E8" i="35"/>
  <c r="E12" i="35"/>
  <c r="E14" i="35"/>
  <c r="E16" i="35"/>
  <c r="D54" i="35"/>
  <c r="E9" i="35"/>
  <c r="E13" i="35"/>
  <c r="E15" i="35"/>
  <c r="BN41" i="31"/>
  <c r="BN59" i="31" s="1"/>
  <c r="BN17" i="63" l="1"/>
  <c r="BN16" i="63"/>
  <c r="BN15" i="63"/>
  <c r="BN14" i="63"/>
  <c r="BN53" i="32"/>
  <c r="BN52" i="32"/>
  <c r="BN51" i="32"/>
  <c r="BN50" i="32"/>
  <c r="BN49" i="32"/>
  <c r="BN48" i="32"/>
  <c r="BN47" i="32"/>
  <c r="BN46"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N9" i="32"/>
  <c r="N8" i="32"/>
  <c r="N7" i="32"/>
  <c r="N6"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P41" i="32"/>
  <c r="P40" i="32"/>
  <c r="P39" i="32"/>
  <c r="P38" i="32"/>
  <c r="P37" i="32"/>
  <c r="P36" i="32"/>
  <c r="P35" i="32"/>
  <c r="P34" i="32"/>
  <c r="P33" i="32"/>
  <c r="P32" i="32"/>
  <c r="P31" i="32"/>
  <c r="P30" i="32"/>
  <c r="P29" i="32"/>
  <c r="P28" i="32"/>
  <c r="P27" i="32"/>
  <c r="P26" i="32"/>
  <c r="P25" i="32"/>
  <c r="P24" i="32"/>
  <c r="P23" i="32"/>
  <c r="P22" i="32"/>
  <c r="P21" i="32"/>
  <c r="P20" i="32"/>
  <c r="P19" i="32"/>
  <c r="P18" i="32"/>
  <c r="P17" i="32"/>
  <c r="P16" i="32"/>
  <c r="P15" i="32"/>
  <c r="P14" i="32"/>
  <c r="P13" i="32"/>
  <c r="P12" i="32"/>
  <c r="P11" i="32"/>
  <c r="P10" i="32"/>
  <c r="P9" i="32"/>
  <c r="P8" i="32"/>
  <c r="P7" i="32"/>
  <c r="P6"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T10" i="32"/>
  <c r="T9" i="32"/>
  <c r="T8" i="32"/>
  <c r="T7" i="32"/>
  <c r="T6"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V41" i="32"/>
  <c r="V40" i="32"/>
  <c r="V39" i="32"/>
  <c r="V38" i="32"/>
  <c r="V37" i="32"/>
  <c r="V36" i="32"/>
  <c r="V35" i="32"/>
  <c r="V34" i="32"/>
  <c r="V33" i="32"/>
  <c r="V32" i="32"/>
  <c r="V31" i="32"/>
  <c r="V30" i="32"/>
  <c r="V29" i="32"/>
  <c r="V28" i="32"/>
  <c r="V27" i="32"/>
  <c r="V26" i="32"/>
  <c r="V25" i="32"/>
  <c r="V24" i="32"/>
  <c r="V23" i="32"/>
  <c r="V22" i="32"/>
  <c r="V21" i="32"/>
  <c r="V20" i="32"/>
  <c r="V19" i="32"/>
  <c r="V18" i="32"/>
  <c r="V17" i="32"/>
  <c r="V16" i="32"/>
  <c r="V15" i="32"/>
  <c r="V14" i="32"/>
  <c r="V13" i="32"/>
  <c r="V12" i="32"/>
  <c r="V11" i="32"/>
  <c r="V10" i="32"/>
  <c r="V9" i="32"/>
  <c r="V8" i="32"/>
  <c r="V7" i="32"/>
  <c r="V6"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X41" i="32"/>
  <c r="X40" i="32"/>
  <c r="X39" i="32"/>
  <c r="X38" i="32"/>
  <c r="X37" i="32"/>
  <c r="X36" i="32"/>
  <c r="X35" i="32"/>
  <c r="X34" i="32"/>
  <c r="X33" i="32"/>
  <c r="X32" i="32"/>
  <c r="X31" i="32"/>
  <c r="X30" i="32"/>
  <c r="X29" i="32"/>
  <c r="X28" i="32"/>
  <c r="X27" i="32"/>
  <c r="X26" i="32"/>
  <c r="X25" i="32"/>
  <c r="X24" i="32"/>
  <c r="X23" i="32"/>
  <c r="X22" i="32"/>
  <c r="X21" i="32"/>
  <c r="X20" i="32"/>
  <c r="X19" i="32"/>
  <c r="X18" i="32"/>
  <c r="X17" i="32"/>
  <c r="X16" i="32"/>
  <c r="X15" i="32"/>
  <c r="X14" i="32"/>
  <c r="X13" i="32"/>
  <c r="X12" i="32"/>
  <c r="X11" i="32"/>
  <c r="X10" i="32"/>
  <c r="X9" i="32"/>
  <c r="X8" i="32"/>
  <c r="X7" i="32"/>
  <c r="X6" i="32"/>
  <c r="Y41" i="32"/>
  <c r="Y40" i="32"/>
  <c r="Y39" i="32"/>
  <c r="Y38" i="32"/>
  <c r="Y37" i="32"/>
  <c r="Y36" i="32"/>
  <c r="Y35" i="32"/>
  <c r="Y34" i="32"/>
  <c r="Y33" i="32"/>
  <c r="Y32" i="32"/>
  <c r="Y31" i="32"/>
  <c r="Y30" i="32"/>
  <c r="Y29" i="32"/>
  <c r="Y28" i="32"/>
  <c r="Y27" i="32"/>
  <c r="Y26" i="32"/>
  <c r="Y25" i="32"/>
  <c r="Y24" i="32"/>
  <c r="Y23" i="32"/>
  <c r="Y22" i="32"/>
  <c r="Y21" i="32"/>
  <c r="Y20" i="32"/>
  <c r="Y19" i="32"/>
  <c r="Y18" i="32"/>
  <c r="Y17" i="32"/>
  <c r="Y16" i="32"/>
  <c r="Y15" i="32"/>
  <c r="Y14" i="32"/>
  <c r="Y13" i="32"/>
  <c r="Y12" i="32"/>
  <c r="Y11" i="32"/>
  <c r="Y10" i="32"/>
  <c r="Y9" i="32"/>
  <c r="Y8" i="32"/>
  <c r="Y7" i="32"/>
  <c r="Y6" i="32"/>
  <c r="Z41" i="32"/>
  <c r="Z40" i="32"/>
  <c r="Z39" i="32"/>
  <c r="Z38" i="32"/>
  <c r="Z37" i="32"/>
  <c r="Z36" i="32"/>
  <c r="Z35" i="32"/>
  <c r="Z34" i="32"/>
  <c r="Z33" i="32"/>
  <c r="Z32" i="32"/>
  <c r="Z31" i="32"/>
  <c r="Z30" i="32"/>
  <c r="Z29" i="32"/>
  <c r="Z28" i="32"/>
  <c r="Z27" i="32"/>
  <c r="Z26" i="32"/>
  <c r="Z25" i="32"/>
  <c r="Z24" i="32"/>
  <c r="Z23" i="32"/>
  <c r="Z22" i="32"/>
  <c r="Z21" i="32"/>
  <c r="Z20" i="32"/>
  <c r="Z19" i="32"/>
  <c r="Z18" i="32"/>
  <c r="Z17" i="32"/>
  <c r="Z16" i="32"/>
  <c r="Z15" i="32"/>
  <c r="Z14" i="32"/>
  <c r="Z13" i="32"/>
  <c r="Z12" i="32"/>
  <c r="Z11" i="32"/>
  <c r="Z10" i="32"/>
  <c r="Z9" i="32"/>
  <c r="Z8" i="32"/>
  <c r="Z7" i="32"/>
  <c r="Z6" i="32"/>
  <c r="AA41" i="32"/>
  <c r="AA40" i="32"/>
  <c r="AA39" i="32"/>
  <c r="AA38" i="32"/>
  <c r="AA37" i="32"/>
  <c r="AA36" i="32"/>
  <c r="AA35" i="32"/>
  <c r="AA34" i="32"/>
  <c r="AA33" i="32"/>
  <c r="AA32" i="32"/>
  <c r="AA31" i="32"/>
  <c r="AA30" i="32"/>
  <c r="AA29" i="32"/>
  <c r="AA28" i="32"/>
  <c r="AA27" i="32"/>
  <c r="AA26" i="32"/>
  <c r="AA25" i="32"/>
  <c r="AA24" i="32"/>
  <c r="AA23" i="32"/>
  <c r="AA22" i="32"/>
  <c r="AA21" i="32"/>
  <c r="AA20" i="32"/>
  <c r="AA19" i="32"/>
  <c r="AA18" i="32"/>
  <c r="AA17" i="32"/>
  <c r="AA16" i="32"/>
  <c r="AA15" i="32"/>
  <c r="AA14" i="32"/>
  <c r="AA13" i="32"/>
  <c r="AA12" i="32"/>
  <c r="AA11" i="32"/>
  <c r="AA10" i="32"/>
  <c r="AA9" i="32"/>
  <c r="AA8" i="32"/>
  <c r="AA7" i="32"/>
  <c r="AA6" i="32"/>
  <c r="AB41" i="32"/>
  <c r="AB40" i="32"/>
  <c r="AB39" i="32"/>
  <c r="AB38" i="32"/>
  <c r="AB37" i="32"/>
  <c r="AB36" i="32"/>
  <c r="AB35" i="32"/>
  <c r="AB34" i="32"/>
  <c r="AB33" i="32"/>
  <c r="AB32" i="32"/>
  <c r="AB31" i="32"/>
  <c r="AB30" i="32"/>
  <c r="AB29" i="32"/>
  <c r="AB28" i="32"/>
  <c r="AB27" i="32"/>
  <c r="AB26" i="32"/>
  <c r="AB25" i="32"/>
  <c r="AB24" i="32"/>
  <c r="AB23" i="32"/>
  <c r="AB22" i="32"/>
  <c r="AB21" i="32"/>
  <c r="AB20" i="32"/>
  <c r="AB19" i="32"/>
  <c r="AB18" i="32"/>
  <c r="AB17" i="32"/>
  <c r="AB16" i="32"/>
  <c r="AB15" i="32"/>
  <c r="AB14" i="32"/>
  <c r="AB13" i="32"/>
  <c r="AB12" i="32"/>
  <c r="AB11" i="32"/>
  <c r="AB10" i="32"/>
  <c r="AB9" i="32"/>
  <c r="AB8" i="32"/>
  <c r="AB7" i="32"/>
  <c r="AB6" i="32"/>
  <c r="AC41" i="32"/>
  <c r="AC40" i="32"/>
  <c r="AC39" i="32"/>
  <c r="AC38" i="32"/>
  <c r="AC37" i="32"/>
  <c r="AC36"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E41" i="32"/>
  <c r="AE40" i="32"/>
  <c r="AE39" i="32"/>
  <c r="AE38" i="32"/>
  <c r="AE37" i="32"/>
  <c r="AE36" i="32"/>
  <c r="AE35" i="32"/>
  <c r="AE34" i="32"/>
  <c r="AE33" i="32"/>
  <c r="AE32" i="32"/>
  <c r="AE31" i="32"/>
  <c r="AE30" i="32"/>
  <c r="AE29" i="32"/>
  <c r="AE28" i="32"/>
  <c r="AE27" i="32"/>
  <c r="AE26" i="32"/>
  <c r="AE25" i="32"/>
  <c r="AE24" i="32"/>
  <c r="AE23" i="32"/>
  <c r="AE22" i="32"/>
  <c r="AE21" i="32"/>
  <c r="AE20" i="32"/>
  <c r="AE19" i="32"/>
  <c r="AE18" i="32"/>
  <c r="AE17" i="32"/>
  <c r="AE16" i="32"/>
  <c r="AE15" i="32"/>
  <c r="AE14" i="32"/>
  <c r="AE13" i="32"/>
  <c r="AE12" i="32"/>
  <c r="AE11" i="32"/>
  <c r="AE10" i="32"/>
  <c r="AE9" i="32"/>
  <c r="AE8" i="32"/>
  <c r="AE7" i="32"/>
  <c r="AE6"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F7" i="32"/>
  <c r="AF6"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G8" i="32"/>
  <c r="AG7" i="32"/>
  <c r="AG6" i="32"/>
  <c r="AH41" i="32"/>
  <c r="AH40" i="32"/>
  <c r="AH39" i="32"/>
  <c r="AH38" i="32"/>
  <c r="AH37" i="32"/>
  <c r="AH36" i="32"/>
  <c r="AH35" i="32"/>
  <c r="AH34" i="32"/>
  <c r="AH33" i="32"/>
  <c r="AH32" i="32"/>
  <c r="AH31" i="32"/>
  <c r="AH30" i="32"/>
  <c r="AH29" i="32"/>
  <c r="AH28" i="32"/>
  <c r="AH27" i="32"/>
  <c r="AH26" i="32"/>
  <c r="AH25" i="32"/>
  <c r="AH24" i="32"/>
  <c r="AH23" i="32"/>
  <c r="AH22" i="32"/>
  <c r="AH21" i="32"/>
  <c r="AH20" i="32"/>
  <c r="AH19" i="32"/>
  <c r="AH18" i="32"/>
  <c r="AH17" i="32"/>
  <c r="AH16" i="32"/>
  <c r="AH15" i="32"/>
  <c r="AH14" i="32"/>
  <c r="AH13" i="32"/>
  <c r="AH12" i="32"/>
  <c r="AH11" i="32"/>
  <c r="AH10" i="32"/>
  <c r="AH9" i="32"/>
  <c r="AH8" i="32"/>
  <c r="AH7" i="32"/>
  <c r="AH6" i="32"/>
  <c r="AI41" i="32"/>
  <c r="AI40" i="32"/>
  <c r="AI39" i="32"/>
  <c r="AI38" i="32"/>
  <c r="AI37" i="32"/>
  <c r="AI36" i="32"/>
  <c r="AI35" i="32"/>
  <c r="AI34" i="32"/>
  <c r="AI33" i="32"/>
  <c r="AI32" i="32"/>
  <c r="AI31" i="32"/>
  <c r="AI30" i="32"/>
  <c r="AI29" i="32"/>
  <c r="AI28" i="32"/>
  <c r="AI27" i="32"/>
  <c r="AI26" i="32"/>
  <c r="AI25" i="32"/>
  <c r="AI24" i="32"/>
  <c r="AI23" i="32"/>
  <c r="AI22" i="32"/>
  <c r="AI21" i="32"/>
  <c r="AI20" i="32"/>
  <c r="AI19" i="32"/>
  <c r="AI18" i="32"/>
  <c r="AI17" i="32"/>
  <c r="AI16" i="32"/>
  <c r="AI15" i="32"/>
  <c r="AI14" i="32"/>
  <c r="AI13" i="32"/>
  <c r="AI12" i="32"/>
  <c r="AI11" i="32"/>
  <c r="AI10" i="32"/>
  <c r="AI9" i="32"/>
  <c r="AI8" i="32"/>
  <c r="AI7" i="32"/>
  <c r="AI6" i="32"/>
  <c r="AJ41" i="32"/>
  <c r="AJ40" i="32"/>
  <c r="AJ39" i="32"/>
  <c r="AJ38" i="32"/>
  <c r="AJ37" i="32"/>
  <c r="AJ36" i="32"/>
  <c r="AJ35" i="32"/>
  <c r="AJ34" i="32"/>
  <c r="AJ33" i="32"/>
  <c r="AJ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AK11" i="32"/>
  <c r="AK10" i="32"/>
  <c r="AK9" i="32"/>
  <c r="AK8" i="32"/>
  <c r="AK7" i="32"/>
  <c r="AK6" i="32"/>
  <c r="AL41" i="32"/>
  <c r="AL40" i="32"/>
  <c r="AL39" i="32"/>
  <c r="AL38" i="32"/>
  <c r="AL37" i="32"/>
  <c r="AL36" i="32"/>
  <c r="AL35" i="32"/>
  <c r="AL34" i="32"/>
  <c r="AL33" i="32"/>
  <c r="AL32" i="32"/>
  <c r="AL31" i="32"/>
  <c r="AL30" i="32"/>
  <c r="AL29" i="32"/>
  <c r="AL28" i="32"/>
  <c r="AL27" i="32"/>
  <c r="AL26" i="32"/>
  <c r="AL25" i="32"/>
  <c r="AL24" i="32"/>
  <c r="AL23" i="32"/>
  <c r="AL22" i="32"/>
  <c r="AL21" i="32"/>
  <c r="AL20" i="32"/>
  <c r="AL19" i="32"/>
  <c r="AL18" i="32"/>
  <c r="AL17" i="32"/>
  <c r="AL16" i="32"/>
  <c r="AL15" i="32"/>
  <c r="AL14" i="32"/>
  <c r="AL13" i="32"/>
  <c r="AL12" i="32"/>
  <c r="AL11" i="32"/>
  <c r="AL10" i="32"/>
  <c r="AL9" i="32"/>
  <c r="AL8" i="32"/>
  <c r="AL7" i="32"/>
  <c r="AL6" i="32"/>
  <c r="AM41" i="32"/>
  <c r="AM40" i="32"/>
  <c r="AM39" i="32"/>
  <c r="AM38" i="32"/>
  <c r="AM37" i="32"/>
  <c r="AM3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M6" i="32"/>
  <c r="AN41" i="32"/>
  <c r="AN40" i="32"/>
  <c r="AN39" i="32"/>
  <c r="AN38" i="32"/>
  <c r="AN37" i="32"/>
  <c r="AN36" i="32"/>
  <c r="AN35" i="32"/>
  <c r="AN34" i="32"/>
  <c r="AN33" i="32"/>
  <c r="AN32" i="32"/>
  <c r="AN31" i="32"/>
  <c r="AN30" i="32"/>
  <c r="AN29" i="32"/>
  <c r="AN28" i="32"/>
  <c r="AN27" i="32"/>
  <c r="AN26" i="32"/>
  <c r="AN25" i="32"/>
  <c r="AN24" i="32"/>
  <c r="AN23" i="32"/>
  <c r="AN22" i="32"/>
  <c r="AN21" i="32"/>
  <c r="AN20" i="32"/>
  <c r="AN19" i="32"/>
  <c r="AN18" i="32"/>
  <c r="AN17" i="32"/>
  <c r="AN16" i="32"/>
  <c r="AN15" i="32"/>
  <c r="AN14" i="32"/>
  <c r="AN13" i="32"/>
  <c r="AN12" i="32"/>
  <c r="AN11" i="32"/>
  <c r="AN10" i="32"/>
  <c r="AN9" i="32"/>
  <c r="AN8" i="32"/>
  <c r="AN7" i="32"/>
  <c r="AN6" i="32"/>
  <c r="AO41" i="32"/>
  <c r="AO40" i="32"/>
  <c r="AO39" i="32"/>
  <c r="AO38" i="32"/>
  <c r="AO37" i="32"/>
  <c r="AO36" i="32"/>
  <c r="AO35" i="32"/>
  <c r="AO34" i="32"/>
  <c r="AO33" i="32"/>
  <c r="AO32" i="32"/>
  <c r="AO31" i="32"/>
  <c r="AO30" i="32"/>
  <c r="AO29" i="32"/>
  <c r="AO28" i="32"/>
  <c r="AO27" i="32"/>
  <c r="AO26" i="32"/>
  <c r="AO25" i="32"/>
  <c r="AO24" i="32"/>
  <c r="AO23" i="32"/>
  <c r="AO22" i="32"/>
  <c r="AO21" i="32"/>
  <c r="AO20" i="32"/>
  <c r="AO19" i="32"/>
  <c r="AO18" i="32"/>
  <c r="AO17" i="32"/>
  <c r="AO16" i="32"/>
  <c r="AO15" i="32"/>
  <c r="AO14" i="32"/>
  <c r="AO13" i="32"/>
  <c r="AO12" i="32"/>
  <c r="AO11" i="32"/>
  <c r="AO10" i="32"/>
  <c r="AO9" i="32"/>
  <c r="AO8" i="32"/>
  <c r="AO7" i="32"/>
  <c r="AO6" i="32"/>
  <c r="AQ41" i="32"/>
  <c r="AQ40" i="32"/>
  <c r="AQ39" i="32"/>
  <c r="AQ38" i="32"/>
  <c r="AQ37" i="32"/>
  <c r="AQ36" i="32"/>
  <c r="AQ35" i="32"/>
  <c r="AQ34" i="32"/>
  <c r="AQ33" i="32"/>
  <c r="AQ32" i="32"/>
  <c r="AQ31" i="32"/>
  <c r="AQ30" i="32"/>
  <c r="AQ29" i="32"/>
  <c r="AQ28" i="32"/>
  <c r="AQ27" i="32"/>
  <c r="AQ26" i="32"/>
  <c r="AQ25" i="32"/>
  <c r="AQ24" i="32"/>
  <c r="AQ23" i="32"/>
  <c r="AQ22" i="32"/>
  <c r="AQ21" i="32"/>
  <c r="AQ20" i="32"/>
  <c r="AQ19" i="32"/>
  <c r="AQ18" i="32"/>
  <c r="AQ17" i="32"/>
  <c r="AQ16" i="32"/>
  <c r="AQ15" i="32"/>
  <c r="AQ14" i="32"/>
  <c r="AQ13" i="32"/>
  <c r="AQ12" i="32"/>
  <c r="AQ11" i="32"/>
  <c r="AQ10" i="32"/>
  <c r="AQ9" i="32"/>
  <c r="AQ8" i="32"/>
  <c r="AQ7" i="32"/>
  <c r="AQ6" i="32"/>
  <c r="AR41" i="32"/>
  <c r="AR40" i="32"/>
  <c r="AR39" i="32"/>
  <c r="AR38" i="32"/>
  <c r="AR37" i="32"/>
  <c r="AR36" i="32"/>
  <c r="AR35" i="32"/>
  <c r="AR34" i="32"/>
  <c r="AR33" i="32"/>
  <c r="AR32" i="32"/>
  <c r="AR31" i="32"/>
  <c r="AR30" i="32"/>
  <c r="AR29" i="32"/>
  <c r="AR28" i="32"/>
  <c r="AR27" i="32"/>
  <c r="AR26" i="32"/>
  <c r="AR25" i="32"/>
  <c r="AR24" i="32"/>
  <c r="AR23" i="32"/>
  <c r="AR22" i="32"/>
  <c r="AR21" i="32"/>
  <c r="AR20" i="32"/>
  <c r="AR19" i="32"/>
  <c r="AR18" i="32"/>
  <c r="AR17" i="32"/>
  <c r="AR16" i="32"/>
  <c r="AR15" i="32"/>
  <c r="AR14" i="32"/>
  <c r="AR13" i="32"/>
  <c r="AR12" i="32"/>
  <c r="AR11" i="32"/>
  <c r="AR10" i="32"/>
  <c r="AR9" i="32"/>
  <c r="AR8" i="32"/>
  <c r="AR7" i="32"/>
  <c r="AR6" i="32"/>
  <c r="AS41" i="32"/>
  <c r="AS40" i="32"/>
  <c r="AS39" i="32"/>
  <c r="AS38" i="32"/>
  <c r="AS37" i="32"/>
  <c r="AS36" i="32"/>
  <c r="AS35" i="32"/>
  <c r="AS34" i="32"/>
  <c r="AS33" i="32"/>
  <c r="AS32" i="32"/>
  <c r="AS31" i="32"/>
  <c r="AS30" i="32"/>
  <c r="AS29" i="32"/>
  <c r="AS28" i="32"/>
  <c r="AS27" i="32"/>
  <c r="AS26" i="32"/>
  <c r="AS25" i="32"/>
  <c r="AS24" i="32"/>
  <c r="AS23" i="32"/>
  <c r="AS22" i="32"/>
  <c r="AS21" i="32"/>
  <c r="AS20" i="32"/>
  <c r="AS19" i="32"/>
  <c r="AS18" i="32"/>
  <c r="AS17" i="32"/>
  <c r="AS16" i="32"/>
  <c r="AS15" i="32"/>
  <c r="AS14" i="32"/>
  <c r="AS13" i="32"/>
  <c r="AS12" i="32"/>
  <c r="AS11" i="32"/>
  <c r="AS10" i="32"/>
  <c r="AS9" i="32"/>
  <c r="AS8" i="32"/>
  <c r="AS7" i="32"/>
  <c r="AS6" i="32"/>
  <c r="AT41" i="32"/>
  <c r="AT40" i="32"/>
  <c r="AT39" i="32"/>
  <c r="AT38" i="32"/>
  <c r="AT37" i="32"/>
  <c r="AT36" i="32"/>
  <c r="AT35" i="32"/>
  <c r="AT34" i="32"/>
  <c r="AT33" i="32"/>
  <c r="AT32" i="32"/>
  <c r="AT31" i="32"/>
  <c r="AT30" i="32"/>
  <c r="AT29" i="32"/>
  <c r="AT28" i="32"/>
  <c r="AT27" i="32"/>
  <c r="AT26" i="32"/>
  <c r="AT25" i="32"/>
  <c r="AT24" i="32"/>
  <c r="AT23" i="32"/>
  <c r="AT22" i="32"/>
  <c r="AT21" i="32"/>
  <c r="AT20" i="32"/>
  <c r="AT19" i="32"/>
  <c r="AT18" i="32"/>
  <c r="AT17" i="32"/>
  <c r="AT16" i="32"/>
  <c r="AT15" i="32"/>
  <c r="AT14" i="32"/>
  <c r="AT13" i="32"/>
  <c r="AT12" i="32"/>
  <c r="AT11" i="32"/>
  <c r="AT10" i="32"/>
  <c r="AT9" i="32"/>
  <c r="AT8" i="32"/>
  <c r="AT7" i="32"/>
  <c r="AT6" i="32"/>
  <c r="AU41" i="32"/>
  <c r="AU40" i="32"/>
  <c r="AU39" i="32"/>
  <c r="AU38" i="32"/>
  <c r="AU37" i="32"/>
  <c r="AU36" i="32"/>
  <c r="AU35" i="32"/>
  <c r="AU34" i="32"/>
  <c r="AU33" i="32"/>
  <c r="AU32" i="32"/>
  <c r="AU31" i="32"/>
  <c r="AU30" i="32"/>
  <c r="AU29" i="32"/>
  <c r="AU28" i="32"/>
  <c r="AU27" i="32"/>
  <c r="AU26" i="32"/>
  <c r="AU25" i="32"/>
  <c r="AU24" i="32"/>
  <c r="AU23" i="32"/>
  <c r="AU22" i="32"/>
  <c r="AU21" i="32"/>
  <c r="AU20" i="32"/>
  <c r="AU19" i="32"/>
  <c r="AU18" i="32"/>
  <c r="AU17" i="32"/>
  <c r="AU16" i="32"/>
  <c r="AU15" i="32"/>
  <c r="AU14" i="32"/>
  <c r="AU13" i="32"/>
  <c r="AU12" i="32"/>
  <c r="AU11" i="32"/>
  <c r="AU10" i="32"/>
  <c r="AU9" i="32"/>
  <c r="AU8" i="32"/>
  <c r="AU7" i="32"/>
  <c r="AU6" i="32"/>
  <c r="AV41" i="32"/>
  <c r="AV40" i="32"/>
  <c r="AV39" i="32"/>
  <c r="AV38" i="32"/>
  <c r="AV37" i="32"/>
  <c r="AV36" i="32"/>
  <c r="AV35" i="32"/>
  <c r="AV34" i="32"/>
  <c r="AV33" i="32"/>
  <c r="AV32" i="32"/>
  <c r="AV31" i="32"/>
  <c r="AV30" i="32"/>
  <c r="AV29" i="32"/>
  <c r="AV28" i="32"/>
  <c r="AV27" i="32"/>
  <c r="AV26" i="32"/>
  <c r="AV25" i="32"/>
  <c r="AV24" i="32"/>
  <c r="AV23" i="32"/>
  <c r="AV22" i="32"/>
  <c r="AV21" i="32"/>
  <c r="AV20" i="32"/>
  <c r="AV19" i="32"/>
  <c r="AV18" i="32"/>
  <c r="AV17" i="32"/>
  <c r="AV16" i="32"/>
  <c r="AV15" i="32"/>
  <c r="AV14" i="32"/>
  <c r="AV13" i="32"/>
  <c r="AV12" i="32"/>
  <c r="AV11" i="32"/>
  <c r="AV10" i="32"/>
  <c r="AV9" i="32"/>
  <c r="AV8" i="32"/>
  <c r="AV7" i="32"/>
  <c r="AV6" i="32"/>
  <c r="AW41" i="32"/>
  <c r="AW40" i="32"/>
  <c r="AW39" i="32"/>
  <c r="AW38" i="32"/>
  <c r="AW37" i="32"/>
  <c r="AW36" i="32"/>
  <c r="AW35" i="32"/>
  <c r="AW34" i="32"/>
  <c r="AW33" i="32"/>
  <c r="AW32" i="32"/>
  <c r="AW31" i="32"/>
  <c r="AW30" i="32"/>
  <c r="AW29" i="32"/>
  <c r="AW28" i="32"/>
  <c r="AW27" i="32"/>
  <c r="AW26" i="32"/>
  <c r="AW25" i="32"/>
  <c r="AW24" i="32"/>
  <c r="AW23" i="32"/>
  <c r="AW22" i="32"/>
  <c r="AW21" i="32"/>
  <c r="AW20" i="32"/>
  <c r="AW19" i="32"/>
  <c r="AW18" i="32"/>
  <c r="AW17" i="32"/>
  <c r="AW16" i="32"/>
  <c r="AW15" i="32"/>
  <c r="AW14" i="32"/>
  <c r="AW13" i="32"/>
  <c r="AW12" i="32"/>
  <c r="AW11" i="32"/>
  <c r="AW10" i="32"/>
  <c r="AW9" i="32"/>
  <c r="AW8" i="32"/>
  <c r="AW7" i="32"/>
  <c r="AW6" i="32"/>
  <c r="AX41" i="32"/>
  <c r="AX40" i="32"/>
  <c r="AX39" i="32"/>
  <c r="AX38" i="32"/>
  <c r="AX37" i="32"/>
  <c r="AX36" i="32"/>
  <c r="AX35" i="32"/>
  <c r="AX34" i="32"/>
  <c r="AX33" i="32"/>
  <c r="AX32" i="32"/>
  <c r="AX31" i="32"/>
  <c r="AX30" i="32"/>
  <c r="AX29" i="32"/>
  <c r="AX28" i="32"/>
  <c r="AX27" i="32"/>
  <c r="AX26" i="32"/>
  <c r="AX25" i="32"/>
  <c r="AX24" i="32"/>
  <c r="AX23" i="32"/>
  <c r="AX22" i="32"/>
  <c r="AX21" i="32"/>
  <c r="AX20" i="32"/>
  <c r="AX19" i="32"/>
  <c r="AX18" i="32"/>
  <c r="AX17" i="32"/>
  <c r="AX16" i="32"/>
  <c r="AX15" i="32"/>
  <c r="AX14" i="32"/>
  <c r="AX13" i="32"/>
  <c r="AX12" i="32"/>
  <c r="AX11" i="32"/>
  <c r="AX10" i="32"/>
  <c r="AX9" i="32"/>
  <c r="AX8" i="32"/>
  <c r="AX7" i="32"/>
  <c r="AX6" i="32"/>
  <c r="AY41" i="32"/>
  <c r="AY40" i="32"/>
  <c r="AY39" i="32"/>
  <c r="AY38" i="32"/>
  <c r="AY37" i="32"/>
  <c r="AY36" i="32"/>
  <c r="AY35" i="32"/>
  <c r="AY34" i="32"/>
  <c r="AY33" i="32"/>
  <c r="AY32" i="32"/>
  <c r="AY31" i="32"/>
  <c r="AY30" i="32"/>
  <c r="AY29" i="32"/>
  <c r="AY28" i="32"/>
  <c r="AY27" i="32"/>
  <c r="AY26" i="32"/>
  <c r="AY25" i="32"/>
  <c r="AY24" i="32"/>
  <c r="AY23" i="32"/>
  <c r="AY22" i="32"/>
  <c r="AY21" i="32"/>
  <c r="AY20" i="32"/>
  <c r="AY19" i="32"/>
  <c r="AY18" i="32"/>
  <c r="AY17" i="32"/>
  <c r="AY16" i="32"/>
  <c r="AY15" i="32"/>
  <c r="AY14" i="32"/>
  <c r="AY13" i="32"/>
  <c r="AY12" i="32"/>
  <c r="AY11" i="32"/>
  <c r="AY10" i="32"/>
  <c r="AY9" i="32"/>
  <c r="AY8" i="32"/>
  <c r="AY7" i="32"/>
  <c r="AY6" i="32"/>
  <c r="AZ41" i="32"/>
  <c r="AZ40" i="32"/>
  <c r="AZ39" i="32"/>
  <c r="AZ38" i="32"/>
  <c r="AZ37" i="32"/>
  <c r="AZ36" i="32"/>
  <c r="AZ35" i="32"/>
  <c r="AZ34" i="32"/>
  <c r="AZ33" i="32"/>
  <c r="AZ32" i="32"/>
  <c r="AZ31" i="32"/>
  <c r="AZ30" i="32"/>
  <c r="AZ29" i="32"/>
  <c r="AZ28" i="32"/>
  <c r="AZ27" i="32"/>
  <c r="AZ26" i="32"/>
  <c r="AZ25" i="32"/>
  <c r="AZ24" i="32"/>
  <c r="AZ23" i="32"/>
  <c r="AZ22" i="32"/>
  <c r="AZ21" i="32"/>
  <c r="AZ20" i="32"/>
  <c r="AZ19" i="32"/>
  <c r="AZ18" i="32"/>
  <c r="AZ17" i="32"/>
  <c r="AZ16" i="32"/>
  <c r="AZ15" i="32"/>
  <c r="AZ14" i="32"/>
  <c r="AZ13" i="32"/>
  <c r="AZ12" i="32"/>
  <c r="AZ11" i="32"/>
  <c r="AZ10" i="32"/>
  <c r="AZ9" i="32"/>
  <c r="AZ8" i="32"/>
  <c r="AZ7" i="32"/>
  <c r="AZ6" i="32"/>
  <c r="BA41" i="32"/>
  <c r="BA40" i="32"/>
  <c r="BA39" i="32"/>
  <c r="BA38" i="32"/>
  <c r="BA37" i="32"/>
  <c r="BA36" i="32"/>
  <c r="BA35" i="32"/>
  <c r="BA34" i="32"/>
  <c r="BA33" i="32"/>
  <c r="BA32" i="32"/>
  <c r="BA31" i="32"/>
  <c r="BA30" i="32"/>
  <c r="BA29" i="32"/>
  <c r="BA28" i="32"/>
  <c r="BA27" i="32"/>
  <c r="BA26" i="32"/>
  <c r="BA25" i="32"/>
  <c r="BA24" i="32"/>
  <c r="BA23" i="32"/>
  <c r="BA22" i="32"/>
  <c r="BA21" i="32"/>
  <c r="BA20" i="32"/>
  <c r="BA19" i="32"/>
  <c r="BA18" i="32"/>
  <c r="BA17" i="32"/>
  <c r="BA16" i="32"/>
  <c r="BA15" i="32"/>
  <c r="BA14" i="32"/>
  <c r="BA13" i="32"/>
  <c r="BA12" i="32"/>
  <c r="BA11" i="32"/>
  <c r="BA10" i="32"/>
  <c r="BA9" i="32"/>
  <c r="BA8" i="32"/>
  <c r="BA7" i="32"/>
  <c r="BA6" i="32"/>
  <c r="BB41" i="32"/>
  <c r="BB40" i="32"/>
  <c r="BB39" i="32"/>
  <c r="BB38" i="32"/>
  <c r="BB37" i="32"/>
  <c r="BB36" i="32"/>
  <c r="BB35" i="32"/>
  <c r="BB34" i="32"/>
  <c r="BB33" i="32"/>
  <c r="BB32" i="32"/>
  <c r="BB31" i="32"/>
  <c r="BB30" i="32"/>
  <c r="BB29" i="32"/>
  <c r="BB28" i="32"/>
  <c r="BB27" i="32"/>
  <c r="BB26" i="32"/>
  <c r="BB25" i="32"/>
  <c r="BB24" i="32"/>
  <c r="BB23" i="32"/>
  <c r="BB22" i="32"/>
  <c r="BB21" i="32"/>
  <c r="BB20" i="32"/>
  <c r="BB19" i="32"/>
  <c r="BB18" i="32"/>
  <c r="BB17" i="32"/>
  <c r="BB16" i="32"/>
  <c r="BB15" i="32"/>
  <c r="BB14" i="32"/>
  <c r="BB13" i="32"/>
  <c r="BB12" i="32"/>
  <c r="BB11" i="32"/>
  <c r="BB10" i="32"/>
  <c r="BB9" i="32"/>
  <c r="BB8" i="32"/>
  <c r="BB7" i="32"/>
  <c r="BB6"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D41" i="32"/>
  <c r="BD40" i="32"/>
  <c r="BD39" i="32"/>
  <c r="BD38" i="32"/>
  <c r="BD37" i="32"/>
  <c r="BD36" i="32"/>
  <c r="BD35" i="32"/>
  <c r="BD34" i="32"/>
  <c r="BD33" i="32"/>
  <c r="BD32" i="32"/>
  <c r="BD31" i="32"/>
  <c r="BD30" i="32"/>
  <c r="BD29" i="32"/>
  <c r="BD28" i="32"/>
  <c r="BD27" i="32"/>
  <c r="BD26" i="32"/>
  <c r="BD25" i="32"/>
  <c r="BD24" i="32"/>
  <c r="BD23" i="32"/>
  <c r="BD22" i="32"/>
  <c r="BD21" i="32"/>
  <c r="BD20" i="32"/>
  <c r="BD19" i="32"/>
  <c r="BD18" i="32"/>
  <c r="BD17" i="32"/>
  <c r="BD16" i="32"/>
  <c r="BD15" i="32"/>
  <c r="BD14" i="32"/>
  <c r="BD13" i="32"/>
  <c r="BD12" i="32"/>
  <c r="BD11" i="32"/>
  <c r="BD10" i="32"/>
  <c r="BD9" i="32"/>
  <c r="BD8" i="32"/>
  <c r="BD7" i="32"/>
  <c r="BD6" i="32"/>
  <c r="BE41" i="32"/>
  <c r="BE40" i="32"/>
  <c r="BE39" i="32"/>
  <c r="BE38" i="32"/>
  <c r="BE37" i="32"/>
  <c r="BE36" i="32"/>
  <c r="BE35" i="32"/>
  <c r="BE34" i="32"/>
  <c r="BE33" i="32"/>
  <c r="BE32" i="32"/>
  <c r="BE31" i="32"/>
  <c r="BE30" i="32"/>
  <c r="BE29" i="32"/>
  <c r="BE28" i="32"/>
  <c r="BE27" i="32"/>
  <c r="BE26" i="32"/>
  <c r="BE25" i="32"/>
  <c r="BE24" i="32"/>
  <c r="BE23" i="32"/>
  <c r="BE22" i="32"/>
  <c r="BE21" i="32"/>
  <c r="BE20" i="32"/>
  <c r="BE19" i="32"/>
  <c r="BE18" i="32"/>
  <c r="BE17" i="32"/>
  <c r="BE16" i="32"/>
  <c r="BE15" i="32"/>
  <c r="BE14" i="32"/>
  <c r="BE13" i="32"/>
  <c r="BE12" i="32"/>
  <c r="BE11" i="32"/>
  <c r="BE10" i="32"/>
  <c r="BE9" i="32"/>
  <c r="BE8" i="32"/>
  <c r="BE7" i="32"/>
  <c r="BE6" i="32"/>
  <c r="BF41" i="32"/>
  <c r="BF40" i="32"/>
  <c r="BF39" i="32"/>
  <c r="BF38" i="32"/>
  <c r="BF37" i="32"/>
  <c r="BF36" i="32"/>
  <c r="BF35" i="32"/>
  <c r="BF34" i="32"/>
  <c r="BF33" i="32"/>
  <c r="BF32" i="32"/>
  <c r="BF31" i="32"/>
  <c r="BF30" i="32"/>
  <c r="BF29" i="32"/>
  <c r="BF28" i="32"/>
  <c r="BF27" i="32"/>
  <c r="BF26" i="32"/>
  <c r="BF25" i="32"/>
  <c r="BF24" i="32"/>
  <c r="BF23" i="32"/>
  <c r="BF22" i="32"/>
  <c r="BF21" i="32"/>
  <c r="BF20" i="32"/>
  <c r="BF19" i="32"/>
  <c r="BF18" i="32"/>
  <c r="BF17" i="32"/>
  <c r="BF16" i="32"/>
  <c r="BF15" i="32"/>
  <c r="BF14" i="32"/>
  <c r="BF13" i="32"/>
  <c r="BF12" i="32"/>
  <c r="BF11" i="32"/>
  <c r="BF10" i="32"/>
  <c r="BF9" i="32"/>
  <c r="BF8" i="32"/>
  <c r="BF7" i="32"/>
  <c r="BF6" i="32"/>
  <c r="BG41" i="32"/>
  <c r="BG40" i="32"/>
  <c r="BG39" i="32"/>
  <c r="BG38" i="32"/>
  <c r="BG37" i="32"/>
  <c r="BG36" i="32"/>
  <c r="BG35" i="32"/>
  <c r="BG34" i="32"/>
  <c r="BG33" i="32"/>
  <c r="BG32" i="32"/>
  <c r="BG31" i="32"/>
  <c r="BG30" i="32"/>
  <c r="BG29" i="32"/>
  <c r="BG28" i="32"/>
  <c r="BG27" i="32"/>
  <c r="BG26" i="32"/>
  <c r="BG25" i="32"/>
  <c r="BG24" i="32"/>
  <c r="BG23" i="32"/>
  <c r="BG22" i="32"/>
  <c r="BG21" i="32"/>
  <c r="BG20" i="32"/>
  <c r="BG19" i="32"/>
  <c r="BG18" i="32"/>
  <c r="BG17" i="32"/>
  <c r="BG16" i="32"/>
  <c r="BG15" i="32"/>
  <c r="BG14" i="32"/>
  <c r="BG13" i="32"/>
  <c r="BG12" i="32"/>
  <c r="BG11" i="32"/>
  <c r="BG10" i="32"/>
  <c r="BG9" i="32"/>
  <c r="BG8" i="32"/>
  <c r="BG7" i="32"/>
  <c r="BG6" i="32"/>
  <c r="BH41" i="32"/>
  <c r="BH40" i="32"/>
  <c r="BH39" i="32"/>
  <c r="BH38" i="32"/>
  <c r="BH37" i="32"/>
  <c r="BH36" i="32"/>
  <c r="BH35" i="32"/>
  <c r="BH34" i="32"/>
  <c r="BH33" i="32"/>
  <c r="BH32" i="32"/>
  <c r="BH31" i="32"/>
  <c r="BH30" i="32"/>
  <c r="BH29" i="32"/>
  <c r="BH28" i="32"/>
  <c r="BH27" i="32"/>
  <c r="BH26" i="32"/>
  <c r="BH25" i="32"/>
  <c r="BH24" i="32"/>
  <c r="BH23" i="32"/>
  <c r="BH22" i="32"/>
  <c r="BH21" i="32"/>
  <c r="BH20" i="32"/>
  <c r="BH19" i="32"/>
  <c r="BH18" i="32"/>
  <c r="BH17" i="32"/>
  <c r="BH16" i="32"/>
  <c r="BH15" i="32"/>
  <c r="BH14" i="32"/>
  <c r="BH13" i="32"/>
  <c r="BH12" i="32"/>
  <c r="BH11" i="32"/>
  <c r="BH10" i="32"/>
  <c r="BH9" i="32"/>
  <c r="BH8" i="32"/>
  <c r="BH7" i="32"/>
  <c r="BH6" i="32"/>
  <c r="BI41" i="32"/>
  <c r="BI40" i="32"/>
  <c r="BI39" i="32"/>
  <c r="BI38" i="32"/>
  <c r="BI37" i="32"/>
  <c r="BI36" i="32"/>
  <c r="BI35" i="32"/>
  <c r="BI34" i="32"/>
  <c r="BI33" i="32"/>
  <c r="BI32" i="32"/>
  <c r="BI31" i="32"/>
  <c r="BI30" i="32"/>
  <c r="BI29" i="32"/>
  <c r="BI28" i="32"/>
  <c r="BI27" i="32"/>
  <c r="BI26" i="32"/>
  <c r="BI25" i="32"/>
  <c r="BI24" i="32"/>
  <c r="BI23" i="32"/>
  <c r="BI22" i="32"/>
  <c r="BI21" i="32"/>
  <c r="BI20" i="32"/>
  <c r="BI19" i="32"/>
  <c r="BI18" i="32"/>
  <c r="BI17" i="32"/>
  <c r="BI16" i="32"/>
  <c r="BI15" i="32"/>
  <c r="BI14" i="32"/>
  <c r="BI13" i="32"/>
  <c r="BI12" i="32"/>
  <c r="BI11" i="32"/>
  <c r="BI10" i="32"/>
  <c r="BI9" i="32"/>
  <c r="BI8" i="32"/>
  <c r="BI7" i="32"/>
  <c r="BI6" i="32"/>
  <c r="BJ41" i="32"/>
  <c r="BJ40" i="32"/>
  <c r="BJ39" i="32"/>
  <c r="BJ38" i="32"/>
  <c r="BJ37" i="32"/>
  <c r="BJ36" i="32"/>
  <c r="BJ35" i="32"/>
  <c r="BJ34" i="32"/>
  <c r="BJ33" i="32"/>
  <c r="BJ32" i="32"/>
  <c r="BJ31" i="32"/>
  <c r="BJ30" i="32"/>
  <c r="BJ29" i="32"/>
  <c r="BJ28" i="32"/>
  <c r="BJ27" i="32"/>
  <c r="BJ26" i="32"/>
  <c r="BJ25" i="32"/>
  <c r="BJ24" i="32"/>
  <c r="BJ23" i="32"/>
  <c r="BJ22" i="32"/>
  <c r="BJ21" i="32"/>
  <c r="BJ20" i="32"/>
  <c r="BJ19" i="32"/>
  <c r="BJ18" i="32"/>
  <c r="BJ17" i="32"/>
  <c r="BJ16" i="32"/>
  <c r="BJ15" i="32"/>
  <c r="BJ14" i="32"/>
  <c r="BJ13" i="32"/>
  <c r="BJ12" i="32"/>
  <c r="BJ11" i="32"/>
  <c r="BJ10" i="32"/>
  <c r="BJ9" i="32"/>
  <c r="BJ8" i="32"/>
  <c r="BJ7" i="32"/>
  <c r="BJ6" i="32"/>
  <c r="BK41" i="32"/>
  <c r="BK40" i="32"/>
  <c r="BK39" i="32"/>
  <c r="BK38" i="32"/>
  <c r="BK37" i="32"/>
  <c r="BK36" i="32"/>
  <c r="BK35" i="32"/>
  <c r="BK34" i="32"/>
  <c r="BK33" i="32"/>
  <c r="BK32" i="32"/>
  <c r="BK31" i="32"/>
  <c r="BK30" i="32"/>
  <c r="BK29" i="32"/>
  <c r="BK28" i="32"/>
  <c r="BK27" i="32"/>
  <c r="BK26" i="32"/>
  <c r="BK25" i="32"/>
  <c r="BK24" i="32"/>
  <c r="BK23" i="32"/>
  <c r="BK22" i="32"/>
  <c r="BK21" i="32"/>
  <c r="BK20" i="32"/>
  <c r="BK19" i="32"/>
  <c r="BK18" i="32"/>
  <c r="BK17" i="32"/>
  <c r="BK16" i="32"/>
  <c r="BK15" i="32"/>
  <c r="BK14" i="32"/>
  <c r="BK13" i="32"/>
  <c r="BK12" i="32"/>
  <c r="BK11" i="32"/>
  <c r="BK10" i="32"/>
  <c r="BK9" i="32"/>
  <c r="BK8" i="32"/>
  <c r="BK7" i="32"/>
  <c r="BK6" i="32"/>
  <c r="BL41" i="32"/>
  <c r="BL40" i="32"/>
  <c r="BL39" i="32"/>
  <c r="BL38" i="32"/>
  <c r="BL37" i="32"/>
  <c r="BL36" i="32"/>
  <c r="BL35" i="32"/>
  <c r="BL34" i="32"/>
  <c r="BL33" i="32"/>
  <c r="BL32" i="32"/>
  <c r="BL31" i="32"/>
  <c r="BL30" i="32"/>
  <c r="BL29" i="32"/>
  <c r="BL28" i="32"/>
  <c r="BL27" i="32"/>
  <c r="BL26" i="32"/>
  <c r="BL25" i="32"/>
  <c r="BL24" i="32"/>
  <c r="BL23" i="32"/>
  <c r="BL22" i="32"/>
  <c r="BL21" i="32"/>
  <c r="BL20" i="32"/>
  <c r="BL19" i="32"/>
  <c r="BL18" i="32"/>
  <c r="BL17" i="32"/>
  <c r="BL16" i="32"/>
  <c r="BL15" i="32"/>
  <c r="BL14" i="32"/>
  <c r="BL13" i="32"/>
  <c r="BL12" i="32"/>
  <c r="BL11" i="32"/>
  <c r="BL10" i="32"/>
  <c r="BL9" i="32"/>
  <c r="BL8" i="32"/>
  <c r="BL7" i="32"/>
  <c r="BL6" i="32"/>
  <c r="BM41" i="32"/>
  <c r="BM40" i="32"/>
  <c r="BM39" i="32"/>
  <c r="BM38" i="32"/>
  <c r="BM37" i="32"/>
  <c r="BM36" i="32"/>
  <c r="BM35" i="32"/>
  <c r="BM34" i="32"/>
  <c r="BM33" i="32"/>
  <c r="BM32" i="32"/>
  <c r="BM31" i="32"/>
  <c r="BM30" i="32"/>
  <c r="BM29" i="32"/>
  <c r="BM28" i="32"/>
  <c r="BM27" i="32"/>
  <c r="BM26" i="32"/>
  <c r="BM25" i="32"/>
  <c r="BM24" i="32"/>
  <c r="BM23" i="32"/>
  <c r="BM22" i="32"/>
  <c r="BM21" i="32"/>
  <c r="BM20" i="32"/>
  <c r="BM19" i="32"/>
  <c r="BM18" i="32"/>
  <c r="BM17" i="32"/>
  <c r="BM16" i="32"/>
  <c r="BM15" i="32"/>
  <c r="BM14" i="32"/>
  <c r="BM13" i="32"/>
  <c r="BM12" i="32"/>
  <c r="BM11" i="32"/>
  <c r="BM10" i="32"/>
  <c r="BM9" i="32"/>
  <c r="BM8" i="32"/>
  <c r="BM7" i="32"/>
  <c r="BM6" i="32"/>
  <c r="BN41" i="32"/>
  <c r="BN40" i="32"/>
  <c r="BN39" i="32"/>
  <c r="BN38" i="32"/>
  <c r="BN37" i="32"/>
  <c r="BN36" i="32"/>
  <c r="BN35" i="32"/>
  <c r="BN34" i="32"/>
  <c r="BN33" i="32"/>
  <c r="BN32" i="32"/>
  <c r="BN31" i="32"/>
  <c r="BN30" i="32"/>
  <c r="BN29" i="32"/>
  <c r="BN28" i="32"/>
  <c r="BN27" i="32"/>
  <c r="BN26" i="32"/>
  <c r="BN25" i="32"/>
  <c r="BN24" i="32"/>
  <c r="BN23" i="32"/>
  <c r="BN22" i="32"/>
  <c r="BN21" i="32"/>
  <c r="BN20" i="32"/>
  <c r="BN19" i="32"/>
  <c r="BN18" i="32"/>
  <c r="BN17" i="32"/>
  <c r="BN16" i="32"/>
  <c r="BN15" i="32"/>
  <c r="BN14" i="32"/>
  <c r="BN13" i="32"/>
  <c r="BN12" i="32"/>
  <c r="BN11" i="32"/>
  <c r="BN10" i="32"/>
  <c r="BN9" i="32"/>
  <c r="BN8" i="32"/>
  <c r="BN7" i="32"/>
  <c r="BN6" i="32"/>
  <c r="BN5" i="32"/>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M17" i="63" l="1"/>
  <c r="BM16" i="63"/>
  <c r="BM15" i="63"/>
  <c r="BM14" i="63"/>
  <c r="BM5" i="32"/>
  <c r="BM53" i="32"/>
  <c r="BM52" i="32"/>
  <c r="BM51" i="32"/>
  <c r="BM50" i="32"/>
  <c r="BM49" i="32"/>
  <c r="BM48" i="32"/>
  <c r="BM47" i="32"/>
  <c r="BM41" i="31"/>
  <c r="BM59" i="31" s="1"/>
  <c r="AX48" i="61" l="1"/>
  <c r="AH48" i="61"/>
  <c r="AX6" i="61"/>
  <c r="AH6" i="61"/>
  <c r="AX43" i="61" l="1"/>
  <c r="BK16" i="63"/>
  <c r="BK14" i="63"/>
  <c r="BL14" i="63"/>
  <c r="BL17" i="63" l="1"/>
  <c r="BL16" i="63"/>
  <c r="BL15" i="63"/>
  <c r="C22" i="35"/>
  <c r="K16" i="35"/>
  <c r="C28" i="35"/>
  <c r="C23" i="35"/>
  <c r="BL41" i="31"/>
  <c r="BL59" i="31" s="1"/>
  <c r="BH41" i="31"/>
  <c r="BH59" i="31" s="1"/>
  <c r="BI41" i="31"/>
  <c r="BI59" i="31" s="1"/>
  <c r="BJ41" i="31"/>
  <c r="BJ59" i="31" s="1"/>
  <c r="BK41" i="31"/>
  <c r="BK59" i="31" s="1"/>
  <c r="BL5" i="32" l="1"/>
  <c r="BL53" i="32" l="1"/>
  <c r="BL52" i="32"/>
  <c r="BL51" i="32"/>
  <c r="BL50" i="32"/>
  <c r="BL49" i="32"/>
  <c r="BL48" i="32"/>
  <c r="BL47" i="32"/>
  <c r="D28" i="35" l="1"/>
  <c r="BJ14" i="63"/>
  <c r="BI14" i="63"/>
  <c r="BI15" i="63"/>
  <c r="BJ15" i="63"/>
  <c r="BI16" i="63"/>
  <c r="BJ16" i="63"/>
  <c r="BI17" i="63"/>
  <c r="BJ17" i="63"/>
  <c r="AG48" i="61"/>
  <c r="AG49" i="61"/>
  <c r="AG54" i="61"/>
  <c r="AW48" i="61"/>
  <c r="AW49" i="61"/>
  <c r="AW50" i="61"/>
  <c r="AW51" i="61"/>
  <c r="AW52" i="61"/>
  <c r="AW53" i="61"/>
  <c r="AW55" i="61"/>
  <c r="AW57" i="61"/>
  <c r="AG57" i="61" l="1"/>
  <c r="AG55" i="61"/>
  <c r="AW54" i="61"/>
  <c r="AG53" i="61"/>
  <c r="AG52" i="61"/>
  <c r="AG51" i="61"/>
  <c r="AG50" i="61"/>
  <c r="AW7" i="61"/>
  <c r="AW8" i="61"/>
  <c r="AW9" i="61"/>
  <c r="AW10" i="61"/>
  <c r="AW11" i="61"/>
  <c r="AW12" i="61"/>
  <c r="AW13" i="61"/>
  <c r="AW14" i="61"/>
  <c r="AW15" i="61"/>
  <c r="AW16" i="61"/>
  <c r="AW17" i="61"/>
  <c r="AW18" i="61"/>
  <c r="AW19" i="61"/>
  <c r="AW20" i="61"/>
  <c r="AW21" i="61"/>
  <c r="AW22" i="61"/>
  <c r="AW23" i="61"/>
  <c r="AW24" i="61"/>
  <c r="AW25" i="61"/>
  <c r="AW26" i="61"/>
  <c r="AW27" i="61"/>
  <c r="AW28" i="61"/>
  <c r="AW29" i="61"/>
  <c r="AW30" i="61"/>
  <c r="AW31" i="61"/>
  <c r="AW32" i="61"/>
  <c r="AW33" i="61"/>
  <c r="AW34" i="61"/>
  <c r="AW35" i="61"/>
  <c r="AW36" i="61"/>
  <c r="AW37" i="61"/>
  <c r="AW38" i="61"/>
  <c r="AW39" i="61"/>
  <c r="AW40" i="61"/>
  <c r="AW41" i="61"/>
  <c r="AW43" i="61"/>
  <c r="AG41" i="61"/>
  <c r="AG7" i="61"/>
  <c r="AG8" i="61"/>
  <c r="AG9" i="61"/>
  <c r="AG10" i="61"/>
  <c r="AG11" i="61"/>
  <c r="AG12" i="61"/>
  <c r="AG13" i="61"/>
  <c r="AG14" i="61"/>
  <c r="AG15" i="61"/>
  <c r="AG16" i="61"/>
  <c r="AG17" i="61"/>
  <c r="AG18" i="61"/>
  <c r="AG19" i="61"/>
  <c r="AG20" i="61"/>
  <c r="AG21" i="61"/>
  <c r="AG22" i="61"/>
  <c r="AG23" i="61"/>
  <c r="AG24" i="61"/>
  <c r="AG28" i="61"/>
  <c r="AG29" i="61"/>
  <c r="AG30" i="61"/>
  <c r="AG31" i="61"/>
  <c r="AG32" i="61"/>
  <c r="AG33" i="61"/>
  <c r="AG34" i="61"/>
  <c r="AG35" i="61"/>
  <c r="AG36" i="61"/>
  <c r="AG37" i="61"/>
  <c r="AG38" i="61"/>
  <c r="AG39" i="61"/>
  <c r="AG40" i="61"/>
  <c r="AW6" i="61"/>
  <c r="AG6" i="61"/>
  <c r="BJ5" i="32" l="1"/>
  <c r="BJ47" i="32"/>
  <c r="BJ48" i="32"/>
  <c r="BJ49" i="32"/>
  <c r="BJ50" i="32"/>
  <c r="BJ51" i="32"/>
  <c r="BJ52" i="32"/>
  <c r="BJ53" i="32"/>
  <c r="E14" i="63" l="1"/>
  <c r="F14" i="63"/>
  <c r="G14" i="63"/>
  <c r="H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E15" i="63"/>
  <c r="F15" i="63"/>
  <c r="G15" i="63"/>
  <c r="H15" i="63"/>
  <c r="I15" i="63"/>
  <c r="J15" i="63"/>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K15" i="63"/>
  <c r="E16" i="63"/>
  <c r="F16" i="63"/>
  <c r="G16" i="63"/>
  <c r="H16" i="63"/>
  <c r="I16" i="63"/>
  <c r="J16"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E17" i="63"/>
  <c r="F17" i="63"/>
  <c r="G17" i="63"/>
  <c r="H17" i="63"/>
  <c r="I17" i="63"/>
  <c r="J17"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K17" i="63"/>
  <c r="D15" i="63"/>
  <c r="D16" i="63"/>
  <c r="D17" i="63"/>
  <c r="D14" i="63"/>
  <c r="BI53" i="32" l="1"/>
  <c r="BI52" i="32"/>
  <c r="BI51" i="32"/>
  <c r="BI50" i="32"/>
  <c r="BI49" i="32"/>
  <c r="BI48" i="32"/>
  <c r="BI47" i="32"/>
  <c r="BI5" i="32"/>
  <c r="AJ6" i="61"/>
  <c r="BK5" i="32" l="1"/>
  <c r="BK53" i="32"/>
  <c r="BK52" i="32"/>
  <c r="BK51" i="32"/>
  <c r="BK50" i="32"/>
  <c r="BK49" i="32"/>
  <c r="BK48" i="32"/>
  <c r="BK47" i="32"/>
  <c r="BH5" i="32" l="1"/>
  <c r="BH47" i="32" l="1"/>
  <c r="BH48" i="32"/>
  <c r="BH49" i="32"/>
  <c r="BH50" i="32"/>
  <c r="BH51" i="32"/>
  <c r="BH52" i="32"/>
  <c r="BH53" i="32"/>
  <c r="AU6" i="61" l="1"/>
  <c r="AU7" i="61"/>
  <c r="AU8" i="61"/>
  <c r="AU9" i="61"/>
  <c r="AU10" i="61"/>
  <c r="AU11" i="61"/>
  <c r="AU12" i="61"/>
  <c r="AU13" i="61"/>
  <c r="AU14" i="61"/>
  <c r="AU15" i="61"/>
  <c r="AU16" i="61"/>
  <c r="AU17" i="61"/>
  <c r="AU18" i="61"/>
  <c r="AU19" i="61"/>
  <c r="AU20" i="61"/>
  <c r="AU21" i="61"/>
  <c r="AU22" i="61"/>
  <c r="AU23" i="61"/>
  <c r="AU24" i="61"/>
  <c r="AU25" i="61"/>
  <c r="AU26" i="61"/>
  <c r="AU27" i="61"/>
  <c r="AU28" i="61"/>
  <c r="AU29" i="61"/>
  <c r="AU30" i="61"/>
  <c r="AU31" i="61"/>
  <c r="AU32" i="61"/>
  <c r="AU33" i="61"/>
  <c r="AU34" i="61"/>
  <c r="AU35" i="61"/>
  <c r="AU36" i="61"/>
  <c r="AU37" i="61"/>
  <c r="AU38" i="61"/>
  <c r="AU39" i="61"/>
  <c r="AU40" i="61"/>
  <c r="AU41" i="61"/>
  <c r="AU43" i="61"/>
  <c r="AH13" i="61"/>
  <c r="AH14" i="61"/>
  <c r="AH16" i="61"/>
  <c r="AH29" i="61"/>
  <c r="AH30" i="61"/>
  <c r="AH32" i="61"/>
  <c r="AX8" i="61"/>
  <c r="AX9" i="61"/>
  <c r="AX10" i="61"/>
  <c r="AX11" i="61"/>
  <c r="AX12" i="61"/>
  <c r="AX14" i="61"/>
  <c r="AX15" i="61"/>
  <c r="AX16" i="61"/>
  <c r="AX17" i="61"/>
  <c r="AX18" i="61"/>
  <c r="AX19" i="61"/>
  <c r="AX20" i="61"/>
  <c r="AX21" i="61"/>
  <c r="AX24" i="61"/>
  <c r="AX25" i="61"/>
  <c r="AX26" i="61"/>
  <c r="AX27" i="61"/>
  <c r="AX28" i="61"/>
  <c r="AX29" i="61"/>
  <c r="AX30" i="61"/>
  <c r="AX31" i="61"/>
  <c r="AX32" i="61"/>
  <c r="AX33" i="61"/>
  <c r="AX34" i="61"/>
  <c r="AX35" i="61"/>
  <c r="AX36" i="61"/>
  <c r="AX37" i="61"/>
  <c r="AX40" i="61"/>
  <c r="AX41" i="61"/>
  <c r="AV43" i="61"/>
  <c r="AV9" i="61"/>
  <c r="AV10" i="61"/>
  <c r="AV11" i="61"/>
  <c r="AV12" i="61"/>
  <c r="AV13" i="61"/>
  <c r="AV14" i="61"/>
  <c r="AV15" i="61"/>
  <c r="AV16" i="61"/>
  <c r="AV17" i="61"/>
  <c r="AV18" i="61"/>
  <c r="AV19" i="61"/>
  <c r="AV20" i="61"/>
  <c r="AV22" i="61"/>
  <c r="AV23" i="61"/>
  <c r="AV24" i="61"/>
  <c r="AV25" i="61"/>
  <c r="AV26" i="61"/>
  <c r="AV27" i="61"/>
  <c r="AV28" i="61"/>
  <c r="AV29" i="61"/>
  <c r="AV30" i="61"/>
  <c r="AV31" i="61"/>
  <c r="AV32" i="61"/>
  <c r="AV33" i="61"/>
  <c r="AV34" i="61"/>
  <c r="AV35" i="61"/>
  <c r="AV36" i="61"/>
  <c r="AV37" i="61"/>
  <c r="AV40" i="61"/>
  <c r="AV41" i="61"/>
  <c r="AV6" i="61"/>
  <c r="BB5" i="32"/>
  <c r="BF5" i="32"/>
  <c r="BE5" i="32"/>
  <c r="BG5"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E52" i="32"/>
  <c r="F52" i="32"/>
  <c r="G52"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AU52" i="32"/>
  <c r="AV52" i="32"/>
  <c r="AW52" i="32"/>
  <c r="AX52" i="32"/>
  <c r="AY52" i="32"/>
  <c r="AZ52" i="32"/>
  <c r="BA52" i="32"/>
  <c r="BB52" i="32"/>
  <c r="BC52" i="32"/>
  <c r="BD52" i="32"/>
  <c r="BE52" i="32"/>
  <c r="BF52" i="32"/>
  <c r="BG52"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AU53" i="32"/>
  <c r="AV53" i="32"/>
  <c r="AW53" i="32"/>
  <c r="AX53" i="32"/>
  <c r="AY53" i="32"/>
  <c r="AZ53" i="32"/>
  <c r="BA53" i="32"/>
  <c r="BB53" i="32"/>
  <c r="BC53" i="32"/>
  <c r="BD53" i="32"/>
  <c r="BE53" i="32"/>
  <c r="BF53" i="32"/>
  <c r="BG53" i="32"/>
  <c r="D5" i="32"/>
  <c r="E5" i="32"/>
  <c r="F5" i="32"/>
  <c r="G5" i="32"/>
  <c r="H5" i="32"/>
  <c r="I5" i="32"/>
  <c r="J5"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AW5" i="32"/>
  <c r="AX5" i="32"/>
  <c r="AY5" i="32"/>
  <c r="AZ5" i="32"/>
  <c r="BA5" i="32"/>
  <c r="BC5" i="32"/>
  <c r="BD5" i="32"/>
  <c r="AP6" i="32"/>
  <c r="AP7" i="32"/>
  <c r="AP8"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H41" i="61"/>
  <c r="AH7" i="61"/>
  <c r="AH8" i="61"/>
  <c r="AH10" i="61"/>
  <c r="AH11" i="61"/>
  <c r="AH15" i="61"/>
  <c r="AH17" i="61"/>
  <c r="AH18" i="61"/>
  <c r="AH19" i="61"/>
  <c r="AH20" i="61"/>
  <c r="AH21" i="61"/>
  <c r="AH22" i="61"/>
  <c r="AH23" i="61"/>
  <c r="AH24" i="61"/>
  <c r="AH28" i="61"/>
  <c r="AH31" i="61"/>
  <c r="AH33" i="61"/>
  <c r="AH34" i="61"/>
  <c r="AH35" i="61"/>
  <c r="AH36" i="61"/>
  <c r="AH37" i="61"/>
  <c r="AH38" i="61"/>
  <c r="AH39" i="61"/>
  <c r="AH40" i="61"/>
  <c r="AF6" i="61"/>
  <c r="AX23" i="61" l="1"/>
  <c r="AV21" i="61"/>
  <c r="AX39" i="61"/>
  <c r="AX13" i="61"/>
  <c r="AV8" i="61"/>
  <c r="AX7" i="61"/>
  <c r="AV39" i="61"/>
  <c r="AV7" i="61"/>
  <c r="AX38" i="61"/>
  <c r="AX22" i="61"/>
  <c r="AV38" i="61"/>
  <c r="AU48" i="61"/>
  <c r="AU49" i="61"/>
  <c r="AV49" i="61"/>
  <c r="AH49" i="61"/>
  <c r="AU50" i="61"/>
  <c r="AH50" i="61"/>
  <c r="AU51" i="61"/>
  <c r="AH51" i="61"/>
  <c r="AU52" i="61"/>
  <c r="AV52" i="61"/>
  <c r="AH52" i="61"/>
  <c r="AU53" i="61"/>
  <c r="AH53" i="61"/>
  <c r="AU54" i="61"/>
  <c r="AH54" i="61"/>
  <c r="AU55" i="61"/>
  <c r="AH55" i="61"/>
  <c r="AU57" i="61"/>
  <c r="AH57" i="61"/>
  <c r="BG41" i="31"/>
  <c r="BG59" i="31" s="1"/>
  <c r="AV54" i="61" l="1"/>
  <c r="AV48" i="61"/>
  <c r="AV55" i="61"/>
  <c r="AV50" i="61"/>
  <c r="AX57" i="61"/>
  <c r="AV57" i="61"/>
  <c r="AV51" i="61"/>
  <c r="AX51" i="61"/>
  <c r="AX55" i="61"/>
  <c r="AX54" i="61"/>
  <c r="AX49" i="61"/>
  <c r="AX53" i="61"/>
  <c r="AX52" i="61"/>
  <c r="AV53" i="61"/>
  <c r="AX50" i="61"/>
  <c r="AS6" i="61" l="1"/>
  <c r="E41" i="31" l="1"/>
  <c r="E59" i="31" s="1"/>
  <c r="F41" i="31"/>
  <c r="F59" i="31" s="1"/>
  <c r="G41" i="31"/>
  <c r="G59" i="31" s="1"/>
  <c r="H41" i="31"/>
  <c r="H59" i="31" s="1"/>
  <c r="I41" i="31"/>
  <c r="I59" i="31" s="1"/>
  <c r="J41" i="31"/>
  <c r="J59" i="31" s="1"/>
  <c r="K41" i="31"/>
  <c r="K59" i="31" s="1"/>
  <c r="L41" i="31"/>
  <c r="L59" i="31" s="1"/>
  <c r="M41" i="31"/>
  <c r="M59" i="31" s="1"/>
  <c r="N41" i="31"/>
  <c r="N59" i="31" s="1"/>
  <c r="O41" i="31"/>
  <c r="O59" i="31" s="1"/>
  <c r="P41" i="31"/>
  <c r="P59" i="31" s="1"/>
  <c r="Q41" i="31"/>
  <c r="Q59" i="31" s="1"/>
  <c r="R41" i="31"/>
  <c r="R59" i="31" s="1"/>
  <c r="S41" i="31"/>
  <c r="S59" i="31" s="1"/>
  <c r="T41" i="31"/>
  <c r="T59" i="31" s="1"/>
  <c r="U41" i="31"/>
  <c r="U59" i="31" s="1"/>
  <c r="V41" i="31"/>
  <c r="V59" i="31" s="1"/>
  <c r="W41" i="31"/>
  <c r="W59" i="31" s="1"/>
  <c r="X41" i="31"/>
  <c r="X59" i="31" s="1"/>
  <c r="Y41" i="31"/>
  <c r="Y59" i="31" s="1"/>
  <c r="Z41" i="31"/>
  <c r="Z59" i="31" s="1"/>
  <c r="AA41" i="31"/>
  <c r="AA59" i="31" s="1"/>
  <c r="AB41" i="31"/>
  <c r="AB59" i="31" s="1"/>
  <c r="AC41" i="31"/>
  <c r="AC59" i="31" s="1"/>
  <c r="AD41" i="31"/>
  <c r="AD59" i="31" s="1"/>
  <c r="AE41" i="31"/>
  <c r="AE59" i="31" s="1"/>
  <c r="AF41" i="31"/>
  <c r="AF59" i="31" s="1"/>
  <c r="AG41" i="31"/>
  <c r="AG59" i="31" s="1"/>
  <c r="AH41" i="31"/>
  <c r="AH59" i="31" s="1"/>
  <c r="AI41" i="31"/>
  <c r="AI59" i="31" s="1"/>
  <c r="AJ41" i="31"/>
  <c r="AJ59" i="31" s="1"/>
  <c r="AK41" i="31"/>
  <c r="AK59" i="31" s="1"/>
  <c r="AL41" i="31"/>
  <c r="AL59" i="31" s="1"/>
  <c r="AM41" i="31"/>
  <c r="AM59" i="31" s="1"/>
  <c r="AN41" i="31"/>
  <c r="AN59" i="31" s="1"/>
  <c r="AO41" i="31"/>
  <c r="AO59" i="31" s="1"/>
  <c r="AP41" i="31"/>
  <c r="AP59" i="31" s="1"/>
  <c r="AQ41" i="31"/>
  <c r="AQ59" i="31" s="1"/>
  <c r="AR41" i="31"/>
  <c r="AR59" i="31" s="1"/>
  <c r="AS41" i="31"/>
  <c r="AS59" i="31" s="1"/>
  <c r="AT41" i="31"/>
  <c r="AT59" i="31" s="1"/>
  <c r="AU41" i="31"/>
  <c r="AU59" i="31" s="1"/>
  <c r="AV41" i="31"/>
  <c r="AV59" i="31" s="1"/>
  <c r="AW41" i="31"/>
  <c r="AW59" i="31" s="1"/>
  <c r="AX41" i="31"/>
  <c r="AX59" i="31" s="1"/>
  <c r="AY41" i="31"/>
  <c r="AY59" i="31" s="1"/>
  <c r="AZ41" i="31"/>
  <c r="AZ59" i="31" s="1"/>
  <c r="BA41" i="31"/>
  <c r="BA59" i="31" s="1"/>
  <c r="BB41" i="31"/>
  <c r="BB59" i="31" s="1"/>
  <c r="BC41" i="31"/>
  <c r="BC59" i="31" s="1"/>
  <c r="BD41" i="31"/>
  <c r="BD59" i="31" s="1"/>
  <c r="BE41" i="31"/>
  <c r="BE59" i="31" s="1"/>
  <c r="BF41" i="31"/>
  <c r="BF59" i="31" s="1"/>
  <c r="AP41" i="32"/>
  <c r="D53" i="32" l="1"/>
  <c r="D52" i="32"/>
  <c r="D51" i="32"/>
  <c r="D50" i="32"/>
  <c r="D49" i="32"/>
  <c r="D48" i="32"/>
  <c r="D47" i="32"/>
  <c r="AT7" i="61" l="1"/>
  <c r="AT8" i="61"/>
  <c r="AT9" i="61"/>
  <c r="AT10" i="61"/>
  <c r="AT11" i="61"/>
  <c r="AT12" i="61"/>
  <c r="AT13" i="61"/>
  <c r="AT14" i="61"/>
  <c r="AT15" i="61"/>
  <c r="AT16" i="61"/>
  <c r="AT17" i="61"/>
  <c r="AT18" i="61"/>
  <c r="AT19" i="61"/>
  <c r="AT20" i="61"/>
  <c r="AT21" i="61"/>
  <c r="AT22" i="61"/>
  <c r="AT23" i="61"/>
  <c r="AT24" i="61"/>
  <c r="AT25" i="61"/>
  <c r="AT26" i="61"/>
  <c r="AT27" i="61"/>
  <c r="AT28" i="61"/>
  <c r="AT29" i="61"/>
  <c r="AT30" i="61"/>
  <c r="AT31" i="61"/>
  <c r="AT32" i="61"/>
  <c r="AT33" i="61"/>
  <c r="AT34" i="61"/>
  <c r="AT35" i="61"/>
  <c r="AT36" i="61"/>
  <c r="AT37" i="61"/>
  <c r="AT38" i="61"/>
  <c r="AT39" i="61"/>
  <c r="AT40" i="61"/>
  <c r="AT41" i="61"/>
  <c r="AT43" i="61"/>
  <c r="AF41" i="61" l="1"/>
  <c r="AF40" i="61"/>
  <c r="AF39" i="61"/>
  <c r="AF38" i="61"/>
  <c r="AF37" i="61"/>
  <c r="AF36" i="61"/>
  <c r="AF35" i="61"/>
  <c r="AF34" i="61"/>
  <c r="AF33" i="61"/>
  <c r="AF32" i="61"/>
  <c r="AF31" i="61"/>
  <c r="AF30" i="61"/>
  <c r="AF29" i="61"/>
  <c r="AF28" i="61"/>
  <c r="AF24" i="61"/>
  <c r="AF23" i="61"/>
  <c r="AF22" i="61"/>
  <c r="AF21" i="61"/>
  <c r="AF20" i="61"/>
  <c r="AF19" i="61"/>
  <c r="AF18" i="61"/>
  <c r="AF17" i="61"/>
  <c r="AF16" i="61"/>
  <c r="AF15" i="61"/>
  <c r="AF14" i="61"/>
  <c r="AF13" i="61"/>
  <c r="AF12" i="61"/>
  <c r="AF11" i="61"/>
  <c r="AF10" i="61"/>
  <c r="AF9" i="61"/>
  <c r="AF8" i="61"/>
  <c r="AF7" i="61"/>
  <c r="AE41" i="61"/>
  <c r="AE40" i="61"/>
  <c r="AE39" i="61"/>
  <c r="AE38" i="61"/>
  <c r="AE37" i="61"/>
  <c r="AE36" i="61"/>
  <c r="AE35" i="61"/>
  <c r="AE34" i="61"/>
  <c r="AE33" i="61"/>
  <c r="AE32" i="61"/>
  <c r="AE31" i="61"/>
  <c r="AE30" i="61"/>
  <c r="AE29" i="61"/>
  <c r="AE28" i="61"/>
  <c r="AE24" i="61"/>
  <c r="AE23" i="61"/>
  <c r="AE22" i="61"/>
  <c r="AE21" i="61"/>
  <c r="AE20" i="61"/>
  <c r="AE19" i="61"/>
  <c r="AE18" i="61"/>
  <c r="AE17" i="61"/>
  <c r="AE16" i="61"/>
  <c r="AE15" i="61"/>
  <c r="AE14" i="61"/>
  <c r="AE13" i="61"/>
  <c r="AE12" i="61"/>
  <c r="AE11" i="61"/>
  <c r="AE10" i="61"/>
  <c r="AE9" i="61"/>
  <c r="AE8" i="61"/>
  <c r="AE7" i="61"/>
  <c r="AE6" i="61"/>
  <c r="AF52" i="61" l="1"/>
  <c r="AF48" i="61"/>
  <c r="AE50" i="61"/>
  <c r="AE48" i="61"/>
  <c r="AF50" i="61"/>
  <c r="AF54" i="61"/>
  <c r="AE54" i="61"/>
  <c r="AE51" i="61"/>
  <c r="AE57" i="61"/>
  <c r="AE52" i="61"/>
  <c r="AE49" i="61"/>
  <c r="AE53" i="61"/>
  <c r="AE55" i="61"/>
  <c r="AF49" i="61"/>
  <c r="AF51" i="61"/>
  <c r="AF53" i="61"/>
  <c r="AF55" i="61"/>
  <c r="AF57" i="61"/>
  <c r="C24" i="35" l="1"/>
  <c r="J12" i="35" l="1"/>
  <c r="K12" i="35"/>
  <c r="AA8" i="61" l="1"/>
  <c r="AJ48" i="61" l="1"/>
  <c r="AS43" i="61"/>
  <c r="AR43" i="61"/>
  <c r="AQ43" i="61"/>
  <c r="AP43" i="61"/>
  <c r="AO43" i="61"/>
  <c r="AN43" i="61"/>
  <c r="AM43" i="61"/>
  <c r="AL43" i="61"/>
  <c r="AK43" i="61"/>
  <c r="AJ43" i="61"/>
  <c r="AS41" i="61"/>
  <c r="AR41" i="61"/>
  <c r="AQ41" i="61"/>
  <c r="AP41" i="61"/>
  <c r="AO41" i="61"/>
  <c r="AN41" i="61"/>
  <c r="AM41" i="61"/>
  <c r="AL41" i="61"/>
  <c r="AK41" i="61"/>
  <c r="AJ41" i="61"/>
  <c r="AD41" i="61"/>
  <c r="AC41" i="61"/>
  <c r="AB41" i="61"/>
  <c r="AA41" i="61"/>
  <c r="Z41" i="61"/>
  <c r="Y41" i="61"/>
  <c r="X41" i="61"/>
  <c r="W41" i="61"/>
  <c r="V41" i="61"/>
  <c r="U41" i="61"/>
  <c r="T41" i="61"/>
  <c r="AS40" i="61"/>
  <c r="AR40" i="61"/>
  <c r="AQ40" i="61"/>
  <c r="AP40" i="61"/>
  <c r="AO40" i="61"/>
  <c r="AN40" i="61"/>
  <c r="AM40" i="61"/>
  <c r="AL40" i="61"/>
  <c r="AK40" i="61"/>
  <c r="AJ40" i="61"/>
  <c r="AD40" i="61"/>
  <c r="AC40" i="61"/>
  <c r="AB40" i="61"/>
  <c r="AA40" i="61"/>
  <c r="Z40" i="61"/>
  <c r="Y40" i="61"/>
  <c r="X40" i="61"/>
  <c r="W40" i="61"/>
  <c r="V40" i="61"/>
  <c r="U40" i="61"/>
  <c r="T40" i="61"/>
  <c r="AS39" i="61"/>
  <c r="AR39" i="61"/>
  <c r="AQ39" i="61"/>
  <c r="AP39" i="61"/>
  <c r="AO39" i="61"/>
  <c r="AN39" i="61"/>
  <c r="AM39" i="61"/>
  <c r="AL39" i="61"/>
  <c r="AK39" i="61"/>
  <c r="AJ39" i="61"/>
  <c r="AD39" i="61"/>
  <c r="AC39" i="61"/>
  <c r="AB39" i="61"/>
  <c r="AA39" i="61"/>
  <c r="Z39" i="61"/>
  <c r="Y39" i="61"/>
  <c r="X39" i="61"/>
  <c r="W39" i="61"/>
  <c r="V39" i="61"/>
  <c r="U39" i="61"/>
  <c r="T39" i="61"/>
  <c r="AS38" i="61"/>
  <c r="AR38" i="61"/>
  <c r="AQ38" i="61"/>
  <c r="AP38" i="61"/>
  <c r="AO38" i="61"/>
  <c r="AN38" i="61"/>
  <c r="AM38" i="61"/>
  <c r="AL38" i="61"/>
  <c r="AK38" i="61"/>
  <c r="AJ38" i="61"/>
  <c r="AD38" i="61"/>
  <c r="AC38" i="61"/>
  <c r="AB38" i="61"/>
  <c r="AA38" i="61"/>
  <c r="Z38" i="61"/>
  <c r="Y38" i="61"/>
  <c r="X38" i="61"/>
  <c r="W38" i="61"/>
  <c r="V38" i="61"/>
  <c r="U38" i="61"/>
  <c r="T38" i="61"/>
  <c r="AS37" i="61"/>
  <c r="AR37" i="61"/>
  <c r="AQ37" i="61"/>
  <c r="AP37" i="61"/>
  <c r="AO37" i="61"/>
  <c r="AN37" i="61"/>
  <c r="AM37" i="61"/>
  <c r="AL37" i="61"/>
  <c r="AK37" i="61"/>
  <c r="AJ37" i="61"/>
  <c r="AD37" i="61"/>
  <c r="AC37" i="61"/>
  <c r="AB37" i="61"/>
  <c r="AA37" i="61"/>
  <c r="Z37" i="61"/>
  <c r="Y37" i="61"/>
  <c r="X37" i="61"/>
  <c r="W37" i="61"/>
  <c r="V37" i="61"/>
  <c r="U37" i="61"/>
  <c r="T37" i="61"/>
  <c r="AS36" i="61"/>
  <c r="AR36" i="61"/>
  <c r="AQ36" i="61"/>
  <c r="AP36" i="61"/>
  <c r="AO36" i="61"/>
  <c r="AN36" i="61"/>
  <c r="AM36" i="61"/>
  <c r="AL36" i="61"/>
  <c r="AK36" i="61"/>
  <c r="AJ36" i="61"/>
  <c r="AD36" i="61"/>
  <c r="AC36" i="61"/>
  <c r="AB36" i="61"/>
  <c r="AA36" i="61"/>
  <c r="Z36" i="61"/>
  <c r="Y36" i="61"/>
  <c r="X36" i="61"/>
  <c r="W36" i="61"/>
  <c r="V36" i="61"/>
  <c r="U36" i="61"/>
  <c r="T36" i="61"/>
  <c r="AS35" i="61"/>
  <c r="AR35" i="61"/>
  <c r="AQ35" i="61"/>
  <c r="AP35" i="61"/>
  <c r="AO35" i="61"/>
  <c r="AN35" i="61"/>
  <c r="AM35" i="61"/>
  <c r="AL35" i="61"/>
  <c r="AK35" i="61"/>
  <c r="AJ35" i="61"/>
  <c r="AD35" i="61"/>
  <c r="AC35" i="61"/>
  <c r="AB35" i="61"/>
  <c r="AA35" i="61"/>
  <c r="Z35" i="61"/>
  <c r="Y35" i="61"/>
  <c r="X35" i="61"/>
  <c r="W35" i="61"/>
  <c r="V35" i="61"/>
  <c r="U35" i="61"/>
  <c r="T35" i="61"/>
  <c r="AS34" i="61"/>
  <c r="AR34" i="61"/>
  <c r="AQ34" i="61"/>
  <c r="AP34" i="61"/>
  <c r="AO34" i="61"/>
  <c r="AN34" i="61"/>
  <c r="AM34" i="61"/>
  <c r="AL34" i="61"/>
  <c r="AK34" i="61"/>
  <c r="AJ34" i="61"/>
  <c r="AD34" i="61"/>
  <c r="AC34" i="61"/>
  <c r="AB34" i="61"/>
  <c r="AA34" i="61"/>
  <c r="Z34" i="61"/>
  <c r="Y34" i="61"/>
  <c r="X34" i="61"/>
  <c r="W34" i="61"/>
  <c r="V34" i="61"/>
  <c r="U34" i="61"/>
  <c r="T34" i="61"/>
  <c r="AS33" i="61"/>
  <c r="AR33" i="61"/>
  <c r="AQ33" i="61"/>
  <c r="AP33" i="61"/>
  <c r="AO33" i="61"/>
  <c r="AN33" i="61"/>
  <c r="AM33" i="61"/>
  <c r="AL33" i="61"/>
  <c r="AK33" i="61"/>
  <c r="AJ33" i="61"/>
  <c r="AD33" i="61"/>
  <c r="AC33" i="61"/>
  <c r="AB33" i="61"/>
  <c r="AA33" i="61"/>
  <c r="Z33" i="61"/>
  <c r="Y33" i="61"/>
  <c r="X33" i="61"/>
  <c r="W33" i="61"/>
  <c r="V33" i="61"/>
  <c r="U33" i="61"/>
  <c r="T33" i="61"/>
  <c r="AS32" i="61"/>
  <c r="AR32" i="61"/>
  <c r="AQ32" i="61"/>
  <c r="AP32" i="61"/>
  <c r="AO32" i="61"/>
  <c r="AN32" i="61"/>
  <c r="AM32" i="61"/>
  <c r="AL32" i="61"/>
  <c r="AK32" i="61"/>
  <c r="AJ32" i="61"/>
  <c r="AD32" i="61"/>
  <c r="AC32" i="61"/>
  <c r="AB32" i="61"/>
  <c r="AA32" i="61"/>
  <c r="Z32" i="61"/>
  <c r="Y32" i="61"/>
  <c r="X32" i="61"/>
  <c r="W32" i="61"/>
  <c r="V32" i="61"/>
  <c r="U32" i="61"/>
  <c r="T32" i="61"/>
  <c r="AS31" i="61"/>
  <c r="AR31" i="61"/>
  <c r="AQ31" i="61"/>
  <c r="AP31" i="61"/>
  <c r="AO31" i="61"/>
  <c r="AN31" i="61"/>
  <c r="AM31" i="61"/>
  <c r="AL31" i="61"/>
  <c r="AK31" i="61"/>
  <c r="AJ31" i="61"/>
  <c r="AD31" i="61"/>
  <c r="AC31" i="61"/>
  <c r="AB31" i="61"/>
  <c r="AA31" i="61"/>
  <c r="Z31" i="61"/>
  <c r="Y31" i="61"/>
  <c r="X31" i="61"/>
  <c r="W31" i="61"/>
  <c r="V31" i="61"/>
  <c r="U31" i="61"/>
  <c r="T31" i="61"/>
  <c r="AS30" i="61"/>
  <c r="AR30" i="61"/>
  <c r="AQ30" i="61"/>
  <c r="AP30" i="61"/>
  <c r="AO30" i="61"/>
  <c r="AN30" i="61"/>
  <c r="AM30" i="61"/>
  <c r="AL30" i="61"/>
  <c r="AK30" i="61"/>
  <c r="AJ30" i="61"/>
  <c r="AD30" i="61"/>
  <c r="AC30" i="61"/>
  <c r="AB30" i="61"/>
  <c r="AA30" i="61"/>
  <c r="Z30" i="61"/>
  <c r="Y30" i="61"/>
  <c r="X30" i="61"/>
  <c r="W30" i="61"/>
  <c r="V30" i="61"/>
  <c r="U30" i="61"/>
  <c r="T30" i="61"/>
  <c r="AS29" i="61"/>
  <c r="AR29" i="61"/>
  <c r="AQ29" i="61"/>
  <c r="AP29" i="61"/>
  <c r="AO29" i="61"/>
  <c r="AN29" i="61"/>
  <c r="AM29" i="61"/>
  <c r="AL29" i="61"/>
  <c r="AK29" i="61"/>
  <c r="AJ29" i="61"/>
  <c r="AD29" i="61"/>
  <c r="AC29" i="61"/>
  <c r="AB29" i="61"/>
  <c r="AA29" i="61"/>
  <c r="Z29" i="61"/>
  <c r="Y29" i="61"/>
  <c r="X29" i="61"/>
  <c r="W29" i="61"/>
  <c r="V29" i="61"/>
  <c r="U29" i="61"/>
  <c r="T29" i="61"/>
  <c r="AS28" i="61"/>
  <c r="AR28" i="61"/>
  <c r="AQ28" i="61"/>
  <c r="AP28" i="61"/>
  <c r="AO28" i="61"/>
  <c r="AN28" i="61"/>
  <c r="AM28" i="61"/>
  <c r="AL28" i="61"/>
  <c r="AK28" i="61"/>
  <c r="AJ28" i="61"/>
  <c r="AD28" i="61"/>
  <c r="AC28" i="61"/>
  <c r="AB28" i="61"/>
  <c r="AA28" i="61"/>
  <c r="Z28" i="61"/>
  <c r="Y28" i="61"/>
  <c r="X28" i="61"/>
  <c r="W28" i="61"/>
  <c r="V28" i="61"/>
  <c r="U28" i="61"/>
  <c r="T28" i="61"/>
  <c r="AS27" i="61"/>
  <c r="AR27" i="61"/>
  <c r="AQ27" i="61"/>
  <c r="AP27" i="61"/>
  <c r="AO27" i="61"/>
  <c r="AN27" i="61"/>
  <c r="AM27" i="61"/>
  <c r="AL27" i="61"/>
  <c r="AK27" i="61"/>
  <c r="AJ27" i="61"/>
  <c r="AS26" i="61"/>
  <c r="AR26" i="61"/>
  <c r="AQ26" i="61"/>
  <c r="AP26" i="61"/>
  <c r="AO26" i="61"/>
  <c r="AN26" i="61"/>
  <c r="AM26" i="61"/>
  <c r="AL26" i="61"/>
  <c r="AK26" i="61"/>
  <c r="AJ26" i="61"/>
  <c r="AS25" i="61"/>
  <c r="AR25" i="61"/>
  <c r="AQ25" i="61"/>
  <c r="AP25" i="61"/>
  <c r="AO25" i="61"/>
  <c r="AN25" i="61"/>
  <c r="AM25" i="61"/>
  <c r="AL25" i="61"/>
  <c r="AK25" i="61"/>
  <c r="AJ25" i="61"/>
  <c r="AS24" i="61"/>
  <c r="AR24" i="61"/>
  <c r="AQ24" i="61"/>
  <c r="AP24" i="61"/>
  <c r="AO24" i="61"/>
  <c r="AN24" i="61"/>
  <c r="AM24" i="61"/>
  <c r="AL24" i="61"/>
  <c r="AK24" i="61"/>
  <c r="AJ24" i="61"/>
  <c r="AD24" i="61"/>
  <c r="AC24" i="61"/>
  <c r="AB24" i="61"/>
  <c r="AA24" i="61"/>
  <c r="Z24" i="61"/>
  <c r="Y24" i="61"/>
  <c r="X24" i="61"/>
  <c r="W24" i="61"/>
  <c r="V24" i="61"/>
  <c r="U24" i="61"/>
  <c r="T24" i="61"/>
  <c r="AS23" i="61"/>
  <c r="AR23" i="61"/>
  <c r="AQ23" i="61"/>
  <c r="AP23" i="61"/>
  <c r="AO23" i="61"/>
  <c r="AN23" i="61"/>
  <c r="AM23" i="61"/>
  <c r="AL23" i="61"/>
  <c r="AK23" i="61"/>
  <c r="AJ23" i="61"/>
  <c r="AD23" i="61"/>
  <c r="AC23" i="61"/>
  <c r="AB23" i="61"/>
  <c r="AA23" i="61"/>
  <c r="Z23" i="61"/>
  <c r="Y23" i="61"/>
  <c r="X23" i="61"/>
  <c r="W23" i="61"/>
  <c r="V23" i="61"/>
  <c r="U23" i="61"/>
  <c r="T23" i="61"/>
  <c r="AS22" i="61"/>
  <c r="AR22" i="61"/>
  <c r="AQ22" i="61"/>
  <c r="AP22" i="61"/>
  <c r="AO22" i="61"/>
  <c r="AN22" i="61"/>
  <c r="AM22" i="61"/>
  <c r="AL22" i="61"/>
  <c r="AK22" i="61"/>
  <c r="AJ22" i="61"/>
  <c r="AD22" i="61"/>
  <c r="AC22" i="61"/>
  <c r="AB22" i="61"/>
  <c r="AA22" i="61"/>
  <c r="Z22" i="61"/>
  <c r="Y22" i="61"/>
  <c r="X22" i="61"/>
  <c r="W22" i="61"/>
  <c r="V22" i="61"/>
  <c r="U22" i="61"/>
  <c r="T22" i="61"/>
  <c r="AS21" i="61"/>
  <c r="AR21" i="61"/>
  <c r="AQ21" i="61"/>
  <c r="AP21" i="61"/>
  <c r="AO21" i="61"/>
  <c r="AN21" i="61"/>
  <c r="AM21" i="61"/>
  <c r="AL21" i="61"/>
  <c r="AK21" i="61"/>
  <c r="AJ21" i="61"/>
  <c r="AD21" i="61"/>
  <c r="AC21" i="61"/>
  <c r="AB21" i="61"/>
  <c r="AA21" i="61"/>
  <c r="Z21" i="61"/>
  <c r="Y21" i="61"/>
  <c r="X21" i="61"/>
  <c r="W21" i="61"/>
  <c r="V21" i="61"/>
  <c r="U21" i="61"/>
  <c r="T21" i="61"/>
  <c r="AS20" i="61"/>
  <c r="AR20" i="61"/>
  <c r="AQ20" i="61"/>
  <c r="AP20" i="61"/>
  <c r="AO20" i="61"/>
  <c r="AN20" i="61"/>
  <c r="AM20" i="61"/>
  <c r="AL20" i="61"/>
  <c r="AK20" i="61"/>
  <c r="AJ20" i="61"/>
  <c r="AD20" i="61"/>
  <c r="AC20" i="61"/>
  <c r="AB20" i="61"/>
  <c r="AA20" i="61"/>
  <c r="Z20" i="61"/>
  <c r="Y20" i="61"/>
  <c r="X20" i="61"/>
  <c r="W20" i="61"/>
  <c r="V20" i="61"/>
  <c r="U20" i="61"/>
  <c r="T20" i="61"/>
  <c r="AS19" i="61"/>
  <c r="AR19" i="61"/>
  <c r="AQ19" i="61"/>
  <c r="AP19" i="61"/>
  <c r="AO19" i="61"/>
  <c r="AN19" i="61"/>
  <c r="AM19" i="61"/>
  <c r="AL19" i="61"/>
  <c r="AK19" i="61"/>
  <c r="AJ19" i="61"/>
  <c r="AD19" i="61"/>
  <c r="AC19" i="61"/>
  <c r="AB19" i="61"/>
  <c r="AA19" i="61"/>
  <c r="Z19" i="61"/>
  <c r="Y19" i="61"/>
  <c r="X19" i="61"/>
  <c r="W19" i="61"/>
  <c r="V19" i="61"/>
  <c r="U19" i="61"/>
  <c r="T19" i="61"/>
  <c r="AS18" i="61"/>
  <c r="AR18" i="61"/>
  <c r="AQ18" i="61"/>
  <c r="AP18" i="61"/>
  <c r="AO18" i="61"/>
  <c r="AN18" i="61"/>
  <c r="AM18" i="61"/>
  <c r="AL18" i="61"/>
  <c r="AK18" i="61"/>
  <c r="AJ18" i="61"/>
  <c r="AD18" i="61"/>
  <c r="AC18" i="61"/>
  <c r="AB18" i="61"/>
  <c r="AA18" i="61"/>
  <c r="Z18" i="61"/>
  <c r="Y18" i="61"/>
  <c r="X18" i="61"/>
  <c r="W18" i="61"/>
  <c r="V18" i="61"/>
  <c r="U18" i="61"/>
  <c r="T18" i="61"/>
  <c r="AS17" i="61"/>
  <c r="AR17" i="61"/>
  <c r="AQ17" i="61"/>
  <c r="AP17" i="61"/>
  <c r="AO17" i="61"/>
  <c r="AN17" i="61"/>
  <c r="AM17" i="61"/>
  <c r="AL17" i="61"/>
  <c r="AK17" i="61"/>
  <c r="AJ17" i="61"/>
  <c r="AD17" i="61"/>
  <c r="AC17" i="61"/>
  <c r="AB17" i="61"/>
  <c r="AA17" i="61"/>
  <c r="Z17" i="61"/>
  <c r="Y17" i="61"/>
  <c r="X17" i="61"/>
  <c r="W17" i="61"/>
  <c r="V17" i="61"/>
  <c r="U17" i="61"/>
  <c r="T17" i="61"/>
  <c r="AS16" i="61"/>
  <c r="AR16" i="61"/>
  <c r="AQ16" i="61"/>
  <c r="AP16" i="61"/>
  <c r="AO16" i="61"/>
  <c r="AN16" i="61"/>
  <c r="AM16" i="61"/>
  <c r="AL16" i="61"/>
  <c r="AK16" i="61"/>
  <c r="AJ16" i="61"/>
  <c r="AD16" i="61"/>
  <c r="AC16" i="61"/>
  <c r="AB16" i="61"/>
  <c r="AA16" i="61"/>
  <c r="Z16" i="61"/>
  <c r="Y16" i="61"/>
  <c r="X16" i="61"/>
  <c r="W16" i="61"/>
  <c r="V16" i="61"/>
  <c r="U16" i="61"/>
  <c r="T16" i="61"/>
  <c r="AS15" i="61"/>
  <c r="AR15" i="61"/>
  <c r="AQ15" i="61"/>
  <c r="AP15" i="61"/>
  <c r="AO15" i="61"/>
  <c r="AN15" i="61"/>
  <c r="AM15" i="61"/>
  <c r="AL15" i="61"/>
  <c r="AK15" i="61"/>
  <c r="AJ15" i="61"/>
  <c r="AD15" i="61"/>
  <c r="AC15" i="61"/>
  <c r="AB15" i="61"/>
  <c r="AA15" i="61"/>
  <c r="Z15" i="61"/>
  <c r="Y15" i="61"/>
  <c r="X15" i="61"/>
  <c r="W15" i="61"/>
  <c r="V15" i="61"/>
  <c r="U15" i="61"/>
  <c r="T15" i="61"/>
  <c r="AS14" i="61"/>
  <c r="AR14" i="61"/>
  <c r="AQ14" i="61"/>
  <c r="AP14" i="61"/>
  <c r="AO14" i="61"/>
  <c r="AN14" i="61"/>
  <c r="AM14" i="61"/>
  <c r="AL14" i="61"/>
  <c r="AK14" i="61"/>
  <c r="AJ14" i="61"/>
  <c r="AD14" i="61"/>
  <c r="AC14" i="61"/>
  <c r="AB14" i="61"/>
  <c r="AA14" i="61"/>
  <c r="Z14" i="61"/>
  <c r="Y14" i="61"/>
  <c r="X14" i="61"/>
  <c r="W14" i="61"/>
  <c r="V14" i="61"/>
  <c r="U14" i="61"/>
  <c r="T14" i="61"/>
  <c r="AS13" i="61"/>
  <c r="AR13" i="61"/>
  <c r="AQ13" i="61"/>
  <c r="AP13" i="61"/>
  <c r="AO13" i="61"/>
  <c r="AN13" i="61"/>
  <c r="AM13" i="61"/>
  <c r="AL13" i="61"/>
  <c r="AK13" i="61"/>
  <c r="AJ13" i="61"/>
  <c r="AD13" i="61"/>
  <c r="AC13" i="61"/>
  <c r="AB13" i="61"/>
  <c r="AA13" i="61"/>
  <c r="Z13" i="61"/>
  <c r="Y13" i="61"/>
  <c r="X13" i="61"/>
  <c r="W13" i="61"/>
  <c r="V13" i="61"/>
  <c r="U13" i="61"/>
  <c r="T13" i="61"/>
  <c r="AS12" i="61"/>
  <c r="AR12" i="61"/>
  <c r="AQ12" i="61"/>
  <c r="AP12" i="61"/>
  <c r="AO12" i="61"/>
  <c r="AN12" i="61"/>
  <c r="AM12" i="61"/>
  <c r="AL12" i="61"/>
  <c r="AK12" i="61"/>
  <c r="AJ12" i="61"/>
  <c r="AD12" i="61"/>
  <c r="AC12" i="61"/>
  <c r="AB12" i="61"/>
  <c r="AA12" i="61"/>
  <c r="Z12" i="61"/>
  <c r="Y12" i="61"/>
  <c r="X12" i="61"/>
  <c r="W12" i="61"/>
  <c r="V12" i="61"/>
  <c r="U12" i="61"/>
  <c r="T12" i="61"/>
  <c r="AS11" i="61"/>
  <c r="AR11" i="61"/>
  <c r="AQ11" i="61"/>
  <c r="AP11" i="61"/>
  <c r="AO11" i="61"/>
  <c r="AN11" i="61"/>
  <c r="AM11" i="61"/>
  <c r="AL11" i="61"/>
  <c r="AK11" i="61"/>
  <c r="AJ11" i="61"/>
  <c r="AD11" i="61"/>
  <c r="AC11" i="61"/>
  <c r="AB11" i="61"/>
  <c r="AA11" i="61"/>
  <c r="Z11" i="61"/>
  <c r="Y11" i="61"/>
  <c r="X11" i="61"/>
  <c r="W11" i="61"/>
  <c r="V11" i="61"/>
  <c r="U11" i="61"/>
  <c r="T11" i="61"/>
  <c r="AS10" i="61"/>
  <c r="AR10" i="61"/>
  <c r="AQ10" i="61"/>
  <c r="AP10" i="61"/>
  <c r="AO10" i="61"/>
  <c r="AN10" i="61"/>
  <c r="AM10" i="61"/>
  <c r="AL10" i="61"/>
  <c r="AK10" i="61"/>
  <c r="AJ10" i="61"/>
  <c r="AD10" i="61"/>
  <c r="AC10" i="61"/>
  <c r="AB10" i="61"/>
  <c r="AA10" i="61"/>
  <c r="Z10" i="61"/>
  <c r="Y10" i="61"/>
  <c r="X10" i="61"/>
  <c r="W10" i="61"/>
  <c r="V10" i="61"/>
  <c r="U10" i="61"/>
  <c r="T10" i="61"/>
  <c r="AS9" i="61"/>
  <c r="AR9" i="61"/>
  <c r="AQ9" i="61"/>
  <c r="AP9" i="61"/>
  <c r="AO9" i="61"/>
  <c r="AN9" i="61"/>
  <c r="AM9" i="61"/>
  <c r="AL9" i="61"/>
  <c r="AK9" i="61"/>
  <c r="AJ9" i="61"/>
  <c r="AD9" i="61"/>
  <c r="AC9" i="61"/>
  <c r="AB9" i="61"/>
  <c r="AA9" i="61"/>
  <c r="Z9" i="61"/>
  <c r="Y9" i="61"/>
  <c r="X9" i="61"/>
  <c r="W9" i="61"/>
  <c r="V9" i="61"/>
  <c r="U9" i="61"/>
  <c r="T9" i="61"/>
  <c r="AS8" i="61"/>
  <c r="AR8" i="61"/>
  <c r="AQ8" i="61"/>
  <c r="AP8" i="61"/>
  <c r="AO8" i="61"/>
  <c r="AN8" i="61"/>
  <c r="AM8" i="61"/>
  <c r="AL8" i="61"/>
  <c r="AK8" i="61"/>
  <c r="AJ8" i="61"/>
  <c r="AD8" i="61"/>
  <c r="AC8" i="61"/>
  <c r="AB8" i="61"/>
  <c r="Z8" i="61"/>
  <c r="Y8" i="61"/>
  <c r="X8" i="61"/>
  <c r="W8" i="61"/>
  <c r="V8" i="61"/>
  <c r="U8" i="61"/>
  <c r="T8" i="61"/>
  <c r="AS7" i="61"/>
  <c r="AR7" i="61"/>
  <c r="AQ7" i="61"/>
  <c r="AP7" i="61"/>
  <c r="AO7" i="61"/>
  <c r="AN7" i="61"/>
  <c r="AM7" i="61"/>
  <c r="AL7" i="61"/>
  <c r="AK7" i="61"/>
  <c r="AJ7" i="61"/>
  <c r="AD7" i="61"/>
  <c r="AC7" i="61"/>
  <c r="AB7" i="61"/>
  <c r="AA7" i="61"/>
  <c r="Z7" i="61"/>
  <c r="Y7" i="61"/>
  <c r="X7" i="61"/>
  <c r="W7" i="61"/>
  <c r="V7" i="61"/>
  <c r="U7" i="61"/>
  <c r="T7" i="61"/>
  <c r="AT6" i="61"/>
  <c r="AR6" i="61"/>
  <c r="AQ6" i="61"/>
  <c r="AP6" i="61"/>
  <c r="AO6" i="61"/>
  <c r="AN6" i="61"/>
  <c r="AM6" i="61"/>
  <c r="AL6" i="61"/>
  <c r="AK6" i="61"/>
  <c r="AD6" i="61"/>
  <c r="AC6" i="61"/>
  <c r="AB6" i="61"/>
  <c r="AA6" i="61"/>
  <c r="Z6" i="61"/>
  <c r="Y6" i="61"/>
  <c r="X6" i="61"/>
  <c r="W6" i="61"/>
  <c r="V6" i="61"/>
  <c r="U6" i="61"/>
  <c r="J16" i="35"/>
  <c r="J15" i="35"/>
  <c r="C31" i="35"/>
  <c r="J14" i="35"/>
  <c r="C30" i="35"/>
  <c r="J13" i="35"/>
  <c r="C29" i="35"/>
  <c r="J11" i="35"/>
  <c r="C27" i="35"/>
  <c r="J10" i="35"/>
  <c r="C26" i="35"/>
  <c r="J9" i="35"/>
  <c r="C25" i="35"/>
  <c r="AT52" i="61" l="1"/>
  <c r="AN55" i="61"/>
  <c r="T57" i="61"/>
  <c r="AO55" i="61"/>
  <c r="AK57" i="61"/>
  <c r="AS55" i="61"/>
  <c r="AO57" i="61"/>
  <c r="AT49" i="61"/>
  <c r="AP51" i="61"/>
  <c r="AT57" i="61"/>
  <c r="AT53" i="61"/>
  <c r="AR54" i="61"/>
  <c r="AP55" i="61"/>
  <c r="AN49" i="61"/>
  <c r="AT54" i="61"/>
  <c r="AR55" i="61"/>
  <c r="AN57" i="61"/>
  <c r="AR49" i="61"/>
  <c r="AL52" i="61"/>
  <c r="AR57" i="61"/>
  <c r="AM52" i="61"/>
  <c r="AS57" i="61"/>
  <c r="AT50" i="61"/>
  <c r="AP52" i="61"/>
  <c r="AJ55" i="61"/>
  <c r="AK55" i="61"/>
  <c r="AL51" i="61"/>
  <c r="AT55" i="61"/>
  <c r="AT51" i="61"/>
  <c r="AN54" i="61"/>
  <c r="AL55" i="61"/>
  <c r="AM49" i="61"/>
  <c r="AQ49" i="61"/>
  <c r="AK50" i="61"/>
  <c r="AO50" i="61"/>
  <c r="AS50" i="61"/>
  <c r="AK52" i="61"/>
  <c r="AO52" i="61"/>
  <c r="AS52" i="61"/>
  <c r="AN48" i="61"/>
  <c r="AR48" i="61"/>
  <c r="AK49" i="61"/>
  <c r="AO49" i="61"/>
  <c r="AS49" i="61"/>
  <c r="AJ52" i="61"/>
  <c r="AN52" i="61"/>
  <c r="AR52" i="61"/>
  <c r="AM55" i="61"/>
  <c r="AQ55" i="61"/>
  <c r="AL49" i="61"/>
  <c r="AP49" i="61"/>
  <c r="W53" i="61"/>
  <c r="AA53" i="61"/>
  <c r="AA52" i="61"/>
  <c r="AS54" i="61"/>
  <c r="AL48" i="61"/>
  <c r="AP48" i="61"/>
  <c r="AT48" i="61"/>
  <c r="AM50" i="61"/>
  <c r="AQ50" i="61"/>
  <c r="AN51" i="61"/>
  <c r="AR51" i="61"/>
  <c r="AK53" i="61"/>
  <c r="AO53" i="61"/>
  <c r="AS53" i="61"/>
  <c r="AL54" i="61"/>
  <c r="AP54" i="61"/>
  <c r="AK48" i="61"/>
  <c r="AO48" i="61"/>
  <c r="AS48" i="61"/>
  <c r="AL50" i="61"/>
  <c r="AP50" i="61"/>
  <c r="W51" i="61"/>
  <c r="AQ51" i="61"/>
  <c r="AJ53" i="61"/>
  <c r="AN53" i="61"/>
  <c r="AR53" i="61"/>
  <c r="AK54" i="61"/>
  <c r="AO54" i="61"/>
  <c r="W48" i="61"/>
  <c r="AQ48" i="61"/>
  <c r="AJ50" i="61"/>
  <c r="AN50" i="61"/>
  <c r="AR50" i="61"/>
  <c r="AK51" i="61"/>
  <c r="AO51" i="61"/>
  <c r="AS51" i="61"/>
  <c r="AL53" i="61"/>
  <c r="AP53" i="61"/>
  <c r="W54" i="61"/>
  <c r="AQ54" i="61"/>
  <c r="AJ57" i="61"/>
  <c r="AL57" i="61"/>
  <c r="AP57" i="61"/>
  <c r="AM57" i="61"/>
  <c r="AA57" i="61"/>
  <c r="AJ54" i="61"/>
  <c r="AJ49" i="61"/>
  <c r="AJ51" i="61"/>
  <c r="AQ53" i="61"/>
  <c r="AA48" i="61"/>
  <c r="AA49" i="61"/>
  <c r="W50" i="61"/>
  <c r="AA51" i="61"/>
  <c r="AM51" i="61"/>
  <c r="W52" i="61"/>
  <c r="AQ52" i="61"/>
  <c r="AM53" i="61"/>
  <c r="AA54" i="61"/>
  <c r="AM54" i="61"/>
  <c r="AA55" i="61"/>
  <c r="W57" i="61"/>
  <c r="AQ57" i="61"/>
  <c r="X48" i="61"/>
  <c r="AB48" i="61"/>
  <c r="X49" i="61"/>
  <c r="AB49" i="61"/>
  <c r="X50" i="61"/>
  <c r="AB50" i="61"/>
  <c r="X51" i="61"/>
  <c r="AB51" i="61"/>
  <c r="X52" i="61"/>
  <c r="AB52" i="61"/>
  <c r="X53" i="61"/>
  <c r="AB53" i="61"/>
  <c r="X54" i="61"/>
  <c r="AB54" i="61"/>
  <c r="X55" i="61"/>
  <c r="AB55" i="61"/>
  <c r="X57" i="61"/>
  <c r="AB57" i="61"/>
  <c r="AM48" i="61"/>
  <c r="U48" i="61"/>
  <c r="Y48" i="61"/>
  <c r="AC48" i="61"/>
  <c r="U49" i="61"/>
  <c r="Y49" i="61"/>
  <c r="AC49" i="61"/>
  <c r="U50" i="61"/>
  <c r="Y50" i="61"/>
  <c r="AC50" i="61"/>
  <c r="U51" i="61"/>
  <c r="Y51" i="61"/>
  <c r="AC51" i="61"/>
  <c r="U52" i="61"/>
  <c r="Y52" i="61"/>
  <c r="AC52" i="61"/>
  <c r="U53" i="61"/>
  <c r="Y53" i="61"/>
  <c r="AC53" i="61"/>
  <c r="U54" i="61"/>
  <c r="Y54" i="61"/>
  <c r="AC54" i="61"/>
  <c r="U55" i="61"/>
  <c r="Y55" i="61"/>
  <c r="AC55" i="61"/>
  <c r="U57" i="61"/>
  <c r="Y57" i="61"/>
  <c r="AC57" i="61"/>
  <c r="W49" i="61"/>
  <c r="AA50" i="61"/>
  <c r="W55" i="61"/>
  <c r="V48" i="61"/>
  <c r="Z48" i="61"/>
  <c r="AD48" i="61"/>
  <c r="V49" i="61"/>
  <c r="Z49" i="61"/>
  <c r="AD49" i="61"/>
  <c r="V50" i="61"/>
  <c r="Z50" i="61"/>
  <c r="AD50" i="61"/>
  <c r="V51" i="61"/>
  <c r="Z51" i="61"/>
  <c r="AD51" i="61"/>
  <c r="V52" i="61"/>
  <c r="Z52" i="61"/>
  <c r="AD52" i="61"/>
  <c r="V53" i="61"/>
  <c r="Z53" i="61"/>
  <c r="AD53" i="61"/>
  <c r="V54" i="61"/>
  <c r="Z54" i="61"/>
  <c r="AD54" i="61"/>
  <c r="V55" i="61"/>
  <c r="Z55" i="61"/>
  <c r="AD55" i="61"/>
  <c r="V57" i="61"/>
  <c r="Z57" i="61"/>
  <c r="AD57" i="61"/>
  <c r="K13" i="35"/>
  <c r="K8" i="35"/>
  <c r="K14" i="35"/>
  <c r="K15" i="35"/>
  <c r="D24" i="35"/>
  <c r="K9" i="35"/>
  <c r="K11" i="35"/>
  <c r="D22" i="35" l="1"/>
  <c r="K10" i="35"/>
  <c r="D27" i="35"/>
  <c r="D23" i="35"/>
  <c r="D25" i="35"/>
  <c r="D26" i="35"/>
  <c r="D29" i="35"/>
  <c r="D31" i="35"/>
  <c r="D30" i="35"/>
</calcChain>
</file>

<file path=xl/sharedStrings.xml><?xml version="1.0" encoding="utf-8"?>
<sst xmlns="http://schemas.openxmlformats.org/spreadsheetml/2006/main" count="13638" uniqueCount="453">
  <si>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</si>
  <si>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</si>
  <si>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</si>
  <si>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</si>
  <si>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</si>
  <si>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</si>
  <si>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</si>
  <si>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</si>
  <si>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</si>
  <si>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</si>
  <si>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</si>
  <si>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</si>
  <si>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</si>
  <si>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</si>
  <si>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</si>
  <si>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</si>
  <si>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</si>
  <si>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</si>
  <si>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</si>
  <si>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</si>
  <si>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</si>
  <si>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</si>
  <si>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</si>
  <si>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</si>
  <si>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</si>
  <si>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</si>
  <si>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</si>
  <si>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</si>
  <si>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</si>
  <si>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</si>
  <si>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</si>
  <si>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</si>
  <si>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</si>
  <si>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</si>
  <si>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</si>
  <si>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</si>
  <si>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</si>
  <si>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</si>
  <si>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</si>
  <si>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</si>
  <si>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</si>
  <si>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</si>
  <si>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</si>
  <si>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</si>
  <si>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</si>
  <si>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</si>
  <si>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</si>
  <si>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</si>
  <si>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</si>
  <si>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</si>
  <si>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</si>
  <si>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</si>
  <si>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</si>
  <si>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</si>
  <si>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</si>
  <si>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</si>
  <si>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</si>
  <si>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</si>
  <si>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</si>
  <si>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</si>
  <si>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</si>
  <si>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</si>
  <si>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</si>
  <si>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</si>
  <si>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</si>
  <si>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</si>
  <si>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</si>
  <si>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</si>
  <si>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</si>
  <si>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</si>
  <si>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</si>
  <si>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</si>
  <si>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</si>
  <si>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</si>
  <si>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</si>
  <si>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</si>
  <si>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</si>
  <si>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</si>
  <si>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</si>
  <si>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</si>
  <si>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</si>
  <si>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</si>
  <si>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</si>
  <si>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</si>
  <si>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</si>
  <si>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</si>
  <si>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</si>
  <si>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</si>
  <si>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</si>
  <si>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</si>
  <si>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</si>
  <si>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</si>
  <si>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</si>
  <si>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</si>
  <si>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</si>
  <si>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</si>
  <si>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</si>
  <si>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</si>
  <si>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</si>
  <si>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</si>
  <si>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</si>
  <si>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</si>
  <si>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</si>
  <si>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</si>
  <si>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</si>
  <si>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</si>
  <si>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</si>
  <si>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</si>
  <si>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</si>
  <si>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</si>
  <si>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</si>
  <si>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</si>
  <si>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</si>
  <si>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</si>
  <si>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</si>
  <si>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</si>
  <si>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</si>
  <si>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</si>
  <si>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</si>
  <si>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</si>
  <si>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</si>
  <si>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</si>
  <si>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</si>
  <si>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</si>
  <si>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</si>
  <si>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</si>
  <si>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</si>
  <si>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</si>
  <si>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</si>
  <si>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</si>
  <si>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</si>
  <si>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</si>
  <si>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</si>
  <si>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</si>
  <si>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</si>
  <si>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</si>
  <si>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</si>
  <si>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</si>
  <si>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</si>
  <si>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</si>
  <si>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</si>
  <si>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</si>
  <si>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</si>
  <si>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</si>
  <si>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</si>
  <si>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</si>
  <si>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</si>
  <si>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</si>
  <si>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</si>
  <si>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</si>
  <si>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</si>
  <si>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</si>
  <si>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</si>
  <si>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</si>
  <si>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</si>
  <si>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</si>
  <si>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</si>
  <si>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</si>
  <si>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</si>
  <si>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</si>
  <si>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</si>
  <si>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</si>
  <si>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</si>
  <si>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</si>
  <si>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</si>
  <si>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</si>
  <si>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</si>
  <si>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</si>
  <si>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</si>
  <si>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</si>
  <si>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</si>
  <si>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</si>
  <si>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</si>
  <si>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</si>
  <si>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</si>
  <si>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</si>
  <si>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</si>
  <si>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</si>
  <si>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</si>
  <si>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</si>
  <si>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</si>
  <si>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</si>
  <si>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</si>
  <si>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</si>
  <si>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</si>
  <si>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</si>
  <si>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</si>
  <si>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</si>
  <si>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</si>
  <si>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</si>
  <si>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</si>
  <si>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</si>
  <si>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</si>
  <si>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</si>
  <si>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</si>
  <si>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</si>
  <si>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</si>
  <si>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</si>
  <si>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</si>
  <si>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</si>
  <si>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</si>
  <si>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</si>
  <si>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</si>
  <si>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</si>
  <si>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</si>
  <si>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</si>
  <si>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</si>
  <si>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NACE 2007 industry</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</si>
  <si>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</si>
  <si>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</si>
  <si>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</si>
  <si>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</si>
  <si>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</si>
  <si>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</si>
  <si>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</si>
  <si>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</si>
  <si>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</si>
  <si>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</si>
  <si>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</si>
  <si>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</si>
  <si>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</si>
  <si>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</si>
  <si>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</si>
  <si>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</si>
  <si>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</si>
  <si>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</si>
  <si>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</si>
  <si>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</si>
  <si>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</si>
  <si>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</si>
  <si>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</si>
  <si>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</si>
  <si>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</si>
  <si>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</si>
  <si>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</si>
  <si>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</si>
  <si>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</si>
  <si>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</si>
  <si>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</si>
  <si>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</si>
  <si>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</si>
  <si>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</si>
  <si>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</si>
  <si>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</si>
  <si>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</si>
  <si>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</si>
  <si>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</si>
  <si>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</si>
  <si>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</si>
  <si>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</si>
  <si>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</si>
  <si>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</si>
  <si>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</si>
  <si>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</si>
  <si>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</si>
  <si>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</si>
  <si>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</si>
  <si>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</si>
  <si>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</si>
  <si>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</si>
  <si>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</si>
  <si>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</si>
  <si>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</si>
  <si>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</si>
  <si>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</si>
  <si>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</si>
  <si>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</si>
  <si>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</si>
  <si>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</si>
  <si>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</si>
  <si>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</si>
  <si>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</si>
  <si>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</si>
  <si>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</si>
  <si>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</si>
  <si>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</si>
  <si>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</si>
  <si>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</si>
  <si>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</si>
  <si>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</si>
  <si>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</si>
  <si>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</si>
  <si>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</si>
  <si>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</si>
  <si>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</si>
  <si>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</si>
  <si>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</si>
  <si>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</si>
  <si>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</si>
  <si>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</si>
  <si>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</si>
  <si>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</si>
  <si>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</si>
  <si>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</si>
  <si>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</si>
  <si>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</si>
  <si>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</si>
  <si>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</si>
  <si>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</si>
  <si>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</si>
  <si>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</si>
  <si>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</si>
  <si>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</si>
  <si>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</si>
  <si>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</si>
  <si>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</si>
  <si>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8 Emissions transports</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</si>
  <si>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</si>
  <si>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</si>
  <si>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</si>
  <si>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</si>
  <si>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</si>
  <si>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</si>
  <si>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</si>
  <si>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</si>
  <si>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</si>
  <si>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</si>
  <si>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</si>
  <si>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</si>
  <si>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</si>
  <si>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</si>
  <si>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</si>
  <si>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</si>
  <si>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</si>
  <si>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</si>
  <si>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</si>
  <si>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</si>
  <si>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</si>
  <si>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</si>
  <si>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</si>
  <si>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</si>
  <si>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</si>
  <si>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</si>
  <si>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</si>
  <si>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</si>
  <si>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</si>
  <si>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</si>
  <si>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</si>
  <si>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</si>
  <si>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</si>
  <si>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</si>
  <si>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</si>
  <si>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</si>
  <si>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</si>
  <si>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</si>
  <si>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</si>
  <si>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</si>
  <si>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</si>
  <si>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</si>
  <si>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</si>
  <si>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</si>
  <si>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</si>
  <si>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</si>
  <si>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</si>
  <si>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</si>
  <si>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</si>
  <si>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</si>
  <si>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</si>
  <si>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</si>
  <si>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</si>
  <si>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</si>
  <si>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</si>
  <si>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</si>
  <si>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</si>
  <si>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</si>
  <si>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</si>
  <si>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</si>
  <si>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</si>
  <si>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</si>
  <si>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</si>
  <si>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</si>
  <si>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</si>
  <si>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</si>
  <si>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</si>
  <si>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</si>
  <si>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</si>
  <si>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</si>
  <si>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</si>
  <si>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</si>
  <si>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</si>
  <si>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</si>
  <si>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</si>
  <si>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</si>
  <si>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</si>
  <si>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</si>
  <si>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</si>
  <si>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</si>
  <si>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</si>
  <si>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</si>
  <si>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</si>
  <si>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</si>
  <si>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</si>
  <si>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</si>
  <si>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</si>
  <si>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</si>
  <si>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 xml:space="preserve">Tonnes carbon dioxide equivalents per million SEK (2022 prices) </t>
  </si>
  <si>
    <t>***Preliminära årssiffror</t>
  </si>
  <si>
    <t>***Preliminary figures</t>
  </si>
  <si>
    <t>Intensiteter: Utsläpp av växthusgaser per förädlingsvärde, ton koldioxidekvivalenter per miljoner kronor (2022 års priser)</t>
  </si>
  <si>
    <t>2023K2</t>
  </si>
  <si>
    <t>2023K3</t>
  </si>
  <si>
    <t>BNP från produktionssidan</t>
  </si>
  <si>
    <t>Intensitet (utsläpp per krona)</t>
  </si>
  <si>
    <t>2023K4</t>
  </si>
  <si>
    <t>2024K1</t>
  </si>
  <si>
    <r>
      <t xml:space="preserve">Förändring jämfört med samma kvartal 2023
</t>
    </r>
    <r>
      <rPr>
        <sz val="10"/>
        <rFont val="Calibri"/>
        <family val="2"/>
      </rPr>
      <t>Change compared with same quarter 2023</t>
    </r>
  </si>
  <si>
    <t>Fasta priser referensår 2023, mnkr efter näringsgren SNI 2007 och kvartal</t>
  </si>
  <si>
    <t>ton koldioxidekvivalenter per miljoner kronor (2023 års priser)</t>
  </si>
  <si>
    <t>..</t>
  </si>
  <si>
    <t>2023***</t>
  </si>
  <si>
    <t>BNP från produktionssidan (ENS2010), fasta priser referensår 2023, 
mnkr efter näringsgren SNI 2007 (summerade kvartal)</t>
  </si>
  <si>
    <t>GDP production approach (ESA2010), constant prices reference year 2023.
by industrial classfication NACE Rev.2 (sum of quarters)</t>
  </si>
  <si>
    <t xml:space="preserve">Intensities: Emissions of greenhouse gases by value added, tonnes carbon dioxide equivalents per million SEK (2023 prices) </t>
  </si>
  <si>
    <t>Intensiteter: Utsläpp av växthusgaser per förädlingsvärde, ton koldioxidekvivalenter per miljoner kronor (2023 års priser)</t>
  </si>
  <si>
    <t>Preliminära årsdata: Utsläpp av växthusgaser, intensiteter, förädlingsvärde samt sysselsättning 2008-2023</t>
  </si>
  <si>
    <t>Preliminary yearly data: Emissions of GHG, intensities, value added and employment 2008-2023</t>
  </si>
  <si>
    <t>-</t>
  </si>
  <si>
    <t>Tusen ton koldioxidekvivalenter och mnkr (fasta priser 2023).</t>
  </si>
  <si>
    <t>2024k2</t>
  </si>
  <si>
    <t>2024K2</t>
  </si>
  <si>
    <t>e-post: johanna.takman@scb.se / miljorakenskaper@scb.se</t>
  </si>
  <si>
    <t>Constant prices reference year 2023, by industrial classification NACE Rev.2 and quarter</t>
  </si>
  <si>
    <t xml:space="preserve">Tonnes carbon dioxide equivalents per million SEK (2023 prices) </t>
  </si>
  <si>
    <t>Emissions of greenhouse gases and value added, second quarter 2024</t>
  </si>
  <si>
    <t>Thousand tonnes carbon dioxide equivalents constant prices, reference year 2023, SEK millions</t>
  </si>
  <si>
    <t>2024k3</t>
  </si>
  <si>
    <t>2024k1</t>
  </si>
  <si>
    <t>2023k4</t>
  </si>
  <si>
    <t>2024K3</t>
  </si>
  <si>
    <t>Andel 2024K3</t>
  </si>
  <si>
    <t>Emissions of greenhouse gases by industry SNI 2007 (NACE Rev. 2) and quarter, 2008Q1-2024Q3</t>
  </si>
  <si>
    <t>Utsläpp av växthusgaser redovisat efter näringsgren SNI 2007 och kvartal, 2008K1-2024K3</t>
  </si>
  <si>
    <t>Utsläpp av växthusgaser 2008K1-2024K3</t>
  </si>
  <si>
    <t>Emissions of Greenhouse gases (GHG), 2008Q1-2024Q3</t>
  </si>
  <si>
    <t>Utsläpp per förädlingsvärde 2008K1-2024K3</t>
  </si>
  <si>
    <t>Greenhouse gas emissions by value added, 2008Q1-2024Q3</t>
  </si>
  <si>
    <t>Utsläpp per sysselsatta 2008K1-2024K3</t>
  </si>
  <si>
    <t>Greenhouse gas emissions by Employees, 2008Q1-2024Q3</t>
  </si>
  <si>
    <t>Förädlingsvärde efter näringsgren SNI 2007, 2008K1-2024K3</t>
  </si>
  <si>
    <t>Value added by industry SNI 2007 (NACE) 2008Q1-2024Q3</t>
  </si>
  <si>
    <t>Sysselsättning efter näringsgren SNI 2007, 2008K1-2024K3</t>
  </si>
  <si>
    <t>Employment by industry SNI 2007 (NACE), 2008Q1-2024Q3</t>
  </si>
  <si>
    <t>Utsläpp av växthusgaser för mobila, 2008K1-2024K3</t>
  </si>
  <si>
    <t>Greenhouse gas emissions, transportation sector, 2008Q1-2024Q3</t>
  </si>
  <si>
    <t>Nils Brown, Statistics Sweden</t>
  </si>
  <si>
    <t>Nils Brown, Statistiska centralbyrån (SCB)</t>
  </si>
  <si>
    <t>Telephone: +46 10 479 40 26</t>
  </si>
  <si>
    <t>Telefon: 010 479 40 26</t>
  </si>
  <si>
    <t>e-post: nils.brown@scb.se / miljorakenskaper@scb.se</t>
  </si>
  <si>
    <t>Siffrorna granskade - några ändringar i totalerna se granskningsdok. Samt senast uppdatering</t>
  </si>
  <si>
    <t>Utsläpp av växthusgaser och förädlingsvärde tredje kvartalet 2024</t>
  </si>
  <si>
    <t>Value added</t>
  </si>
  <si>
    <t>NACE 2007 Industry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</si>
</sst>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0"/>
    <numFmt numFmtId="167" formatCode="0.0000"/>
  </numFmts>
  <fonts count="54"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5">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style="thin">
        <color indexed="64"/>
      </right>
      <top/>
      <bottom style="thin">
        <color rgb="FF95B3D7"/>
      </bottom>
      <diagonal/>
    </border>
    <border>
      <left/>
      <right/>
      <top style="thin">
        <color theme="4" tint="0.39997558519241921"/>
      </top>
      <bottom/>
      <diagonal/>
    </border>
    <border>
      <left style="thin">
        <color indexed="64"/>
      </left>
      <right/>
      <top style="thin">
        <color rgb="FF95B3D7"/>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370">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26" fillId="2" borderId="14" xfId="5" quotePrefix="1" applyFont="1" applyFill="1" applyBorder="1" applyAlignment="1" applyProtection="1">
      <alignment horizontal="center"/>
    </xf>
    <xf numFmtId="0" fontId="26" fillId="2" borderId="15" xfId="5" applyFont="1" applyFill="1" applyBorder="1" applyAlignment="1" applyProtection="1"/>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3" fontId="35" fillId="0" borderId="0" xfId="0" applyNumberFormat="1" applyFont="1" applyFill="1" applyBorder="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3" fontId="35" fillId="0" borderId="14" xfId="0" applyNumberFormat="1" applyFont="1" applyFill="1" applyBorder="1" applyProtection="1"/>
    <xf numFmtId="3" fontId="35" fillId="0" borderId="16" xfId="0" applyNumberFormat="1" applyFont="1" applyFill="1" applyBorder="1" applyProtection="1"/>
    <xf numFmtId="3" fontId="40" fillId="4" borderId="17" xfId="0" applyNumberFormat="1" applyFont="1" applyFill="1" applyBorder="1"/>
    <xf numFmtId="3" fontId="40" fillId="4" borderId="18" xfId="0" applyNumberFormat="1" applyFont="1" applyFill="1" applyBorder="1"/>
    <xf numFmtId="3" fontId="35" fillId="0" borderId="14" xfId="0" applyNumberFormat="1" applyFont="1" applyFill="1" applyBorder="1"/>
    <xf numFmtId="3" fontId="35" fillId="0" borderId="16" xfId="0" applyNumberFormat="1" applyFont="1" applyFill="1" applyBorder="1"/>
    <xf numFmtId="3" fontId="37" fillId="0" borderId="14" xfId="0" applyNumberFormat="1" applyFont="1" applyFill="1" applyBorder="1"/>
    <xf numFmtId="3" fontId="37" fillId="0" borderId="16" xfId="0" applyNumberFormat="1" applyFont="1" applyFill="1" applyBorder="1"/>
    <xf numFmtId="0" fontId="31" fillId="0" borderId="0" xfId="4" applyFont="1" applyAlignment="1"/>
    <xf numFmtId="0" fontId="38" fillId="0" borderId="6" xfId="0" applyFont="1" applyFill="1" applyBorder="1"/>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0" fontId="38" fillId="0" borderId="1" xfId="0" applyFont="1" applyFill="1" applyBorder="1"/>
    <xf numFmtId="0" fontId="32" fillId="0" borderId="1" xfId="0" applyFont="1" applyFill="1" applyBorder="1"/>
    <xf numFmtId="4" fontId="37" fillId="0" borderId="0" xfId="0" applyNumberFormat="1" applyFont="1" applyFill="1" applyBorder="1" applyAlignment="1">
      <alignment horizontal="left"/>
    </xf>
    <xf numFmtId="1" fontId="37" fillId="0" borderId="14" xfId="0" applyNumberFormat="1" applyFont="1" applyFill="1" applyBorder="1"/>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10" fillId="0" borderId="0" xfId="1" applyNumberFormat="1"/>
    <xf numFmtId="3" fontId="0" fillId="0" borderId="0" xfId="0" applyNumberFormat="1" applyFont="1" applyFill="1"/>
    <xf numFmtId="3" fontId="39" fillId="0" borderId="15" xfId="0" applyNumberFormat="1" applyFont="1" applyBorder="1"/>
    <xf numFmtId="164" fontId="39" fillId="0" borderId="15" xfId="0" applyNumberFormat="1" applyFont="1" applyBorder="1"/>
    <xf numFmtId="1" fontId="29" fillId="0" borderId="0" xfId="0" applyNumberFormat="1" applyFont="1" applyFill="1" applyBorder="1"/>
    <xf numFmtId="2" fontId="37" fillId="0" borderId="0" xfId="0" applyNumberFormat="1" applyFont="1"/>
    <xf numFmtId="0" fontId="22" fillId="0" borderId="0" xfId="6" applyAlignment="1" applyProtection="1">
      <alignment horizontal="left"/>
    </xf>
    <xf numFmtId="3" fontId="39" fillId="0" borderId="0" xfId="0" applyNumberFormat="1" applyFont="1" applyBorder="1"/>
    <xf numFmtId="0" fontId="38" fillId="0" borderId="9" xfId="0" applyFont="1" applyFill="1" applyBorder="1"/>
    <xf numFmtId="14" fontId="37" fillId="0" borderId="0" xfId="0" applyNumberFormat="1" applyFont="1" applyAlignment="1">
      <alignment horizontal="left"/>
    </xf>
    <xf numFmtId="0" fontId="34" fillId="0" borderId="9" xfId="0" applyFont="1" applyBorder="1"/>
    <xf numFmtId="0" fontId="38" fillId="0" borderId="16" xfId="0" applyFont="1" applyBorder="1"/>
    <xf numFmtId="3" fontId="39" fillId="0" borderId="16" xfId="0" applyNumberFormat="1" applyFont="1" applyBorder="1"/>
    <xf numFmtId="4" fontId="38" fillId="0" borderId="1" xfId="0" applyNumberFormat="1" applyFont="1" applyFill="1" applyBorder="1" applyAlignment="1">
      <alignment horizontal="left"/>
    </xf>
    <xf numFmtId="4" fontId="38" fillId="0" borderId="19" xfId="0" applyNumberFormat="1" applyFont="1" applyFill="1" applyBorder="1" applyAlignment="1">
      <alignment horizontal="left"/>
    </xf>
    <xf numFmtId="1" fontId="37" fillId="0" borderId="16" xfId="0" applyNumberFormat="1" applyFont="1" applyFill="1" applyBorder="1"/>
    <xf numFmtId="3" fontId="39" fillId="0" borderId="6" xfId="0" applyNumberFormat="1"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0" fontId="38" fillId="0" borderId="11" xfId="0" applyFont="1" applyFill="1" applyBorder="1"/>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8" fillId="0" borderId="1" xfId="16" applyNumberFormat="1" applyFont="1" applyBorder="1" applyAlignment="1">
      <alignment horizontal="right"/>
    </xf>
    <xf numFmtId="0" fontId="33" fillId="0" borderId="19" xfId="0" applyFont="1" applyFill="1" applyBorder="1"/>
    <xf numFmtId="0" fontId="38" fillId="0" borderId="19" xfId="0"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39" fillId="0" borderId="16" xfId="0" applyNumberFormat="1" applyFont="1" applyFill="1" applyBorder="1"/>
    <xf numFmtId="3" fontId="0" fillId="0" borderId="0" xfId="0" applyNumberFormat="1" applyFont="1"/>
    <xf numFmtId="0" fontId="37" fillId="0" borderId="1" xfId="0"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0" fontId="22" fillId="0" borderId="0" xfId="6" quotePrefix="1"/>
    <xf numFmtId="3" fontId="37" fillId="0" borderId="0" xfId="0" applyNumberFormat="1" applyFont="1" applyFill="1" applyBorder="1" applyProtection="1"/>
    <xf numFmtId="0" fontId="38" fillId="0" borderId="0" xfId="0" applyFont="1" applyBorder="1"/>
    <xf numFmtId="1" fontId="38" fillId="0" borderId="0" xfId="0" applyNumberFormat="1" applyFont="1" applyBorder="1"/>
    <xf numFmtId="0" fontId="37" fillId="0" borderId="14" xfId="0" applyFont="1" applyBorder="1"/>
    <xf numFmtId="164" fontId="39" fillId="0" borderId="0" xfId="0" applyNumberFormat="1" applyFont="1" applyBorder="1"/>
    <xf numFmtId="3" fontId="37" fillId="0" borderId="22" xfId="0" applyNumberFormat="1" applyFont="1" applyFill="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3" fontId="35" fillId="0" borderId="19" xfId="0" applyNumberFormat="1" applyFont="1" applyFill="1" applyBorder="1"/>
    <xf numFmtId="164" fontId="37" fillId="0" borderId="0" xfId="0" applyNumberFormat="1" applyFont="1" applyFill="1"/>
    <xf numFmtId="3" fontId="39" fillId="0" borderId="19" xfId="0" applyNumberFormat="1" applyFont="1" applyBorder="1"/>
    <xf numFmtId="2" fontId="37" fillId="0" borderId="0" xfId="9" applyNumberFormat="1" applyFont="1" applyFill="1"/>
    <xf numFmtId="2" fontId="37" fillId="0" borderId="0" xfId="9" applyNumberFormat="1" applyFont="1" applyFill="1" applyBorder="1"/>
    <xf numFmtId="2" fontId="37" fillId="0" borderId="4" xfId="9" applyNumberFormat="1" applyFont="1" applyFill="1" applyBorder="1"/>
    <xf numFmtId="166" fontId="37" fillId="0" borderId="0" xfId="0" applyNumberFormat="1" applyFont="1" applyFill="1"/>
    <xf numFmtId="0" fontId="0" fillId="0" borderId="0" xfId="0" applyNumberFormat="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0" fontId="32" fillId="0" borderId="0" xfId="0" applyFont="1" applyFill="1" applyBorder="1" applyAlignment="1"/>
    <xf numFmtId="0" fontId="32" fillId="0" borderId="0" xfId="0" applyFont="1" applyFill="1"/>
    <xf numFmtId="3" fontId="39" fillId="0" borderId="0" xfId="0" applyNumberFormat="1" applyFont="1" applyFill="1" applyBorder="1"/>
    <xf numFmtId="3" fontId="39" fillId="0" borderId="15"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19" xfId="0" applyNumberFormat="1" applyFont="1" applyBorder="1" applyAlignment="1">
      <alignment horizontal="left"/>
    </xf>
    <xf numFmtId="3" fontId="37" fillId="0" borderId="19" xfId="0" applyNumberFormat="1" applyFont="1" applyFill="1" applyBorder="1"/>
    <xf numFmtId="3" fontId="29" fillId="0" borderId="19" xfId="0" applyNumberFormat="1" applyFont="1" applyFill="1" applyBorder="1"/>
    <xf numFmtId="4" fontId="39" fillId="0" borderId="14" xfId="0" applyNumberFormat="1" applyFont="1" applyBorder="1" applyAlignment="1">
      <alignment horizontal="left"/>
    </xf>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4" fillId="0" borderId="8" xfId="0" applyFont="1" applyBorder="1" applyAlignment="1">
      <alignment wrapText="1"/>
    </xf>
    <xf numFmtId="0" fontId="39" fillId="0" borderId="12" xfId="0" applyFont="1" applyFill="1" applyBorder="1"/>
    <xf numFmtId="0" fontId="35" fillId="0" borderId="19" xfId="0" applyFont="1" applyFill="1" applyBorder="1" applyProtection="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0" fontId="39" fillId="0" borderId="0" xfId="0" applyFont="1" applyFill="1"/>
    <xf numFmtId="0" fontId="0" fillId="0" borderId="0" xfId="0" applyFont="1" applyFill="1" applyBorder="1"/>
    <xf numFmtId="3" fontId="37" fillId="0" borderId="19" xfId="0" applyNumberFormat="1" applyFont="1" applyBorder="1"/>
    <xf numFmtId="3" fontId="34" fillId="0" borderId="0" xfId="0" applyNumberFormat="1" applyFont="1" applyBorder="1"/>
    <xf numFmtId="3" fontId="33" fillId="0" borderId="1" xfId="0" applyNumberFormat="1" applyFont="1" applyFill="1" applyBorder="1"/>
    <xf numFmtId="1" fontId="33" fillId="0" borderId="1" xfId="0" applyNumberFormat="1" applyFont="1" applyFill="1" applyBorder="1"/>
    <xf numFmtId="0" fontId="14" fillId="0" borderId="0" xfId="0" applyFont="1" applyBorder="1"/>
    <xf numFmtId="4" fontId="37" fillId="0" borderId="7" xfId="0" applyNumberFormat="1" applyFont="1" applyBorder="1" applyAlignment="1">
      <alignment horizontal="left"/>
    </xf>
    <xf numFmtId="164" fontId="39" fillId="0" borderId="10"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4" fontId="37" fillId="0" borderId="0" xfId="9" applyNumberFormat="1" applyFont="1" applyFill="1"/>
    <xf numFmtId="4" fontId="38" fillId="0" borderId="0" xfId="0" applyNumberFormat="1" applyFont="1" applyFill="1" applyBorder="1"/>
    <xf numFmtId="3" fontId="36" fillId="0" borderId="16" xfId="0" applyNumberFormat="1" applyFont="1" applyFill="1" applyBorder="1"/>
    <xf numFmtId="3" fontId="39" fillId="5" borderId="7" xfId="0" applyNumberFormat="1" applyFont="1" applyFill="1" applyBorder="1"/>
    <xf numFmtId="164" fontId="37" fillId="5" borderId="7" xfId="0" applyNumberFormat="1" applyFont="1" applyFill="1" applyBorder="1" applyAlignment="1">
      <alignment horizontal="right"/>
    </xf>
    <xf numFmtId="3" fontId="30" fillId="0" borderId="1" xfId="0" applyNumberFormat="1" applyFont="1" applyBorder="1"/>
    <xf numFmtId="164" fontId="37" fillId="0" borderId="0" xfId="9" applyNumberFormat="1" applyFont="1"/>
    <xf numFmtId="164" fontId="52" fillId="0" borderId="0" xfId="9" applyNumberFormat="1" applyFont="1" applyFill="1" applyBorder="1" applyAlignment="1">
      <alignment horizontal="right"/>
    </xf>
    <xf numFmtId="164" fontId="53" fillId="0" borderId="0" xfId="9" applyNumberFormat="1" applyFont="1" applyFill="1" applyBorder="1" applyAlignment="1">
      <alignment horizontal="right"/>
    </xf>
    <xf numFmtId="164" fontId="52" fillId="0" borderId="0" xfId="9" applyNumberFormat="1" applyFont="1" applyFill="1"/>
    <xf numFmtId="0" fontId="52" fillId="0" borderId="0" xfId="0" applyFont="1" applyFill="1"/>
    <xf numFmtId="0" fontId="38" fillId="0" borderId="8" xfId="0" applyFont="1" applyFill="1" applyBorder="1"/>
    <xf numFmtId="0" fontId="40" fillId="4" borderId="8" xfId="0" applyFont="1" applyFill="1" applyBorder="1"/>
    <xf numFmtId="0" fontId="40" fillId="4" borderId="1" xfId="0" applyFont="1" applyFill="1" applyBorder="1"/>
    <xf numFmtId="0" fontId="40" fillId="4" borderId="10" xfId="0" applyFont="1" applyFill="1" applyBorder="1"/>
    <xf numFmtId="167" fontId="15" fillId="0" borderId="23" xfId="0" applyNumberFormat="1" applyFont="1" applyFill="1" applyBorder="1"/>
    <xf numFmtId="0" fontId="38" fillId="0" borderId="10" xfId="0" applyFont="1" applyBorder="1"/>
    <xf numFmtId="164" fontId="39" fillId="0" borderId="7" xfId="0" applyNumberFormat="1" applyFont="1" applyBorder="1"/>
    <xf numFmtId="164" fontId="39" fillId="0" borderId="16" xfId="0" applyNumberFormat="1" applyFont="1" applyBorder="1"/>
    <xf numFmtId="164" fontId="39" fillId="0" borderId="14" xfId="0" applyNumberFormat="1" applyFont="1" applyBorder="1"/>
    <xf numFmtId="3" fontId="37" fillId="0" borderId="19" xfId="0" applyNumberFormat="1" applyFont="1" applyFill="1" applyBorder="1" applyAlignment="1">
      <alignment horizontal="left"/>
    </xf>
    <xf numFmtId="166" fontId="37" fillId="0" borderId="19" xfId="0" applyNumberFormat="1" applyFont="1" applyFill="1" applyBorder="1"/>
    <xf numFmtId="166" fontId="37" fillId="0" borderId="19" xfId="0" applyNumberFormat="1" applyFont="1" applyBorder="1"/>
    <xf numFmtId="166" fontId="37" fillId="0" borderId="4" xfId="0" applyNumberFormat="1" applyFont="1" applyBorder="1"/>
    <xf numFmtId="0" fontId="38" fillId="0" borderId="3" xfId="0" applyFont="1" applyBorder="1"/>
    <xf numFmtId="166" fontId="39" fillId="0" borderId="0" xfId="0" applyNumberFormat="1" applyFont="1" applyFill="1" applyBorder="1"/>
    <xf numFmtId="0" fontId="39" fillId="0" borderId="0" xfId="0" applyFont="1" applyBorder="1"/>
    <xf numFmtId="0" fontId="40" fillId="4" borderId="10" xfId="0" applyFont="1" applyFill="1" applyBorder="1" applyAlignment="1">
      <alignment horizontal="right"/>
    </xf>
    <xf numFmtId="3" fontId="35" fillId="0" borderId="12" xfId="0" applyNumberFormat="1" applyFont="1" applyFill="1" applyBorder="1" applyProtection="1"/>
    <xf numFmtId="3" fontId="35" fillId="0" borderId="19" xfId="0" applyNumberFormat="1" applyFont="1" applyFill="1" applyBorder="1" applyProtection="1"/>
    <xf numFmtId="3" fontId="35" fillId="0" borderId="20" xfId="0" applyNumberFormat="1" applyFont="1" applyFill="1" applyBorder="1" applyProtection="1"/>
    <xf numFmtId="3" fontId="37" fillId="0" borderId="16" xfId="0" applyNumberFormat="1" applyFont="1" applyFill="1" applyBorder="1" applyProtection="1"/>
    <xf numFmtId="0" fontId="37" fillId="0" borderId="14" xfId="0" applyFont="1" applyFill="1" applyBorder="1"/>
    <xf numFmtId="0" fontId="37" fillId="0" borderId="16" xfId="0" applyFont="1" applyFill="1" applyBorder="1"/>
    <xf numFmtId="3" fontId="40" fillId="4" borderId="24" xfId="0" applyNumberFormat="1" applyFont="1" applyFill="1" applyBorder="1"/>
    <xf numFmtId="3" fontId="37" fillId="0" borderId="0" xfId="0" applyNumberFormat="1" applyFont="1" applyFill="1" applyAlignment="1">
      <alignment horizontal="right"/>
    </xf>
    <xf numFmtId="0" fontId="0" fillId="0" borderId="14" xfId="0" applyFont="1" applyFill="1" applyBorder="1"/>
    <xf numFmtId="4" fontId="37" fillId="0" borderId="14" xfId="0" applyNumberFormat="1" applyFont="1" applyFill="1" applyBorder="1" applyAlignment="1">
      <alignment horizontal="left"/>
    </xf>
    <xf numFmtId="0" fontId="38" fillId="0" borderId="12" xfId="0" applyFont="1" applyBorder="1" applyAlignment="1">
      <alignment wrapText="1"/>
    </xf>
    <xf numFmtId="0" fontId="37" fillId="0" borderId="21" xfId="0" applyFont="1" applyBorder="1"/>
    <xf numFmtId="4" fontId="32" fillId="0" borderId="8" xfId="0" applyNumberFormat="1" applyFont="1" applyFill="1" applyBorder="1" applyAlignment="1">
      <alignment horizontal="left"/>
    </xf>
    <xf numFmtId="1" fontId="33" fillId="0" borderId="10" xfId="0" applyNumberFormat="1" applyFont="1" applyFill="1" applyBorder="1"/>
    <xf numFmtId="167" fontId="15" fillId="0" borderId="0" xfId="0" applyNumberFormat="1" applyFont="1" applyFill="1" applyBorder="1"/>
    <xf numFmtId="0" fontId="38" fillId="0" borderId="12" xfId="0" applyFont="1" applyBorder="1"/>
    <xf numFmtId="0" fontId="38" fillId="0" borderId="20" xfId="0" applyFont="1" applyBorder="1"/>
    <xf numFmtId="4" fontId="38" fillId="0" borderId="0" xfId="0" applyNumberFormat="1" applyFont="1" applyFill="1" applyBorder="1" applyAlignment="1">
      <alignment wrapText="1"/>
    </xf>
    <xf numFmtId="1" fontId="38" fillId="0" borderId="0" xfId="0" applyNumberFormat="1" applyFont="1" applyFill="1" applyBorder="1"/>
    <xf numFmtId="3" fontId="37" fillId="0" borderId="0" xfId="0" applyNumberFormat="1" applyFont="1" applyFill="1" applyBorder="1" applyAlignment="1">
      <alignment wrapText="1"/>
    </xf>
    <xf numFmtId="1" fontId="33" fillId="0" borderId="0" xfId="0" applyNumberFormat="1" applyFont="1" applyFill="1" applyBorder="1"/>
    <xf numFmtId="43" fontId="39" fillId="0" borderId="14" xfId="16" applyFont="1" applyBorder="1"/>
    <xf numFmtId="43" fontId="39" fillId="0" borderId="0" xfId="16" applyFont="1" applyBorder="1"/>
    <xf numFmtId="43" fontId="39" fillId="0" borderId="16" xfId="16" applyFont="1" applyBorder="1"/>
    <xf numFmtId="3" fontId="39" fillId="0" borderId="7" xfId="0" applyNumberFormat="1" applyFont="1" applyBorder="1"/>
    <xf numFmtId="43" fontId="29" fillId="0" borderId="0" xfId="16" applyFont="1"/>
    <xf numFmtId="164" fontId="0" fillId="0" borderId="0" xfId="9" applyNumberFormat="1" applyFont="1"/>
    <xf numFmtId="3" fontId="37" fillId="0" borderId="19" xfId="0" applyNumberFormat="1" applyFont="1" applyFill="1" applyBorder="1" applyAlignment="1">
      <alignment horizontal="right"/>
    </xf>
    <xf numFmtId="3" fontId="29" fillId="0" borderId="19" xfId="0" applyNumberFormat="1" applyFont="1" applyFill="1" applyBorder="1" applyAlignment="1">
      <alignment horizontal="right"/>
    </xf>
    <xf numFmtId="1" fontId="29" fillId="0" borderId="19" xfId="0" applyNumberFormat="1" applyFont="1" applyFill="1" applyBorder="1" applyAlignment="1">
      <alignment horizontal="right"/>
    </xf>
    <xf numFmtId="0" fontId="37" fillId="0" borderId="0" xfId="0" applyFont="1" applyFill="1" applyAlignment="1">
      <alignment horizontal="right"/>
    </xf>
    <xf numFmtId="3" fontId="37" fillId="0" borderId="0" xfId="0" applyNumberFormat="1" applyFont="1" applyBorder="1" applyAlignment="1">
      <alignment horizontal="right"/>
    </xf>
    <xf numFmtId="1" fontId="29" fillId="0" borderId="0" xfId="0" applyNumberFormat="1" applyFont="1" applyBorder="1" applyAlignment="1">
      <alignment horizontal="right"/>
    </xf>
    <xf numFmtId="0" fontId="37" fillId="0" borderId="0" xfId="0" applyFont="1" applyAlignment="1">
      <alignment horizontal="right"/>
    </xf>
    <xf numFmtId="3" fontId="37" fillId="0" borderId="4" xfId="0" applyNumberFormat="1" applyFont="1" applyBorder="1" applyAlignment="1">
      <alignment horizontal="right"/>
    </xf>
    <xf numFmtId="1" fontId="29" fillId="0" borderId="4" xfId="0" applyNumberFormat="1" applyFont="1" applyBorder="1" applyAlignment="1">
      <alignment horizontal="right"/>
    </xf>
    <xf numFmtId="0" fontId="37" fillId="0" borderId="0" xfId="0" applyFont="1" applyBorder="1" applyAlignment="1">
      <alignment horizontal="right"/>
    </xf>
    <xf numFmtId="4" fontId="39" fillId="0" borderId="0" xfId="0" applyNumberFormat="1" applyFont="1" applyBorder="1" applyAlignment="1">
      <alignment horizontal="left"/>
    </xf>
    <xf numFmtId="3" fontId="38" fillId="0" borderId="0" xfId="0" applyNumberFormat="1" applyFont="1" applyFill="1" applyBorder="1"/>
    <xf numFmtId="14" fontId="37" fillId="2" borderId="0" xfId="0" applyNumberFormat="1" applyFont="1" applyFill="1" applyAlignment="1">
      <alignment horizontal="left"/>
    </xf>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8"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'4 Utsläpp per FV'!$C$57</c:f>
              <c:strCache>
                <c:ptCount val="1"/>
                <c:pt idx="0">
                  <c:v>Utsläpp av växthusgaser</c:v>
                </c:pt>
              </c:strCache>
            </c:strRef>
          </c:tx>
          <c:spPr>
            <a:ln w="19050" cap="rnd">
              <a:solidFill>
                <a:srgbClr val="1E00BE"/>
              </a:solidFill>
              <a:round/>
            </a:ln>
            <a:effectLst/>
          </c:spPr>
          <c:marker>
            <c:symbol val="none"/>
          </c:marker>
          <c:cat>
            <c:strRef>
              <c:f>'4 Utsläpp per FV'!$D$56:$BR$56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'4 Utsläpp per FV'!$D$57:$BR$57</c:f>
              <c:numCache>
                <c:formatCode>0.00</c:formatCode>
                <c:ptCount val="67"/>
                <c:pt idx="0">
                  <c:v>100</c:v>
                </c:pt>
                <c:pt idx="1">
                  <c:v>95.637316082744235</c:v>
                </c:pt>
                <c:pt idx="2">
                  <c:v>92.73197320436735</c:v>
                </c:pt>
                <c:pt idx="3">
                  <c:v>103.452314163167</c:v>
                </c:pt>
                <c:pt idx="4">
                  <c:v>94.897666191540225</c:v>
                </c:pt>
                <c:pt idx="5">
                  <c:v>86.902169087782866</c:v>
                </c:pt>
                <c:pt idx="6">
                  <c:v>81.732906468765904</c:v>
                </c:pt>
                <c:pt idx="7">
                  <c:v>96.812603674500608</c:v>
                </c:pt>
                <c:pt idx="8">
                  <c:v>108.81712260098475</c:v>
                </c:pt>
                <c:pt idx="9">
                  <c:v>93.711814392975583</c:v>
                </c:pt>
                <c:pt idx="10">
                  <c:v>87.533043608947864</c:v>
                </c:pt>
                <c:pt idx="11">
                  <c:v>105.70648440854842</c:v>
                </c:pt>
                <c:pt idx="12">
                  <c:v>101.24922028385764</c:v>
                </c:pt>
                <c:pt idx="13">
                  <c:v>89.291413266494132</c:v>
                </c:pt>
                <c:pt idx="14">
                  <c:v>83.79937990980558</c:v>
                </c:pt>
                <c:pt idx="15">
                  <c:v>90.407851782158005</c:v>
                </c:pt>
                <c:pt idx="16">
                  <c:v>93.063913593207189</c:v>
                </c:pt>
                <c:pt idx="17">
                  <c:v>82.944706452914303</c:v>
                </c:pt>
                <c:pt idx="18">
                  <c:v>78.566773918190989</c:v>
                </c:pt>
                <c:pt idx="19">
                  <c:v>89.610284942749956</c:v>
                </c:pt>
                <c:pt idx="20">
                  <c:v>90.886868719449467</c:v>
                </c:pt>
                <c:pt idx="21">
                  <c:v>82.723519621185332</c:v>
                </c:pt>
                <c:pt idx="22">
                  <c:v>78.652668796520672</c:v>
                </c:pt>
                <c:pt idx="23">
                  <c:v>83.772853316455766</c:v>
                </c:pt>
                <c:pt idx="24">
                  <c:v>83.775604193854491</c:v>
                </c:pt>
                <c:pt idx="25">
                  <c:v>80.582094975128399</c:v>
                </c:pt>
                <c:pt idx="26">
                  <c:v>78.574746222636634</c:v>
                </c:pt>
                <c:pt idx="27">
                  <c:v>84.353930753894318</c:v>
                </c:pt>
                <c:pt idx="28">
                  <c:v>86.554348796740527</c:v>
                </c:pt>
                <c:pt idx="29">
                  <c:v>82.128439908960473</c:v>
                </c:pt>
                <c:pt idx="30">
                  <c:v>77.92470844952345</c:v>
                </c:pt>
                <c:pt idx="31">
                  <c:v>83.703642790394852</c:v>
                </c:pt>
                <c:pt idx="32">
                  <c:v>87.443347164102576</c:v>
                </c:pt>
                <c:pt idx="33">
                  <c:v>80.968258823307096</c:v>
                </c:pt>
                <c:pt idx="34">
                  <c:v>80.189343208597379</c:v>
                </c:pt>
                <c:pt idx="35">
                  <c:v>87.138918174983431</c:v>
                </c:pt>
                <c:pt idx="36">
                  <c:v>83.355778147642354</c:v>
                </c:pt>
                <c:pt idx="37">
                  <c:v>80.401127721423933</c:v>
                </c:pt>
                <c:pt idx="38">
                  <c:v>79.186853730219468</c:v>
                </c:pt>
                <c:pt idx="39">
                  <c:v>84.018943004637208</c:v>
                </c:pt>
                <c:pt idx="40">
                  <c:v>82.943170999842721</c:v>
                </c:pt>
                <c:pt idx="41">
                  <c:v>79.008470641330035</c:v>
                </c:pt>
                <c:pt idx="42">
                  <c:v>77.460951897432707</c:v>
                </c:pt>
                <c:pt idx="43">
                  <c:v>82.499598999131763</c:v>
                </c:pt>
                <c:pt idx="44">
                  <c:v>81.003821244583818</c:v>
                </c:pt>
                <c:pt idx="45">
                  <c:v>77.016801594394053</c:v>
                </c:pt>
                <c:pt idx="46">
                  <c:v>77.248549097111876</c:v>
                </c:pt>
                <c:pt idx="47">
                  <c:v>78.244098443748257</c:v>
                </c:pt>
                <c:pt idx="48">
                  <c:v>76.618863973554554</c:v>
                </c:pt>
                <c:pt idx="49">
                  <c:v>67.027434449785105</c:v>
                </c:pt>
                <c:pt idx="50">
                  <c:v>67.086033538521022</c:v>
                </c:pt>
                <c:pt idx="51">
                  <c:v>70.549309951913131</c:v>
                </c:pt>
                <c:pt idx="52">
                  <c:v>72.278310091068249</c:v>
                </c:pt>
                <c:pt idx="53">
                  <c:v>73.766385936909501</c:v>
                </c:pt>
                <c:pt idx="54">
                  <c:v>71.289135889983413</c:v>
                </c:pt>
                <c:pt idx="55">
                  <c:v>76.476211226727187</c:v>
                </c:pt>
                <c:pt idx="56">
                  <c:v>72.393357919314695</c:v>
                </c:pt>
                <c:pt idx="57">
                  <c:v>67.724242591497912</c:v>
                </c:pt>
                <c:pt idx="58">
                  <c:v>69.10530209201427</c:v>
                </c:pt>
                <c:pt idx="59">
                  <c:v>74.808869861130717</c:v>
                </c:pt>
                <c:pt idx="60">
                  <c:v>69.708265327621163</c:v>
                </c:pt>
                <c:pt idx="61">
                  <c:v>68.027166767642456</c:v>
                </c:pt>
                <c:pt idx="62">
                  <c:v>66.746769664258849</c:v>
                </c:pt>
                <c:pt idx="63">
                  <c:v>70.94120517413252</c:v>
                </c:pt>
                <c:pt idx="64">
                  <c:v>74.832014379612005</c:v>
                </c:pt>
                <c:pt idx="65">
                  <c:v>72.685360290472886</c:v>
                </c:pt>
                <c:pt idx="66">
                  <c:v>71.047546787169026</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BNP från produktionssidan</c:v>
                </c:pt>
              </c:strCache>
            </c:strRef>
          </c:tx>
          <c:spPr>
            <a:ln w="19050" cap="rnd">
              <a:solidFill>
                <a:srgbClr val="0AAFEB"/>
              </a:solidFill>
              <a:round/>
            </a:ln>
            <a:effectLst/>
          </c:spPr>
          <c:marker>
            <c:symbol val="none"/>
          </c:marker>
          <c:cat>
            <c:strRef>
              <c:f>'4 Utsläpp per FV'!$D$56:$BR$56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'4 Utsläpp per FV'!$D$58:$BR$58</c:f>
              <c:numCache>
                <c:formatCode>0.00</c:formatCode>
                <c:ptCount val="67"/>
                <c:pt idx="0">
                  <c:v>100</c:v>
                </c:pt>
                <c:pt idx="1">
                  <c:v>106.09702356812262</c:v>
                </c:pt>
                <c:pt idx="2">
                  <c:v>94.345322958955421</c:v>
                </c:pt>
                <c:pt idx="3">
                  <c:v>103.22528315612993</c:v>
                </c:pt>
                <c:pt idx="4">
                  <c:v>94.223656759163646</c:v>
                </c:pt>
                <c:pt idx="5">
                  <c:v>99.494102743133809</c:v>
                </c:pt>
                <c:pt idx="6">
                  <c:v>90.043189410441542</c:v>
                </c:pt>
                <c:pt idx="7">
                  <c:v>102.72833317306285</c:v>
                </c:pt>
                <c:pt idx="8">
                  <c:v>96.159863533169727</c:v>
                </c:pt>
                <c:pt idx="9">
                  <c:v>105.278473444575</c:v>
                </c:pt>
                <c:pt idx="10">
                  <c:v>96.614752967442797</c:v>
                </c:pt>
                <c:pt idx="11">
                  <c:v>110.66214007082561</c:v>
                </c:pt>
                <c:pt idx="12">
                  <c:v>102.71997123493284</c:v>
                </c:pt>
                <c:pt idx="13">
                  <c:v>108.86917329698677</c:v>
                </c:pt>
                <c:pt idx="14">
                  <c:v>99.649885650496074</c:v>
                </c:pt>
                <c:pt idx="15">
                  <c:v>110.40751905476651</c:v>
                </c:pt>
                <c:pt idx="16">
                  <c:v>102.97074575945213</c:v>
                </c:pt>
                <c:pt idx="17">
                  <c:v>107.93263622642455</c:v>
                </c:pt>
                <c:pt idx="18">
                  <c:v>98.744454989777523</c:v>
                </c:pt>
                <c:pt idx="19">
                  <c:v>110.25115081173516</c:v>
                </c:pt>
                <c:pt idx="20">
                  <c:v>102.59270253659393</c:v>
                </c:pt>
                <c:pt idx="21">
                  <c:v>109.06225044840893</c:v>
                </c:pt>
                <c:pt idx="22">
                  <c:v>99.885274208856131</c:v>
                </c:pt>
                <c:pt idx="23">
                  <c:v>113.13593584721066</c:v>
                </c:pt>
                <c:pt idx="24">
                  <c:v>104.87877280196003</c:v>
                </c:pt>
                <c:pt idx="25">
                  <c:v>111.4604543040986</c:v>
                </c:pt>
                <c:pt idx="26">
                  <c:v>102.21373950054145</c:v>
                </c:pt>
                <c:pt idx="27">
                  <c:v>115.87279819716613</c:v>
                </c:pt>
                <c:pt idx="28">
                  <c:v>108.18625380990805</c:v>
                </c:pt>
                <c:pt idx="29">
                  <c:v>117.26397384385754</c:v>
                </c:pt>
                <c:pt idx="30">
                  <c:v>106.26200460742791</c:v>
                </c:pt>
                <c:pt idx="31">
                  <c:v>121.87232156669272</c:v>
                </c:pt>
                <c:pt idx="32">
                  <c:v>111.13141203868233</c:v>
                </c:pt>
                <c:pt idx="33">
                  <c:v>120.80408397058271</c:v>
                </c:pt>
                <c:pt idx="34">
                  <c:v>108.27739893552528</c:v>
                </c:pt>
                <c:pt idx="35">
                  <c:v>124.02970160423783</c:v>
                </c:pt>
                <c:pt idx="36">
                  <c:v>115.06470049628103</c:v>
                </c:pt>
                <c:pt idx="37">
                  <c:v>120.9240777827485</c:v>
                </c:pt>
                <c:pt idx="38">
                  <c:v>109.808218948988</c:v>
                </c:pt>
                <c:pt idx="39">
                  <c:v>126.91875122815965</c:v>
                </c:pt>
                <c:pt idx="40">
                  <c:v>116.89663390180576</c:v>
                </c:pt>
                <c:pt idx="41">
                  <c:v>124.34411047792658</c:v>
                </c:pt>
                <c:pt idx="42">
                  <c:v>111.42834446167933</c:v>
                </c:pt>
                <c:pt idx="43">
                  <c:v>129.04226541627818</c:v>
                </c:pt>
                <c:pt idx="44">
                  <c:v>119.77029755956836</c:v>
                </c:pt>
                <c:pt idx="45">
                  <c:v>126.71505441531239</c:v>
                </c:pt>
                <c:pt idx="46">
                  <c:v>115.03936382374707</c:v>
                </c:pt>
                <c:pt idx="47">
                  <c:v>132.46865318443508</c:v>
                </c:pt>
                <c:pt idx="48">
                  <c:v>122.42153366307242</c:v>
                </c:pt>
                <c:pt idx="49">
                  <c:v>118.08126967668566</c:v>
                </c:pt>
                <c:pt idx="50">
                  <c:v>112.32298822221014</c:v>
                </c:pt>
                <c:pt idx="51">
                  <c:v>131.26127293784154</c:v>
                </c:pt>
                <c:pt idx="52">
                  <c:v>122.95000815288968</c:v>
                </c:pt>
                <c:pt idx="53">
                  <c:v>131.01292337537996</c:v>
                </c:pt>
                <c:pt idx="54">
                  <c:v>118.89555521178698</c:v>
                </c:pt>
                <c:pt idx="55">
                  <c:v>139.97131855221403</c:v>
                </c:pt>
                <c:pt idx="56">
                  <c:v>126.44504743309403</c:v>
                </c:pt>
                <c:pt idx="57">
                  <c:v>133.51464802511924</c:v>
                </c:pt>
                <c:pt idx="58">
                  <c:v>121.72540231374829</c:v>
                </c:pt>
                <c:pt idx="59">
                  <c:v>138.62830766915155</c:v>
                </c:pt>
                <c:pt idx="60">
                  <c:v>128.80369932142872</c:v>
                </c:pt>
                <c:pt idx="61">
                  <c:v>132.18944807027373</c:v>
                </c:pt>
                <c:pt idx="62">
                  <c:v>120.60097249340451</c:v>
                </c:pt>
                <c:pt idx="63">
                  <c:v>137.52478269413285</c:v>
                </c:pt>
                <c:pt idx="64">
                  <c:v>128.35131846859466</c:v>
                </c:pt>
                <c:pt idx="65">
                  <c:v>133.48145113074307</c:v>
                </c:pt>
                <c:pt idx="66">
                  <c:v>122.05494629545235</c:v>
                </c:pt>
              </c:numCache>
            </c:numRef>
          </c:val>
          <c:smooth val="0"/>
          <c:extLst>
            <c:ext xmlns:c16="http://schemas.microsoft.com/office/drawing/2014/chart" uri="{C3380CC4-5D6E-409C-BE32-E72D297353CC}">
              <c16:uniqueId val="{00000001-7FBC-411A-80FE-FC453D70221E}"/>
            </c:ext>
          </c:extLst>
        </c:ser>
        <c:ser>
          <c:idx val="2"/>
          <c:order val="2"/>
          <c:tx>
            <c:strRef>
              <c:f>'4 Utsläpp per FV'!$C$59</c:f>
              <c:strCache>
                <c:ptCount val="1"/>
                <c:pt idx="0">
                  <c:v>Intensitet (utsläpp per krona)</c:v>
                </c:pt>
              </c:strCache>
            </c:strRef>
          </c:tx>
          <c:spPr>
            <a:ln w="19050" cap="rnd">
              <a:solidFill>
                <a:srgbClr val="F05A3C"/>
              </a:solidFill>
              <a:round/>
            </a:ln>
            <a:effectLst/>
          </c:spPr>
          <c:marker>
            <c:symbol val="none"/>
          </c:marker>
          <c:cat>
            <c:strRef>
              <c:f>'4 Utsläpp per FV'!$D$56:$BR$56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'4 Utsläpp per FV'!$D$59:$BR$59</c:f>
              <c:numCache>
                <c:formatCode>0.00</c:formatCode>
                <c:ptCount val="67"/>
                <c:pt idx="0">
                  <c:v>100</c:v>
                </c:pt>
                <c:pt idx="1">
                  <c:v>90.14137519262033</c:v>
                </c:pt>
                <c:pt idx="2">
                  <c:v>98.289952586955522</c:v>
                </c:pt>
                <c:pt idx="3">
                  <c:v>100.21993740302332</c:v>
                </c:pt>
                <c:pt idx="4">
                  <c:v>100.71532930854016</c:v>
                </c:pt>
                <c:pt idx="5">
                  <c:v>87.344040191145993</c:v>
                </c:pt>
                <c:pt idx="6">
                  <c:v>90.770781226112405</c:v>
                </c:pt>
                <c:pt idx="7">
                  <c:v>94.241384712632097</c:v>
                </c:pt>
                <c:pt idx="8">
                  <c:v>113.16272569734774</c:v>
                </c:pt>
                <c:pt idx="9">
                  <c:v>89.013272444828146</c:v>
                </c:pt>
                <c:pt idx="10">
                  <c:v>90.60008013314976</c:v>
                </c:pt>
                <c:pt idx="11">
                  <c:v>95.521814724434691</c:v>
                </c:pt>
                <c:pt idx="12">
                  <c:v>98.568193766612907</c:v>
                </c:pt>
                <c:pt idx="13">
                  <c:v>82.017168462291892</c:v>
                </c:pt>
                <c:pt idx="14">
                  <c:v>84.093804386004749</c:v>
                </c:pt>
                <c:pt idx="15">
                  <c:v>81.885593079319293</c:v>
                </c:pt>
                <c:pt idx="16">
                  <c:v>90.378983765556015</c:v>
                </c:pt>
                <c:pt idx="17">
                  <c:v>76.848587556881526</c:v>
                </c:pt>
                <c:pt idx="18">
                  <c:v>79.565757820350086</c:v>
                </c:pt>
                <c:pt idx="19">
                  <c:v>81.278321616586553</c:v>
                </c:pt>
                <c:pt idx="20">
                  <c:v>88.589993705479102</c:v>
                </c:pt>
                <c:pt idx="21">
                  <c:v>75.849819053859591</c:v>
                </c:pt>
                <c:pt idx="22">
                  <c:v>78.743007334655829</c:v>
                </c:pt>
                <c:pt idx="23">
                  <c:v>74.046192917509828</c:v>
                </c:pt>
                <c:pt idx="24">
                  <c:v>79.878513025744368</c:v>
                </c:pt>
                <c:pt idx="25">
                  <c:v>72.296578619063865</c:v>
                </c:pt>
                <c:pt idx="26">
                  <c:v>76.872978727307427</c:v>
                </c:pt>
                <c:pt idx="27">
                  <c:v>72.798734531602378</c:v>
                </c:pt>
                <c:pt idx="28">
                  <c:v>80.004941245884595</c:v>
                </c:pt>
                <c:pt idx="29">
                  <c:v>70.037230717013159</c:v>
                </c:pt>
                <c:pt idx="30">
                  <c:v>73.332616618147611</c:v>
                </c:pt>
                <c:pt idx="31">
                  <c:v>68.68142143709747</c:v>
                </c:pt>
                <c:pt idx="32">
                  <c:v>78.684636107804991</c:v>
                </c:pt>
                <c:pt idx="33">
                  <c:v>67.024438381589704</c:v>
                </c:pt>
                <c:pt idx="34">
                  <c:v>74.059170239531554</c:v>
                </c:pt>
                <c:pt idx="35">
                  <c:v>70.256492636765387</c:v>
                </c:pt>
                <c:pt idx="36">
                  <c:v>72.4425282368301</c:v>
                </c:pt>
                <c:pt idx="37">
                  <c:v>66.488931894830856</c:v>
                </c:pt>
                <c:pt idx="38">
                  <c:v>72.113776626325361</c:v>
                </c:pt>
                <c:pt idx="39">
                  <c:v>66.198999116842714</c:v>
                </c:pt>
                <c:pt idx="40">
                  <c:v>70.954285193118338</c:v>
                </c:pt>
                <c:pt idx="41">
                  <c:v>63.540179215287843</c:v>
                </c:pt>
                <c:pt idx="42">
                  <c:v>69.516380479000887</c:v>
                </c:pt>
                <c:pt idx="43">
                  <c:v>63.932230833824747</c:v>
                </c:pt>
                <c:pt idx="44">
                  <c:v>67.632645902291571</c:v>
                </c:pt>
                <c:pt idx="45">
                  <c:v>60.779519805096861</c:v>
                </c:pt>
                <c:pt idx="46">
                  <c:v>67.149666452837081</c:v>
                </c:pt>
                <c:pt idx="47">
                  <c:v>59.066123617041391</c:v>
                </c:pt>
                <c:pt idx="48">
                  <c:v>62.586100403238198</c:v>
                </c:pt>
                <c:pt idx="49">
                  <c:v>56.763815830665322</c:v>
                </c:pt>
                <c:pt idx="50">
                  <c:v>59.726004979322475</c:v>
                </c:pt>
                <c:pt idx="51">
                  <c:v>53.747238902156312</c:v>
                </c:pt>
                <c:pt idx="52">
                  <c:v>58.786746887555609</c:v>
                </c:pt>
                <c:pt idx="53">
                  <c:v>56.304663720504188</c:v>
                </c:pt>
                <c:pt idx="54">
                  <c:v>59.959462540880594</c:v>
                </c:pt>
                <c:pt idx="55">
                  <c:v>54.637058518670003</c:v>
                </c:pt>
                <c:pt idx="56">
                  <c:v>57.252821987844356</c:v>
                </c:pt>
                <c:pt idx="57">
                  <c:v>50.724204117855578</c:v>
                </c:pt>
                <c:pt idx="58">
                  <c:v>56.771471507561543</c:v>
                </c:pt>
                <c:pt idx="59">
                  <c:v>53.963632045244722</c:v>
                </c:pt>
                <c:pt idx="60">
                  <c:v>54.119769614430624</c:v>
                </c:pt>
                <c:pt idx="61">
                  <c:v>51.461873667464197</c:v>
                </c:pt>
                <c:pt idx="62">
                  <c:v>55.34513386109645</c:v>
                </c:pt>
                <c:pt idx="63">
                  <c:v>51.584306322382609</c:v>
                </c:pt>
                <c:pt idx="64">
                  <c:v>58.302489816590473</c:v>
                </c:pt>
                <c:pt idx="65">
                  <c:v>54.4535286923714</c:v>
                </c:pt>
                <c:pt idx="66">
                  <c:v>58.209477734059021</c:v>
                </c:pt>
              </c:numCache>
            </c:numRef>
          </c:val>
          <c:smooth val="0"/>
          <c:extLst>
            <c:ext xmlns:c16="http://schemas.microsoft.com/office/drawing/2014/chart" uri="{C3380CC4-5D6E-409C-BE32-E72D297353CC}">
              <c16:uniqueId val="{00000002-7FBC-411A-80FE-FC453D70221E}"/>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layout>
        <c:manualLayout>
          <c:xMode val="edge"/>
          <c:yMode val="edge"/>
          <c:x val="0.11180987388871755"/>
          <c:y val="2.682776280539817E-2"/>
        </c:manualLayout>
      </c:layout>
      <c:overlay val="0"/>
    </c:title>
    <c:autoTitleDeleted val="0"/>
    <c:plotArea>
      <c:layout>
        <c:manualLayout>
          <c:layoutTarget val="inner"/>
          <c:xMode val="edge"/>
          <c:yMode val="edge"/>
          <c:x val="0.27865344347545962"/>
          <c:y val="0.11761629753496496"/>
          <c:w val="0.68715074111164576"/>
          <c:h val="0.67889186389215361"/>
        </c:manualLayout>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6.4434236211631996E-2</c:v>
                </c:pt>
                <c:pt idx="1">
                  <c:v>5.6742004302593504E-2</c:v>
                </c:pt>
                <c:pt idx="2">
                  <c:v>7.74381217430615E-2</c:v>
                </c:pt>
                <c:pt idx="3">
                  <c:v>2.9797498558242902E-2</c:v>
                </c:pt>
                <c:pt idx="4">
                  <c:v>-0.15726084191806639</c:v>
                </c:pt>
                <c:pt idx="5">
                  <c:v>0.35089315673254212</c:v>
                </c:pt>
                <c:pt idx="6">
                  <c:v>7.4005150885967957E-2</c:v>
                </c:pt>
                <c:pt idx="7">
                  <c:v>0.21419030879455375</c:v>
                </c:pt>
                <c:pt idx="8">
                  <c:v>0.16089054538561376</c:v>
                </c:pt>
                <c:pt idx="9">
                  <c:v>0.1376482671469717</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1.2056070295182356E-2</c:v>
                </c:pt>
                <c:pt idx="1">
                  <c:v>-7.2951739618406283E-3</c:v>
                </c:pt>
                <c:pt idx="2">
                  <c:v>-0.19974995191382958</c:v>
                </c:pt>
                <c:pt idx="3">
                  <c:v>-1.3624926252943578E-2</c:v>
                </c:pt>
                <c:pt idx="4">
                  <c:v>-3.884471848125913E-2</c:v>
                </c:pt>
                <c:pt idx="5">
                  <c:v>4.0174396716095261E-2</c:v>
                </c:pt>
                <c:pt idx="6">
                  <c:v>-9.1703259682628185E-2</c:v>
                </c:pt>
                <c:pt idx="7">
                  <c:v>2.0568828353603307E-2</c:v>
                </c:pt>
                <c:pt idx="8">
                  <c:v>3.8139966322510016E-2</c:v>
                </c:pt>
                <c:pt idx="9">
                  <c:v>-9.4281106562461234E-3</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0.4"/>
          <c:min val="-0.21000000000000002"/>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31599234298512785"/>
          <c:y val="0.92423442355941188"/>
          <c:w val="0.37174757243033812"/>
          <c:h val="6.755226045653749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44350646140323E-2"/>
          <c:y val="3.8567416528720901E-2"/>
          <c:w val="0.92188192074100894"/>
          <c:h val="0.74215174120989591"/>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B-7342-4A87-BAC1-D48AD00B519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7342-4A87-BAC1-D48AD00B519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342-4A87-BAC1-D48AD00B519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8207-4AAD-9745-36DC25239CDB}"/>
              </c:ext>
            </c:extLst>
          </c:dPt>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Diagram'!$O$9:$CC$9</c:f>
              <c:numCache>
                <c:formatCode>#,##0</c:formatCode>
                <c:ptCount val="67"/>
                <c:pt idx="0">
                  <c:v>100</c:v>
                </c:pt>
                <c:pt idx="1">
                  <c:v>110.56218982816767</c:v>
                </c:pt>
                <c:pt idx="2">
                  <c:v>106.37138775508346</c:v>
                </c:pt>
                <c:pt idx="3">
                  <c:v>108.68597497533155</c:v>
                </c:pt>
                <c:pt idx="4">
                  <c:v>91.297433768430807</c:v>
                </c:pt>
                <c:pt idx="5">
                  <c:v>98.529147335865559</c:v>
                </c:pt>
                <c:pt idx="6">
                  <c:v>98.446520059058074</c:v>
                </c:pt>
                <c:pt idx="7">
                  <c:v>100.2045702423619</c:v>
                </c:pt>
                <c:pt idx="8">
                  <c:v>93.50727084588037</c:v>
                </c:pt>
                <c:pt idx="9">
                  <c:v>99.756351859253584</c:v>
                </c:pt>
                <c:pt idx="10">
                  <c:v>100.61652844356155</c:v>
                </c:pt>
                <c:pt idx="11">
                  <c:v>106.20444891230593</c:v>
                </c:pt>
                <c:pt idx="12">
                  <c:v>92.36939023731945</c:v>
                </c:pt>
                <c:pt idx="13">
                  <c:v>99.380317663176498</c:v>
                </c:pt>
                <c:pt idx="14">
                  <c:v>99.43336365612204</c:v>
                </c:pt>
                <c:pt idx="15">
                  <c:v>99.415936978051334</c:v>
                </c:pt>
                <c:pt idx="16">
                  <c:v>85.371097504761678</c:v>
                </c:pt>
                <c:pt idx="17">
                  <c:v>87.786595932790419</c:v>
                </c:pt>
                <c:pt idx="18">
                  <c:v>87.394953649713699</c:v>
                </c:pt>
                <c:pt idx="19">
                  <c:v>89.027759420533982</c:v>
                </c:pt>
                <c:pt idx="20">
                  <c:v>76.064041471527943</c:v>
                </c:pt>
                <c:pt idx="21">
                  <c:v>82.038113819764121</c:v>
                </c:pt>
                <c:pt idx="22">
                  <c:v>81.859574424756119</c:v>
                </c:pt>
                <c:pt idx="23">
                  <c:v>80.362795916778907</c:v>
                </c:pt>
                <c:pt idx="24">
                  <c:v>71.62426495391874</c:v>
                </c:pt>
                <c:pt idx="25">
                  <c:v>77.791976602515888</c:v>
                </c:pt>
                <c:pt idx="26">
                  <c:v>77.699563575799644</c:v>
                </c:pt>
                <c:pt idx="27">
                  <c:v>78.385228401493634</c:v>
                </c:pt>
                <c:pt idx="28">
                  <c:v>67.86707331958327</c:v>
                </c:pt>
                <c:pt idx="29">
                  <c:v>71.916850730788909</c:v>
                </c:pt>
                <c:pt idx="30">
                  <c:v>70.856842193283853</c:v>
                </c:pt>
                <c:pt idx="31">
                  <c:v>72.216241450547784</c:v>
                </c:pt>
                <c:pt idx="32">
                  <c:v>58.245771810893444</c:v>
                </c:pt>
                <c:pt idx="33">
                  <c:v>63.849953940676741</c:v>
                </c:pt>
                <c:pt idx="34">
                  <c:v>64.795813837450027</c:v>
                </c:pt>
                <c:pt idx="35">
                  <c:v>64.729736007844096</c:v>
                </c:pt>
                <c:pt idx="36">
                  <c:v>56.216193529448468</c:v>
                </c:pt>
                <c:pt idx="37">
                  <c:v>61.069295538598908</c:v>
                </c:pt>
                <c:pt idx="38">
                  <c:v>60.550717371145581</c:v>
                </c:pt>
                <c:pt idx="39">
                  <c:v>59.335505326677051</c:v>
                </c:pt>
                <c:pt idx="40">
                  <c:v>50.818828419354276</c:v>
                </c:pt>
                <c:pt idx="41">
                  <c:v>57.452035028511375</c:v>
                </c:pt>
                <c:pt idx="42">
                  <c:v>57.641063533824678</c:v>
                </c:pt>
                <c:pt idx="43">
                  <c:v>55.176416562848395</c:v>
                </c:pt>
                <c:pt idx="44">
                  <c:v>49.492304791255982</c:v>
                </c:pt>
                <c:pt idx="45">
                  <c:v>55.979686281762142</c:v>
                </c:pt>
                <c:pt idx="46">
                  <c:v>56.154556203936522</c:v>
                </c:pt>
                <c:pt idx="47">
                  <c:v>53.752883430946987</c:v>
                </c:pt>
                <c:pt idx="48">
                  <c:v>48.145030085055026</c:v>
                </c:pt>
                <c:pt idx="49">
                  <c:v>47.957496510413485</c:v>
                </c:pt>
                <c:pt idx="50">
                  <c:v>50.629403235948743</c:v>
                </c:pt>
                <c:pt idx="51">
                  <c:v>51.507203510729624</c:v>
                </c:pt>
                <c:pt idx="52">
                  <c:v>47.10599567442177</c:v>
                </c:pt>
                <c:pt idx="53">
                  <c:v>54.196719004040247</c:v>
                </c:pt>
                <c:pt idx="54">
                  <c:v>52.937534348067537</c:v>
                </c:pt>
                <c:pt idx="55">
                  <c:v>50.813956806225868</c:v>
                </c:pt>
                <c:pt idx="56">
                  <c:v>44.485037605947888</c:v>
                </c:pt>
                <c:pt idx="57">
                  <c:v>44.484153523606537</c:v>
                </c:pt>
                <c:pt idx="58">
                  <c:v>44.63299722202698</c:v>
                </c:pt>
                <c:pt idx="59">
                  <c:v>45.583821164041005</c:v>
                </c:pt>
                <c:pt idx="60">
                  <c:v>42.536819933960182</c:v>
                </c:pt>
                <c:pt idx="61">
                  <c:v>44.073856239576955</c:v>
                </c:pt>
                <c:pt idx="62">
                  <c:v>43.489891953031787</c:v>
                </c:pt>
                <c:pt idx="63">
                  <c:v>44.239330289688453</c:v>
                </c:pt>
                <c:pt idx="64">
                  <c:v>57.043712281049011</c:v>
                </c:pt>
                <c:pt idx="65">
                  <c:v>59.48454527122616</c:v>
                </c:pt>
                <c:pt idx="66">
                  <c:v>59.823488620207343</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9-7342-4A87-BAC1-D48AD00B5192}"/>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7342-4A87-BAC1-D48AD00B519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7342-4A87-BAC1-D48AD00B519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8207-4AAD-9745-36DC25239CDB}"/>
              </c:ext>
            </c:extLst>
          </c:dPt>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Diagram'!$O$10:$CC$10</c:f>
              <c:numCache>
                <c:formatCode>#,##0</c:formatCode>
                <c:ptCount val="67"/>
                <c:pt idx="0">
                  <c:v>100</c:v>
                </c:pt>
                <c:pt idx="1">
                  <c:v>104.82065610907483</c:v>
                </c:pt>
                <c:pt idx="2">
                  <c:v>104.39528358351502</c:v>
                </c:pt>
                <c:pt idx="3">
                  <c:v>109.48785471090213</c:v>
                </c:pt>
                <c:pt idx="4">
                  <c:v>87.364816298962651</c:v>
                </c:pt>
                <c:pt idx="5">
                  <c:v>92.761400173414344</c:v>
                </c:pt>
                <c:pt idx="6">
                  <c:v>91.312682579673037</c:v>
                </c:pt>
                <c:pt idx="7">
                  <c:v>94.710844117982688</c:v>
                </c:pt>
                <c:pt idx="8">
                  <c:v>99.360511785142251</c:v>
                </c:pt>
                <c:pt idx="9">
                  <c:v>90.079236313255109</c:v>
                </c:pt>
                <c:pt idx="10">
                  <c:v>89.447312726539749</c:v>
                </c:pt>
                <c:pt idx="11">
                  <c:v>89.960793709822013</c:v>
                </c:pt>
                <c:pt idx="12">
                  <c:v>65.415777022790394</c:v>
                </c:pt>
                <c:pt idx="13">
                  <c:v>61.816082683394448</c:v>
                </c:pt>
                <c:pt idx="14">
                  <c:v>58.701660239105571</c:v>
                </c:pt>
                <c:pt idx="15">
                  <c:v>49.375630199888491</c:v>
                </c:pt>
                <c:pt idx="16">
                  <c:v>37.961624608650183</c:v>
                </c:pt>
                <c:pt idx="17">
                  <c:v>41.576494891321879</c:v>
                </c:pt>
                <c:pt idx="18">
                  <c:v>43.78072064876153</c:v>
                </c:pt>
                <c:pt idx="19">
                  <c:v>49.110100923133473</c:v>
                </c:pt>
                <c:pt idx="20">
                  <c:v>57.912464882402567</c:v>
                </c:pt>
                <c:pt idx="21">
                  <c:v>63.191711129971637</c:v>
                </c:pt>
                <c:pt idx="22">
                  <c:v>45.709449219320895</c:v>
                </c:pt>
                <c:pt idx="23">
                  <c:v>45.685097178246693</c:v>
                </c:pt>
                <c:pt idx="24">
                  <c:v>45.64165455205513</c:v>
                </c:pt>
                <c:pt idx="25">
                  <c:v>54.666317855668453</c:v>
                </c:pt>
                <c:pt idx="26">
                  <c:v>73.599648751763183</c:v>
                </c:pt>
                <c:pt idx="27">
                  <c:v>51.276271692369534</c:v>
                </c:pt>
                <c:pt idx="28">
                  <c:v>79.96020566742051</c:v>
                </c:pt>
                <c:pt idx="29">
                  <c:v>71.793020344687335</c:v>
                </c:pt>
                <c:pt idx="30">
                  <c:v>82.002843893099381</c:v>
                </c:pt>
                <c:pt idx="31">
                  <c:v>61.857151890816162</c:v>
                </c:pt>
                <c:pt idx="32">
                  <c:v>90.683210331575054</c:v>
                </c:pt>
                <c:pt idx="33">
                  <c:v>77.030142333160498</c:v>
                </c:pt>
                <c:pt idx="34">
                  <c:v>96.261650175133354</c:v>
                </c:pt>
                <c:pt idx="35">
                  <c:v>91.473252040367754</c:v>
                </c:pt>
                <c:pt idx="36">
                  <c:v>77.071397122480974</c:v>
                </c:pt>
                <c:pt idx="37">
                  <c:v>74.471957613610527</c:v>
                </c:pt>
                <c:pt idx="38">
                  <c:v>76.561753747896887</c:v>
                </c:pt>
                <c:pt idx="39">
                  <c:v>77.668372647212152</c:v>
                </c:pt>
                <c:pt idx="40">
                  <c:v>73.164726162845213</c:v>
                </c:pt>
                <c:pt idx="41">
                  <c:v>82.485127624341018</c:v>
                </c:pt>
                <c:pt idx="42">
                  <c:v>88.516584194488971</c:v>
                </c:pt>
                <c:pt idx="43">
                  <c:v>79.271699532102986</c:v>
                </c:pt>
                <c:pt idx="44">
                  <c:v>74.222605969669587</c:v>
                </c:pt>
                <c:pt idx="45">
                  <c:v>83.217720733212275</c:v>
                </c:pt>
                <c:pt idx="46">
                  <c:v>90.210395162826103</c:v>
                </c:pt>
                <c:pt idx="47">
                  <c:v>77.46481680372213</c:v>
                </c:pt>
                <c:pt idx="48">
                  <c:v>73.246940075027339</c:v>
                </c:pt>
                <c:pt idx="49">
                  <c:v>62.311904771112346</c:v>
                </c:pt>
                <c:pt idx="50">
                  <c:v>70.040806847479061</c:v>
                </c:pt>
                <c:pt idx="51">
                  <c:v>64.817996084373149</c:v>
                </c:pt>
                <c:pt idx="52">
                  <c:v>67.338066135134014</c:v>
                </c:pt>
                <c:pt idx="53">
                  <c:v>72.83933758494905</c:v>
                </c:pt>
                <c:pt idx="54">
                  <c:v>64.153332587847032</c:v>
                </c:pt>
                <c:pt idx="55">
                  <c:v>69.764320778352783</c:v>
                </c:pt>
                <c:pt idx="56">
                  <c:v>72.88366994424814</c:v>
                </c:pt>
                <c:pt idx="57">
                  <c:v>79.178988260996647</c:v>
                </c:pt>
                <c:pt idx="58">
                  <c:v>68.63839428622623</c:v>
                </c:pt>
                <c:pt idx="59">
                  <c:v>75.126041491990264</c:v>
                </c:pt>
                <c:pt idx="60">
                  <c:v>73.602838730287417</c:v>
                </c:pt>
                <c:pt idx="61">
                  <c:v>77.168307160755347</c:v>
                </c:pt>
                <c:pt idx="62">
                  <c:v>66.236864662682009</c:v>
                </c:pt>
                <c:pt idx="63">
                  <c:v>73.365909129910051</c:v>
                </c:pt>
                <c:pt idx="64">
                  <c:v>73.229465891353456</c:v>
                </c:pt>
                <c:pt idx="65">
                  <c:v>78.266683760741401</c:v>
                </c:pt>
                <c:pt idx="66">
                  <c:v>68.25162266890807</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Diagram'!$O$11:$CC$11</c:f>
              <c:numCache>
                <c:formatCode>#,##0</c:formatCode>
                <c:ptCount val="67"/>
                <c:pt idx="0">
                  <c:v>100</c:v>
                </c:pt>
                <c:pt idx="1">
                  <c:v>107.33583666176779</c:v>
                </c:pt>
                <c:pt idx="2">
                  <c:v>102.69997360709735</c:v>
                </c:pt>
                <c:pt idx="3">
                  <c:v>102.34137873483337</c:v>
                </c:pt>
                <c:pt idx="4">
                  <c:v>85.730507631337375</c:v>
                </c:pt>
                <c:pt idx="5">
                  <c:v>93.151843281699541</c:v>
                </c:pt>
                <c:pt idx="6">
                  <c:v>87.789530999681958</c:v>
                </c:pt>
                <c:pt idx="7">
                  <c:v>82.64997777138791</c:v>
                </c:pt>
                <c:pt idx="8">
                  <c:v>80.377747346117673</c:v>
                </c:pt>
                <c:pt idx="9">
                  <c:v>86.084990690693459</c:v>
                </c:pt>
                <c:pt idx="10">
                  <c:v>91.863275365885315</c:v>
                </c:pt>
                <c:pt idx="11">
                  <c:v>91.101189381593102</c:v>
                </c:pt>
                <c:pt idx="12">
                  <c:v>89.750800522632858</c:v>
                </c:pt>
                <c:pt idx="13">
                  <c:v>100.45753409752703</c:v>
                </c:pt>
                <c:pt idx="14">
                  <c:v>96.147952671212025</c:v>
                </c:pt>
                <c:pt idx="15">
                  <c:v>91.881070355264711</c:v>
                </c:pt>
                <c:pt idx="16">
                  <c:v>86.649795304241024</c:v>
                </c:pt>
                <c:pt idx="17">
                  <c:v>93.354909685612213</c:v>
                </c:pt>
                <c:pt idx="18">
                  <c:v>93.303358504839196</c:v>
                </c:pt>
                <c:pt idx="19">
                  <c:v>89.51517756767015</c:v>
                </c:pt>
                <c:pt idx="20">
                  <c:v>85.009311751389873</c:v>
                </c:pt>
                <c:pt idx="21">
                  <c:v>95.009151083063969</c:v>
                </c:pt>
                <c:pt idx="22">
                  <c:v>96.877727504429885</c:v>
                </c:pt>
                <c:pt idx="23">
                  <c:v>95.423737540525579</c:v>
                </c:pt>
                <c:pt idx="24">
                  <c:v>88.327811816577452</c:v>
                </c:pt>
                <c:pt idx="25">
                  <c:v>97.911998289226219</c:v>
                </c:pt>
                <c:pt idx="26">
                  <c:v>100.30556105720092</c:v>
                </c:pt>
                <c:pt idx="27">
                  <c:v>91.59844241034844</c:v>
                </c:pt>
                <c:pt idx="28">
                  <c:v>90.979845554189012</c:v>
                </c:pt>
                <c:pt idx="29">
                  <c:v>89.537689751671365</c:v>
                </c:pt>
                <c:pt idx="30">
                  <c:v>90.697065221759658</c:v>
                </c:pt>
                <c:pt idx="31">
                  <c:v>103.45032274677739</c:v>
                </c:pt>
                <c:pt idx="32">
                  <c:v>101.57314456001217</c:v>
                </c:pt>
                <c:pt idx="33">
                  <c:v>115.08540367384066</c:v>
                </c:pt>
                <c:pt idx="34">
                  <c:v>118.46517955386248</c:v>
                </c:pt>
                <c:pt idx="35">
                  <c:v>118.88019705938923</c:v>
                </c:pt>
                <c:pt idx="36">
                  <c:v>109.02714675705722</c:v>
                </c:pt>
                <c:pt idx="37">
                  <c:v>115.99081227927843</c:v>
                </c:pt>
                <c:pt idx="38">
                  <c:v>124.53898461202597</c:v>
                </c:pt>
                <c:pt idx="39">
                  <c:v>115.75062133772404</c:v>
                </c:pt>
                <c:pt idx="40">
                  <c:v>101.5910418102208</c:v>
                </c:pt>
                <c:pt idx="41">
                  <c:v>114.94944831383206</c:v>
                </c:pt>
                <c:pt idx="42">
                  <c:v>114.97986004135478</c:v>
                </c:pt>
                <c:pt idx="43">
                  <c:v>110.38771254304389</c:v>
                </c:pt>
                <c:pt idx="44">
                  <c:v>96.783053794075158</c:v>
                </c:pt>
                <c:pt idx="45">
                  <c:v>109.49107689035506</c:v>
                </c:pt>
                <c:pt idx="46">
                  <c:v>109.51487955378587</c:v>
                </c:pt>
                <c:pt idx="47">
                  <c:v>105.16980167802681</c:v>
                </c:pt>
                <c:pt idx="48">
                  <c:v>85.560975638526287</c:v>
                </c:pt>
                <c:pt idx="49">
                  <c:v>19.147784690647615</c:v>
                </c:pt>
                <c:pt idx="50">
                  <c:v>30.087684157705464</c:v>
                </c:pt>
                <c:pt idx="51">
                  <c:v>27.349482565820303</c:v>
                </c:pt>
                <c:pt idx="52">
                  <c:v>31.545432382269112</c:v>
                </c:pt>
                <c:pt idx="53">
                  <c:v>36.070362729358095</c:v>
                </c:pt>
                <c:pt idx="54">
                  <c:v>60.568576370718489</c:v>
                </c:pt>
                <c:pt idx="55">
                  <c:v>65.309740988051502</c:v>
                </c:pt>
                <c:pt idx="56">
                  <c:v>53.740539661714969</c:v>
                </c:pt>
                <c:pt idx="57">
                  <c:v>61.40246625196</c:v>
                </c:pt>
                <c:pt idx="58">
                  <c:v>103.13779296261485</c:v>
                </c:pt>
                <c:pt idx="59">
                  <c:v>111.28069605866979</c:v>
                </c:pt>
                <c:pt idx="60">
                  <c:v>64.724043119344074</c:v>
                </c:pt>
                <c:pt idx="61">
                  <c:v>57.000950952122324</c:v>
                </c:pt>
                <c:pt idx="62">
                  <c:v>96.609775890310132</c:v>
                </c:pt>
                <c:pt idx="63">
                  <c:v>86.367898425025857</c:v>
                </c:pt>
                <c:pt idx="64">
                  <c:v>65.582033372525103</c:v>
                </c:pt>
                <c:pt idx="65">
                  <c:v>58.120729274058746</c:v>
                </c:pt>
                <c:pt idx="66">
                  <c:v>82.895017999649156</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Privat konsumtion av bensin och diesel</c:v>
                </c:pt>
              </c:strCache>
            </c:strRef>
          </c:tx>
          <c:spPr>
            <a:ln w="28575" cap="rnd">
              <a:solidFill>
                <a:schemeClr val="accent4"/>
              </a:solidFill>
              <a:round/>
            </a:ln>
            <a:effectLst/>
          </c:spPr>
          <c:marker>
            <c:symbol val="none"/>
          </c:marker>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Diagram'!$O$12:$CC$12</c:f>
              <c:numCache>
                <c:formatCode>#,##0</c:formatCode>
                <c:ptCount val="67"/>
                <c:pt idx="0">
                  <c:v>100</c:v>
                </c:pt>
                <c:pt idx="1">
                  <c:v>113.98911144070701</c:v>
                </c:pt>
                <c:pt idx="2">
                  <c:v>116.35188994744728</c:v>
                </c:pt>
                <c:pt idx="3">
                  <c:v>104.64828166032247</c:v>
                </c:pt>
                <c:pt idx="4">
                  <c:v>99.304787502710298</c:v>
                </c:pt>
                <c:pt idx="5">
                  <c:v>115.59221953801296</c:v>
                </c:pt>
                <c:pt idx="6">
                  <c:v>119.28274730681643</c:v>
                </c:pt>
                <c:pt idx="7">
                  <c:v>104.27119102921745</c:v>
                </c:pt>
                <c:pt idx="8">
                  <c:v>97.279839036466058</c:v>
                </c:pt>
                <c:pt idx="9">
                  <c:v>111.45412994799845</c:v>
                </c:pt>
                <c:pt idx="10">
                  <c:v>117.22059152817765</c:v>
                </c:pt>
                <c:pt idx="11">
                  <c:v>103.71649280342865</c:v>
                </c:pt>
                <c:pt idx="12">
                  <c:v>93.922336648908782</c:v>
                </c:pt>
                <c:pt idx="13">
                  <c:v>108.47622755106686</c:v>
                </c:pt>
                <c:pt idx="14">
                  <c:v>110.23825868123807</c:v>
                </c:pt>
                <c:pt idx="15">
                  <c:v>97.096021759562703</c:v>
                </c:pt>
                <c:pt idx="16">
                  <c:v>92.472020157115026</c:v>
                </c:pt>
                <c:pt idx="17">
                  <c:v>102.27532193764044</c:v>
                </c:pt>
                <c:pt idx="18">
                  <c:v>105.46933211041518</c:v>
                </c:pt>
                <c:pt idx="19">
                  <c:v>94.318246048608771</c:v>
                </c:pt>
                <c:pt idx="20">
                  <c:v>89.286323642224119</c:v>
                </c:pt>
                <c:pt idx="21">
                  <c:v>102.46585057805009</c:v>
                </c:pt>
                <c:pt idx="22">
                  <c:v>106.1552248915041</c:v>
                </c:pt>
                <c:pt idx="23">
                  <c:v>93.258801274011944</c:v>
                </c:pt>
                <c:pt idx="24">
                  <c:v>87.974352705608112</c:v>
                </c:pt>
                <c:pt idx="25">
                  <c:v>102.44518930457703</c:v>
                </c:pt>
                <c:pt idx="26">
                  <c:v>105.2029291271343</c:v>
                </c:pt>
                <c:pt idx="27">
                  <c:v>94.331551560179989</c:v>
                </c:pt>
                <c:pt idx="28">
                  <c:v>90.351046874675362</c:v>
                </c:pt>
                <c:pt idx="29">
                  <c:v>103.2482648739694</c:v>
                </c:pt>
                <c:pt idx="30">
                  <c:v>107.38826952393879</c:v>
                </c:pt>
                <c:pt idx="31">
                  <c:v>97.498397286747846</c:v>
                </c:pt>
                <c:pt idx="32">
                  <c:v>88.962739526897067</c:v>
                </c:pt>
                <c:pt idx="33">
                  <c:v>101.71091004141431</c:v>
                </c:pt>
                <c:pt idx="34">
                  <c:v>105.27612670952445</c:v>
                </c:pt>
                <c:pt idx="35">
                  <c:v>94.968646621297793</c:v>
                </c:pt>
                <c:pt idx="36">
                  <c:v>87.313051912730472</c:v>
                </c:pt>
                <c:pt idx="37">
                  <c:v>100.74201018584195</c:v>
                </c:pt>
                <c:pt idx="38">
                  <c:v>103.44087961895978</c:v>
                </c:pt>
                <c:pt idx="39">
                  <c:v>93.06313192061701</c:v>
                </c:pt>
                <c:pt idx="40">
                  <c:v>82.86778060576269</c:v>
                </c:pt>
                <c:pt idx="41">
                  <c:v>96.329584312352594</c:v>
                </c:pt>
                <c:pt idx="42">
                  <c:v>101.02644209732962</c:v>
                </c:pt>
                <c:pt idx="43">
                  <c:v>90.275055006804251</c:v>
                </c:pt>
                <c:pt idx="44">
                  <c:v>80.90489255570607</c:v>
                </c:pt>
                <c:pt idx="45">
                  <c:v>93.952727507525509</c:v>
                </c:pt>
                <c:pt idx="46">
                  <c:v>98.370315144022086</c:v>
                </c:pt>
                <c:pt idx="47">
                  <c:v>88.129367982625297</c:v>
                </c:pt>
                <c:pt idx="48">
                  <c:v>79.645165214383169</c:v>
                </c:pt>
                <c:pt idx="49">
                  <c:v>82.745951338659367</c:v>
                </c:pt>
                <c:pt idx="50">
                  <c:v>92.601697215266569</c:v>
                </c:pt>
                <c:pt idx="51">
                  <c:v>81.582766751660643</c:v>
                </c:pt>
                <c:pt idx="52">
                  <c:v>73.532946207839316</c:v>
                </c:pt>
                <c:pt idx="53">
                  <c:v>87.766365543448245</c:v>
                </c:pt>
                <c:pt idx="54">
                  <c:v>93.176054989388717</c:v>
                </c:pt>
                <c:pt idx="55">
                  <c:v>81.36000275552793</c:v>
                </c:pt>
                <c:pt idx="56">
                  <c:v>68.996863900650411</c:v>
                </c:pt>
                <c:pt idx="57">
                  <c:v>75.873743584701799</c:v>
                </c:pt>
                <c:pt idx="58">
                  <c:v>79.202791974100748</c:v>
                </c:pt>
                <c:pt idx="59">
                  <c:v>73.718225241313746</c:v>
                </c:pt>
                <c:pt idx="60">
                  <c:v>69.117347630092837</c:v>
                </c:pt>
                <c:pt idx="61">
                  <c:v>76.794669058054609</c:v>
                </c:pt>
                <c:pt idx="62">
                  <c:v>77.720115621530255</c:v>
                </c:pt>
                <c:pt idx="63">
                  <c:v>71.699909011913064</c:v>
                </c:pt>
                <c:pt idx="64">
                  <c:v>78.575466426508413</c:v>
                </c:pt>
                <c:pt idx="65">
                  <c:v>85.340810292729657</c:v>
                </c:pt>
                <c:pt idx="66">
                  <c:v>89.119906134611881</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577072915128379E-2"/>
          <c:y val="3.856741402729557E-2"/>
          <c:w val="0.92188192074100894"/>
          <c:h val="0.7395155034777251"/>
        </c:manualLayout>
      </c:layout>
      <c:lineChart>
        <c:grouping val="standard"/>
        <c:varyColors val="0"/>
        <c:ser>
          <c:idx val="0"/>
          <c:order val="0"/>
          <c:tx>
            <c:strRef>
              <c:f>'2 Diagram'!$M$9</c:f>
              <c:strCache>
                <c:ptCount val="1"/>
                <c:pt idx="0">
                  <c:v>H49.4-5 Freight transport by road and removal services, transport via pipeline</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8AA7-484E-8480-961A5D8B7E34}"/>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8AA7-484E-8480-961A5D8B7E34}"/>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A-8AA7-484E-8480-961A5D8B7E34}"/>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1DE5-4B09-A808-D22E1DF1DB63}"/>
              </c:ext>
            </c:extLst>
          </c:dPt>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Diagram'!$O$9:$CC$9</c:f>
              <c:numCache>
                <c:formatCode>#,##0</c:formatCode>
                <c:ptCount val="67"/>
                <c:pt idx="0">
                  <c:v>100</c:v>
                </c:pt>
                <c:pt idx="1">
                  <c:v>110.56218982816767</c:v>
                </c:pt>
                <c:pt idx="2">
                  <c:v>106.37138775508346</c:v>
                </c:pt>
                <c:pt idx="3">
                  <c:v>108.68597497533155</c:v>
                </c:pt>
                <c:pt idx="4">
                  <c:v>91.297433768430807</c:v>
                </c:pt>
                <c:pt idx="5">
                  <c:v>98.529147335865559</c:v>
                </c:pt>
                <c:pt idx="6">
                  <c:v>98.446520059058074</c:v>
                </c:pt>
                <c:pt idx="7">
                  <c:v>100.2045702423619</c:v>
                </c:pt>
                <c:pt idx="8">
                  <c:v>93.50727084588037</c:v>
                </c:pt>
                <c:pt idx="9">
                  <c:v>99.756351859253584</c:v>
                </c:pt>
                <c:pt idx="10">
                  <c:v>100.61652844356155</c:v>
                </c:pt>
                <c:pt idx="11">
                  <c:v>106.20444891230593</c:v>
                </c:pt>
                <c:pt idx="12">
                  <c:v>92.36939023731945</c:v>
                </c:pt>
                <c:pt idx="13">
                  <c:v>99.380317663176498</c:v>
                </c:pt>
                <c:pt idx="14">
                  <c:v>99.43336365612204</c:v>
                </c:pt>
                <c:pt idx="15">
                  <c:v>99.415936978051334</c:v>
                </c:pt>
                <c:pt idx="16">
                  <c:v>85.371097504761678</c:v>
                </c:pt>
                <c:pt idx="17">
                  <c:v>87.786595932790419</c:v>
                </c:pt>
                <c:pt idx="18">
                  <c:v>87.394953649713699</c:v>
                </c:pt>
                <c:pt idx="19">
                  <c:v>89.027759420533982</c:v>
                </c:pt>
                <c:pt idx="20">
                  <c:v>76.064041471527943</c:v>
                </c:pt>
                <c:pt idx="21">
                  <c:v>82.038113819764121</c:v>
                </c:pt>
                <c:pt idx="22">
                  <c:v>81.859574424756119</c:v>
                </c:pt>
                <c:pt idx="23">
                  <c:v>80.362795916778907</c:v>
                </c:pt>
                <c:pt idx="24">
                  <c:v>71.62426495391874</c:v>
                </c:pt>
                <c:pt idx="25">
                  <c:v>77.791976602515888</c:v>
                </c:pt>
                <c:pt idx="26">
                  <c:v>77.699563575799644</c:v>
                </c:pt>
                <c:pt idx="27">
                  <c:v>78.385228401493634</c:v>
                </c:pt>
                <c:pt idx="28">
                  <c:v>67.86707331958327</c:v>
                </c:pt>
                <c:pt idx="29">
                  <c:v>71.916850730788909</c:v>
                </c:pt>
                <c:pt idx="30">
                  <c:v>70.856842193283853</c:v>
                </c:pt>
                <c:pt idx="31">
                  <c:v>72.216241450547784</c:v>
                </c:pt>
                <c:pt idx="32">
                  <c:v>58.245771810893444</c:v>
                </c:pt>
                <c:pt idx="33">
                  <c:v>63.849953940676741</c:v>
                </c:pt>
                <c:pt idx="34">
                  <c:v>64.795813837450027</c:v>
                </c:pt>
                <c:pt idx="35">
                  <c:v>64.729736007844096</c:v>
                </c:pt>
                <c:pt idx="36">
                  <c:v>56.216193529448468</c:v>
                </c:pt>
                <c:pt idx="37">
                  <c:v>61.069295538598908</c:v>
                </c:pt>
                <c:pt idx="38">
                  <c:v>60.550717371145581</c:v>
                </c:pt>
                <c:pt idx="39">
                  <c:v>59.335505326677051</c:v>
                </c:pt>
                <c:pt idx="40">
                  <c:v>50.818828419354276</c:v>
                </c:pt>
                <c:pt idx="41">
                  <c:v>57.452035028511375</c:v>
                </c:pt>
                <c:pt idx="42">
                  <c:v>57.641063533824678</c:v>
                </c:pt>
                <c:pt idx="43">
                  <c:v>55.176416562848395</c:v>
                </c:pt>
                <c:pt idx="44">
                  <c:v>49.492304791255982</c:v>
                </c:pt>
                <c:pt idx="45">
                  <c:v>55.979686281762142</c:v>
                </c:pt>
                <c:pt idx="46">
                  <c:v>56.154556203936522</c:v>
                </c:pt>
                <c:pt idx="47">
                  <c:v>53.752883430946987</c:v>
                </c:pt>
                <c:pt idx="48">
                  <c:v>48.145030085055026</c:v>
                </c:pt>
                <c:pt idx="49">
                  <c:v>47.957496510413485</c:v>
                </c:pt>
                <c:pt idx="50">
                  <c:v>50.629403235948743</c:v>
                </c:pt>
                <c:pt idx="51">
                  <c:v>51.507203510729624</c:v>
                </c:pt>
                <c:pt idx="52">
                  <c:v>47.10599567442177</c:v>
                </c:pt>
                <c:pt idx="53">
                  <c:v>54.196719004040247</c:v>
                </c:pt>
                <c:pt idx="54">
                  <c:v>52.937534348067537</c:v>
                </c:pt>
                <c:pt idx="55">
                  <c:v>50.813956806225868</c:v>
                </c:pt>
                <c:pt idx="56">
                  <c:v>44.485037605947888</c:v>
                </c:pt>
                <c:pt idx="57">
                  <c:v>44.484153523606537</c:v>
                </c:pt>
                <c:pt idx="58">
                  <c:v>44.63299722202698</c:v>
                </c:pt>
                <c:pt idx="59">
                  <c:v>45.583821164041005</c:v>
                </c:pt>
                <c:pt idx="60">
                  <c:v>42.536819933960182</c:v>
                </c:pt>
                <c:pt idx="61">
                  <c:v>44.073856239576955</c:v>
                </c:pt>
                <c:pt idx="62">
                  <c:v>43.489891953031787</c:v>
                </c:pt>
                <c:pt idx="63">
                  <c:v>44.239330289688453</c:v>
                </c:pt>
                <c:pt idx="64">
                  <c:v>57.043712281049011</c:v>
                </c:pt>
                <c:pt idx="65">
                  <c:v>59.48454527122616</c:v>
                </c:pt>
                <c:pt idx="66">
                  <c:v>59.823488620207343</c:v>
                </c:pt>
              </c:numCache>
            </c:numRef>
          </c:val>
          <c:smooth val="0"/>
          <c:extLst>
            <c:ext xmlns:c16="http://schemas.microsoft.com/office/drawing/2014/chart" uri="{C3380CC4-5D6E-409C-BE32-E72D297353CC}">
              <c16:uniqueId val="{00000000-F04B-4F43-81E3-EAB733ACCD29}"/>
            </c:ext>
          </c:extLst>
        </c:ser>
        <c:ser>
          <c:idx val="1"/>
          <c:order val="1"/>
          <c:tx>
            <c:strRef>
              <c:f>'2 Diagram'!$M$10</c:f>
              <c:strCache>
                <c:ptCount val="1"/>
                <c:pt idx="0">
                  <c:v>H50 Water 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8AA7-484E-8480-961A5D8B7E34}"/>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7-8AA7-484E-8480-961A5D8B7E34}"/>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C-8AA7-484E-8480-961A5D8B7E34}"/>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1DE5-4B09-A808-D22E1DF1DB63}"/>
              </c:ext>
            </c:extLst>
          </c:dPt>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Diagram'!$O$10:$CC$10</c:f>
              <c:numCache>
                <c:formatCode>#,##0</c:formatCode>
                <c:ptCount val="67"/>
                <c:pt idx="0">
                  <c:v>100</c:v>
                </c:pt>
                <c:pt idx="1">
                  <c:v>104.82065610907483</c:v>
                </c:pt>
                <c:pt idx="2">
                  <c:v>104.39528358351502</c:v>
                </c:pt>
                <c:pt idx="3">
                  <c:v>109.48785471090213</c:v>
                </c:pt>
                <c:pt idx="4">
                  <c:v>87.364816298962651</c:v>
                </c:pt>
                <c:pt idx="5">
                  <c:v>92.761400173414344</c:v>
                </c:pt>
                <c:pt idx="6">
                  <c:v>91.312682579673037</c:v>
                </c:pt>
                <c:pt idx="7">
                  <c:v>94.710844117982688</c:v>
                </c:pt>
                <c:pt idx="8">
                  <c:v>99.360511785142251</c:v>
                </c:pt>
                <c:pt idx="9">
                  <c:v>90.079236313255109</c:v>
                </c:pt>
                <c:pt idx="10">
                  <c:v>89.447312726539749</c:v>
                </c:pt>
                <c:pt idx="11">
                  <c:v>89.960793709822013</c:v>
                </c:pt>
                <c:pt idx="12">
                  <c:v>65.415777022790394</c:v>
                </c:pt>
                <c:pt idx="13">
                  <c:v>61.816082683394448</c:v>
                </c:pt>
                <c:pt idx="14">
                  <c:v>58.701660239105571</c:v>
                </c:pt>
                <c:pt idx="15">
                  <c:v>49.375630199888491</c:v>
                </c:pt>
                <c:pt idx="16">
                  <c:v>37.961624608650183</c:v>
                </c:pt>
                <c:pt idx="17">
                  <c:v>41.576494891321879</c:v>
                </c:pt>
                <c:pt idx="18">
                  <c:v>43.78072064876153</c:v>
                </c:pt>
                <c:pt idx="19">
                  <c:v>49.110100923133473</c:v>
                </c:pt>
                <c:pt idx="20">
                  <c:v>57.912464882402567</c:v>
                </c:pt>
                <c:pt idx="21">
                  <c:v>63.191711129971637</c:v>
                </c:pt>
                <c:pt idx="22">
                  <c:v>45.709449219320895</c:v>
                </c:pt>
                <c:pt idx="23">
                  <c:v>45.685097178246693</c:v>
                </c:pt>
                <c:pt idx="24">
                  <c:v>45.64165455205513</c:v>
                </c:pt>
                <c:pt idx="25">
                  <c:v>54.666317855668453</c:v>
                </c:pt>
                <c:pt idx="26">
                  <c:v>73.599648751763183</c:v>
                </c:pt>
                <c:pt idx="27">
                  <c:v>51.276271692369534</c:v>
                </c:pt>
                <c:pt idx="28">
                  <c:v>79.96020566742051</c:v>
                </c:pt>
                <c:pt idx="29">
                  <c:v>71.793020344687335</c:v>
                </c:pt>
                <c:pt idx="30">
                  <c:v>82.002843893099381</c:v>
                </c:pt>
                <c:pt idx="31">
                  <c:v>61.857151890816162</c:v>
                </c:pt>
                <c:pt idx="32">
                  <c:v>90.683210331575054</c:v>
                </c:pt>
                <c:pt idx="33">
                  <c:v>77.030142333160498</c:v>
                </c:pt>
                <c:pt idx="34">
                  <c:v>96.261650175133354</c:v>
                </c:pt>
                <c:pt idx="35">
                  <c:v>91.473252040367754</c:v>
                </c:pt>
                <c:pt idx="36">
                  <c:v>77.071397122480974</c:v>
                </c:pt>
                <c:pt idx="37">
                  <c:v>74.471957613610527</c:v>
                </c:pt>
                <c:pt idx="38">
                  <c:v>76.561753747896887</c:v>
                </c:pt>
                <c:pt idx="39">
                  <c:v>77.668372647212152</c:v>
                </c:pt>
                <c:pt idx="40">
                  <c:v>73.164726162845213</c:v>
                </c:pt>
                <c:pt idx="41">
                  <c:v>82.485127624341018</c:v>
                </c:pt>
                <c:pt idx="42">
                  <c:v>88.516584194488971</c:v>
                </c:pt>
                <c:pt idx="43">
                  <c:v>79.271699532102986</c:v>
                </c:pt>
                <c:pt idx="44">
                  <c:v>74.222605969669587</c:v>
                </c:pt>
                <c:pt idx="45">
                  <c:v>83.217720733212275</c:v>
                </c:pt>
                <c:pt idx="46">
                  <c:v>90.210395162826103</c:v>
                </c:pt>
                <c:pt idx="47">
                  <c:v>77.46481680372213</c:v>
                </c:pt>
                <c:pt idx="48">
                  <c:v>73.246940075027339</c:v>
                </c:pt>
                <c:pt idx="49">
                  <c:v>62.311904771112346</c:v>
                </c:pt>
                <c:pt idx="50">
                  <c:v>70.040806847479061</c:v>
                </c:pt>
                <c:pt idx="51">
                  <c:v>64.817996084373149</c:v>
                </c:pt>
                <c:pt idx="52">
                  <c:v>67.338066135134014</c:v>
                </c:pt>
                <c:pt idx="53">
                  <c:v>72.83933758494905</c:v>
                </c:pt>
                <c:pt idx="54">
                  <c:v>64.153332587847032</c:v>
                </c:pt>
                <c:pt idx="55">
                  <c:v>69.764320778352783</c:v>
                </c:pt>
                <c:pt idx="56">
                  <c:v>72.88366994424814</c:v>
                </c:pt>
                <c:pt idx="57">
                  <c:v>79.178988260996647</c:v>
                </c:pt>
                <c:pt idx="58">
                  <c:v>68.63839428622623</c:v>
                </c:pt>
                <c:pt idx="59">
                  <c:v>75.126041491990264</c:v>
                </c:pt>
                <c:pt idx="60">
                  <c:v>73.602838730287417</c:v>
                </c:pt>
                <c:pt idx="61">
                  <c:v>77.168307160755347</c:v>
                </c:pt>
                <c:pt idx="62">
                  <c:v>66.236864662682009</c:v>
                </c:pt>
                <c:pt idx="63">
                  <c:v>73.365909129910051</c:v>
                </c:pt>
                <c:pt idx="64">
                  <c:v>73.229465891353456</c:v>
                </c:pt>
                <c:pt idx="65">
                  <c:v>78.266683760741401</c:v>
                </c:pt>
                <c:pt idx="66">
                  <c:v>68.25162266890807</c:v>
                </c:pt>
              </c:numCache>
            </c:numRef>
          </c:val>
          <c:smooth val="0"/>
          <c:extLst>
            <c:ext xmlns:c16="http://schemas.microsoft.com/office/drawing/2014/chart" uri="{C3380CC4-5D6E-409C-BE32-E72D297353CC}">
              <c16:uniqueId val="{00000001-F04B-4F43-81E3-EAB733ACCD29}"/>
            </c:ext>
          </c:extLst>
        </c:ser>
        <c:ser>
          <c:idx val="2"/>
          <c:order val="2"/>
          <c:tx>
            <c:strRef>
              <c:f>'2 Diagram'!$M$11</c:f>
              <c:strCache>
                <c:ptCount val="1"/>
                <c:pt idx="0">
                  <c:v>H51 Air 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1-8AA7-484E-8480-961A5D8B7E34}"/>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8-8AA7-484E-8480-961A5D8B7E34}"/>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9-8AA7-484E-8480-961A5D8B7E34}"/>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1DE5-4B09-A808-D22E1DF1DB63}"/>
              </c:ext>
            </c:extLst>
          </c:dPt>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Diagram'!$O$11:$CC$11</c:f>
              <c:numCache>
                <c:formatCode>#,##0</c:formatCode>
                <c:ptCount val="67"/>
                <c:pt idx="0">
                  <c:v>100</c:v>
                </c:pt>
                <c:pt idx="1">
                  <c:v>107.33583666176779</c:v>
                </c:pt>
                <c:pt idx="2">
                  <c:v>102.69997360709735</c:v>
                </c:pt>
                <c:pt idx="3">
                  <c:v>102.34137873483337</c:v>
                </c:pt>
                <c:pt idx="4">
                  <c:v>85.730507631337375</c:v>
                </c:pt>
                <c:pt idx="5">
                  <c:v>93.151843281699541</c:v>
                </c:pt>
                <c:pt idx="6">
                  <c:v>87.789530999681958</c:v>
                </c:pt>
                <c:pt idx="7">
                  <c:v>82.64997777138791</c:v>
                </c:pt>
                <c:pt idx="8">
                  <c:v>80.377747346117673</c:v>
                </c:pt>
                <c:pt idx="9">
                  <c:v>86.084990690693459</c:v>
                </c:pt>
                <c:pt idx="10">
                  <c:v>91.863275365885315</c:v>
                </c:pt>
                <c:pt idx="11">
                  <c:v>91.101189381593102</c:v>
                </c:pt>
                <c:pt idx="12">
                  <c:v>89.750800522632858</c:v>
                </c:pt>
                <c:pt idx="13">
                  <c:v>100.45753409752703</c:v>
                </c:pt>
                <c:pt idx="14">
                  <c:v>96.147952671212025</c:v>
                </c:pt>
                <c:pt idx="15">
                  <c:v>91.881070355264711</c:v>
                </c:pt>
                <c:pt idx="16">
                  <c:v>86.649795304241024</c:v>
                </c:pt>
                <c:pt idx="17">
                  <c:v>93.354909685612213</c:v>
                </c:pt>
                <c:pt idx="18">
                  <c:v>93.303358504839196</c:v>
                </c:pt>
                <c:pt idx="19">
                  <c:v>89.51517756767015</c:v>
                </c:pt>
                <c:pt idx="20">
                  <c:v>85.009311751389873</c:v>
                </c:pt>
                <c:pt idx="21">
                  <c:v>95.009151083063969</c:v>
                </c:pt>
                <c:pt idx="22">
                  <c:v>96.877727504429885</c:v>
                </c:pt>
                <c:pt idx="23">
                  <c:v>95.423737540525579</c:v>
                </c:pt>
                <c:pt idx="24">
                  <c:v>88.327811816577452</c:v>
                </c:pt>
                <c:pt idx="25">
                  <c:v>97.911998289226219</c:v>
                </c:pt>
                <c:pt idx="26">
                  <c:v>100.30556105720092</c:v>
                </c:pt>
                <c:pt idx="27">
                  <c:v>91.59844241034844</c:v>
                </c:pt>
                <c:pt idx="28">
                  <c:v>90.979845554189012</c:v>
                </c:pt>
                <c:pt idx="29">
                  <c:v>89.537689751671365</c:v>
                </c:pt>
                <c:pt idx="30">
                  <c:v>90.697065221759658</c:v>
                </c:pt>
                <c:pt idx="31">
                  <c:v>103.45032274677739</c:v>
                </c:pt>
                <c:pt idx="32">
                  <c:v>101.57314456001217</c:v>
                </c:pt>
                <c:pt idx="33">
                  <c:v>115.08540367384066</c:v>
                </c:pt>
                <c:pt idx="34">
                  <c:v>118.46517955386248</c:v>
                </c:pt>
                <c:pt idx="35">
                  <c:v>118.88019705938923</c:v>
                </c:pt>
                <c:pt idx="36">
                  <c:v>109.02714675705722</c:v>
                </c:pt>
                <c:pt idx="37">
                  <c:v>115.99081227927843</c:v>
                </c:pt>
                <c:pt idx="38">
                  <c:v>124.53898461202597</c:v>
                </c:pt>
                <c:pt idx="39">
                  <c:v>115.75062133772404</c:v>
                </c:pt>
                <c:pt idx="40">
                  <c:v>101.5910418102208</c:v>
                </c:pt>
                <c:pt idx="41">
                  <c:v>114.94944831383206</c:v>
                </c:pt>
                <c:pt idx="42">
                  <c:v>114.97986004135478</c:v>
                </c:pt>
                <c:pt idx="43">
                  <c:v>110.38771254304389</c:v>
                </c:pt>
                <c:pt idx="44">
                  <c:v>96.783053794075158</c:v>
                </c:pt>
                <c:pt idx="45">
                  <c:v>109.49107689035506</c:v>
                </c:pt>
                <c:pt idx="46">
                  <c:v>109.51487955378587</c:v>
                </c:pt>
                <c:pt idx="47">
                  <c:v>105.16980167802681</c:v>
                </c:pt>
                <c:pt idx="48">
                  <c:v>85.560975638526287</c:v>
                </c:pt>
                <c:pt idx="49">
                  <c:v>19.147784690647615</c:v>
                </c:pt>
                <c:pt idx="50">
                  <c:v>30.087684157705464</c:v>
                </c:pt>
                <c:pt idx="51">
                  <c:v>27.349482565820303</c:v>
                </c:pt>
                <c:pt idx="52">
                  <c:v>31.545432382269112</c:v>
                </c:pt>
                <c:pt idx="53">
                  <c:v>36.070362729358095</c:v>
                </c:pt>
                <c:pt idx="54">
                  <c:v>60.568576370718489</c:v>
                </c:pt>
                <c:pt idx="55">
                  <c:v>65.309740988051502</c:v>
                </c:pt>
                <c:pt idx="56">
                  <c:v>53.740539661714969</c:v>
                </c:pt>
                <c:pt idx="57">
                  <c:v>61.40246625196</c:v>
                </c:pt>
                <c:pt idx="58">
                  <c:v>103.13779296261485</c:v>
                </c:pt>
                <c:pt idx="59">
                  <c:v>111.28069605866979</c:v>
                </c:pt>
                <c:pt idx="60">
                  <c:v>64.724043119344074</c:v>
                </c:pt>
                <c:pt idx="61">
                  <c:v>57.000950952122324</c:v>
                </c:pt>
                <c:pt idx="62">
                  <c:v>96.609775890310132</c:v>
                </c:pt>
                <c:pt idx="63">
                  <c:v>86.367898425025857</c:v>
                </c:pt>
                <c:pt idx="64">
                  <c:v>65.582033372525103</c:v>
                </c:pt>
                <c:pt idx="65">
                  <c:v>58.120729274058746</c:v>
                </c:pt>
                <c:pt idx="66">
                  <c:v>82.895017999649156</c:v>
                </c:pt>
              </c:numCache>
            </c:numRef>
          </c:val>
          <c:smooth val="0"/>
          <c:extLst>
            <c:ext xmlns:c16="http://schemas.microsoft.com/office/drawing/2014/chart" uri="{C3380CC4-5D6E-409C-BE32-E72D297353CC}">
              <c16:uniqueId val="{00000002-F04B-4F43-81E3-EAB733ACCD29}"/>
            </c:ext>
          </c:extLst>
        </c:ser>
        <c:ser>
          <c:idx val="3"/>
          <c:order val="3"/>
          <c:tx>
            <c:strRef>
              <c:f>'2 Diagram'!$M$12</c:f>
              <c:strCache>
                <c:ptCount val="1"/>
                <c:pt idx="0">
                  <c:v>PK Private consumption, fuels</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0-8AA7-484E-8480-961A5D8B7E34}"/>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3-8AA7-484E-8480-961A5D8B7E34}"/>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6-8AA7-484E-8480-961A5D8B7E34}"/>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B-8AA7-484E-8480-961A5D8B7E34}"/>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1DE5-4B09-A808-D22E1DF1DB63}"/>
              </c:ext>
            </c:extLst>
          </c:dPt>
          <c:cat>
            <c:strRef>
              <c:f>'2 Diagram'!$O$8:$CC$8</c:f>
              <c:strCache>
                <c:ptCount val="67"/>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Diagram'!$O$12:$CC$12</c:f>
              <c:numCache>
                <c:formatCode>#,##0</c:formatCode>
                <c:ptCount val="67"/>
                <c:pt idx="0">
                  <c:v>100</c:v>
                </c:pt>
                <c:pt idx="1">
                  <c:v>113.98911144070701</c:v>
                </c:pt>
                <c:pt idx="2">
                  <c:v>116.35188994744728</c:v>
                </c:pt>
                <c:pt idx="3">
                  <c:v>104.64828166032247</c:v>
                </c:pt>
                <c:pt idx="4">
                  <c:v>99.304787502710298</c:v>
                </c:pt>
                <c:pt idx="5">
                  <c:v>115.59221953801296</c:v>
                </c:pt>
                <c:pt idx="6">
                  <c:v>119.28274730681643</c:v>
                </c:pt>
                <c:pt idx="7">
                  <c:v>104.27119102921745</c:v>
                </c:pt>
                <c:pt idx="8">
                  <c:v>97.279839036466058</c:v>
                </c:pt>
                <c:pt idx="9">
                  <c:v>111.45412994799845</c:v>
                </c:pt>
                <c:pt idx="10">
                  <c:v>117.22059152817765</c:v>
                </c:pt>
                <c:pt idx="11">
                  <c:v>103.71649280342865</c:v>
                </c:pt>
                <c:pt idx="12">
                  <c:v>93.922336648908782</c:v>
                </c:pt>
                <c:pt idx="13">
                  <c:v>108.47622755106686</c:v>
                </c:pt>
                <c:pt idx="14">
                  <c:v>110.23825868123807</c:v>
                </c:pt>
                <c:pt idx="15">
                  <c:v>97.096021759562703</c:v>
                </c:pt>
                <c:pt idx="16">
                  <c:v>92.472020157115026</c:v>
                </c:pt>
                <c:pt idx="17">
                  <c:v>102.27532193764044</c:v>
                </c:pt>
                <c:pt idx="18">
                  <c:v>105.46933211041518</c:v>
                </c:pt>
                <c:pt idx="19">
                  <c:v>94.318246048608771</c:v>
                </c:pt>
                <c:pt idx="20">
                  <c:v>89.286323642224119</c:v>
                </c:pt>
                <c:pt idx="21">
                  <c:v>102.46585057805009</c:v>
                </c:pt>
                <c:pt idx="22">
                  <c:v>106.1552248915041</c:v>
                </c:pt>
                <c:pt idx="23">
                  <c:v>93.258801274011944</c:v>
                </c:pt>
                <c:pt idx="24">
                  <c:v>87.974352705608112</c:v>
                </c:pt>
                <c:pt idx="25">
                  <c:v>102.44518930457703</c:v>
                </c:pt>
                <c:pt idx="26">
                  <c:v>105.2029291271343</c:v>
                </c:pt>
                <c:pt idx="27">
                  <c:v>94.331551560179989</c:v>
                </c:pt>
                <c:pt idx="28">
                  <c:v>90.351046874675362</c:v>
                </c:pt>
                <c:pt idx="29">
                  <c:v>103.2482648739694</c:v>
                </c:pt>
                <c:pt idx="30">
                  <c:v>107.38826952393879</c:v>
                </c:pt>
                <c:pt idx="31">
                  <c:v>97.498397286747846</c:v>
                </c:pt>
                <c:pt idx="32">
                  <c:v>88.962739526897067</c:v>
                </c:pt>
                <c:pt idx="33">
                  <c:v>101.71091004141431</c:v>
                </c:pt>
                <c:pt idx="34">
                  <c:v>105.27612670952445</c:v>
                </c:pt>
                <c:pt idx="35">
                  <c:v>94.968646621297793</c:v>
                </c:pt>
                <c:pt idx="36">
                  <c:v>87.313051912730472</c:v>
                </c:pt>
                <c:pt idx="37">
                  <c:v>100.74201018584195</c:v>
                </c:pt>
                <c:pt idx="38">
                  <c:v>103.44087961895978</c:v>
                </c:pt>
                <c:pt idx="39">
                  <c:v>93.06313192061701</c:v>
                </c:pt>
                <c:pt idx="40">
                  <c:v>82.86778060576269</c:v>
                </c:pt>
                <c:pt idx="41">
                  <c:v>96.329584312352594</c:v>
                </c:pt>
                <c:pt idx="42">
                  <c:v>101.02644209732962</c:v>
                </c:pt>
                <c:pt idx="43">
                  <c:v>90.275055006804251</c:v>
                </c:pt>
                <c:pt idx="44">
                  <c:v>80.90489255570607</c:v>
                </c:pt>
                <c:pt idx="45">
                  <c:v>93.952727507525509</c:v>
                </c:pt>
                <c:pt idx="46">
                  <c:v>98.370315144022086</c:v>
                </c:pt>
                <c:pt idx="47">
                  <c:v>88.129367982625297</c:v>
                </c:pt>
                <c:pt idx="48">
                  <c:v>79.645165214383169</c:v>
                </c:pt>
                <c:pt idx="49">
                  <c:v>82.745951338659367</c:v>
                </c:pt>
                <c:pt idx="50">
                  <c:v>92.601697215266569</c:v>
                </c:pt>
                <c:pt idx="51">
                  <c:v>81.582766751660643</c:v>
                </c:pt>
                <c:pt idx="52">
                  <c:v>73.532946207839316</c:v>
                </c:pt>
                <c:pt idx="53">
                  <c:v>87.766365543448245</c:v>
                </c:pt>
                <c:pt idx="54">
                  <c:v>93.176054989388717</c:v>
                </c:pt>
                <c:pt idx="55">
                  <c:v>81.36000275552793</c:v>
                </c:pt>
                <c:pt idx="56">
                  <c:v>68.996863900650411</c:v>
                </c:pt>
                <c:pt idx="57">
                  <c:v>75.873743584701799</c:v>
                </c:pt>
                <c:pt idx="58">
                  <c:v>79.202791974100748</c:v>
                </c:pt>
                <c:pt idx="59">
                  <c:v>73.718225241313746</c:v>
                </c:pt>
                <c:pt idx="60">
                  <c:v>69.117347630092837</c:v>
                </c:pt>
                <c:pt idx="61">
                  <c:v>76.794669058054609</c:v>
                </c:pt>
                <c:pt idx="62">
                  <c:v>77.720115621530255</c:v>
                </c:pt>
                <c:pt idx="63">
                  <c:v>71.699909011913064</c:v>
                </c:pt>
                <c:pt idx="64">
                  <c:v>78.575466426508413</c:v>
                </c:pt>
                <c:pt idx="65">
                  <c:v>85.340810292729657</c:v>
                </c:pt>
                <c:pt idx="66">
                  <c:v>89.119906134611881</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6.5530136311313686E-2"/>
          <c:y val="0.81468559120286799"/>
          <c:w val="0.89895007945911087"/>
          <c:h val="0.16949760475052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layout>
        <c:manualLayout>
          <c:xMode val="edge"/>
          <c:yMode val="edge"/>
          <c:x val="0.22581680851871055"/>
          <c:y val="5.1752498993701407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2024K3</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2104.10736309917</c:v>
                </c:pt>
                <c:pt idx="1">
                  <c:v>214.69512547931399</c:v>
                </c:pt>
                <c:pt idx="2">
                  <c:v>3305.8476536358735</c:v>
                </c:pt>
                <c:pt idx="3">
                  <c:v>1046.32272395115</c:v>
                </c:pt>
                <c:pt idx="4">
                  <c:v>596.48576796058205</c:v>
                </c:pt>
                <c:pt idx="5">
                  <c:v>1859.89457879258</c:v>
                </c:pt>
                <c:pt idx="6">
                  <c:v>874.07834641565546</c:v>
                </c:pt>
                <c:pt idx="7">
                  <c:v>99.926989943817404</c:v>
                </c:pt>
                <c:pt idx="8">
                  <c:v>2177.5828933138446</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2023K3</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1991.1268356251201</c:v>
                </c:pt>
                <c:pt idx="1">
                  <c:v>199.264459969157</c:v>
                </c:pt>
                <c:pt idx="2">
                  <c:v>3210.1919632395598</c:v>
                </c:pt>
                <c:pt idx="3">
                  <c:v>1241.57363985859</c:v>
                </c:pt>
                <c:pt idx="4">
                  <c:v>441.54918173049703</c:v>
                </c:pt>
                <c:pt idx="5">
                  <c:v>1731.7371124880699</c:v>
                </c:pt>
                <c:pt idx="6">
                  <c:v>719.88578733052077</c:v>
                </c:pt>
                <c:pt idx="7">
                  <c:v>86.077873871067311</c:v>
                </c:pt>
                <c:pt idx="8">
                  <c:v>1914.1090934677482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layout>
        <c:manualLayout>
          <c:xMode val="edge"/>
          <c:yMode val="edge"/>
          <c:x val="0.23001735852164526"/>
          <c:y val="1.477559707373372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lineChart>
        <c:grouping val="standard"/>
        <c:varyColors val="0"/>
        <c:ser>
          <c:idx val="0"/>
          <c:order val="0"/>
          <c:tx>
            <c:strRef>
              <c:f>'2 Diagram'!$AC$119</c:f>
              <c:strCache>
                <c:ptCount val="1"/>
                <c:pt idx="0">
                  <c:v>Jordbruk, skogsbruk och fiske</c:v>
                </c:pt>
              </c:strCache>
            </c:strRef>
          </c:tx>
          <c:spPr>
            <a:ln w="19050" cap="rnd">
              <a:solidFill>
                <a:srgbClr val="1E00BE"/>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Diagram'!$AC$120:$AC$186</c:f>
              <c:numCache>
                <c:formatCode>General</c:formatCode>
                <c:ptCount val="67"/>
                <c:pt idx="0">
                  <c:v>2260.8479617171902</c:v>
                </c:pt>
                <c:pt idx="1">
                  <c:v>2286.2568299816598</c:v>
                </c:pt>
                <c:pt idx="2">
                  <c:v>2272.3812937518901</c:v>
                </c:pt>
                <c:pt idx="3">
                  <c:v>2304.54587786923</c:v>
                </c:pt>
                <c:pt idx="4">
                  <c:v>2186.5657747621099</c:v>
                </c:pt>
                <c:pt idx="5">
                  <c:v>2201.5147436315601</c:v>
                </c:pt>
                <c:pt idx="6">
                  <c:v>2201.3596715257599</c:v>
                </c:pt>
                <c:pt idx="7">
                  <c:v>2212.18751887299</c:v>
                </c:pt>
                <c:pt idx="8">
                  <c:v>2243.9006280213198</c:v>
                </c:pt>
                <c:pt idx="9">
                  <c:v>2233.4639366403599</c:v>
                </c:pt>
                <c:pt idx="10">
                  <c:v>2247.8213854200699</c:v>
                </c:pt>
                <c:pt idx="11">
                  <c:v>2305.4241940035399</c:v>
                </c:pt>
                <c:pt idx="12">
                  <c:v>2239.2737117394799</c:v>
                </c:pt>
                <c:pt idx="13">
                  <c:v>2267.65189098366</c:v>
                </c:pt>
                <c:pt idx="14">
                  <c:v>2254.5761984321998</c:v>
                </c:pt>
                <c:pt idx="15">
                  <c:v>2256.31385878009</c:v>
                </c:pt>
                <c:pt idx="16">
                  <c:v>2217.0707045846302</c:v>
                </c:pt>
                <c:pt idx="17">
                  <c:v>2193.8776019709098</c:v>
                </c:pt>
                <c:pt idx="18">
                  <c:v>2214.0187369618002</c:v>
                </c:pt>
                <c:pt idx="19">
                  <c:v>2225.0036416134799</c:v>
                </c:pt>
                <c:pt idx="20">
                  <c:v>2197.8286320351699</c:v>
                </c:pt>
                <c:pt idx="21">
                  <c:v>2202.9718173935498</c:v>
                </c:pt>
                <c:pt idx="22">
                  <c:v>2209.6929943516402</c:v>
                </c:pt>
                <c:pt idx="23">
                  <c:v>2203.98491675382</c:v>
                </c:pt>
                <c:pt idx="24">
                  <c:v>2175.0129413234799</c:v>
                </c:pt>
                <c:pt idx="25">
                  <c:v>2191.3141029275198</c:v>
                </c:pt>
                <c:pt idx="26">
                  <c:v>2210.0342426162301</c:v>
                </c:pt>
                <c:pt idx="27">
                  <c:v>2217.5206335256798</c:v>
                </c:pt>
                <c:pt idx="28">
                  <c:v>2176.4861786469601</c:v>
                </c:pt>
                <c:pt idx="29">
                  <c:v>2199.20097866677</c:v>
                </c:pt>
                <c:pt idx="30">
                  <c:v>2188.7557568297598</c:v>
                </c:pt>
                <c:pt idx="31">
                  <c:v>2205.86255017553</c:v>
                </c:pt>
                <c:pt idx="32">
                  <c:v>2120.4370823434201</c:v>
                </c:pt>
                <c:pt idx="33">
                  <c:v>2150.3606970330902</c:v>
                </c:pt>
                <c:pt idx="34">
                  <c:v>2153.7349307676</c:v>
                </c:pt>
                <c:pt idx="35">
                  <c:v>2182.2935285254698</c:v>
                </c:pt>
                <c:pt idx="36">
                  <c:v>2132.2791406804299</c:v>
                </c:pt>
                <c:pt idx="37">
                  <c:v>2159.6673060459898</c:v>
                </c:pt>
                <c:pt idx="38">
                  <c:v>2183.91141956103</c:v>
                </c:pt>
                <c:pt idx="39">
                  <c:v>2182.1803157658001</c:v>
                </c:pt>
                <c:pt idx="40">
                  <c:v>2031.9348561355901</c:v>
                </c:pt>
                <c:pt idx="41">
                  <c:v>2074.1174400668101</c:v>
                </c:pt>
                <c:pt idx="42">
                  <c:v>2094.5269106764299</c:v>
                </c:pt>
                <c:pt idx="43">
                  <c:v>2077.6449677266501</c:v>
                </c:pt>
                <c:pt idx="44">
                  <c:v>2045.66318001236</c:v>
                </c:pt>
                <c:pt idx="45">
                  <c:v>2086.9296505280399</c:v>
                </c:pt>
                <c:pt idx="46">
                  <c:v>2109.5740438634798</c:v>
                </c:pt>
                <c:pt idx="47">
                  <c:v>2093.8996354705901</c:v>
                </c:pt>
                <c:pt idx="48">
                  <c:v>2073.1977562418201</c:v>
                </c:pt>
                <c:pt idx="49">
                  <c:v>2061.9668907916698</c:v>
                </c:pt>
                <c:pt idx="50">
                  <c:v>2106.0820846796801</c:v>
                </c:pt>
                <c:pt idx="51">
                  <c:v>2108.4224605926402</c:v>
                </c:pt>
                <c:pt idx="52">
                  <c:v>2021.59359088067</c:v>
                </c:pt>
                <c:pt idx="53">
                  <c:v>2067.3767580129702</c:v>
                </c:pt>
                <c:pt idx="54">
                  <c:v>2075.4059735055398</c:v>
                </c:pt>
                <c:pt idx="55">
                  <c:v>2060.0953441716601</c:v>
                </c:pt>
                <c:pt idx="56">
                  <c:v>2009.8332933218301</c:v>
                </c:pt>
                <c:pt idx="57">
                  <c:v>2006.23263192678</c:v>
                </c:pt>
                <c:pt idx="58">
                  <c:v>2018.7019406203101</c:v>
                </c:pt>
                <c:pt idx="59">
                  <c:v>2027.7067039912299</c:v>
                </c:pt>
                <c:pt idx="60">
                  <c:v>1979.27693110111</c:v>
                </c:pt>
                <c:pt idx="61">
                  <c:v>1986.0597624613999</c:v>
                </c:pt>
                <c:pt idx="62">
                  <c:v>1991.1268356251201</c:v>
                </c:pt>
                <c:pt idx="63">
                  <c:v>1998.26173994993</c:v>
                </c:pt>
                <c:pt idx="64">
                  <c:v>2078.81722218189</c:v>
                </c:pt>
                <c:pt idx="65">
                  <c:v>2090.5529940576798</c:v>
                </c:pt>
                <c:pt idx="66">
                  <c:v>2104.10736309917</c:v>
                </c:pt>
              </c:numCache>
            </c:numRef>
          </c:val>
          <c:smooth val="0"/>
          <c:extLst>
            <c:ext xmlns:c16="http://schemas.microsoft.com/office/drawing/2014/chart" uri="{C3380CC4-5D6E-409C-BE32-E72D297353CC}">
              <c16:uniqueId val="{00000000-7FBC-411A-80FE-FC453D70221E}"/>
            </c:ext>
          </c:extLst>
        </c:ser>
        <c:ser>
          <c:idx val="1"/>
          <c:order val="1"/>
          <c:tx>
            <c:strRef>
              <c:f>'2 Diagram'!$AD$119</c:f>
              <c:strCache>
                <c:ptCount val="1"/>
                <c:pt idx="0">
                  <c:v>Utvinning av mineral</c:v>
                </c:pt>
              </c:strCache>
            </c:strRef>
          </c:tx>
          <c:spPr>
            <a:ln w="19050" cap="rnd">
              <a:solidFill>
                <a:srgbClr val="0AAFEB"/>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Diagram'!$AD$120:$AD$186</c:f>
              <c:numCache>
                <c:formatCode>General</c:formatCode>
                <c:ptCount val="67"/>
                <c:pt idx="0">
                  <c:v>185.96165127883401</c:v>
                </c:pt>
                <c:pt idx="1">
                  <c:v>200.15552215303299</c:v>
                </c:pt>
                <c:pt idx="2">
                  <c:v>195.539623294124</c:v>
                </c:pt>
                <c:pt idx="3">
                  <c:v>194.73136794102101</c:v>
                </c:pt>
                <c:pt idx="4">
                  <c:v>145.145797417891</c:v>
                </c:pt>
                <c:pt idx="5">
                  <c:v>139.98404004589</c:v>
                </c:pt>
                <c:pt idx="6">
                  <c:v>143.291071486974</c:v>
                </c:pt>
                <c:pt idx="7">
                  <c:v>212.55726535743599</c:v>
                </c:pt>
                <c:pt idx="8">
                  <c:v>227.760978063436</c:v>
                </c:pt>
                <c:pt idx="9">
                  <c:v>210.47790338965899</c:v>
                </c:pt>
                <c:pt idx="10">
                  <c:v>204.82751104830399</c:v>
                </c:pt>
                <c:pt idx="11">
                  <c:v>234.064748464221</c:v>
                </c:pt>
                <c:pt idx="12">
                  <c:v>243.98254796478901</c:v>
                </c:pt>
                <c:pt idx="13">
                  <c:v>204.716448015579</c:v>
                </c:pt>
                <c:pt idx="14">
                  <c:v>214.15936270337099</c:v>
                </c:pt>
                <c:pt idx="15">
                  <c:v>222.060370837867</c:v>
                </c:pt>
                <c:pt idx="16">
                  <c:v>253.192065355328</c:v>
                </c:pt>
                <c:pt idx="17">
                  <c:v>206.69960781454401</c:v>
                </c:pt>
                <c:pt idx="18">
                  <c:v>213.66483107296901</c:v>
                </c:pt>
                <c:pt idx="19">
                  <c:v>238.61450563810999</c:v>
                </c:pt>
                <c:pt idx="20">
                  <c:v>228.86303511250301</c:v>
                </c:pt>
                <c:pt idx="21">
                  <c:v>216.60270495053999</c:v>
                </c:pt>
                <c:pt idx="22">
                  <c:v>230.36078239076599</c:v>
                </c:pt>
                <c:pt idx="23">
                  <c:v>221.29434987884801</c:v>
                </c:pt>
                <c:pt idx="24">
                  <c:v>245.04492274139801</c:v>
                </c:pt>
                <c:pt idx="25">
                  <c:v>219.40716564986101</c:v>
                </c:pt>
                <c:pt idx="26">
                  <c:v>225.665444976424</c:v>
                </c:pt>
                <c:pt idx="27">
                  <c:v>249.59666827851899</c:v>
                </c:pt>
                <c:pt idx="28">
                  <c:v>236.841274498384</c:v>
                </c:pt>
                <c:pt idx="29">
                  <c:v>224.40956266843099</c:v>
                </c:pt>
                <c:pt idx="30">
                  <c:v>217.112940849925</c:v>
                </c:pt>
                <c:pt idx="31">
                  <c:v>240.04890869873799</c:v>
                </c:pt>
                <c:pt idx="32">
                  <c:v>239.96051138396399</c:v>
                </c:pt>
                <c:pt idx="33">
                  <c:v>218.60792312964301</c:v>
                </c:pt>
                <c:pt idx="34">
                  <c:v>227.676896765642</c:v>
                </c:pt>
                <c:pt idx="35">
                  <c:v>229.420861905007</c:v>
                </c:pt>
                <c:pt idx="36">
                  <c:v>241.99503638676299</c:v>
                </c:pt>
                <c:pt idx="37">
                  <c:v>233.092499779056</c:v>
                </c:pt>
                <c:pt idx="38">
                  <c:v>227.446551360694</c:v>
                </c:pt>
                <c:pt idx="39">
                  <c:v>225.97086755343801</c:v>
                </c:pt>
                <c:pt idx="40">
                  <c:v>244.627883614458</c:v>
                </c:pt>
                <c:pt idx="41">
                  <c:v>210.16715009718601</c:v>
                </c:pt>
                <c:pt idx="42">
                  <c:v>215.70792004063199</c:v>
                </c:pt>
                <c:pt idx="43">
                  <c:v>211.22687563246799</c:v>
                </c:pt>
                <c:pt idx="44">
                  <c:v>217.084891815193</c:v>
                </c:pt>
                <c:pt idx="45">
                  <c:v>217.64714450134201</c:v>
                </c:pt>
                <c:pt idx="46">
                  <c:v>226.91278830240901</c:v>
                </c:pt>
                <c:pt idx="47">
                  <c:v>232.70087888718999</c:v>
                </c:pt>
                <c:pt idx="48">
                  <c:v>238.38201412640601</c:v>
                </c:pt>
                <c:pt idx="49">
                  <c:v>217.679712835407</c:v>
                </c:pt>
                <c:pt idx="50">
                  <c:v>219.42873128094001</c:v>
                </c:pt>
                <c:pt idx="51">
                  <c:v>229.17458798861799</c:v>
                </c:pt>
                <c:pt idx="52">
                  <c:v>221.29131218186799</c:v>
                </c:pt>
                <c:pt idx="53">
                  <c:v>216.13648323324301</c:v>
                </c:pt>
                <c:pt idx="54">
                  <c:v>228.32072001544799</c:v>
                </c:pt>
                <c:pt idx="55">
                  <c:v>216.254488105902</c:v>
                </c:pt>
                <c:pt idx="56">
                  <c:v>220.578964506933</c:v>
                </c:pt>
                <c:pt idx="57">
                  <c:v>198.45003375444</c:v>
                </c:pt>
                <c:pt idx="58">
                  <c:v>197.369892362331</c:v>
                </c:pt>
                <c:pt idx="59">
                  <c:v>204.37048518037699</c:v>
                </c:pt>
                <c:pt idx="60">
                  <c:v>210.66699023266901</c:v>
                </c:pt>
                <c:pt idx="61">
                  <c:v>185.02250261615899</c:v>
                </c:pt>
                <c:pt idx="62">
                  <c:v>199.264459969157</c:v>
                </c:pt>
                <c:pt idx="63">
                  <c:v>227.61930200675801</c:v>
                </c:pt>
                <c:pt idx="64">
                  <c:v>239.71941537400201</c:v>
                </c:pt>
                <c:pt idx="65">
                  <c:v>222.17863118757401</c:v>
                </c:pt>
                <c:pt idx="66">
                  <c:v>214.69512547931399</c:v>
                </c:pt>
              </c:numCache>
            </c:numRef>
          </c:val>
          <c:smooth val="0"/>
          <c:extLst>
            <c:ext xmlns:c16="http://schemas.microsoft.com/office/drawing/2014/chart" uri="{C3380CC4-5D6E-409C-BE32-E72D297353CC}">
              <c16:uniqueId val="{00000001-7FBC-411A-80FE-FC453D70221E}"/>
            </c:ext>
          </c:extLst>
        </c:ser>
        <c:ser>
          <c:idx val="2"/>
          <c:order val="2"/>
          <c:tx>
            <c:strRef>
              <c:f>'2 Diagram'!$AE$119</c:f>
              <c:strCache>
                <c:ptCount val="1"/>
                <c:pt idx="0">
                  <c:v>Tillverkningsindustri</c:v>
                </c:pt>
              </c:strCache>
            </c:strRef>
          </c:tx>
          <c:spPr>
            <a:ln w="19050" cap="rnd">
              <a:solidFill>
                <a:srgbClr val="F05A3C"/>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Diagram'!$AE$120:$AE$186</c:f>
              <c:numCache>
                <c:formatCode>General</c:formatCode>
                <c:ptCount val="67"/>
                <c:pt idx="0">
                  <c:v>4578.8990688866506</c:v>
                </c:pt>
                <c:pt idx="1">
                  <c:v>4425.9074773875946</c:v>
                </c:pt>
                <c:pt idx="2">
                  <c:v>4324.8401940107124</c:v>
                </c:pt>
                <c:pt idx="3">
                  <c:v>4894.9854196781671</c:v>
                </c:pt>
                <c:pt idx="4">
                  <c:v>3890.7150636183278</c:v>
                </c:pt>
                <c:pt idx="5">
                  <c:v>3543.8095143772589</c:v>
                </c:pt>
                <c:pt idx="6">
                  <c:v>3150.3886782325089</c:v>
                </c:pt>
                <c:pt idx="7">
                  <c:v>3931.2703201741692</c:v>
                </c:pt>
                <c:pt idx="8">
                  <c:v>4637.2066466998731</c:v>
                </c:pt>
                <c:pt idx="9">
                  <c:v>4354.7528641913268</c:v>
                </c:pt>
                <c:pt idx="10">
                  <c:v>4018.7284475192937</c:v>
                </c:pt>
                <c:pt idx="11">
                  <c:v>4523.7622568047555</c:v>
                </c:pt>
                <c:pt idx="12">
                  <c:v>4406.1204862040404</c:v>
                </c:pt>
                <c:pt idx="13">
                  <c:v>4137.3481192166037</c:v>
                </c:pt>
                <c:pt idx="14">
                  <c:v>3871.5771395937218</c:v>
                </c:pt>
                <c:pt idx="15">
                  <c:v>4122.2457311829203</c:v>
                </c:pt>
                <c:pt idx="16">
                  <c:v>4164.5151583941406</c:v>
                </c:pt>
                <c:pt idx="17">
                  <c:v>3941.718892231012</c:v>
                </c:pt>
                <c:pt idx="18">
                  <c:v>3577.3010578442399</c:v>
                </c:pt>
                <c:pt idx="19">
                  <c:v>4070.8339044385771</c:v>
                </c:pt>
                <c:pt idx="20">
                  <c:v>3749.2021956992494</c:v>
                </c:pt>
                <c:pt idx="21">
                  <c:v>3718.3902796817902</c:v>
                </c:pt>
                <c:pt idx="22">
                  <c:v>3547.3135442333837</c:v>
                </c:pt>
                <c:pt idx="23">
                  <c:v>3769.1090045539099</c:v>
                </c:pt>
                <c:pt idx="24">
                  <c:v>3698.9497986518745</c:v>
                </c:pt>
                <c:pt idx="25">
                  <c:v>3647.3254110973348</c:v>
                </c:pt>
                <c:pt idx="26">
                  <c:v>3491.0411009848749</c:v>
                </c:pt>
                <c:pt idx="27">
                  <c:v>3816.4240839612444</c:v>
                </c:pt>
                <c:pt idx="28">
                  <c:v>3747.9568224310392</c:v>
                </c:pt>
                <c:pt idx="29">
                  <c:v>3994.8535694331413</c:v>
                </c:pt>
                <c:pt idx="30">
                  <c:v>3569.2812984909501</c:v>
                </c:pt>
                <c:pt idx="31">
                  <c:v>3625.0683434695202</c:v>
                </c:pt>
                <c:pt idx="32">
                  <c:v>3803.7363156709275</c:v>
                </c:pt>
                <c:pt idx="33">
                  <c:v>3740.4241685074758</c:v>
                </c:pt>
                <c:pt idx="34">
                  <c:v>3692.2583339259786</c:v>
                </c:pt>
                <c:pt idx="35">
                  <c:v>3959.2266652033572</c:v>
                </c:pt>
                <c:pt idx="36">
                  <c:v>3774.0786304702465</c:v>
                </c:pt>
                <c:pt idx="37">
                  <c:v>3718.9968394686216</c:v>
                </c:pt>
                <c:pt idx="38">
                  <c:v>3610.2065800610972</c:v>
                </c:pt>
                <c:pt idx="39">
                  <c:v>3906.4024381078284</c:v>
                </c:pt>
                <c:pt idx="40">
                  <c:v>3829.4938029590107</c:v>
                </c:pt>
                <c:pt idx="41">
                  <c:v>3792.3398055101579</c:v>
                </c:pt>
                <c:pt idx="42">
                  <c:v>3554.1754252085852</c:v>
                </c:pt>
                <c:pt idx="43">
                  <c:v>3845.8510686203995</c:v>
                </c:pt>
                <c:pt idx="44">
                  <c:v>3826.3102857528875</c:v>
                </c:pt>
                <c:pt idx="45">
                  <c:v>3812.504667272357</c:v>
                </c:pt>
                <c:pt idx="46">
                  <c:v>3713.7610843929388</c:v>
                </c:pt>
                <c:pt idx="47">
                  <c:v>3686.9203710259194</c:v>
                </c:pt>
                <c:pt idx="48">
                  <c:v>3864.2101805015545</c:v>
                </c:pt>
                <c:pt idx="49">
                  <c:v>3160.0476351482503</c:v>
                </c:pt>
                <c:pt idx="50">
                  <c:v>2824.5187904804047</c:v>
                </c:pt>
                <c:pt idx="51">
                  <c:v>3183.6769161521529</c:v>
                </c:pt>
                <c:pt idx="52">
                  <c:v>3478.1106935615576</c:v>
                </c:pt>
                <c:pt idx="53">
                  <c:v>3667.2720972729162</c:v>
                </c:pt>
                <c:pt idx="54">
                  <c:v>3354.9368428104658</c:v>
                </c:pt>
                <c:pt idx="55">
                  <c:v>3707.4273627815614</c:v>
                </c:pt>
                <c:pt idx="56">
                  <c:v>3701.1130985415566</c:v>
                </c:pt>
                <c:pt idx="57">
                  <c:v>3098.9611152615103</c:v>
                </c:pt>
                <c:pt idx="58">
                  <c:v>3423.8677804647004</c:v>
                </c:pt>
                <c:pt idx="59">
                  <c:v>3603.3336888073909</c:v>
                </c:pt>
                <c:pt idx="60">
                  <c:v>3376.5644920430036</c:v>
                </c:pt>
                <c:pt idx="61">
                  <c:v>3350.8808802780177</c:v>
                </c:pt>
                <c:pt idx="62">
                  <c:v>3210.1919632395598</c:v>
                </c:pt>
                <c:pt idx="63">
                  <c:v>3381.1368455205024</c:v>
                </c:pt>
                <c:pt idx="64">
                  <c:v>3344.7020378693933</c:v>
                </c:pt>
                <c:pt idx="65">
                  <c:v>3302.5758621369891</c:v>
                </c:pt>
                <c:pt idx="66">
                  <c:v>3305.8476536358735</c:v>
                </c:pt>
              </c:numCache>
            </c:numRef>
          </c:val>
          <c:smooth val="0"/>
          <c:extLst>
            <c:ext xmlns:c16="http://schemas.microsoft.com/office/drawing/2014/chart" uri="{C3380CC4-5D6E-409C-BE32-E72D297353CC}">
              <c16:uniqueId val="{00000002-7FBC-411A-80FE-FC453D70221E}"/>
            </c:ext>
          </c:extLst>
        </c:ser>
        <c:ser>
          <c:idx val="3"/>
          <c:order val="3"/>
          <c:tx>
            <c:strRef>
              <c:f>'2 Diagram'!$AF$119</c:f>
              <c:strCache>
                <c:ptCount val="1"/>
                <c:pt idx="0">
                  <c:v>El, gas och värmeverk samt vatten, avlopp och avfall</c:v>
                </c:pt>
              </c:strCache>
            </c:strRef>
          </c:tx>
          <c:spPr>
            <a:ln w="19050" cap="rnd">
              <a:solidFill>
                <a:srgbClr val="878782"/>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Diagram'!$AF$120:$AF$186</c:f>
              <c:numCache>
                <c:formatCode>General</c:formatCode>
                <c:ptCount val="67"/>
                <c:pt idx="0">
                  <c:v>3279.6954458625801</c:v>
                </c:pt>
                <c:pt idx="1">
                  <c:v>2146.3421782063801</c:v>
                </c:pt>
                <c:pt idx="2">
                  <c:v>1827.9003200347399</c:v>
                </c:pt>
                <c:pt idx="3">
                  <c:v>3144.5263484203901</c:v>
                </c:pt>
                <c:pt idx="4">
                  <c:v>3587.52113440837</c:v>
                </c:pt>
                <c:pt idx="5">
                  <c:v>2069.2298357405298</c:v>
                </c:pt>
                <c:pt idx="6">
                  <c:v>1528.9129660630899</c:v>
                </c:pt>
                <c:pt idx="7">
                  <c:v>3447.6165426006501</c:v>
                </c:pt>
                <c:pt idx="8">
                  <c:v>4923.59600502801</c:v>
                </c:pt>
                <c:pt idx="9">
                  <c:v>2482.98804943498</c:v>
                </c:pt>
                <c:pt idx="10">
                  <c:v>1575.3022041653201</c:v>
                </c:pt>
                <c:pt idx="11">
                  <c:v>4092.3591827878899</c:v>
                </c:pt>
                <c:pt idx="12">
                  <c:v>4286.1767411810997</c:v>
                </c:pt>
                <c:pt idx="13">
                  <c:v>2168.6984090986398</c:v>
                </c:pt>
                <c:pt idx="14">
                  <c:v>1521.5379404989101</c:v>
                </c:pt>
                <c:pt idx="15">
                  <c:v>2761.5321899252899</c:v>
                </c:pt>
                <c:pt idx="16">
                  <c:v>3678.63135483936</c:v>
                </c:pt>
                <c:pt idx="17">
                  <c:v>1978.61373553146</c:v>
                </c:pt>
                <c:pt idx="18">
                  <c:v>1445.95367548949</c:v>
                </c:pt>
                <c:pt idx="19">
                  <c:v>2911.84213146103</c:v>
                </c:pt>
                <c:pt idx="20">
                  <c:v>3749.4453415892599</c:v>
                </c:pt>
                <c:pt idx="21">
                  <c:v>1954.4473245029601</c:v>
                </c:pt>
                <c:pt idx="22">
                  <c:v>1497.00731946122</c:v>
                </c:pt>
                <c:pt idx="23">
                  <c:v>2466.0048261868101</c:v>
                </c:pt>
                <c:pt idx="24">
                  <c:v>2867.9816101667102</c:v>
                </c:pt>
                <c:pt idx="25">
                  <c:v>1878.7182346726499</c:v>
                </c:pt>
                <c:pt idx="26">
                  <c:v>1373.9029066133701</c:v>
                </c:pt>
                <c:pt idx="27">
                  <c:v>2495.5675105076598</c:v>
                </c:pt>
                <c:pt idx="28">
                  <c:v>2942.0982170715602</c:v>
                </c:pt>
                <c:pt idx="29">
                  <c:v>1660.8782472272601</c:v>
                </c:pt>
                <c:pt idx="30">
                  <c:v>1194.3612757177</c:v>
                </c:pt>
                <c:pt idx="31">
                  <c:v>2387.2226593925898</c:v>
                </c:pt>
                <c:pt idx="32">
                  <c:v>3123.4829981223702</c:v>
                </c:pt>
                <c:pt idx="33">
                  <c:v>1761.89651161344</c:v>
                </c:pt>
                <c:pt idx="34">
                  <c:v>1336.7482772957701</c:v>
                </c:pt>
                <c:pt idx="35">
                  <c:v>2434.8050068130601</c:v>
                </c:pt>
                <c:pt idx="36">
                  <c:v>2617.3093170585998</c:v>
                </c:pt>
                <c:pt idx="37">
                  <c:v>1744.3491380514999</c:v>
                </c:pt>
                <c:pt idx="38">
                  <c:v>1500.85721405441</c:v>
                </c:pt>
                <c:pt idx="39">
                  <c:v>2316.0798440691901</c:v>
                </c:pt>
                <c:pt idx="40">
                  <c:v>2887.2092785591199</c:v>
                </c:pt>
                <c:pt idx="41">
                  <c:v>1624.35517878512</c:v>
                </c:pt>
                <c:pt idx="42">
                  <c:v>1384.4165537935201</c:v>
                </c:pt>
                <c:pt idx="43">
                  <c:v>2393.5560506368902</c:v>
                </c:pt>
                <c:pt idx="44">
                  <c:v>2632.1994918784999</c:v>
                </c:pt>
                <c:pt idx="45">
                  <c:v>1315.12649399418</c:v>
                </c:pt>
                <c:pt idx="46">
                  <c:v>1236.0262777610601</c:v>
                </c:pt>
                <c:pt idx="47">
                  <c:v>1877.7064647145601</c:v>
                </c:pt>
                <c:pt idx="48">
                  <c:v>1913.09488756986</c:v>
                </c:pt>
                <c:pt idx="49">
                  <c:v>1484.41764734853</c:v>
                </c:pt>
                <c:pt idx="50">
                  <c:v>1308.7335233423801</c:v>
                </c:pt>
                <c:pt idx="51">
                  <c:v>1819.98453953116</c:v>
                </c:pt>
                <c:pt idx="52">
                  <c:v>2187.79534016969</c:v>
                </c:pt>
                <c:pt idx="53">
                  <c:v>1642.4559190211201</c:v>
                </c:pt>
                <c:pt idx="54">
                  <c:v>1352.0550697022099</c:v>
                </c:pt>
                <c:pt idx="55">
                  <c:v>2158.7730608983602</c:v>
                </c:pt>
                <c:pt idx="56">
                  <c:v>1967.41301283147</c:v>
                </c:pt>
                <c:pt idx="57">
                  <c:v>1580.5647208631201</c:v>
                </c:pt>
                <c:pt idx="58">
                  <c:v>1269.2523059765999</c:v>
                </c:pt>
                <c:pt idx="59">
                  <c:v>2011.38942208752</c:v>
                </c:pt>
                <c:pt idx="60">
                  <c:v>1855.83834695941</c:v>
                </c:pt>
                <c:pt idx="61">
                  <c:v>1451.1208707190699</c:v>
                </c:pt>
                <c:pt idx="62">
                  <c:v>1241.57363985859</c:v>
                </c:pt>
                <c:pt idx="63">
                  <c:v>1826.8154612562901</c:v>
                </c:pt>
                <c:pt idx="64">
                  <c:v>1976.3551569021399</c:v>
                </c:pt>
                <c:pt idx="65">
                  <c:v>1478.0578986878299</c:v>
                </c:pt>
                <c:pt idx="66">
                  <c:v>1046.32272395115</c:v>
                </c:pt>
              </c:numCache>
            </c:numRef>
          </c:val>
          <c:smooth val="0"/>
          <c:extLst>
            <c:ext xmlns:c16="http://schemas.microsoft.com/office/drawing/2014/chart" uri="{C3380CC4-5D6E-409C-BE32-E72D297353CC}">
              <c16:uniqueId val="{00000003-7FBC-411A-80FE-FC453D70221E}"/>
            </c:ext>
          </c:extLst>
        </c:ser>
        <c:ser>
          <c:idx val="4"/>
          <c:order val="4"/>
          <c:tx>
            <c:strRef>
              <c:f>'2 Diagram'!$AG$119</c:f>
              <c:strCache>
                <c:ptCount val="1"/>
                <c:pt idx="0">
                  <c:v>Byggverksamhet</c:v>
                </c:pt>
              </c:strCache>
            </c:strRef>
          </c:tx>
          <c:spPr>
            <a:ln w="19050" cap="rnd">
              <a:solidFill>
                <a:srgbClr val="FFB309"/>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Diagram'!$AG$120:$AG$186</c:f>
              <c:numCache>
                <c:formatCode>General</c:formatCode>
                <c:ptCount val="67"/>
                <c:pt idx="0">
                  <c:v>464.04375420818502</c:v>
                </c:pt>
                <c:pt idx="1">
                  <c:v>496.38727765972999</c:v>
                </c:pt>
                <c:pt idx="2">
                  <c:v>485.30856401610902</c:v>
                </c:pt>
                <c:pt idx="3">
                  <c:v>504.87341958153701</c:v>
                </c:pt>
                <c:pt idx="4">
                  <c:v>464.70736980569302</c:v>
                </c:pt>
                <c:pt idx="5">
                  <c:v>481.65195397675001</c:v>
                </c:pt>
                <c:pt idx="6">
                  <c:v>479.64834758807802</c:v>
                </c:pt>
                <c:pt idx="7">
                  <c:v>493.18792594580998</c:v>
                </c:pt>
                <c:pt idx="8">
                  <c:v>489.55007206152902</c:v>
                </c:pt>
                <c:pt idx="9">
                  <c:v>489.14241485752399</c:v>
                </c:pt>
                <c:pt idx="10">
                  <c:v>496.86811789017702</c:v>
                </c:pt>
                <c:pt idx="11">
                  <c:v>542.576624551804</c:v>
                </c:pt>
                <c:pt idx="12">
                  <c:v>498.00489554798997</c:v>
                </c:pt>
                <c:pt idx="13">
                  <c:v>516.31342456355503</c:v>
                </c:pt>
                <c:pt idx="14">
                  <c:v>510.87084573879099</c:v>
                </c:pt>
                <c:pt idx="15">
                  <c:v>516.76897691685201</c:v>
                </c:pt>
                <c:pt idx="16">
                  <c:v>497.88202272532999</c:v>
                </c:pt>
                <c:pt idx="17">
                  <c:v>486.68364593732701</c:v>
                </c:pt>
                <c:pt idx="18">
                  <c:v>494.82803847793502</c:v>
                </c:pt>
                <c:pt idx="19">
                  <c:v>509.63433572384503</c:v>
                </c:pt>
                <c:pt idx="20">
                  <c:v>481.104725613921</c:v>
                </c:pt>
                <c:pt idx="21">
                  <c:v>494.00535329564701</c:v>
                </c:pt>
                <c:pt idx="22">
                  <c:v>497.36703518755297</c:v>
                </c:pt>
                <c:pt idx="23">
                  <c:v>496.03634401571401</c:v>
                </c:pt>
                <c:pt idx="24">
                  <c:v>463.70807182802901</c:v>
                </c:pt>
                <c:pt idx="25">
                  <c:v>471.89884039218202</c:v>
                </c:pt>
                <c:pt idx="26">
                  <c:v>482.18073932396698</c:v>
                </c:pt>
                <c:pt idx="27">
                  <c:v>489.34044331709902</c:v>
                </c:pt>
                <c:pt idx="28">
                  <c:v>473.10271430119798</c:v>
                </c:pt>
                <c:pt idx="29">
                  <c:v>494.92683476661398</c:v>
                </c:pt>
                <c:pt idx="30">
                  <c:v>490.39572694153799</c:v>
                </c:pt>
                <c:pt idx="31">
                  <c:v>508.381071268163</c:v>
                </c:pt>
                <c:pt idx="32">
                  <c:v>464.35113179975099</c:v>
                </c:pt>
                <c:pt idx="33">
                  <c:v>492.324030180161</c:v>
                </c:pt>
                <c:pt idx="34">
                  <c:v>501.67126893220501</c:v>
                </c:pt>
                <c:pt idx="35">
                  <c:v>521.20294905954995</c:v>
                </c:pt>
                <c:pt idx="36">
                  <c:v>445.61252166998497</c:v>
                </c:pt>
                <c:pt idx="37">
                  <c:v>485.33129971429298</c:v>
                </c:pt>
                <c:pt idx="38">
                  <c:v>486.40532049146498</c:v>
                </c:pt>
                <c:pt idx="39">
                  <c:v>476.07530241718001</c:v>
                </c:pt>
                <c:pt idx="40">
                  <c:v>430.268895745718</c:v>
                </c:pt>
                <c:pt idx="41">
                  <c:v>483.236834621703</c:v>
                </c:pt>
                <c:pt idx="42">
                  <c:v>487.26543592574802</c:v>
                </c:pt>
                <c:pt idx="43">
                  <c:v>466.62424088530503</c:v>
                </c:pt>
                <c:pt idx="44">
                  <c:v>447.27456641814001</c:v>
                </c:pt>
                <c:pt idx="45">
                  <c:v>502.59688782664</c:v>
                </c:pt>
                <c:pt idx="46">
                  <c:v>506.53925578616401</c:v>
                </c:pt>
                <c:pt idx="47">
                  <c:v>485.17898696643903</c:v>
                </c:pt>
                <c:pt idx="48">
                  <c:v>467.50383323096599</c:v>
                </c:pt>
                <c:pt idx="49">
                  <c:v>466.51981092037499</c:v>
                </c:pt>
                <c:pt idx="50">
                  <c:v>495.27529061658498</c:v>
                </c:pt>
                <c:pt idx="51">
                  <c:v>500.79500436012398</c:v>
                </c:pt>
                <c:pt idx="52">
                  <c:v>461.46612731021901</c:v>
                </c:pt>
                <c:pt idx="53">
                  <c:v>527.78697288617502</c:v>
                </c:pt>
                <c:pt idx="54">
                  <c:v>520.10895790992595</c:v>
                </c:pt>
                <c:pt idx="55">
                  <c:v>497.90844928131003</c:v>
                </c:pt>
                <c:pt idx="56">
                  <c:v>447.72150353787299</c:v>
                </c:pt>
                <c:pt idx="57">
                  <c:v>449.007148806148</c:v>
                </c:pt>
                <c:pt idx="58">
                  <c:v>453.03489140483498</c:v>
                </c:pt>
                <c:pt idx="59">
                  <c:v>459.43475256044798</c:v>
                </c:pt>
                <c:pt idx="60">
                  <c:v>429.35743161336501</c:v>
                </c:pt>
                <c:pt idx="61">
                  <c:v>445.29505018240002</c:v>
                </c:pt>
                <c:pt idx="62">
                  <c:v>441.54918173049703</c:v>
                </c:pt>
                <c:pt idx="63">
                  <c:v>445.891214341497</c:v>
                </c:pt>
                <c:pt idx="64">
                  <c:v>567.16046963468705</c:v>
                </c:pt>
                <c:pt idx="65">
                  <c:v>591.37887229595299</c:v>
                </c:pt>
                <c:pt idx="66">
                  <c:v>596.48576796058205</c:v>
                </c:pt>
              </c:numCache>
            </c:numRef>
          </c:val>
          <c:smooth val="0"/>
          <c:extLst>
            <c:ext xmlns:c16="http://schemas.microsoft.com/office/drawing/2014/chart" uri="{C3380CC4-5D6E-409C-BE32-E72D297353CC}">
              <c16:uniqueId val="{00000004-7FBC-411A-80FE-FC453D70221E}"/>
            </c:ext>
          </c:extLst>
        </c:ser>
        <c:ser>
          <c:idx val="5"/>
          <c:order val="5"/>
          <c:tx>
            <c:strRef>
              <c:f>'2 Diagram'!$AH$119</c:f>
              <c:strCache>
                <c:ptCount val="1"/>
                <c:pt idx="0">
                  <c:v>Transportindustri</c:v>
                </c:pt>
              </c:strCache>
            </c:strRef>
          </c:tx>
          <c:spPr>
            <a:ln w="19050" cap="rnd">
              <a:solidFill>
                <a:srgbClr val="C86EC8"/>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Diagram'!$AH$120:$AH$186</c:f>
              <c:numCache>
                <c:formatCode>General</c:formatCode>
                <c:ptCount val="67"/>
                <c:pt idx="0">
                  <c:v>2607.9377426295</c:v>
                </c:pt>
                <c:pt idx="1">
                  <c:v>2799.1433038066898</c:v>
                </c:pt>
                <c:pt idx="2">
                  <c:v>2726.8003746343802</c:v>
                </c:pt>
                <c:pt idx="3">
                  <c:v>2800.0148605306899</c:v>
                </c:pt>
                <c:pt idx="4">
                  <c:v>2325.81659710242</c:v>
                </c:pt>
                <c:pt idx="5">
                  <c:v>2495.1776780933701</c:v>
                </c:pt>
                <c:pt idx="6">
                  <c:v>2448.6500874427502</c:v>
                </c:pt>
                <c:pt idx="7">
                  <c:v>2474.3483708339299</c:v>
                </c:pt>
                <c:pt idx="8">
                  <c:v>2432.1193743528302</c:v>
                </c:pt>
                <c:pt idx="9">
                  <c:v>2426.7929927324599</c:v>
                </c:pt>
                <c:pt idx="10">
                  <c:v>2459.51760875228</c:v>
                </c:pt>
                <c:pt idx="11">
                  <c:v>2518.1163442205798</c:v>
                </c:pt>
                <c:pt idx="12">
                  <c:v>2142.80237583606</c:v>
                </c:pt>
                <c:pt idx="13">
                  <c:v>2223.5918105859701</c:v>
                </c:pt>
                <c:pt idx="14">
                  <c:v>2166.8570337158499</c:v>
                </c:pt>
                <c:pt idx="15">
                  <c:v>2050.5078613979399</c:v>
                </c:pt>
                <c:pt idx="16">
                  <c:v>1770.93002222626</c:v>
                </c:pt>
                <c:pt idx="17">
                  <c:v>1863.7893254518599</c:v>
                </c:pt>
                <c:pt idx="18">
                  <c:v>1884.28414776311</c:v>
                </c:pt>
                <c:pt idx="19">
                  <c:v>1940.78100334137</c:v>
                </c:pt>
                <c:pt idx="20">
                  <c:v>1882.76641789577</c:v>
                </c:pt>
                <c:pt idx="21">
                  <c:v>2045.98821416282</c:v>
                </c:pt>
                <c:pt idx="22">
                  <c:v>1873.4859420871001</c:v>
                </c:pt>
                <c:pt idx="23">
                  <c:v>1853.5260727014099</c:v>
                </c:pt>
                <c:pt idx="24">
                  <c:v>1740.15796804203</c:v>
                </c:pt>
                <c:pt idx="25">
                  <c:v>1939.2839843685799</c:v>
                </c:pt>
                <c:pt idx="26">
                  <c:v>2147.1552713092401</c:v>
                </c:pt>
                <c:pt idx="27">
                  <c:v>1878.4290776784001</c:v>
                </c:pt>
                <c:pt idx="28">
                  <c:v>2077.2653911974098</c:v>
                </c:pt>
                <c:pt idx="29">
                  <c:v>2020.6686404873001</c:v>
                </c:pt>
                <c:pt idx="30">
                  <c:v>2120.5445437306798</c:v>
                </c:pt>
                <c:pt idx="31">
                  <c:v>2001.8864837267399</c:v>
                </c:pt>
                <c:pt idx="32">
                  <c:v>2147.1503704625902</c:v>
                </c:pt>
                <c:pt idx="33">
                  <c:v>2132.2873664621602</c:v>
                </c:pt>
                <c:pt idx="34">
                  <c:v>2359.9479060835401</c:v>
                </c:pt>
                <c:pt idx="35">
                  <c:v>2321.2509983156801</c:v>
                </c:pt>
                <c:pt idx="36">
                  <c:v>2029.4453770402099</c:v>
                </c:pt>
                <c:pt idx="37">
                  <c:v>2085.6650565489099</c:v>
                </c:pt>
                <c:pt idx="38">
                  <c:v>2150.25109561829</c:v>
                </c:pt>
                <c:pt idx="39">
                  <c:v>2104.43480173743</c:v>
                </c:pt>
                <c:pt idx="40">
                  <c:v>1893.9239181793801</c:v>
                </c:pt>
                <c:pt idx="41">
                  <c:v>2127.3069930490401</c:v>
                </c:pt>
                <c:pt idx="42">
                  <c:v>2191.3523118858802</c:v>
                </c:pt>
                <c:pt idx="43">
                  <c:v>2048.8625662741001</c:v>
                </c:pt>
                <c:pt idx="44">
                  <c:v>1869.4041923484699</c:v>
                </c:pt>
                <c:pt idx="45">
                  <c:v>2096.1410841992101</c:v>
                </c:pt>
                <c:pt idx="46">
                  <c:v>2169.6506661888002</c:v>
                </c:pt>
                <c:pt idx="47">
                  <c:v>1992.3050636948699</c:v>
                </c:pt>
                <c:pt idx="48">
                  <c:v>1788.9239144215401</c:v>
                </c:pt>
                <c:pt idx="49">
                  <c:v>1295.5049828813501</c:v>
                </c:pt>
                <c:pt idx="50">
                  <c:v>1465.46226039046</c:v>
                </c:pt>
                <c:pt idx="51">
                  <c:v>1410.0961292183299</c:v>
                </c:pt>
                <c:pt idx="52">
                  <c:v>1417.9390074677799</c:v>
                </c:pt>
                <c:pt idx="53">
                  <c:v>1571.80418302362</c:v>
                </c:pt>
                <c:pt idx="54">
                  <c:v>1604.9048503578999</c:v>
                </c:pt>
                <c:pt idx="55">
                  <c:v>1669.96465114272</c:v>
                </c:pt>
                <c:pt idx="56">
                  <c:v>1579.22823696514</c:v>
                </c:pt>
                <c:pt idx="57">
                  <c:v>1680.29684209026</c:v>
                </c:pt>
                <c:pt idx="58">
                  <c:v>1806.26814708231</c:v>
                </c:pt>
                <c:pt idx="59">
                  <c:v>1933.69687706792</c:v>
                </c:pt>
                <c:pt idx="60">
                  <c:v>1625.91995508382</c:v>
                </c:pt>
                <c:pt idx="61">
                  <c:v>1629.99688227046</c:v>
                </c:pt>
                <c:pt idx="62">
                  <c:v>1731.7371124880699</c:v>
                </c:pt>
                <c:pt idx="63">
                  <c:v>1760.5539293240699</c:v>
                </c:pt>
                <c:pt idx="64">
                  <c:v>1790.58822632683</c:v>
                </c:pt>
                <c:pt idx="65">
                  <c:v>1821.65521027102</c:v>
                </c:pt>
                <c:pt idx="66">
                  <c:v>1859.89457879258</c:v>
                </c:pt>
              </c:numCache>
            </c:numRef>
          </c:val>
          <c:smooth val="0"/>
          <c:extLst>
            <c:ext xmlns:c16="http://schemas.microsoft.com/office/drawing/2014/chart" uri="{C3380CC4-5D6E-409C-BE32-E72D297353CC}">
              <c16:uniqueId val="{00000005-7FBC-411A-80FE-FC453D70221E}"/>
            </c:ext>
          </c:extLst>
        </c:ser>
        <c:ser>
          <c:idx val="6"/>
          <c:order val="6"/>
          <c:tx>
            <c:strRef>
              <c:f>'2 Diagram'!$AI$119</c:f>
              <c:strCache>
                <c:ptCount val="1"/>
                <c:pt idx="0">
                  <c:v>Övriga tjänster</c:v>
                </c:pt>
              </c:strCache>
            </c:strRef>
          </c:tx>
          <c:spPr>
            <a:ln w="19050" cap="rnd">
              <a:solidFill>
                <a:srgbClr val="FF8C69"/>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Diagram'!$AI$120:$AI$186</c:f>
              <c:numCache>
                <c:formatCode>General</c:formatCode>
                <c:ptCount val="67"/>
                <c:pt idx="0">
                  <c:v>1035.2025572211267</c:v>
                </c:pt>
                <c:pt idx="1">
                  <c:v>1102.1460741562637</c:v>
                </c:pt>
                <c:pt idx="2">
                  <c:v>1078.6234586017242</c:v>
                </c:pt>
                <c:pt idx="3">
                  <c:v>1059.3168549972156</c:v>
                </c:pt>
                <c:pt idx="4">
                  <c:v>961.78788252823574</c:v>
                </c:pt>
                <c:pt idx="5">
                  <c:v>1030.5760118443118</c:v>
                </c:pt>
                <c:pt idx="6">
                  <c:v>1037.1381343688547</c:v>
                </c:pt>
                <c:pt idx="7">
                  <c:v>1033.6498211061162</c:v>
                </c:pt>
                <c:pt idx="8">
                  <c:v>1029.5501835271252</c:v>
                </c:pt>
                <c:pt idx="9">
                  <c:v>1058.6817095019173</c:v>
                </c:pt>
                <c:pt idx="10">
                  <c:v>1067.6805090360062</c:v>
                </c:pt>
                <c:pt idx="11">
                  <c:v>1102.4796102835446</c:v>
                </c:pt>
                <c:pt idx="12">
                  <c:v>1044.4268409294289</c:v>
                </c:pt>
                <c:pt idx="13">
                  <c:v>1090.6859456478642</c:v>
                </c:pt>
                <c:pt idx="14">
                  <c:v>1078.7314665792098</c:v>
                </c:pt>
                <c:pt idx="15">
                  <c:v>1054.1407969709303</c:v>
                </c:pt>
                <c:pt idx="16">
                  <c:v>962.76959877914953</c:v>
                </c:pt>
                <c:pt idx="17">
                  <c:v>981.9324471620414</c:v>
                </c:pt>
                <c:pt idx="18">
                  <c:v>981.84830655317774</c:v>
                </c:pt>
                <c:pt idx="19">
                  <c:v>993.47909799549848</c:v>
                </c:pt>
                <c:pt idx="20">
                  <c:v>940.38159372153393</c:v>
                </c:pt>
                <c:pt idx="21">
                  <c:v>984.64418700777856</c:v>
                </c:pt>
                <c:pt idx="22">
                  <c:v>982.32852082190198</c:v>
                </c:pt>
                <c:pt idx="23">
                  <c:v>957.01288006522793</c:v>
                </c:pt>
                <c:pt idx="24">
                  <c:v>879.01950413366615</c:v>
                </c:pt>
                <c:pt idx="25">
                  <c:v>928.03486345218334</c:v>
                </c:pt>
                <c:pt idx="26">
                  <c:v>926.33675496028241</c:v>
                </c:pt>
                <c:pt idx="27">
                  <c:v>916.73646108620619</c:v>
                </c:pt>
                <c:pt idx="28">
                  <c:v>885.24955423139693</c:v>
                </c:pt>
                <c:pt idx="29">
                  <c:v>925.76137663169834</c:v>
                </c:pt>
                <c:pt idx="30">
                  <c:v>919.26866069944253</c:v>
                </c:pt>
                <c:pt idx="31">
                  <c:v>918.26528008432842</c:v>
                </c:pt>
                <c:pt idx="32">
                  <c:v>839.22024469106964</c:v>
                </c:pt>
                <c:pt idx="33">
                  <c:v>889.79871141445176</c:v>
                </c:pt>
                <c:pt idx="34">
                  <c:v>902.76289361177498</c:v>
                </c:pt>
                <c:pt idx="35">
                  <c:v>908.57419113961032</c:v>
                </c:pt>
                <c:pt idx="36">
                  <c:v>833.6473670511067</c:v>
                </c:pt>
                <c:pt idx="37">
                  <c:v>885.67865886072502</c:v>
                </c:pt>
                <c:pt idx="38">
                  <c:v>888.1448836870112</c:v>
                </c:pt>
                <c:pt idx="39">
                  <c:v>865.71864308102101</c:v>
                </c:pt>
                <c:pt idx="40">
                  <c:v>807.88413389395794</c:v>
                </c:pt>
                <c:pt idx="41">
                  <c:v>874.81787638280548</c:v>
                </c:pt>
                <c:pt idx="42">
                  <c:v>886.5842857853263</c:v>
                </c:pt>
                <c:pt idx="43">
                  <c:v>850.57436637417834</c:v>
                </c:pt>
                <c:pt idx="44">
                  <c:v>810.22635170957426</c:v>
                </c:pt>
                <c:pt idx="45">
                  <c:v>877.99496705583124</c:v>
                </c:pt>
                <c:pt idx="46">
                  <c:v>889.79941774289841</c:v>
                </c:pt>
                <c:pt idx="47">
                  <c:v>853.06672202485868</c:v>
                </c:pt>
                <c:pt idx="48">
                  <c:v>780.40870816516747</c:v>
                </c:pt>
                <c:pt idx="49">
                  <c:v>768.17774676610895</c:v>
                </c:pt>
                <c:pt idx="50">
                  <c:v>818.3437631378423</c:v>
                </c:pt>
                <c:pt idx="51">
                  <c:v>799.93791406515834</c:v>
                </c:pt>
                <c:pt idx="52">
                  <c:v>723.56152249219031</c:v>
                </c:pt>
                <c:pt idx="53">
                  <c:v>800.40744023445245</c:v>
                </c:pt>
                <c:pt idx="54">
                  <c:v>810.25990595141309</c:v>
                </c:pt>
                <c:pt idx="55">
                  <c:v>764.81012401971998</c:v>
                </c:pt>
                <c:pt idx="56">
                  <c:v>718.4991767139993</c:v>
                </c:pt>
                <c:pt idx="57">
                  <c:v>725.22559271647572</c:v>
                </c:pt>
                <c:pt idx="58">
                  <c:v>736.80573304306688</c:v>
                </c:pt>
                <c:pt idx="59">
                  <c:v>733.34061677597583</c:v>
                </c:pt>
                <c:pt idx="60">
                  <c:v>702.87903995962176</c:v>
                </c:pt>
                <c:pt idx="61">
                  <c:v>723.09403476335649</c:v>
                </c:pt>
                <c:pt idx="62">
                  <c:v>719.88578733052077</c:v>
                </c:pt>
                <c:pt idx="63">
                  <c:v>712.88591216305588</c:v>
                </c:pt>
                <c:pt idx="64">
                  <c:v>837.33153494817077</c:v>
                </c:pt>
                <c:pt idx="65">
                  <c:v>859.87573734243188</c:v>
                </c:pt>
                <c:pt idx="66">
                  <c:v>874.07834641565546</c:v>
                </c:pt>
              </c:numCache>
            </c:numRef>
          </c:val>
          <c:smooth val="0"/>
          <c:extLst>
            <c:ext xmlns:c16="http://schemas.microsoft.com/office/drawing/2014/chart" uri="{C3380CC4-5D6E-409C-BE32-E72D297353CC}">
              <c16:uniqueId val="{00000006-7FBC-411A-80FE-FC453D70221E}"/>
            </c:ext>
          </c:extLst>
        </c:ser>
        <c:ser>
          <c:idx val="7"/>
          <c:order val="7"/>
          <c:tx>
            <c:strRef>
              <c:f>'2 Diagram'!$AJ$119</c:f>
              <c:strCache>
                <c:ptCount val="1"/>
                <c:pt idx="0">
                  <c:v>Offentlig sektor</c:v>
                </c:pt>
              </c:strCache>
            </c:strRef>
          </c:tx>
          <c:spPr>
            <a:ln w="19050" cap="rnd">
              <a:solidFill>
                <a:srgbClr val="91289B"/>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Diagram'!$AJ$120:$AJ$186</c:f>
              <c:numCache>
                <c:formatCode>General</c:formatCode>
                <c:ptCount val="67"/>
                <c:pt idx="0">
                  <c:v>150.40802612779359</c:v>
                </c:pt>
                <c:pt idx="1">
                  <c:v>141.24998879763291</c:v>
                </c:pt>
                <c:pt idx="2">
                  <c:v>140.0215283113383</c:v>
                </c:pt>
                <c:pt idx="3">
                  <c:v>155.57313501229589</c:v>
                </c:pt>
                <c:pt idx="4">
                  <c:v>146.5012365552432</c:v>
                </c:pt>
                <c:pt idx="5">
                  <c:v>129.98392623609459</c:v>
                </c:pt>
                <c:pt idx="6">
                  <c:v>132.2922336331458</c:v>
                </c:pt>
                <c:pt idx="7">
                  <c:v>147.45706290804162</c:v>
                </c:pt>
                <c:pt idx="8">
                  <c:v>158.40415030102952</c:v>
                </c:pt>
                <c:pt idx="9">
                  <c:v>126.3469313310447</c:v>
                </c:pt>
                <c:pt idx="10">
                  <c:v>127.8186956334837</c:v>
                </c:pt>
                <c:pt idx="11">
                  <c:v>161.67999588814681</c:v>
                </c:pt>
                <c:pt idx="12">
                  <c:v>139.0788403445313</c:v>
                </c:pt>
                <c:pt idx="13">
                  <c:v>119.48173415990391</c:v>
                </c:pt>
                <c:pt idx="14">
                  <c:v>122.8480513040352</c:v>
                </c:pt>
                <c:pt idx="15">
                  <c:v>130.79031465598462</c:v>
                </c:pt>
                <c:pt idx="16">
                  <c:v>132.8819096531698</c:v>
                </c:pt>
                <c:pt idx="17">
                  <c:v>121.12165408357359</c:v>
                </c:pt>
                <c:pt idx="18">
                  <c:v>127.522799287989</c:v>
                </c:pt>
                <c:pt idx="19">
                  <c:v>140.25110690201859</c:v>
                </c:pt>
                <c:pt idx="20">
                  <c:v>118.97736921643491</c:v>
                </c:pt>
                <c:pt idx="21">
                  <c:v>111.47524039449991</c:v>
                </c:pt>
                <c:pt idx="22">
                  <c:v>112.29197741321209</c:v>
                </c:pt>
                <c:pt idx="23">
                  <c:v>113.22539521439001</c:v>
                </c:pt>
                <c:pt idx="24">
                  <c:v>109.6673691027551</c:v>
                </c:pt>
                <c:pt idx="25">
                  <c:v>102.56843274838441</c:v>
                </c:pt>
                <c:pt idx="26">
                  <c:v>107.30431977747941</c:v>
                </c:pt>
                <c:pt idx="27">
                  <c:v>107.57168363080049</c:v>
                </c:pt>
                <c:pt idx="28">
                  <c:v>103.14227139950501</c:v>
                </c:pt>
                <c:pt idx="29">
                  <c:v>104.01366125770662</c:v>
                </c:pt>
                <c:pt idx="30">
                  <c:v>106.66237666386399</c:v>
                </c:pt>
                <c:pt idx="31">
                  <c:v>107.55278998568171</c:v>
                </c:pt>
                <c:pt idx="32">
                  <c:v>103.1211464161581</c:v>
                </c:pt>
                <c:pt idx="33">
                  <c:v>100.38605482636959</c:v>
                </c:pt>
                <c:pt idx="34">
                  <c:v>102.25135985072831</c:v>
                </c:pt>
                <c:pt idx="35">
                  <c:v>106.56767181726511</c:v>
                </c:pt>
                <c:pt idx="36">
                  <c:v>99.045198500333896</c:v>
                </c:pt>
                <c:pt idx="37">
                  <c:v>97.453000192314789</c:v>
                </c:pt>
                <c:pt idx="38">
                  <c:v>99.034631494440802</c:v>
                </c:pt>
                <c:pt idx="39">
                  <c:v>99.462420828048806</c:v>
                </c:pt>
                <c:pt idx="40">
                  <c:v>95.047076992414304</c:v>
                </c:pt>
                <c:pt idx="41">
                  <c:v>94.817074412462006</c:v>
                </c:pt>
                <c:pt idx="42">
                  <c:v>97.980704546761899</c:v>
                </c:pt>
                <c:pt idx="43">
                  <c:v>97.238344759406203</c:v>
                </c:pt>
                <c:pt idx="44">
                  <c:v>106.3025770633856</c:v>
                </c:pt>
                <c:pt idx="45">
                  <c:v>100.41085758123801</c:v>
                </c:pt>
                <c:pt idx="46">
                  <c:v>101.0999981141228</c:v>
                </c:pt>
                <c:pt idx="47">
                  <c:v>104.7238035730999</c:v>
                </c:pt>
                <c:pt idx="48">
                  <c:v>106.6157524707761</c:v>
                </c:pt>
                <c:pt idx="49">
                  <c:v>92.460124179709496</c:v>
                </c:pt>
                <c:pt idx="50">
                  <c:v>97.406968840095303</c:v>
                </c:pt>
                <c:pt idx="51">
                  <c:v>101.65933792533849</c:v>
                </c:pt>
                <c:pt idx="52">
                  <c:v>100.1471658568345</c:v>
                </c:pt>
                <c:pt idx="53">
                  <c:v>96.400201234692503</c:v>
                </c:pt>
                <c:pt idx="54">
                  <c:v>97.385488073468309</c:v>
                </c:pt>
                <c:pt idx="55">
                  <c:v>99.353290697546612</c:v>
                </c:pt>
                <c:pt idx="56">
                  <c:v>97.970108000743707</c:v>
                </c:pt>
                <c:pt idx="57">
                  <c:v>86.972212772523392</c:v>
                </c:pt>
                <c:pt idx="58">
                  <c:v>87.417442408335305</c:v>
                </c:pt>
                <c:pt idx="59">
                  <c:v>94.361294612116396</c:v>
                </c:pt>
                <c:pt idx="60">
                  <c:v>97.164585203749894</c:v>
                </c:pt>
                <c:pt idx="61">
                  <c:v>87.30768753488681</c:v>
                </c:pt>
                <c:pt idx="62">
                  <c:v>86.077873871067311</c:v>
                </c:pt>
                <c:pt idx="63">
                  <c:v>92.623692121938589</c:v>
                </c:pt>
                <c:pt idx="64">
                  <c:v>109.0605586739173</c:v>
                </c:pt>
                <c:pt idx="65">
                  <c:v>99.081240655081302</c:v>
                </c:pt>
                <c:pt idx="66">
                  <c:v>99.926989943817404</c:v>
                </c:pt>
              </c:numCache>
            </c:numRef>
          </c:val>
          <c:smooth val="0"/>
          <c:extLst>
            <c:ext xmlns:c16="http://schemas.microsoft.com/office/drawing/2014/chart" uri="{C3380CC4-5D6E-409C-BE32-E72D297353CC}">
              <c16:uniqueId val="{00000007-7FBC-411A-80FE-FC453D70221E}"/>
            </c:ext>
          </c:extLst>
        </c:ser>
        <c:ser>
          <c:idx val="8"/>
          <c:order val="8"/>
          <c:tx>
            <c:strRef>
              <c:f>'2 Diagram'!$AK$119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Diagram'!$AB$120:$AB$186</c:f>
              <c:strCache>
                <c:ptCount val="67"/>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strCache>
            </c:strRef>
          </c:cat>
          <c:val>
            <c:numRef>
              <c:f>'2 Diagram'!$AK$120:$AK$186</c:f>
              <c:numCache>
                <c:formatCode>General</c:formatCode>
                <c:ptCount val="67"/>
                <c:pt idx="0">
                  <c:v>2719.7265102845222</c:v>
                </c:pt>
                <c:pt idx="1">
                  <c:v>2931.138463751628</c:v>
                </c:pt>
                <c:pt idx="2">
                  <c:v>2975.1862631701679</c:v>
                </c:pt>
                <c:pt idx="3">
                  <c:v>2820.7725341119622</c:v>
                </c:pt>
                <c:pt idx="4">
                  <c:v>2692.079324466773</c:v>
                </c:pt>
                <c:pt idx="5">
                  <c:v>2927.1361003301222</c:v>
                </c:pt>
                <c:pt idx="6">
                  <c:v>3003.9894308591902</c:v>
                </c:pt>
                <c:pt idx="7">
                  <c:v>2779.5914579896903</c:v>
                </c:pt>
                <c:pt idx="8">
                  <c:v>2664.4245652543505</c:v>
                </c:pt>
                <c:pt idx="9">
                  <c:v>2813.3031393795713</c:v>
                </c:pt>
                <c:pt idx="10">
                  <c:v>2929.5238009118598</c:v>
                </c:pt>
                <c:pt idx="11">
                  <c:v>2788.5021259467162</c:v>
                </c:pt>
                <c:pt idx="12">
                  <c:v>2498.7506211480559</c:v>
                </c:pt>
                <c:pt idx="13">
                  <c:v>2703.4899739818397</c:v>
                </c:pt>
                <c:pt idx="14">
                  <c:v>2741.6306020666025</c:v>
                </c:pt>
                <c:pt idx="15">
                  <c:v>2510.5720647108133</c:v>
                </c:pt>
                <c:pt idx="16">
                  <c:v>2406.0934241299719</c:v>
                </c:pt>
                <c:pt idx="17">
                  <c:v>2560.6561305279997</c:v>
                </c:pt>
                <c:pt idx="18">
                  <c:v>2639.0460651828621</c:v>
                </c:pt>
                <c:pt idx="19">
                  <c:v>2456.6459109326661</c:v>
                </c:pt>
                <c:pt idx="20">
                  <c:v>2359.1445986442945</c:v>
                </c:pt>
                <c:pt idx="21">
                  <c:v>2568.3408407309457</c:v>
                </c:pt>
                <c:pt idx="22">
                  <c:v>2643.4645053761878</c:v>
                </c:pt>
                <c:pt idx="23">
                  <c:v>2398.0254717821363</c:v>
                </c:pt>
                <c:pt idx="24">
                  <c:v>2299.1525013244382</c:v>
                </c:pt>
                <c:pt idx="25">
                  <c:v>2548.2187162920982</c:v>
                </c:pt>
                <c:pt idx="26">
                  <c:v>2616.2247083259176</c:v>
                </c:pt>
                <c:pt idx="27">
                  <c:v>2407.4586273031337</c:v>
                </c:pt>
                <c:pt idx="28">
                  <c:v>2316.7946336917303</c:v>
                </c:pt>
                <c:pt idx="29">
                  <c:v>2569.3071903065174</c:v>
                </c:pt>
                <c:pt idx="30">
                  <c:v>2661.1187660276537</c:v>
                </c:pt>
                <c:pt idx="31">
                  <c:v>2471.9697198723607</c:v>
                </c:pt>
                <c:pt idx="32">
                  <c:v>2271.120265930088</c:v>
                </c:pt>
                <c:pt idx="33">
                  <c:v>2507.423866272426</c:v>
                </c:pt>
                <c:pt idx="34">
                  <c:v>2581.8397357080798</c:v>
                </c:pt>
                <c:pt idx="35">
                  <c:v>2396.6246148277237</c:v>
                </c:pt>
                <c:pt idx="36">
                  <c:v>2232.7247805670822</c:v>
                </c:pt>
                <c:pt idx="37">
                  <c:v>2485.2599073649872</c:v>
                </c:pt>
                <c:pt idx="38">
                  <c:v>2539.3765577181953</c:v>
                </c:pt>
                <c:pt idx="39">
                  <c:v>2344.42559463414</c:v>
                </c:pt>
                <c:pt idx="40">
                  <c:v>2114.4378535780397</c:v>
                </c:pt>
                <c:pt idx="41">
                  <c:v>2373.6464513582082</c:v>
                </c:pt>
                <c:pt idx="42">
                  <c:v>2475.3420982854923</c:v>
                </c:pt>
                <c:pt idx="43">
                  <c:v>2266.5879206190598</c:v>
                </c:pt>
                <c:pt idx="44">
                  <c:v>2045.1901250725964</c:v>
                </c:pt>
                <c:pt idx="45">
                  <c:v>2301.2385628707812</c:v>
                </c:pt>
                <c:pt idx="46">
                  <c:v>2397.2791540770959</c:v>
                </c:pt>
                <c:pt idx="47">
                  <c:v>2196.1986050902901</c:v>
                </c:pt>
                <c:pt idx="48">
                  <c:v>2009.4789216480215</c:v>
                </c:pt>
                <c:pt idx="49">
                  <c:v>2037.3824826602402</c:v>
                </c:pt>
                <c:pt idx="50">
                  <c:v>2259.0331399125139</c:v>
                </c:pt>
                <c:pt idx="51">
                  <c:v>2039.0858890375862</c:v>
                </c:pt>
                <c:pt idx="52">
                  <c:v>1879.7464676593975</c:v>
                </c:pt>
                <c:pt idx="53">
                  <c:v>2159.190909174858</c:v>
                </c:pt>
                <c:pt idx="54">
                  <c:v>2277.3162789038297</c:v>
                </c:pt>
                <c:pt idx="55">
                  <c:v>2042.5745304097045</c:v>
                </c:pt>
                <c:pt idx="56">
                  <c:v>1770.0796244552523</c:v>
                </c:pt>
                <c:pt idx="57">
                  <c:v>1880.1609801403747</c:v>
                </c:pt>
                <c:pt idx="58">
                  <c:v>1950.2915210304486</c:v>
                </c:pt>
                <c:pt idx="59">
                  <c:v>1861.0726925062752</c:v>
                </c:pt>
                <c:pt idx="60">
                  <c:v>1770.5379235878929</c:v>
                </c:pt>
                <c:pt idx="61">
                  <c:v>1899.3433522545877</c:v>
                </c:pt>
                <c:pt idx="62">
                  <c:v>1914.1090934677482</c:v>
                </c:pt>
                <c:pt idx="63">
                  <c:v>1812.3274730255091</c:v>
                </c:pt>
                <c:pt idx="64">
                  <c:v>1988.8952878822522</c:v>
                </c:pt>
                <c:pt idx="65">
                  <c:v>2096.9226512983196</c:v>
                </c:pt>
                <c:pt idx="66">
                  <c:v>2177.5828933138446</c:v>
                </c:pt>
              </c:numCache>
            </c:numRef>
          </c:val>
          <c:smooth val="0"/>
          <c:extLst>
            <c:ext xmlns:c16="http://schemas.microsoft.com/office/drawing/2014/chart" uri="{C3380CC4-5D6E-409C-BE32-E72D297353CC}">
              <c16:uniqueId val="{00000009-5F83-4A7E-8CC5-713430FC36B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r>
              <a:rPr lang="sv-SE" sz="96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960" b="1">
                <a:solidFill>
                  <a:srgbClr val="1E00BE"/>
                </a:solidFill>
                <a:effectLst/>
                <a:ea typeface="Roboto" panose="02000000000000000000" pitchFamily="2" charset="0"/>
              </a:defRPr>
            </a:pPr>
            <a:r>
              <a:rPr lang="sv-SE" sz="960" b="1"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62727258921"/>
          <c:y val="3.6429872495446266E-3"/>
        </c:manualLayout>
      </c:layout>
      <c:overlay val="0"/>
      <c:spPr>
        <a:noFill/>
        <a:ln>
          <a:noFill/>
        </a:ln>
        <a:effectLst/>
      </c:spPr>
      <c:txPr>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barChart>
        <c:barDir val="col"/>
        <c:grouping val="clustered"/>
        <c:varyColors val="0"/>
        <c:ser>
          <c:idx val="0"/>
          <c:order val="0"/>
          <c:tx>
            <c:strRef>
              <c:f>'2 Diagram'!$AC$199</c:f>
              <c:strCache>
                <c:ptCount val="1"/>
                <c:pt idx="0">
                  <c:v>Jordbruk, skogsbruk och fiske</c:v>
                </c:pt>
              </c:strCache>
            </c:strRef>
          </c:tx>
          <c:spPr>
            <a:solidFill>
              <a:schemeClr val="accent1"/>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Diagram'!$AD$199:$AV$199</c:f>
              <c:numCache>
                <c:formatCode>General</c:formatCode>
                <c:ptCount val="19"/>
                <c:pt idx="0">
                  <c:v>109.60874389687751</c:v>
                </c:pt>
                <c:pt idx="1">
                  <c:v>113.35696511324369</c:v>
                </c:pt>
                <c:pt idx="2">
                  <c:v>124.83878859618308</c:v>
                </c:pt>
                <c:pt idx="3">
                  <c:v>113.43906084705054</c:v>
                </c:pt>
                <c:pt idx="4">
                  <c:v>114.94306522311176</c:v>
                </c:pt>
                <c:pt idx="5">
                  <c:v>115.84561503738813</c:v>
                </c:pt>
                <c:pt idx="6">
                  <c:v>125.17234376265674</c:v>
                </c:pt>
                <c:pt idx="7">
                  <c:v>114.63934111639631</c:v>
                </c:pt>
                <c:pt idx="8">
                  <c:v>114.79213934522247</c:v>
                </c:pt>
                <c:pt idx="9">
                  <c:v>113.8756987843352</c:v>
                </c:pt>
                <c:pt idx="10">
                  <c:v>123.13843408955272</c:v>
                </c:pt>
                <c:pt idx="11">
                  <c:v>117.57428044918016</c:v>
                </c:pt>
                <c:pt idx="12">
                  <c:v>119.05425149480361</c:v>
                </c:pt>
                <c:pt idx="13">
                  <c:v>121.33054935924002</c:v>
                </c:pt>
                <c:pt idx="14">
                  <c:v>139.6693908266779</c:v>
                </c:pt>
                <c:pt idx="15">
                  <c:v>140.29781225513796</c:v>
                </c:pt>
                <c:pt idx="16">
                  <c:v>127.86426511144604</c:v>
                </c:pt>
                <c:pt idx="17">
                  <c:v>131.33264191843696</c:v>
                </c:pt>
                <c:pt idx="18">
                  <c:v>148.67915228230427</c:v>
                </c:pt>
              </c:numCache>
            </c:numRef>
          </c:val>
          <c:extLst>
            <c:ext xmlns:c16="http://schemas.microsoft.com/office/drawing/2014/chart" uri="{C3380CC4-5D6E-409C-BE32-E72D297353CC}">
              <c16:uniqueId val="{00000000-18E9-49F6-B73D-4AA1D03C1B79}"/>
            </c:ext>
          </c:extLst>
        </c:ser>
        <c:ser>
          <c:idx val="1"/>
          <c:order val="1"/>
          <c:tx>
            <c:strRef>
              <c:f>'2 Diagram'!$AC$200</c:f>
              <c:strCache>
                <c:ptCount val="1"/>
                <c:pt idx="0">
                  <c:v>Utvinning av mineral</c:v>
                </c:pt>
              </c:strCache>
            </c:strRef>
          </c:tx>
          <c:spPr>
            <a:solidFill>
              <a:schemeClr val="accent2"/>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Diagram'!$AD$200:$AV$200</c:f>
              <c:numCache>
                <c:formatCode>General</c:formatCode>
                <c:ptCount val="19"/>
                <c:pt idx="0">
                  <c:v>22.842908466001973</c:v>
                </c:pt>
                <c:pt idx="1">
                  <c:v>22.409034589433908</c:v>
                </c:pt>
                <c:pt idx="2">
                  <c:v>17.732008853447322</c:v>
                </c:pt>
                <c:pt idx="3">
                  <c:v>18.34804104491306</c:v>
                </c:pt>
                <c:pt idx="4">
                  <c:v>18.285192566886586</c:v>
                </c:pt>
                <c:pt idx="5">
                  <c:v>18.893124719223483</c:v>
                </c:pt>
                <c:pt idx="6">
                  <c:v>18.751266744792499</c:v>
                </c:pt>
                <c:pt idx="7">
                  <c:v>17.470655387685945</c:v>
                </c:pt>
                <c:pt idx="8">
                  <c:v>19.981525746062335</c:v>
                </c:pt>
                <c:pt idx="9">
                  <c:v>19.667174593155515</c:v>
                </c:pt>
                <c:pt idx="10">
                  <c:v>19.708941940253975</c:v>
                </c:pt>
                <c:pt idx="11">
                  <c:v>23.725892247543523</c:v>
                </c:pt>
                <c:pt idx="12">
                  <c:v>23.290988417099946</c:v>
                </c:pt>
                <c:pt idx="13">
                  <c:v>23.639006339102977</c:v>
                </c:pt>
                <c:pt idx="14">
                  <c:v>19.16372956041133</c:v>
                </c:pt>
                <c:pt idx="15">
                  <c:v>25.543631691926606</c:v>
                </c:pt>
                <c:pt idx="16">
                  <c:v>43.022149205671575</c:v>
                </c:pt>
                <c:pt idx="17">
                  <c:v>21.400369022112695</c:v>
                </c:pt>
                <c:pt idx="18">
                  <c:v>25.801601427630569</c:v>
                </c:pt>
              </c:numCache>
            </c:numRef>
          </c:val>
          <c:extLst>
            <c:ext xmlns:c16="http://schemas.microsoft.com/office/drawing/2014/chart" uri="{C3380CC4-5D6E-409C-BE32-E72D297353CC}">
              <c16:uniqueId val="{00000001-18E9-49F6-B73D-4AA1D03C1B79}"/>
            </c:ext>
          </c:extLst>
        </c:ser>
        <c:ser>
          <c:idx val="2"/>
          <c:order val="2"/>
          <c:tx>
            <c:strRef>
              <c:f>'2 Diagram'!$AC$201</c:f>
              <c:strCache>
                <c:ptCount val="1"/>
                <c:pt idx="0">
                  <c:v>Tillverkningsindustri</c:v>
                </c:pt>
              </c:strCache>
            </c:strRef>
          </c:tx>
          <c:spPr>
            <a:solidFill>
              <a:schemeClr val="accent3"/>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Diagram'!$AD$201:$AV$201</c:f>
              <c:numCache>
                <c:formatCode>General</c:formatCode>
                <c:ptCount val="19"/>
                <c:pt idx="0">
                  <c:v>19.715959817719504</c:v>
                </c:pt>
                <c:pt idx="1">
                  <c:v>18.233308511328264</c:v>
                </c:pt>
                <c:pt idx="2">
                  <c:v>16.757360875987768</c:v>
                </c:pt>
                <c:pt idx="3">
                  <c:v>15.221306378698806</c:v>
                </c:pt>
                <c:pt idx="4">
                  <c:v>15.739260230774239</c:v>
                </c:pt>
                <c:pt idx="5">
                  <c:v>16.042098520258886</c:v>
                </c:pt>
                <c:pt idx="6">
                  <c:v>16.736212257832626</c:v>
                </c:pt>
                <c:pt idx="7">
                  <c:v>15.429081031694478</c:v>
                </c:pt>
                <c:pt idx="8">
                  <c:v>16.326743361607825</c:v>
                </c:pt>
                <c:pt idx="9">
                  <c:v>12.865877399637057</c:v>
                </c:pt>
                <c:pt idx="10">
                  <c:v>15.868395859990434</c:v>
                </c:pt>
                <c:pt idx="11">
                  <c:v>14.414541400312915</c:v>
                </c:pt>
                <c:pt idx="12">
                  <c:v>14.958222732356385</c:v>
                </c:pt>
                <c:pt idx="13">
                  <c:v>14.445569093220634</c:v>
                </c:pt>
                <c:pt idx="14">
                  <c:v>16.187501390426043</c:v>
                </c:pt>
                <c:pt idx="15">
                  <c:v>15.242361526070111</c:v>
                </c:pt>
                <c:pt idx="16">
                  <c:v>15.229704612436164</c:v>
                </c:pt>
                <c:pt idx="17">
                  <c:v>14.131871021609133</c:v>
                </c:pt>
                <c:pt idx="18">
                  <c:v>16.900111208653264</c:v>
                </c:pt>
              </c:numCache>
            </c:numRef>
          </c:val>
          <c:extLst>
            <c:ext xmlns:c16="http://schemas.microsoft.com/office/drawing/2014/chart" uri="{C3380CC4-5D6E-409C-BE32-E72D297353CC}">
              <c16:uniqueId val="{00000002-18E9-49F6-B73D-4AA1D03C1B79}"/>
            </c:ext>
          </c:extLst>
        </c:ser>
        <c:ser>
          <c:idx val="3"/>
          <c:order val="3"/>
          <c:tx>
            <c:strRef>
              <c:f>'2 Diagram'!$AC$202</c:f>
              <c:strCache>
                <c:ptCount val="1"/>
                <c:pt idx="0">
                  <c:v>El, gas och värmeverk samt vatten, avlopp och avfall</c:v>
                </c:pt>
              </c:strCache>
            </c:strRef>
          </c:tx>
          <c:spPr>
            <a:solidFill>
              <a:schemeClr val="accent4"/>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Diagram'!$AD$202:$AV$202</c:f>
              <c:numCache>
                <c:formatCode>General</c:formatCode>
                <c:ptCount val="19"/>
                <c:pt idx="0">
                  <c:v>32.27672042401025</c:v>
                </c:pt>
                <c:pt idx="1">
                  <c:v>32.879191353475363</c:v>
                </c:pt>
                <c:pt idx="2">
                  <c:v>33.27554419470551</c:v>
                </c:pt>
                <c:pt idx="3">
                  <c:v>34.660426831359537</c:v>
                </c:pt>
                <c:pt idx="4">
                  <c:v>38.950948053082882</c:v>
                </c:pt>
                <c:pt idx="5">
                  <c:v>43.400120076593929</c:v>
                </c:pt>
                <c:pt idx="6">
                  <c:v>43.763791211650286</c:v>
                </c:pt>
                <c:pt idx="7">
                  <c:v>46.51114612086559</c:v>
                </c:pt>
                <c:pt idx="8">
                  <c:v>42.91653723920119</c:v>
                </c:pt>
                <c:pt idx="9">
                  <c:v>43.811127454087575</c:v>
                </c:pt>
                <c:pt idx="10">
                  <c:v>37.968761213676757</c:v>
                </c:pt>
                <c:pt idx="11">
                  <c:v>47.771195454794146</c:v>
                </c:pt>
                <c:pt idx="12">
                  <c:v>40.776901629447401</c:v>
                </c:pt>
                <c:pt idx="13">
                  <c:v>42.611095895435909</c:v>
                </c:pt>
                <c:pt idx="14">
                  <c:v>40.291210120350158</c:v>
                </c:pt>
                <c:pt idx="15">
                  <c:v>40.101316238750741</c:v>
                </c:pt>
                <c:pt idx="16">
                  <c:v>42.894306172591207</c:v>
                </c:pt>
                <c:pt idx="17">
                  <c:v>43.333369453453052</c:v>
                </c:pt>
                <c:pt idx="18">
                  <c:v>35.327257882070022</c:v>
                </c:pt>
              </c:numCache>
            </c:numRef>
          </c:val>
          <c:extLst>
            <c:ext xmlns:c16="http://schemas.microsoft.com/office/drawing/2014/chart" uri="{C3380CC4-5D6E-409C-BE32-E72D297353CC}">
              <c16:uniqueId val="{00000003-18E9-49F6-B73D-4AA1D03C1B79}"/>
            </c:ext>
          </c:extLst>
        </c:ser>
        <c:ser>
          <c:idx val="4"/>
          <c:order val="4"/>
          <c:tx>
            <c:strRef>
              <c:f>'2 Diagram'!$AC$203</c:f>
              <c:strCache>
                <c:ptCount val="1"/>
                <c:pt idx="0">
                  <c:v>Byggverksamhet</c:v>
                </c:pt>
              </c:strCache>
            </c:strRef>
          </c:tx>
          <c:spPr>
            <a:solidFill>
              <a:schemeClr val="accent5"/>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Diagram'!$AD$203:$AV$203</c:f>
              <c:numCache>
                <c:formatCode>General</c:formatCode>
                <c:ptCount val="19"/>
                <c:pt idx="0">
                  <c:v>6.2598975733188311</c:v>
                </c:pt>
                <c:pt idx="1">
                  <c:v>5.2926948710832331</c:v>
                </c:pt>
                <c:pt idx="2">
                  <c:v>6.4019298022356566</c:v>
                </c:pt>
                <c:pt idx="3">
                  <c:v>5.0902035239685226</c:v>
                </c:pt>
                <c:pt idx="4">
                  <c:v>6.4956164927505062</c:v>
                </c:pt>
                <c:pt idx="5">
                  <c:v>5.8742500777285844</c:v>
                </c:pt>
                <c:pt idx="6">
                  <c:v>6.6331176941989582</c:v>
                </c:pt>
                <c:pt idx="7">
                  <c:v>4.8583621006544435</c:v>
                </c:pt>
                <c:pt idx="8">
                  <c:v>5.7807653855784498</c:v>
                </c:pt>
                <c:pt idx="9">
                  <c:v>4.823461941075732</c:v>
                </c:pt>
                <c:pt idx="10">
                  <c:v>5.6500992832750221</c:v>
                </c:pt>
                <c:pt idx="11">
                  <c:v>4.3905963259860421</c:v>
                </c:pt>
                <c:pt idx="12">
                  <c:v>5.1055023557720851</c:v>
                </c:pt>
                <c:pt idx="13">
                  <c:v>4.5980179687376737</c:v>
                </c:pt>
                <c:pt idx="14">
                  <c:v>5.362446189996442</c:v>
                </c:pt>
                <c:pt idx="15">
                  <c:v>4.1060013291725861</c:v>
                </c:pt>
                <c:pt idx="16">
                  <c:v>6.6712988253212622</c:v>
                </c:pt>
                <c:pt idx="17">
                  <c:v>6.3325609806070755</c:v>
                </c:pt>
                <c:pt idx="18">
                  <c:v>6.9643051052619658</c:v>
                </c:pt>
              </c:numCache>
            </c:numRef>
          </c:val>
          <c:extLst>
            <c:ext xmlns:c16="http://schemas.microsoft.com/office/drawing/2014/chart" uri="{C3380CC4-5D6E-409C-BE32-E72D297353CC}">
              <c16:uniqueId val="{00000004-18E9-49F6-B73D-4AA1D03C1B79}"/>
            </c:ext>
          </c:extLst>
        </c:ser>
        <c:ser>
          <c:idx val="5"/>
          <c:order val="5"/>
          <c:tx>
            <c:strRef>
              <c:f>'2 Diagram'!$AC$204</c:f>
              <c:strCache>
                <c:ptCount val="1"/>
                <c:pt idx="0">
                  <c:v>Transportbranschen</c:v>
                </c:pt>
              </c:strCache>
            </c:strRef>
          </c:tx>
          <c:spPr>
            <a:solidFill>
              <a:schemeClr val="accent6"/>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Diagram'!$AD$204:$AV$204</c:f>
              <c:numCache>
                <c:formatCode>General</c:formatCode>
                <c:ptCount val="19"/>
                <c:pt idx="0">
                  <c:v>36.467812563326561</c:v>
                </c:pt>
                <c:pt idx="1">
                  <c:v>32.354753119558438</c:v>
                </c:pt>
                <c:pt idx="2">
                  <c:v>36.05937637517949</c:v>
                </c:pt>
                <c:pt idx="3">
                  <c:v>31.500766188259206</c:v>
                </c:pt>
                <c:pt idx="4">
                  <c:v>35.401020631354655</c:v>
                </c:pt>
                <c:pt idx="5">
                  <c:v>36.073599352786999</c:v>
                </c:pt>
                <c:pt idx="6">
                  <c:v>35.946402876567895</c:v>
                </c:pt>
                <c:pt idx="7">
                  <c:v>31.857650668271958</c:v>
                </c:pt>
                <c:pt idx="8">
                  <c:v>33.436129932206264</c:v>
                </c:pt>
                <c:pt idx="9">
                  <c:v>31.658794506395708</c:v>
                </c:pt>
                <c:pt idx="10">
                  <c:v>35.717946654862764</c:v>
                </c:pt>
                <c:pt idx="11">
                  <c:v>35.511515575770495</c:v>
                </c:pt>
                <c:pt idx="12">
                  <c:v>33.838788634182187</c:v>
                </c:pt>
                <c:pt idx="13">
                  <c:v>34.379416229445283</c:v>
                </c:pt>
                <c:pt idx="14">
                  <c:v>40.234592887899211</c:v>
                </c:pt>
                <c:pt idx="15">
                  <c:v>34.147718628393235</c:v>
                </c:pt>
                <c:pt idx="16">
                  <c:v>41.407585651477227</c:v>
                </c:pt>
                <c:pt idx="17">
                  <c:v>45.182181910586337</c:v>
                </c:pt>
                <c:pt idx="18">
                  <c:v>47.574936788064157</c:v>
                </c:pt>
              </c:numCache>
            </c:numRef>
          </c:val>
          <c:extLst>
            <c:ext xmlns:c16="http://schemas.microsoft.com/office/drawing/2014/chart" uri="{C3380CC4-5D6E-409C-BE32-E72D297353CC}">
              <c16:uniqueId val="{00000005-18E9-49F6-B73D-4AA1D03C1B79}"/>
            </c:ext>
          </c:extLst>
        </c:ser>
        <c:ser>
          <c:idx val="6"/>
          <c:order val="6"/>
          <c:tx>
            <c:strRef>
              <c:f>'2 Diagram'!$AC$205</c:f>
              <c:strCache>
                <c:ptCount val="1"/>
                <c:pt idx="0">
                  <c:v>Övriga tjänster</c:v>
                </c:pt>
              </c:strCache>
            </c:strRef>
          </c:tx>
          <c:spPr>
            <a:solidFill>
              <a:schemeClr val="accent1">
                <a:lumMod val="60000"/>
              </a:schemeClr>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Diagram'!$AD$205:$AV$205</c:f>
              <c:numCache>
                <c:formatCode>General</c:formatCode>
                <c:ptCount val="19"/>
                <c:pt idx="0">
                  <c:v>1.2888156590721325</c:v>
                </c:pt>
                <c:pt idx="1">
                  <c:v>1.2949895113204903</c:v>
                </c:pt>
                <c:pt idx="2">
                  <c:v>1.3920364819851143</c:v>
                </c:pt>
                <c:pt idx="3">
                  <c:v>1.2043512089993786</c:v>
                </c:pt>
                <c:pt idx="4">
                  <c:v>1.1986394012755115</c:v>
                </c:pt>
                <c:pt idx="5">
                  <c:v>1.2085828229098954</c:v>
                </c:pt>
                <c:pt idx="6">
                  <c:v>1.3007045763330252</c:v>
                </c:pt>
                <c:pt idx="7">
                  <c:v>1.071630119079102</c:v>
                </c:pt>
                <c:pt idx="8">
                  <c:v>1.1421934668484051</c:v>
                </c:pt>
                <c:pt idx="9">
                  <c:v>1.0803007176868598</c:v>
                </c:pt>
                <c:pt idx="10">
                  <c:v>1.1658007730365096</c:v>
                </c:pt>
                <c:pt idx="11">
                  <c:v>1.0581856600746522</c:v>
                </c:pt>
                <c:pt idx="12">
                  <c:v>1.0954107015881074</c:v>
                </c:pt>
                <c:pt idx="13">
                  <c:v>1.0758758912589481</c:v>
                </c:pt>
                <c:pt idx="14">
                  <c:v>1.1051804145245601</c:v>
                </c:pt>
                <c:pt idx="15">
                  <c:v>1.0120972963776675</c:v>
                </c:pt>
                <c:pt idx="16">
                  <c:v>1.2918373931388025</c:v>
                </c:pt>
                <c:pt idx="17">
                  <c:v>1.2529243799567706</c:v>
                </c:pt>
                <c:pt idx="18">
                  <c:v>1.3148543356453875</c:v>
                </c:pt>
              </c:numCache>
            </c:numRef>
          </c:val>
          <c:extLst>
            <c:ext xmlns:c16="http://schemas.microsoft.com/office/drawing/2014/chart" uri="{C3380CC4-5D6E-409C-BE32-E72D297353CC}">
              <c16:uniqueId val="{00000006-18E9-49F6-B73D-4AA1D03C1B79}"/>
            </c:ext>
          </c:extLst>
        </c:ser>
        <c:ser>
          <c:idx val="7"/>
          <c:order val="7"/>
          <c:tx>
            <c:strRef>
              <c:f>'2 Diagram'!$AC$206</c:f>
              <c:strCache>
                <c:ptCount val="1"/>
                <c:pt idx="0">
                  <c:v>Offentlig sektor</c:v>
                </c:pt>
              </c:strCache>
            </c:strRef>
          </c:tx>
          <c:spPr>
            <a:solidFill>
              <a:schemeClr val="accent2">
                <a:lumMod val="60000"/>
              </a:schemeClr>
            </a:solidFill>
            <a:ln>
              <a:noFill/>
            </a:ln>
            <a:effectLst/>
          </c:spPr>
          <c:invertIfNegative val="0"/>
          <c:cat>
            <c:strRef>
              <c:f>'2 Diagram'!$AD$198:$AV$198</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Diagram'!$AD$206:$AV$206</c:f>
              <c:numCache>
                <c:formatCode>General</c:formatCode>
                <c:ptCount val="19"/>
                <c:pt idx="0">
                  <c:v>0.37019137421197762</c:v>
                </c:pt>
                <c:pt idx="1">
                  <c:v>0.34434914593526816</c:v>
                </c:pt>
                <c:pt idx="2">
                  <c:v>0.42244621750298961</c:v>
                </c:pt>
                <c:pt idx="3">
                  <c:v>0.36433603387921693</c:v>
                </c:pt>
                <c:pt idx="4">
                  <c:v>0.346097420113335</c:v>
                </c:pt>
                <c:pt idx="5">
                  <c:v>0.33761246591371991</c:v>
                </c:pt>
                <c:pt idx="6">
                  <c:v>0.4106421151760562</c:v>
                </c:pt>
                <c:pt idx="7">
                  <c:v>0.34957875156146473</c:v>
                </c:pt>
                <c:pt idx="8">
                  <c:v>0.3358651786335467</c:v>
                </c:pt>
                <c:pt idx="9">
                  <c:v>0.30808143540131799</c:v>
                </c:pt>
                <c:pt idx="10">
                  <c:v>0.3619222789629441</c:v>
                </c:pt>
                <c:pt idx="11">
                  <c:v>0.32395599839986616</c:v>
                </c:pt>
                <c:pt idx="12">
                  <c:v>0.31892374945431651</c:v>
                </c:pt>
                <c:pt idx="13">
                  <c:v>0.30734892660846497</c:v>
                </c:pt>
                <c:pt idx="14">
                  <c:v>0.35966336662530374</c:v>
                </c:pt>
                <c:pt idx="15">
                  <c:v>0.3136872603816746</c:v>
                </c:pt>
                <c:pt idx="16">
                  <c:v>0.35656319654331409</c:v>
                </c:pt>
                <c:pt idx="17">
                  <c:v>0.33656684598244935</c:v>
                </c:pt>
                <c:pt idx="18">
                  <c:v>0.40219027817214809</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r>
              <a:rPr lang="sv-SE" sz="96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960" b="1">
                <a:solidFill>
                  <a:srgbClr val="1E00BE"/>
                </a:solidFill>
                <a:effectLst/>
                <a:ea typeface="Roboto" panose="02000000000000000000" pitchFamily="2" charset="0"/>
              </a:defRPr>
            </a:pPr>
            <a:r>
              <a:rPr lang="sv-SE" sz="960" b="1" i="0" u="none" strike="noStrike" kern="1200" spc="0" baseline="0">
                <a:solidFill>
                  <a:srgbClr val="1E00BE"/>
                </a:solidFill>
                <a:effectLst/>
                <a:latin typeface="+mn-lt"/>
                <a:ea typeface="Roboto" panose="02000000000000000000" pitchFamily="2" charset="0"/>
                <a:cs typeface="+mn-cs"/>
              </a:rPr>
              <a:t>Greenhouse gas emissions by employees</a:t>
            </a:r>
          </a:p>
        </c:rich>
      </c:tx>
      <c:overlay val="0"/>
      <c:spPr>
        <a:noFill/>
        <a:ln>
          <a:noFill/>
        </a:ln>
        <a:effectLst/>
      </c:spPr>
      <c:txPr>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barChart>
        <c:barDir val="col"/>
        <c:grouping val="clustered"/>
        <c:varyColors val="0"/>
        <c:ser>
          <c:idx val="0"/>
          <c:order val="0"/>
          <c:tx>
            <c:strRef>
              <c:f>'2 Diagram'!$AQ$96</c:f>
              <c:strCache>
                <c:ptCount val="1"/>
                <c:pt idx="0">
                  <c:v>Jordbruk, skogsbruk och fiske</c:v>
                </c:pt>
              </c:strCache>
            </c:strRef>
          </c:tx>
          <c:spPr>
            <a:solidFill>
              <a:schemeClr val="accent1"/>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Diagram'!$AR$96:$BJ$96</c:f>
              <c:numCache>
                <c:formatCode>General</c:formatCode>
                <c:ptCount val="19"/>
                <c:pt idx="0">
                  <c:v>16.071300435983101</c:v>
                </c:pt>
                <c:pt idx="1">
                  <c:v>15.050853217457444</c:v>
                </c:pt>
                <c:pt idx="2">
                  <c:v>14.585055988086426</c:v>
                </c:pt>
                <c:pt idx="3">
                  <c:v>15.092501507463425</c:v>
                </c:pt>
                <c:pt idx="4">
                  <c:v>15.36165342614491</c:v>
                </c:pt>
                <c:pt idx="5">
                  <c:v>15.057368958579534</c:v>
                </c:pt>
                <c:pt idx="6">
                  <c:v>14.362671096924151</c:v>
                </c:pt>
                <c:pt idx="7">
                  <c:v>14.820829814184606</c:v>
                </c:pt>
                <c:pt idx="8">
                  <c:v>15.191483698577702</c:v>
                </c:pt>
                <c:pt idx="9">
                  <c:v>14.590782777649309</c:v>
                </c:pt>
                <c:pt idx="10">
                  <c:v>13.989618438117185</c:v>
                </c:pt>
                <c:pt idx="11">
                  <c:v>14.545959139104948</c:v>
                </c:pt>
                <c:pt idx="12">
                  <c:v>14.91542525321108</c:v>
                </c:pt>
                <c:pt idx="13">
                  <c:v>14.319104271531364</c:v>
                </c:pt>
                <c:pt idx="14">
                  <c:v>13.684720519760276</c:v>
                </c:pt>
                <c:pt idx="15">
                  <c:v>14.263110206637617</c:v>
                </c:pt>
                <c:pt idx="16">
                  <c:v>15.653744142935917</c:v>
                </c:pt>
                <c:pt idx="17">
                  <c:v>15.061620994651872</c:v>
                </c:pt>
                <c:pt idx="18">
                  <c:v>14.342926810491958</c:v>
                </c:pt>
              </c:numCache>
            </c:numRef>
          </c:val>
          <c:extLst>
            <c:ext xmlns:c16="http://schemas.microsoft.com/office/drawing/2014/chart" uri="{C3380CC4-5D6E-409C-BE32-E72D297353CC}">
              <c16:uniqueId val="{00000000-5C26-409E-BA62-2021984D9EC5}"/>
            </c:ext>
          </c:extLst>
        </c:ser>
        <c:ser>
          <c:idx val="1"/>
          <c:order val="1"/>
          <c:tx>
            <c:strRef>
              <c:f>'2 Diagram'!$AQ$97</c:f>
              <c:strCache>
                <c:ptCount val="1"/>
                <c:pt idx="0">
                  <c:v>Utvinning av mineral</c:v>
                </c:pt>
              </c:strCache>
            </c:strRef>
          </c:tx>
          <c:spPr>
            <a:solidFill>
              <a:schemeClr val="accent2"/>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Diagram'!$AR$97:$BJ$97</c:f>
              <c:numCache>
                <c:formatCode>General</c:formatCode>
                <c:ptCount val="19"/>
                <c:pt idx="0">
                  <c:v>25.092843592253264</c:v>
                </c:pt>
                <c:pt idx="1">
                  <c:v>21.987849781354242</c:v>
                </c:pt>
                <c:pt idx="2">
                  <c:v>20.700823705749059</c:v>
                </c:pt>
                <c:pt idx="3">
                  <c:v>23.148948281678585</c:v>
                </c:pt>
                <c:pt idx="4">
                  <c:v>22.129131218186799</c:v>
                </c:pt>
                <c:pt idx="5">
                  <c:v>20.782354157042597</c:v>
                </c:pt>
                <c:pt idx="6">
                  <c:v>20.385778572807858</c:v>
                </c:pt>
                <c:pt idx="7">
                  <c:v>20.793700779413651</c:v>
                </c:pt>
                <c:pt idx="8">
                  <c:v>21.625388677150298</c:v>
                </c:pt>
                <c:pt idx="9">
                  <c:v>18.54673212658318</c:v>
                </c:pt>
                <c:pt idx="10">
                  <c:v>17.313148452836053</c:v>
                </c:pt>
                <c:pt idx="11">
                  <c:v>19.463855731464474</c:v>
                </c:pt>
                <c:pt idx="12">
                  <c:v>20.453105847831942</c:v>
                </c:pt>
                <c:pt idx="13">
                  <c:v>17.131713205199905</c:v>
                </c:pt>
                <c:pt idx="14">
                  <c:v>17.479338593785702</c:v>
                </c:pt>
                <c:pt idx="15">
                  <c:v>21.473519057241322</c:v>
                </c:pt>
                <c:pt idx="16">
                  <c:v>23.04994378596173</c:v>
                </c:pt>
                <c:pt idx="17">
                  <c:v>20.198057380688546</c:v>
                </c:pt>
                <c:pt idx="18">
                  <c:v>18.669141346027303</c:v>
                </c:pt>
              </c:numCache>
            </c:numRef>
          </c:val>
          <c:extLst>
            <c:ext xmlns:c16="http://schemas.microsoft.com/office/drawing/2014/chart" uri="{C3380CC4-5D6E-409C-BE32-E72D297353CC}">
              <c16:uniqueId val="{00000001-5C26-409E-BA62-2021984D9EC5}"/>
            </c:ext>
          </c:extLst>
        </c:ser>
        <c:ser>
          <c:idx val="2"/>
          <c:order val="2"/>
          <c:tx>
            <c:strRef>
              <c:f>'2 Diagram'!$AQ$98</c:f>
              <c:strCache>
                <c:ptCount val="1"/>
                <c:pt idx="0">
                  <c:v>Tillverkningsindustri</c:v>
                </c:pt>
              </c:strCache>
            </c:strRef>
          </c:tx>
          <c:spPr>
            <a:solidFill>
              <a:schemeClr val="accent3"/>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Diagram'!$AR$98:$BJ$98</c:f>
              <c:numCache>
                <c:formatCode>General</c:formatCode>
                <c:ptCount val="19"/>
                <c:pt idx="0">
                  <c:v>7.0837950146682944</c:v>
                </c:pt>
                <c:pt idx="1">
                  <c:v>5.7865732194620962</c:v>
                </c:pt>
                <c:pt idx="2">
                  <c:v>5.0965694523284109</c:v>
                </c:pt>
                <c:pt idx="3">
                  <c:v>5.9000684139217068</c:v>
                </c:pt>
                <c:pt idx="4">
                  <c:v>6.4564891285716675</c:v>
                </c:pt>
                <c:pt idx="5">
                  <c:v>6.6896608852114481</c:v>
                </c:pt>
                <c:pt idx="6">
                  <c:v>5.9201285385750229</c:v>
                </c:pt>
                <c:pt idx="7">
                  <c:v>6.7163539180825387</c:v>
                </c:pt>
                <c:pt idx="8">
                  <c:v>6.6722788868605667</c:v>
                </c:pt>
                <c:pt idx="9">
                  <c:v>5.4771316989422241</c:v>
                </c:pt>
                <c:pt idx="10">
                  <c:v>5.8597771358286854</c:v>
                </c:pt>
                <c:pt idx="11">
                  <c:v>6.3562068950562542</c:v>
                </c:pt>
                <c:pt idx="12">
                  <c:v>5.9719923806915522</c:v>
                </c:pt>
                <c:pt idx="13">
                  <c:v>5.8510230142797583</c:v>
                </c:pt>
                <c:pt idx="14">
                  <c:v>5.4465421839829666</c:v>
                </c:pt>
                <c:pt idx="15">
                  <c:v>5.932859879839449</c:v>
                </c:pt>
                <c:pt idx="16">
                  <c:v>5.9062370437389964</c:v>
                </c:pt>
                <c:pt idx="17">
                  <c:v>5.7646637495845514</c:v>
                </c:pt>
                <c:pt idx="18">
                  <c:v>5.6221898871358391</c:v>
                </c:pt>
              </c:numCache>
            </c:numRef>
          </c:val>
          <c:extLst>
            <c:ext xmlns:c16="http://schemas.microsoft.com/office/drawing/2014/chart" uri="{C3380CC4-5D6E-409C-BE32-E72D297353CC}">
              <c16:uniqueId val="{00000002-5C26-409E-BA62-2021984D9EC5}"/>
            </c:ext>
          </c:extLst>
        </c:ser>
        <c:ser>
          <c:idx val="3"/>
          <c:order val="3"/>
          <c:tx>
            <c:strRef>
              <c:f>'2 Diagram'!$AQ$99</c:f>
              <c:strCache>
                <c:ptCount val="1"/>
                <c:pt idx="0">
                  <c:v>El, gas och värmeverk samt vatten, avlopp och avfall</c:v>
                </c:pt>
              </c:strCache>
            </c:strRef>
          </c:tx>
          <c:spPr>
            <a:solidFill>
              <a:schemeClr val="accent4"/>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Diagram'!$AR$99:$BJ$99</c:f>
              <c:numCache>
                <c:formatCode>General</c:formatCode>
                <c:ptCount val="19"/>
                <c:pt idx="0">
                  <c:v>33.15589059913102</c:v>
                </c:pt>
                <c:pt idx="1">
                  <c:v>25.461709216955917</c:v>
                </c:pt>
                <c:pt idx="2">
                  <c:v>21.739759523959801</c:v>
                </c:pt>
                <c:pt idx="3">
                  <c:v>31.05775664728942</c:v>
                </c:pt>
                <c:pt idx="4">
                  <c:v>37.398210943071625</c:v>
                </c:pt>
                <c:pt idx="5">
                  <c:v>27.650773047493605</c:v>
                </c:pt>
                <c:pt idx="6">
                  <c:v>22.020440874628829</c:v>
                </c:pt>
                <c:pt idx="7">
                  <c:v>36.09988396151104</c:v>
                </c:pt>
                <c:pt idx="8">
                  <c:v>33.121431192448995</c:v>
                </c:pt>
                <c:pt idx="9">
                  <c:v>26.430848174968563</c:v>
                </c:pt>
                <c:pt idx="10">
                  <c:v>20.638248877668293</c:v>
                </c:pt>
                <c:pt idx="11">
                  <c:v>33.356375158997018</c:v>
                </c:pt>
                <c:pt idx="12">
                  <c:v>30.7767553392937</c:v>
                </c:pt>
                <c:pt idx="13">
                  <c:v>23.51897683499303</c:v>
                </c:pt>
                <c:pt idx="14">
                  <c:v>19.429947415627389</c:v>
                </c:pt>
                <c:pt idx="15">
                  <c:v>28.997070813591908</c:v>
                </c:pt>
                <c:pt idx="16">
                  <c:v>31.271442356046517</c:v>
                </c:pt>
                <c:pt idx="17">
                  <c:v>23.167051703571005</c:v>
                </c:pt>
                <c:pt idx="18">
                  <c:v>15.974392732078627</c:v>
                </c:pt>
              </c:numCache>
            </c:numRef>
          </c:val>
          <c:extLst>
            <c:ext xmlns:c16="http://schemas.microsoft.com/office/drawing/2014/chart" uri="{C3380CC4-5D6E-409C-BE32-E72D297353CC}">
              <c16:uniqueId val="{00000003-5C26-409E-BA62-2021984D9EC5}"/>
            </c:ext>
          </c:extLst>
        </c:ser>
        <c:ser>
          <c:idx val="4"/>
          <c:order val="4"/>
          <c:tx>
            <c:strRef>
              <c:f>'2 Diagram'!$AQ$100</c:f>
              <c:strCache>
                <c:ptCount val="1"/>
                <c:pt idx="0">
                  <c:v>Byggverksamhet</c:v>
                </c:pt>
              </c:strCache>
            </c:strRef>
          </c:tx>
          <c:spPr>
            <a:solidFill>
              <a:schemeClr val="accent5"/>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Diagram'!$AR$100:$BJ$100</c:f>
              <c:numCache>
                <c:formatCode>General</c:formatCode>
                <c:ptCount val="19"/>
                <c:pt idx="0">
                  <c:v>1.2780312554154347</c:v>
                </c:pt>
                <c:pt idx="1">
                  <c:v>1.2490490252218875</c:v>
                </c:pt>
                <c:pt idx="2">
                  <c:v>1.3067949620490369</c:v>
                </c:pt>
                <c:pt idx="3">
                  <c:v>1.330486196493422</c:v>
                </c:pt>
                <c:pt idx="4">
                  <c:v>1.2543248907589537</c:v>
                </c:pt>
                <c:pt idx="5">
                  <c:v>1.3984816451673954</c:v>
                </c:pt>
                <c:pt idx="6">
                  <c:v>1.3366973988946953</c:v>
                </c:pt>
                <c:pt idx="7">
                  <c:v>1.2770157714319315</c:v>
                </c:pt>
                <c:pt idx="8">
                  <c:v>1.1702077980603056</c:v>
                </c:pt>
                <c:pt idx="9">
                  <c:v>1.1468892689812209</c:v>
                </c:pt>
                <c:pt idx="10">
                  <c:v>1.1269524661811816</c:v>
                </c:pt>
                <c:pt idx="11">
                  <c:v>1.1428725188070845</c:v>
                </c:pt>
                <c:pt idx="12">
                  <c:v>1.0939042843652611</c:v>
                </c:pt>
                <c:pt idx="13">
                  <c:v>1.1253349764528684</c:v>
                </c:pt>
                <c:pt idx="14">
                  <c:v>1.1016696150960503</c:v>
                </c:pt>
                <c:pt idx="15">
                  <c:v>1.1337178091571243</c:v>
                </c:pt>
                <c:pt idx="16">
                  <c:v>1.5068025229401889</c:v>
                </c:pt>
                <c:pt idx="17">
                  <c:v>1.5673969581127829</c:v>
                </c:pt>
                <c:pt idx="18">
                  <c:v>1.5602557362296157</c:v>
                </c:pt>
              </c:numCache>
            </c:numRef>
          </c:val>
          <c:extLst>
            <c:ext xmlns:c16="http://schemas.microsoft.com/office/drawing/2014/chart" uri="{C3380CC4-5D6E-409C-BE32-E72D297353CC}">
              <c16:uniqueId val="{00000004-5C26-409E-BA62-2021984D9EC5}"/>
            </c:ext>
          </c:extLst>
        </c:ser>
        <c:ser>
          <c:idx val="5"/>
          <c:order val="5"/>
          <c:tx>
            <c:strRef>
              <c:f>'2 Diagram'!$AQ$101</c:f>
              <c:strCache>
                <c:ptCount val="1"/>
                <c:pt idx="0">
                  <c:v>Transportbranschen</c:v>
                </c:pt>
              </c:strCache>
            </c:strRef>
          </c:tx>
          <c:spPr>
            <a:solidFill>
              <a:schemeClr val="accent6"/>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Diagram'!$AR$101:$BJ$101</c:f>
              <c:numCache>
                <c:formatCode>General</c:formatCode>
                <c:ptCount val="19"/>
                <c:pt idx="0">
                  <c:v>7.5133301739669891</c:v>
                </c:pt>
                <c:pt idx="1">
                  <c:v>5.5624945593875053</c:v>
                </c:pt>
                <c:pt idx="2">
                  <c:v>6.243980657820452</c:v>
                </c:pt>
                <c:pt idx="3">
                  <c:v>6.1281883060335938</c:v>
                </c:pt>
                <c:pt idx="4">
                  <c:v>6.1972858717997372</c:v>
                </c:pt>
                <c:pt idx="5">
                  <c:v>6.7984609992371112</c:v>
                </c:pt>
                <c:pt idx="6">
                  <c:v>6.7066646483823646</c:v>
                </c:pt>
                <c:pt idx="7">
                  <c:v>7.0403231498428331</c:v>
                </c:pt>
                <c:pt idx="8">
                  <c:v>6.6690381628595441</c:v>
                </c:pt>
                <c:pt idx="9">
                  <c:v>7.0541429138969782</c:v>
                </c:pt>
                <c:pt idx="10">
                  <c:v>7.3815616962906008</c:v>
                </c:pt>
                <c:pt idx="11">
                  <c:v>8.0941685938380914</c:v>
                </c:pt>
                <c:pt idx="12">
                  <c:v>6.8691168360110693</c:v>
                </c:pt>
                <c:pt idx="13">
                  <c:v>6.8343684791214256</c:v>
                </c:pt>
                <c:pt idx="14">
                  <c:v>7.0856673997056872</c:v>
                </c:pt>
                <c:pt idx="15">
                  <c:v>7.4066214948425326</c:v>
                </c:pt>
                <c:pt idx="16">
                  <c:v>7.6717576106547982</c:v>
                </c:pt>
                <c:pt idx="17">
                  <c:v>7.7385522951190309</c:v>
                </c:pt>
                <c:pt idx="18">
                  <c:v>7.7014268272984676</c:v>
                </c:pt>
              </c:numCache>
            </c:numRef>
          </c:val>
          <c:extLst>
            <c:ext xmlns:c16="http://schemas.microsoft.com/office/drawing/2014/chart" uri="{C3380CC4-5D6E-409C-BE32-E72D297353CC}">
              <c16:uniqueId val="{00000005-5C26-409E-BA62-2021984D9EC5}"/>
            </c:ext>
          </c:extLst>
        </c:ser>
        <c:ser>
          <c:idx val="6"/>
          <c:order val="6"/>
          <c:tx>
            <c:strRef>
              <c:f>'2 Diagram'!$AQ$102</c:f>
              <c:strCache>
                <c:ptCount val="1"/>
                <c:pt idx="0">
                  <c:v>Övriga tjänster</c:v>
                </c:pt>
              </c:strCache>
            </c:strRef>
          </c:tx>
          <c:spPr>
            <a:solidFill>
              <a:schemeClr val="accent1">
                <a:lumMod val="60000"/>
              </a:schemeClr>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Diagram'!$AR$102:$BJ$102</c:f>
              <c:numCache>
                <c:formatCode>General</c:formatCode>
                <c:ptCount val="19"/>
                <c:pt idx="0">
                  <c:v>0.35452174086456523</c:v>
                </c:pt>
                <c:pt idx="1">
                  <c:v>0.35274727775456172</c:v>
                </c:pt>
                <c:pt idx="2">
                  <c:v>0.36998994625998838</c:v>
                </c:pt>
                <c:pt idx="3">
                  <c:v>0.3675678509696082</c:v>
                </c:pt>
                <c:pt idx="4">
                  <c:v>0.33989173360211877</c:v>
                </c:pt>
                <c:pt idx="5">
                  <c:v>0.36504945737227606</c:v>
                </c:pt>
                <c:pt idx="6">
                  <c:v>0.35173637174483985</c:v>
                </c:pt>
                <c:pt idx="7">
                  <c:v>0.3359440059824827</c:v>
                </c:pt>
                <c:pt idx="8">
                  <c:v>0.31796219706775208</c:v>
                </c:pt>
                <c:pt idx="9">
                  <c:v>0.3106024209672687</c:v>
                </c:pt>
                <c:pt idx="10">
                  <c:v>0.30381235899846071</c:v>
                </c:pt>
                <c:pt idx="11">
                  <c:v>0.30979242006420071</c:v>
                </c:pt>
                <c:pt idx="12">
                  <c:v>0.30262595365522338</c:v>
                </c:pt>
                <c:pt idx="13">
                  <c:v>0.30442219288652239</c:v>
                </c:pt>
                <c:pt idx="14">
                  <c:v>0.29365114718764868</c:v>
                </c:pt>
                <c:pt idx="15">
                  <c:v>0.30011194416226994</c:v>
                </c:pt>
                <c:pt idx="16">
                  <c:v>0.36017357835003916</c:v>
                </c:pt>
                <c:pt idx="17">
                  <c:v>0.36298524097362989</c:v>
                </c:pt>
                <c:pt idx="18">
                  <c:v>0.35900864435686347</c:v>
                </c:pt>
              </c:numCache>
            </c:numRef>
          </c:val>
          <c:extLst>
            <c:ext xmlns:c16="http://schemas.microsoft.com/office/drawing/2014/chart" uri="{C3380CC4-5D6E-409C-BE32-E72D297353CC}">
              <c16:uniqueId val="{00000006-5C26-409E-BA62-2021984D9EC5}"/>
            </c:ext>
          </c:extLst>
        </c:ser>
        <c:ser>
          <c:idx val="7"/>
          <c:order val="7"/>
          <c:tx>
            <c:strRef>
              <c:f>'2 Diagram'!$AQ$103</c:f>
              <c:strCache>
                <c:ptCount val="1"/>
                <c:pt idx="0">
                  <c:v>Offentlig sektor</c:v>
                </c:pt>
              </c:strCache>
            </c:strRef>
          </c:tx>
          <c:spPr>
            <a:solidFill>
              <a:schemeClr val="accent2">
                <a:lumMod val="60000"/>
              </a:schemeClr>
            </a:solidFill>
            <a:ln>
              <a:noFill/>
            </a:ln>
            <a:effectLst/>
          </c:spPr>
          <c:invertIfNegative val="0"/>
          <c:cat>
            <c:strRef>
              <c:f>'2 Diagram'!$AR$95:$BJ$95</c:f>
              <c:strCache>
                <c:ptCount val="19"/>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strCache>
            </c:strRef>
          </c:cat>
          <c:val>
            <c:numRef>
              <c:f>'2 Diagram'!$AR$103:$BJ$103</c:f>
              <c:numCache>
                <c:formatCode>General</c:formatCode>
                <c:ptCount val="19"/>
                <c:pt idx="0">
                  <c:v>7.2611695478291979E-2</c:v>
                </c:pt>
                <c:pt idx="1">
                  <c:v>6.2748642130783502E-2</c:v>
                </c:pt>
                <c:pt idx="2">
                  <c:v>6.4542120885300369E-2</c:v>
                </c:pt>
                <c:pt idx="3">
                  <c:v>6.8656269281649557E-2</c:v>
                </c:pt>
                <c:pt idx="4">
                  <c:v>6.7993187491910176E-2</c:v>
                </c:pt>
                <c:pt idx="5">
                  <c:v>6.4386989870887326E-2</c:v>
                </c:pt>
                <c:pt idx="6">
                  <c:v>6.3307214505277445E-2</c:v>
                </c:pt>
                <c:pt idx="7">
                  <c:v>6.655499108892457E-2</c:v>
                </c:pt>
                <c:pt idx="8">
                  <c:v>6.5553769154060693E-2</c:v>
                </c:pt>
                <c:pt idx="9">
                  <c:v>5.7312825550262535E-2</c:v>
                </c:pt>
                <c:pt idx="10">
                  <c:v>5.6271285747238692E-2</c:v>
                </c:pt>
                <c:pt idx="11">
                  <c:v>6.2173877981232376E-2</c:v>
                </c:pt>
                <c:pt idx="12">
                  <c:v>6.4211330428066288E-2</c:v>
                </c:pt>
                <c:pt idx="13">
                  <c:v>5.679287551869304E-2</c:v>
                </c:pt>
                <c:pt idx="14">
                  <c:v>5.4809216091096666E-2</c:v>
                </c:pt>
                <c:pt idx="15">
                  <c:v>6.0558151109472755E-2</c:v>
                </c:pt>
                <c:pt idx="16">
                  <c:v>7.1533883427730094E-2</c:v>
                </c:pt>
                <c:pt idx="17">
                  <c:v>6.3952262734835924E-2</c:v>
                </c:pt>
                <c:pt idx="18">
                  <c:v>6.3077256624048367E-2</c:v>
                </c:pt>
              </c:numCache>
            </c:numRef>
          </c:val>
          <c:extLst>
            <c:ext xmlns:c16="http://schemas.microsoft.com/office/drawing/2014/chart" uri="{C3380CC4-5D6E-409C-BE32-E72D297353CC}">
              <c16:uniqueId val="{00000007-5C26-409E-BA62-2021984D9EC5}"/>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layout>
        <c:manualLayout>
          <c:xMode val="edge"/>
          <c:yMode val="edge"/>
          <c:x val="0.10191562168026652"/>
          <c:y val="4.653448769844328E-4"/>
        </c:manualLayout>
      </c:layout>
      <c:overlay val="0"/>
    </c:title>
    <c:autoTitleDeleted val="0"/>
    <c:plotArea>
      <c:layout>
        <c:manualLayout>
          <c:layoutTarget val="inner"/>
          <c:xMode val="edge"/>
          <c:yMode val="edge"/>
          <c:x val="0.27865344347545962"/>
          <c:y val="0.11761629753496496"/>
          <c:w val="0.68715074111164576"/>
          <c:h val="0.67889186389215361"/>
        </c:manualLayout>
      </c:layout>
      <c:barChart>
        <c:barDir val="bar"/>
        <c:grouping val="clustered"/>
        <c:varyColors val="0"/>
        <c:ser>
          <c:idx val="0"/>
          <c:order val="0"/>
          <c:tx>
            <c:strRef>
              <c:f>'2 Diagram'!$C$88</c:f>
              <c:strCache>
                <c:ptCount val="1"/>
                <c:pt idx="0">
                  <c:v>Greenhouse gas emissions</c:v>
                </c:pt>
              </c:strCache>
            </c:strRef>
          </c:tx>
          <c:spPr>
            <a:solidFill>
              <a:srgbClr val="1E00BE"/>
            </a:solidFill>
            <a:ln w="6350">
              <a:solidFill>
                <a:srgbClr val="1E00BE"/>
              </a:solidFill>
            </a:ln>
            <a:effectLst/>
          </c:spPr>
          <c:invertIfNegative val="0"/>
          <c:cat>
            <c:strRef>
              <c:f>'2 Diagram'!$B$89:$B$98</c:f>
              <c:strCache>
                <c:ptCount val="10"/>
                <c:pt idx="0">
                  <c:v>Total economy</c:v>
                </c:pt>
                <c:pt idx="1">
                  <c:v>Agriculture, forestry and fishery</c:v>
                </c:pt>
                <c:pt idx="2">
                  <c:v>Mining</c:v>
                </c:pt>
                <c:pt idx="3">
                  <c:v>Manufacturing</c:v>
                </c:pt>
                <c:pt idx="4">
                  <c:v>Electricity, gas, heat, water, waste</c:v>
                </c:pt>
                <c:pt idx="5">
                  <c:v>Construction</c:v>
                </c:pt>
                <c:pt idx="6">
                  <c:v>Transport</c:v>
                </c:pt>
                <c:pt idx="7">
                  <c:v>Other services</c:v>
                </c:pt>
                <c:pt idx="8">
                  <c:v>Public sector</c:v>
                </c:pt>
                <c:pt idx="9">
                  <c:v>Households and non-profit institutions</c:v>
                </c:pt>
              </c:strCache>
            </c:strRef>
          </c:cat>
          <c:val>
            <c:numRef>
              <c:f>'2 Diagram'!$C$22:$C$31</c:f>
              <c:numCache>
                <c:formatCode>0.0%</c:formatCode>
                <c:ptCount val="10"/>
                <c:pt idx="0">
                  <c:v>6.4434236211631996E-2</c:v>
                </c:pt>
                <c:pt idx="1">
                  <c:v>5.6742004302593504E-2</c:v>
                </c:pt>
                <c:pt idx="2">
                  <c:v>7.74381217430615E-2</c:v>
                </c:pt>
                <c:pt idx="3">
                  <c:v>2.9797498558242902E-2</c:v>
                </c:pt>
                <c:pt idx="4">
                  <c:v>-0.15726084191806639</c:v>
                </c:pt>
                <c:pt idx="5">
                  <c:v>0.35089315673254212</c:v>
                </c:pt>
                <c:pt idx="6">
                  <c:v>7.4005150885967957E-2</c:v>
                </c:pt>
                <c:pt idx="7">
                  <c:v>0.21419030879455375</c:v>
                </c:pt>
                <c:pt idx="8">
                  <c:v>0.16089054538561376</c:v>
                </c:pt>
                <c:pt idx="9">
                  <c:v>0.1376482671469717</c:v>
                </c:pt>
              </c:numCache>
            </c:numRef>
          </c:val>
          <c:extLst>
            <c:ext xmlns:c16="http://schemas.microsoft.com/office/drawing/2014/chart" uri="{C3380CC4-5D6E-409C-BE32-E72D297353CC}">
              <c16:uniqueId val="{00000000-6369-446E-8E6D-9EB1524CC250}"/>
            </c:ext>
          </c:extLst>
        </c:ser>
        <c:ser>
          <c:idx val="1"/>
          <c:order val="1"/>
          <c:tx>
            <c:strRef>
              <c:f>'2 Diagram'!$D$88</c:f>
              <c:strCache>
                <c:ptCount val="1"/>
                <c:pt idx="0">
                  <c:v>Value added</c:v>
                </c:pt>
              </c:strCache>
            </c:strRef>
          </c:tx>
          <c:spPr>
            <a:solidFill>
              <a:srgbClr val="8D90F5"/>
            </a:solidFill>
            <a:ln w="6350">
              <a:solidFill>
                <a:srgbClr val="1E00BE"/>
              </a:solidFill>
            </a:ln>
            <a:effectLst/>
          </c:spPr>
          <c:invertIfNegative val="0"/>
          <c:cat>
            <c:strRef>
              <c:f>'2 Diagram'!$B$89:$B$98</c:f>
              <c:strCache>
                <c:ptCount val="10"/>
                <c:pt idx="0">
                  <c:v>Total economy</c:v>
                </c:pt>
                <c:pt idx="1">
                  <c:v>Agriculture, forestry and fishery</c:v>
                </c:pt>
                <c:pt idx="2">
                  <c:v>Mining</c:v>
                </c:pt>
                <c:pt idx="3">
                  <c:v>Manufacturing</c:v>
                </c:pt>
                <c:pt idx="4">
                  <c:v>Electricity, gas, heat, water, waste</c:v>
                </c:pt>
                <c:pt idx="5">
                  <c:v>Construction</c:v>
                </c:pt>
                <c:pt idx="6">
                  <c:v>Transport</c:v>
                </c:pt>
                <c:pt idx="7">
                  <c:v>Other services</c:v>
                </c:pt>
                <c:pt idx="8">
                  <c:v>Public sector</c:v>
                </c:pt>
                <c:pt idx="9">
                  <c:v>Households and non-profit institutions</c:v>
                </c:pt>
              </c:strCache>
            </c:strRef>
          </c:cat>
          <c:val>
            <c:numRef>
              <c:f>'2 Diagram'!$D$22:$D$31</c:f>
              <c:numCache>
                <c:formatCode>0.0%</c:formatCode>
                <c:ptCount val="10"/>
                <c:pt idx="0">
                  <c:v>1.2056070295182356E-2</c:v>
                </c:pt>
                <c:pt idx="1">
                  <c:v>-7.2951739618406283E-3</c:v>
                </c:pt>
                <c:pt idx="2">
                  <c:v>-0.19974995191382958</c:v>
                </c:pt>
                <c:pt idx="3">
                  <c:v>-1.3624926252943578E-2</c:v>
                </c:pt>
                <c:pt idx="4">
                  <c:v>-3.884471848125913E-2</c:v>
                </c:pt>
                <c:pt idx="5">
                  <c:v>4.0174396716095261E-2</c:v>
                </c:pt>
                <c:pt idx="6">
                  <c:v>-9.1703259682628185E-2</c:v>
                </c:pt>
                <c:pt idx="7">
                  <c:v>2.0568828353603307E-2</c:v>
                </c:pt>
                <c:pt idx="8">
                  <c:v>3.8139966322510016E-2</c:v>
                </c:pt>
                <c:pt idx="9">
                  <c:v>-9.4281106562461234E-3</c:v>
                </c:pt>
              </c:numCache>
            </c:numRef>
          </c:val>
          <c:extLst>
            <c:ext xmlns:c16="http://schemas.microsoft.com/office/drawing/2014/chart" uri="{C3380CC4-5D6E-409C-BE32-E72D297353CC}">
              <c16:uniqueId val="{00000001-6369-446E-8E6D-9EB1524CC250}"/>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0.4"/>
          <c:min val="-0.21000000000000002"/>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31599234298512785"/>
          <c:y val="0.92423442355941188"/>
          <c:w val="0.37174757243033812"/>
          <c:h val="6.755226045653749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158750</xdr:colOff>
      <xdr:row>73</xdr:row>
      <xdr:rowOff>70702</xdr:rowOff>
    </xdr:from>
    <xdr:to>
      <xdr:col>22</xdr:col>
      <xdr:colOff>114390</xdr:colOff>
      <xdr:row>99</xdr:row>
      <xdr:rowOff>15875</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105083</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858958</xdr:colOff>
      <xdr:row>17</xdr:row>
      <xdr:rowOff>87562</xdr:rowOff>
    </xdr:from>
    <xdr:to>
      <xdr:col>8</xdr:col>
      <xdr:colOff>82207</xdr:colOff>
      <xdr:row>44</xdr:row>
      <xdr:rowOff>127000</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212384</xdr:colOff>
      <xdr:row>16</xdr:row>
      <xdr:rowOff>74610</xdr:rowOff>
    </xdr:from>
    <xdr:to>
      <xdr:col>21</xdr:col>
      <xdr:colOff>515370</xdr:colOff>
      <xdr:row>43</xdr:row>
      <xdr:rowOff>113389</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367393</xdr:colOff>
      <xdr:row>13</xdr:row>
      <xdr:rowOff>96852</xdr:rowOff>
    </xdr:from>
    <xdr:to>
      <xdr:col>34</xdr:col>
      <xdr:colOff>504264</xdr:colOff>
      <xdr:row>41</xdr:row>
      <xdr:rowOff>48826</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925891</xdr:colOff>
      <xdr:row>47</xdr:row>
      <xdr:rowOff>5202</xdr:rowOff>
    </xdr:from>
    <xdr:to>
      <xdr:col>6</xdr:col>
      <xdr:colOff>26338</xdr:colOff>
      <xdr:row>74</xdr:row>
      <xdr:rowOff>13665</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158749</xdr:colOff>
      <xdr:row>41</xdr:row>
      <xdr:rowOff>63500</xdr:rowOff>
    </xdr:from>
    <xdr:to>
      <xdr:col>22</xdr:col>
      <xdr:colOff>84454</xdr:colOff>
      <xdr:row>72</xdr:row>
      <xdr:rowOff>53340</xdr:rowOff>
    </xdr:to>
    <xdr:graphicFrame macro="">
      <xdr:nvGraphicFramePr>
        <xdr:cNvPr id="10" name="Diagram 9">
          <a:extLst>
            <a:ext uri="{FF2B5EF4-FFF2-40B4-BE49-F238E27FC236}">
              <a16:creationId xmlns:a16="http://schemas.microsoft.com/office/drawing/2014/main" id="{6A66FC2D-445D-E50B-175B-8348873C7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51</xdr:row>
      <xdr:rowOff>0</xdr:rowOff>
    </xdr:from>
    <xdr:to>
      <xdr:col>40</xdr:col>
      <xdr:colOff>285750</xdr:colOff>
      <xdr:row>71</xdr:row>
      <xdr:rowOff>152400</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6806</xdr:colOff>
      <xdr:row>74</xdr:row>
      <xdr:rowOff>17463</xdr:rowOff>
    </xdr:from>
    <xdr:to>
      <xdr:col>42</xdr:col>
      <xdr:colOff>145147</xdr:colOff>
      <xdr:row>90</xdr:row>
      <xdr:rowOff>93663</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426356</xdr:colOff>
      <xdr:row>87</xdr:row>
      <xdr:rowOff>27214</xdr:rowOff>
    </xdr:from>
    <xdr:to>
      <xdr:col>7</xdr:col>
      <xdr:colOff>411605</xdr:colOff>
      <xdr:row>114</xdr:row>
      <xdr:rowOff>112009</xdr:rowOff>
    </xdr:to>
    <xdr:graphicFrame macro="">
      <xdr:nvGraphicFramePr>
        <xdr:cNvPr id="3" name="Diagram 2">
          <a:extLst>
            <a:ext uri="{FF2B5EF4-FFF2-40B4-BE49-F238E27FC236}">
              <a16:creationId xmlns:a16="http://schemas.microsoft.com/office/drawing/2014/main" id="{37AE6C17-3794-41DD-A1C2-AAD385213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124290</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2011997</xdr:colOff>
      <xdr:row>62</xdr:row>
      <xdr:rowOff>30787</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907732</xdr:colOff>
      <xdr:row>56</xdr:row>
      <xdr:rowOff>141754</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41"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zoomScale="70" zoomScaleNormal="70" workbookViewId="0">
      <selection activeCell="B37" sqref="B37"/>
    </sheetView>
  </sheetViews>
  <sheetFormatPr defaultRowHeight="12.75" x14ac:dyDescent="0.2"/>
  <cols>
    <col min="1" max="1" width="9.42578125" customWidth="1"/>
    <col min="2" max="2" width="21" customWidth="1"/>
    <col min="3" max="3" width="104.5703125" customWidth="1"/>
  </cols>
  <sheetData>
    <row r="1" spans="2:6" x14ac:dyDescent="0.2">
      <c r="B1" t="s">
        <v>288</v>
      </c>
    </row>
    <row r="2" spans="2:6" ht="15.75" x14ac:dyDescent="0.25">
      <c r="B2" s="5" t="s">
        <v>431</v>
      </c>
      <c r="C2" s="6"/>
    </row>
    <row r="3" spans="2:6" ht="15.75" x14ac:dyDescent="0.25">
      <c r="B3" s="7" t="s">
        <v>430</v>
      </c>
      <c r="C3" s="6"/>
    </row>
    <row r="4" spans="2:6" ht="15" x14ac:dyDescent="0.25">
      <c r="B4" s="6"/>
      <c r="C4" s="6"/>
    </row>
    <row r="5" spans="2:6" ht="19.5" customHeight="1" x14ac:dyDescent="0.2">
      <c r="B5" s="8" t="s">
        <v>188</v>
      </c>
      <c r="C5" s="9" t="s">
        <v>192</v>
      </c>
    </row>
    <row r="6" spans="2:6" ht="20.25" customHeight="1" x14ac:dyDescent="0.2">
      <c r="B6" s="10" t="s">
        <v>189</v>
      </c>
      <c r="C6" s="11" t="s">
        <v>193</v>
      </c>
    </row>
    <row r="7" spans="2:6" ht="20.25" customHeight="1" x14ac:dyDescent="0.25">
      <c r="B7" s="12"/>
      <c r="C7" s="15"/>
    </row>
    <row r="8" spans="2:6" ht="20.25" customHeight="1" x14ac:dyDescent="0.25">
      <c r="B8" s="14" t="s">
        <v>253</v>
      </c>
      <c r="C8" s="15" t="s">
        <v>432</v>
      </c>
    </row>
    <row r="9" spans="2:6" ht="20.25" customHeight="1" x14ac:dyDescent="0.25">
      <c r="B9" s="16" t="s">
        <v>254</v>
      </c>
      <c r="C9" s="17" t="s">
        <v>433</v>
      </c>
    </row>
    <row r="10" spans="2:6" ht="15.75" x14ac:dyDescent="0.25">
      <c r="B10" s="16"/>
      <c r="C10" s="17"/>
    </row>
    <row r="11" spans="2:6" ht="15.75" x14ac:dyDescent="0.25">
      <c r="B11" s="14" t="s">
        <v>231</v>
      </c>
      <c r="C11" s="15" t="s">
        <v>190</v>
      </c>
    </row>
    <row r="12" spans="2:6" ht="15.75" x14ac:dyDescent="0.25">
      <c r="B12" s="16" t="s">
        <v>232</v>
      </c>
      <c r="C12" s="17" t="s">
        <v>191</v>
      </c>
      <c r="E12" s="1"/>
    </row>
    <row r="13" spans="2:6" ht="15.75" x14ac:dyDescent="0.25">
      <c r="B13" s="16"/>
      <c r="C13" s="17"/>
      <c r="E13" s="1"/>
    </row>
    <row r="14" spans="2:6" ht="15.75" x14ac:dyDescent="0.25">
      <c r="B14" s="14" t="s">
        <v>255</v>
      </c>
      <c r="C14" s="15" t="s">
        <v>414</v>
      </c>
      <c r="E14" s="1"/>
      <c r="F14" s="1"/>
    </row>
    <row r="15" spans="2:6" ht="15.75" x14ac:dyDescent="0.25">
      <c r="B15" s="16" t="s">
        <v>256</v>
      </c>
      <c r="C15" s="17" t="s">
        <v>415</v>
      </c>
      <c r="E15" s="1"/>
      <c r="F15" s="1"/>
    </row>
    <row r="16" spans="2:6" ht="15" x14ac:dyDescent="0.25">
      <c r="B16" s="12"/>
      <c r="C16" s="13"/>
      <c r="E16" s="1"/>
      <c r="F16" s="1"/>
    </row>
    <row r="17" spans="2:6" ht="15.75" x14ac:dyDescent="0.25">
      <c r="B17" s="14" t="s">
        <v>233</v>
      </c>
      <c r="C17" s="15" t="s">
        <v>434</v>
      </c>
      <c r="E17" s="1"/>
      <c r="F17" s="1"/>
    </row>
    <row r="18" spans="2:6" ht="15.75" x14ac:dyDescent="0.25">
      <c r="B18" s="16" t="s">
        <v>234</v>
      </c>
      <c r="C18" s="17" t="s">
        <v>435</v>
      </c>
    </row>
    <row r="19" spans="2:6" ht="15" x14ac:dyDescent="0.25">
      <c r="B19" s="18"/>
      <c r="C19" s="13"/>
    </row>
    <row r="20" spans="2:6" ht="15.75" x14ac:dyDescent="0.25">
      <c r="B20" s="19" t="s">
        <v>235</v>
      </c>
      <c r="C20" s="15" t="s">
        <v>436</v>
      </c>
    </row>
    <row r="21" spans="2:6" ht="15.75" x14ac:dyDescent="0.25">
      <c r="B21" s="16" t="s">
        <v>236</v>
      </c>
      <c r="C21" s="17" t="s">
        <v>437</v>
      </c>
    </row>
    <row r="22" spans="2:6" ht="15.75" x14ac:dyDescent="0.25">
      <c r="B22" s="16"/>
      <c r="C22" s="17"/>
    </row>
    <row r="23" spans="2:6" ht="15.75" x14ac:dyDescent="0.25">
      <c r="B23" s="19" t="s">
        <v>238</v>
      </c>
      <c r="C23" s="15" t="s">
        <v>438</v>
      </c>
    </row>
    <row r="24" spans="2:6" ht="15.75" x14ac:dyDescent="0.25">
      <c r="B24" s="16" t="s">
        <v>239</v>
      </c>
      <c r="C24" s="17" t="s">
        <v>439</v>
      </c>
    </row>
    <row r="25" spans="2:6" x14ac:dyDescent="0.2">
      <c r="B25" s="20"/>
      <c r="C25" s="21"/>
    </row>
    <row r="26" spans="2:6" ht="15.75" x14ac:dyDescent="0.25">
      <c r="B26" s="18" t="s">
        <v>240</v>
      </c>
      <c r="C26" s="15" t="s">
        <v>440</v>
      </c>
    </row>
    <row r="27" spans="2:6" ht="15.75" x14ac:dyDescent="0.25">
      <c r="B27" s="16" t="s">
        <v>241</v>
      </c>
      <c r="C27" s="17" t="s">
        <v>441</v>
      </c>
    </row>
    <row r="28" spans="2:6" ht="15.75" x14ac:dyDescent="0.25">
      <c r="B28" s="16"/>
      <c r="C28" s="17"/>
    </row>
    <row r="29" spans="2:6" ht="15.75" x14ac:dyDescent="0.25">
      <c r="B29" s="18" t="s">
        <v>304</v>
      </c>
      <c r="C29" s="15" t="s">
        <v>442</v>
      </c>
    </row>
    <row r="30" spans="2:6" ht="15.75" x14ac:dyDescent="0.25">
      <c r="B30" s="16" t="s">
        <v>306</v>
      </c>
      <c r="C30" s="17" t="s">
        <v>443</v>
      </c>
    </row>
    <row r="31" spans="2:6" ht="15.75" x14ac:dyDescent="0.25">
      <c r="B31" s="16"/>
      <c r="C31" s="17"/>
    </row>
    <row r="32" spans="2:6" x14ac:dyDescent="0.2">
      <c r="B32" s="22"/>
      <c r="C32" s="23"/>
    </row>
    <row r="36" spans="3:3" x14ac:dyDescent="0.2">
      <c r="C36" s="225"/>
    </row>
    <row r="58" spans="3:3" x14ac:dyDescent="0.2">
      <c r="C58" s="24"/>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2.75" x14ac:dyDescent="0.2"/>
  <cols>
    <col min="1" max="1" width="133.85546875" bestFit="1" customWidth="1"/>
    <col min="2" max="2" width="18.85546875" bestFit="1" customWidth="1"/>
    <col min="3" max="4" width="14" bestFit="1" customWidth="1"/>
    <col min="5" max="6" width="12.7109375" bestFit="1" customWidth="1"/>
    <col min="7" max="7" width="14" bestFit="1" customWidth="1"/>
    <col min="8" max="8" width="12.7109375" bestFit="1" customWidth="1"/>
    <col min="9" max="11" width="14" bestFit="1" customWidth="1"/>
    <col min="12" max="12" width="12.7109375" bestFit="1" customWidth="1"/>
    <col min="13" max="23" width="14" bestFit="1" customWidth="1"/>
    <col min="24" max="24" width="12.7109375" bestFit="1" customWidth="1"/>
    <col min="25" max="41" width="14" bestFit="1" customWidth="1"/>
    <col min="42" max="42" width="12.7109375" bestFit="1" customWidth="1"/>
    <col min="43" max="44" width="14" bestFit="1" customWidth="1"/>
    <col min="45" max="45" width="12.7109375" bestFit="1" customWidth="1"/>
    <col min="46" max="49" width="14" bestFit="1" customWidth="1"/>
    <col min="50" max="50" width="12.7109375" bestFit="1" customWidth="1"/>
    <col min="51" max="54" width="14" bestFit="1" customWidth="1"/>
    <col min="55" max="55" width="12.7109375" bestFit="1" customWidth="1"/>
    <col min="56" max="62" width="14" bestFit="1" customWidth="1"/>
    <col min="63" max="63" width="6.28515625" bestFit="1" customWidth="1"/>
    <col min="64" max="64" width="14" bestFit="1" customWidth="1"/>
  </cols>
  <sheetData>
    <row r="3" spans="1:63" x14ac:dyDescent="0.2">
      <c r="A3" s="232" t="s">
        <v>393</v>
      </c>
      <c r="B3" s="232" t="s">
        <v>390</v>
      </c>
    </row>
    <row r="4" spans="1:63" x14ac:dyDescent="0.2">
      <c r="A4" s="232" t="s">
        <v>392</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179</v>
      </c>
      <c r="AG4" t="s">
        <v>180</v>
      </c>
      <c r="AH4" t="s">
        <v>194</v>
      </c>
      <c r="AI4" t="s">
        <v>196</v>
      </c>
      <c r="AJ4" t="s">
        <v>198</v>
      </c>
      <c r="AK4" t="s">
        <v>200</v>
      </c>
      <c r="AL4" t="s">
        <v>201</v>
      </c>
      <c r="AM4" t="s">
        <v>205</v>
      </c>
      <c r="AN4" t="s">
        <v>209</v>
      </c>
      <c r="AO4" t="s">
        <v>211</v>
      </c>
      <c r="AP4" t="s">
        <v>251</v>
      </c>
      <c r="AQ4" t="s">
        <v>263</v>
      </c>
      <c r="AR4" t="s">
        <v>264</v>
      </c>
      <c r="AS4" t="s">
        <v>269</v>
      </c>
      <c r="AT4" t="s">
        <v>270</v>
      </c>
      <c r="AU4" t="s">
        <v>271</v>
      </c>
      <c r="AV4" t="s">
        <v>272</v>
      </c>
      <c r="AW4" t="s">
        <v>274</v>
      </c>
      <c r="AX4" t="s">
        <v>277</v>
      </c>
      <c r="AY4" t="s">
        <v>279</v>
      </c>
      <c r="AZ4" t="s">
        <v>280</v>
      </c>
      <c r="BA4" t="s">
        <v>282</v>
      </c>
      <c r="BB4" t="s">
        <v>283</v>
      </c>
      <c r="BC4" t="s">
        <v>284</v>
      </c>
      <c r="BD4" t="s">
        <v>287</v>
      </c>
      <c r="BE4" t="s">
        <v>289</v>
      </c>
      <c r="BF4" t="s">
        <v>290</v>
      </c>
      <c r="BG4" t="s">
        <v>291</v>
      </c>
      <c r="BH4" t="s">
        <v>293</v>
      </c>
      <c r="BI4" t="s">
        <v>308</v>
      </c>
      <c r="BJ4" t="s">
        <v>311</v>
      </c>
      <c r="BK4" t="s">
        <v>391</v>
      </c>
    </row>
    <row r="5" spans="1:63" x14ac:dyDescent="0.2">
      <c r="A5" s="233" t="s">
        <v>35</v>
      </c>
      <c r="B5" s="243">
        <v>2317.1827441463902</v>
      </c>
      <c r="C5" s="243">
        <v>2342.6139887965201</v>
      </c>
      <c r="D5" s="243">
        <v>2328.79293172497</v>
      </c>
      <c r="E5" s="243">
        <v>2361.1224264880798</v>
      </c>
      <c r="F5" s="243">
        <v>2240.96973602564</v>
      </c>
      <c r="G5" s="243">
        <v>2255.89675123086</v>
      </c>
      <c r="H5" s="243">
        <v>2255.7088290820402</v>
      </c>
      <c r="I5" s="243">
        <v>2266.5053777919802</v>
      </c>
      <c r="J5" s="243">
        <v>2298.35385866462</v>
      </c>
      <c r="K5" s="243">
        <v>2287.8043461812699</v>
      </c>
      <c r="L5" s="243">
        <v>2302.1960000337399</v>
      </c>
      <c r="M5" s="243">
        <v>2359.9897967208899</v>
      </c>
      <c r="N5" s="243">
        <v>2292.12992631011</v>
      </c>
      <c r="O5" s="243">
        <v>2320.6969997116398</v>
      </c>
      <c r="P5" s="243">
        <v>2307.4866027473799</v>
      </c>
      <c r="Q5" s="243">
        <v>2309.23920089383</v>
      </c>
      <c r="R5" s="243">
        <v>2269.8718156944601</v>
      </c>
      <c r="S5" s="243">
        <v>2246.4660219092102</v>
      </c>
      <c r="T5" s="243">
        <v>2266.66402604517</v>
      </c>
      <c r="U5" s="243">
        <v>2277.6664482542101</v>
      </c>
      <c r="V5" s="243">
        <v>2248.79181254473</v>
      </c>
      <c r="W5" s="243">
        <v>2253.95385417738</v>
      </c>
      <c r="X5" s="243">
        <v>2260.7053266927101</v>
      </c>
      <c r="Y5" s="243">
        <v>2255.0098877401902</v>
      </c>
      <c r="Z5" s="243">
        <v>2227.3277118324199</v>
      </c>
      <c r="AA5" s="243">
        <v>2243.61914579831</v>
      </c>
      <c r="AB5" s="243">
        <v>2262.4081471097902</v>
      </c>
      <c r="AC5" s="243">
        <v>2269.89721294626</v>
      </c>
      <c r="AD5" s="243">
        <v>2229.8441735004299</v>
      </c>
      <c r="AE5" s="243">
        <v>2252.6357310605699</v>
      </c>
      <c r="AF5" s="243">
        <v>2242.1168502158398</v>
      </c>
      <c r="AG5" s="243">
        <v>2259.36297953242</v>
      </c>
      <c r="AH5" s="243">
        <v>2175.3284780300901</v>
      </c>
      <c r="AI5" s="243">
        <v>2205.3709328609798</v>
      </c>
      <c r="AJ5" s="243">
        <v>2208.72644121964</v>
      </c>
      <c r="AK5" s="243">
        <v>2237.4701945493698</v>
      </c>
      <c r="AL5" s="243">
        <v>2187.52163383367</v>
      </c>
      <c r="AM5" s="243">
        <v>2214.96629254557</v>
      </c>
      <c r="AN5" s="243">
        <v>2239.3839370877099</v>
      </c>
      <c r="AO5" s="243">
        <v>2237.6960247893899</v>
      </c>
      <c r="AP5" s="243">
        <v>2087.7191112056898</v>
      </c>
      <c r="AQ5" s="243">
        <v>2130.0667875763802</v>
      </c>
      <c r="AR5" s="243">
        <v>2150.50684609159</v>
      </c>
      <c r="AS5" s="243">
        <v>2133.6210543321299</v>
      </c>
      <c r="AT5" s="243">
        <v>2105.3779057187699</v>
      </c>
      <c r="AU5" s="243">
        <v>2147.2425110805102</v>
      </c>
      <c r="AV5" s="243">
        <v>2170.0295997039302</v>
      </c>
      <c r="AW5" s="243">
        <v>2154.0708768323502</v>
      </c>
      <c r="AX5" s="243">
        <v>2131.47780618961</v>
      </c>
      <c r="AY5" s="243">
        <v>2120.24191307816</v>
      </c>
      <c r="AZ5" s="243">
        <v>2164.3788573239599</v>
      </c>
      <c r="BA5" s="243">
        <v>2166.93777073811</v>
      </c>
      <c r="BB5" s="243">
        <v>2078.8696032283501</v>
      </c>
      <c r="BC5" s="243">
        <v>2126.0087033630898</v>
      </c>
      <c r="BD5" s="243">
        <v>2132.91568014634</v>
      </c>
      <c r="BE5" s="243">
        <v>2117.0369963521898</v>
      </c>
      <c r="BF5" s="243">
        <v>2059.6585378683799</v>
      </c>
      <c r="BG5" s="243">
        <v>2052.9989713519599</v>
      </c>
      <c r="BH5" s="243">
        <v>2067.22429344393</v>
      </c>
      <c r="BI5" s="243">
        <v>2078.63025817177</v>
      </c>
      <c r="BJ5" s="243">
        <v>2055.8066089712902</v>
      </c>
      <c r="BK5" s="243"/>
    </row>
    <row r="6" spans="1:63" x14ac:dyDescent="0.2">
      <c r="A6" s="233" t="s">
        <v>1</v>
      </c>
      <c r="B6" s="243">
        <v>186.69951978846501</v>
      </c>
      <c r="C6" s="243">
        <v>201.06334616286799</v>
      </c>
      <c r="D6" s="243">
        <v>196.373266449384</v>
      </c>
      <c r="E6" s="243">
        <v>195.372190128716</v>
      </c>
      <c r="F6" s="243">
        <v>145.81955178739901</v>
      </c>
      <c r="G6" s="243">
        <v>140.426515395037</v>
      </c>
      <c r="H6" s="243">
        <v>143.701444591929</v>
      </c>
      <c r="I6" s="243">
        <v>213.342939450822</v>
      </c>
      <c r="J6" s="243">
        <v>228.54448065860001</v>
      </c>
      <c r="K6" s="243">
        <v>211.226781225325</v>
      </c>
      <c r="L6" s="243">
        <v>205.67964265147</v>
      </c>
      <c r="M6" s="243">
        <v>234.97223475500499</v>
      </c>
      <c r="N6" s="243">
        <v>244.95006595256001</v>
      </c>
      <c r="O6" s="243">
        <v>205.52809566985599</v>
      </c>
      <c r="P6" s="243">
        <v>214.96739369305101</v>
      </c>
      <c r="Q6" s="243">
        <v>222.8919681715</v>
      </c>
      <c r="R6" s="243">
        <v>254.25205795260899</v>
      </c>
      <c r="S6" s="243">
        <v>207.49721739391401</v>
      </c>
      <c r="T6" s="243">
        <v>214.55551672236399</v>
      </c>
      <c r="U6" s="243">
        <v>239.532795913</v>
      </c>
      <c r="V6" s="243">
        <v>229.79405027879099</v>
      </c>
      <c r="W6" s="243">
        <v>217.40940401568801</v>
      </c>
      <c r="X6" s="243">
        <v>231.27106562461401</v>
      </c>
      <c r="Y6" s="243">
        <v>222.033498301094</v>
      </c>
      <c r="Z6" s="243">
        <v>245.88318246627199</v>
      </c>
      <c r="AA6" s="243">
        <v>220.10289309390799</v>
      </c>
      <c r="AB6" s="243">
        <v>226.550011271139</v>
      </c>
      <c r="AC6" s="243">
        <v>250.51183359030099</v>
      </c>
      <c r="AD6" s="243">
        <v>237.58988421195801</v>
      </c>
      <c r="AE6" s="243">
        <v>225.11007051717701</v>
      </c>
      <c r="AF6" s="243">
        <v>217.884176090484</v>
      </c>
      <c r="AG6" s="243">
        <v>240.806911774821</v>
      </c>
      <c r="AH6" s="243">
        <v>240.76890336965701</v>
      </c>
      <c r="AI6" s="243">
        <v>219.403632743804</v>
      </c>
      <c r="AJ6" s="243">
        <v>228.47338347449499</v>
      </c>
      <c r="AK6" s="243">
        <v>230.210032013849</v>
      </c>
      <c r="AL6" s="243">
        <v>242.83603306114301</v>
      </c>
      <c r="AM6" s="243">
        <v>233.77430151694401</v>
      </c>
      <c r="AN6" s="243">
        <v>228.21840395756001</v>
      </c>
      <c r="AO6" s="243">
        <v>226.926456239864</v>
      </c>
      <c r="AP6" s="243">
        <v>245.57587596387401</v>
      </c>
      <c r="AQ6" s="243">
        <v>210.97786237178599</v>
      </c>
      <c r="AR6" s="243">
        <v>216.72079214683299</v>
      </c>
      <c r="AS6" s="243">
        <v>212.17347964867301</v>
      </c>
      <c r="AT6" s="243">
        <v>218.11214244278199</v>
      </c>
      <c r="AU6" s="243">
        <v>218.71887158976301</v>
      </c>
      <c r="AV6" s="243">
        <v>227.88311719319901</v>
      </c>
      <c r="AW6" s="243">
        <v>233.81371088066999</v>
      </c>
      <c r="AX6" s="243">
        <v>239.19101282484601</v>
      </c>
      <c r="AY6" s="243">
        <v>218.33836613441301</v>
      </c>
      <c r="AZ6" s="243">
        <v>220.03575120903199</v>
      </c>
      <c r="BA6" s="243">
        <v>229.85293123687401</v>
      </c>
      <c r="BB6" s="243">
        <v>221.21031512265699</v>
      </c>
      <c r="BC6" s="243">
        <v>216.31572010880799</v>
      </c>
      <c r="BD6" s="243">
        <v>228.56962544382699</v>
      </c>
      <c r="BE6" s="243">
        <v>216.48497605465101</v>
      </c>
      <c r="BF6" s="243">
        <v>233.562893545733</v>
      </c>
      <c r="BG6" s="243">
        <v>208.609601569272</v>
      </c>
      <c r="BH6" s="243">
        <v>207.39077225434301</v>
      </c>
      <c r="BI6" s="243">
        <v>214.789251563693</v>
      </c>
      <c r="BJ6" s="243">
        <v>258.45313609172899</v>
      </c>
      <c r="BK6" s="243"/>
    </row>
    <row r="7" spans="1:63" x14ac:dyDescent="0.2">
      <c r="A7" s="233" t="s">
        <v>2</v>
      </c>
      <c r="B7" s="243">
        <v>205.596214167488</v>
      </c>
      <c r="C7" s="243">
        <v>183.29640010573601</v>
      </c>
      <c r="D7" s="243">
        <v>185.418361449287</v>
      </c>
      <c r="E7" s="243">
        <v>292.50824298543398</v>
      </c>
      <c r="F7" s="243">
        <v>224.68779209185499</v>
      </c>
      <c r="G7" s="243">
        <v>183.599780450232</v>
      </c>
      <c r="H7" s="243">
        <v>195.62508319859199</v>
      </c>
      <c r="I7" s="243">
        <v>282.548595023475</v>
      </c>
      <c r="J7" s="243">
        <v>223.108976624625</v>
      </c>
      <c r="K7" s="243">
        <v>177.22076687113901</v>
      </c>
      <c r="L7" s="243">
        <v>181.57511475904201</v>
      </c>
      <c r="M7" s="243">
        <v>279.05904569488598</v>
      </c>
      <c r="N7" s="243">
        <v>214.31021228951499</v>
      </c>
      <c r="O7" s="243">
        <v>190.20837939295001</v>
      </c>
      <c r="P7" s="243">
        <v>187.986885208308</v>
      </c>
      <c r="Q7" s="243">
        <v>260.83852496849403</v>
      </c>
      <c r="R7" s="243">
        <v>206.43810633458401</v>
      </c>
      <c r="S7" s="243">
        <v>177.21980544508099</v>
      </c>
      <c r="T7" s="243">
        <v>176.077487422384</v>
      </c>
      <c r="U7" s="243">
        <v>266.12992991753401</v>
      </c>
      <c r="V7" s="243">
        <v>197.183157334453</v>
      </c>
      <c r="W7" s="243">
        <v>162.45383368566499</v>
      </c>
      <c r="X7" s="243">
        <v>174.202122880676</v>
      </c>
      <c r="Y7" s="243">
        <v>249.03167281820001</v>
      </c>
      <c r="Z7" s="243">
        <v>191.11483729862599</v>
      </c>
      <c r="AA7" s="243">
        <v>161.43923698388301</v>
      </c>
      <c r="AB7" s="243">
        <v>164.74192652772101</v>
      </c>
      <c r="AC7" s="243">
        <v>239.661671784476</v>
      </c>
      <c r="AD7" s="243">
        <v>189.16067423178399</v>
      </c>
      <c r="AE7" s="243">
        <v>151.98196992975801</v>
      </c>
      <c r="AF7" s="243">
        <v>147.15900354354699</v>
      </c>
      <c r="AG7" s="243">
        <v>205.84745658239501</v>
      </c>
      <c r="AH7" s="243">
        <v>186.94127551201299</v>
      </c>
      <c r="AI7" s="243">
        <v>148.36255085833099</v>
      </c>
      <c r="AJ7" s="243">
        <v>161.00356289092201</v>
      </c>
      <c r="AK7" s="243">
        <v>219.28124212111999</v>
      </c>
      <c r="AL7" s="243">
        <v>167.59463076937101</v>
      </c>
      <c r="AM7" s="243">
        <v>144.46096331001601</v>
      </c>
      <c r="AN7" s="243">
        <v>150.813472079935</v>
      </c>
      <c r="AO7" s="243">
        <v>219.69616954055601</v>
      </c>
      <c r="AP7" s="243">
        <v>163.63969259000501</v>
      </c>
      <c r="AQ7" s="243">
        <v>136.77390765359499</v>
      </c>
      <c r="AR7" s="243">
        <v>131.75090991839099</v>
      </c>
      <c r="AS7" s="243">
        <v>217.752136203867</v>
      </c>
      <c r="AT7" s="243">
        <v>157.41610508724801</v>
      </c>
      <c r="AU7" s="243">
        <v>140.70631240456601</v>
      </c>
      <c r="AV7" s="243">
        <v>136.05637796295699</v>
      </c>
      <c r="AW7" s="243">
        <v>196.42991513156699</v>
      </c>
      <c r="AX7" s="243">
        <v>165.501914237313</v>
      </c>
      <c r="AY7" s="243">
        <v>123.776759512007</v>
      </c>
      <c r="AZ7" s="243">
        <v>131.096035415552</v>
      </c>
      <c r="BA7" s="243">
        <v>200.06088976501499</v>
      </c>
      <c r="BB7" s="243">
        <v>146.857400341888</v>
      </c>
      <c r="BC7" s="243">
        <v>112.71185598512</v>
      </c>
      <c r="BD7" s="243">
        <v>116.519897235649</v>
      </c>
      <c r="BE7" s="243">
        <v>182.608018984132</v>
      </c>
      <c r="BF7" s="243">
        <v>138.56778586623</v>
      </c>
      <c r="BG7" s="243">
        <v>103.673529607277</v>
      </c>
      <c r="BH7" s="243">
        <v>109.46989110595</v>
      </c>
      <c r="BI7" s="243">
        <v>164.06315228303001</v>
      </c>
      <c r="BJ7" s="243">
        <v>121.557529853624</v>
      </c>
      <c r="BK7" s="243"/>
    </row>
    <row r="8" spans="1:63" x14ac:dyDescent="0.2">
      <c r="A8" s="233" t="s">
        <v>3</v>
      </c>
      <c r="B8" s="243">
        <v>14.766243416823301</v>
      </c>
      <c r="C8" s="243">
        <v>13.9425345724873</v>
      </c>
      <c r="D8" s="243">
        <v>11.417299267960599</v>
      </c>
      <c r="E8" s="243">
        <v>14.2108198131496</v>
      </c>
      <c r="F8" s="243">
        <v>14.883481898894001</v>
      </c>
      <c r="G8" s="243">
        <v>12.3710095949123</v>
      </c>
      <c r="H8" s="243">
        <v>9.4634238403006705</v>
      </c>
      <c r="I8" s="243">
        <v>12.668688319393301</v>
      </c>
      <c r="J8" s="243">
        <v>14.369363084568599</v>
      </c>
      <c r="K8" s="243">
        <v>12.2150804478159</v>
      </c>
      <c r="L8" s="243">
        <v>9.7763585931382195</v>
      </c>
      <c r="M8" s="243">
        <v>13.8169196356573</v>
      </c>
      <c r="N8" s="243">
        <v>13.4763379974233</v>
      </c>
      <c r="O8" s="243">
        <v>11.170316599089301</v>
      </c>
      <c r="P8" s="243">
        <v>9.3779162478908997</v>
      </c>
      <c r="Q8" s="243">
        <v>11.294245017141</v>
      </c>
      <c r="R8" s="243">
        <v>12.0255294783303</v>
      </c>
      <c r="S8" s="243">
        <v>10.4726416154326</v>
      </c>
      <c r="T8" s="243">
        <v>8.72311769643097</v>
      </c>
      <c r="U8" s="243">
        <v>10.7989596318171</v>
      </c>
      <c r="V8" s="243">
        <v>12.125726065756901</v>
      </c>
      <c r="W8" s="243">
        <v>9.3230978151072801</v>
      </c>
      <c r="X8" s="243">
        <v>7.6128585123730996</v>
      </c>
      <c r="Y8" s="243">
        <v>9.8857325390871296</v>
      </c>
      <c r="Z8" s="243">
        <v>10.205013702487101</v>
      </c>
      <c r="AA8" s="243">
        <v>8.3390162575801607</v>
      </c>
      <c r="AB8" s="243">
        <v>7.6706521287779204</v>
      </c>
      <c r="AC8" s="243">
        <v>8.1561813665968703</v>
      </c>
      <c r="AD8" s="243">
        <v>8.1528324768766005</v>
      </c>
      <c r="AE8" s="243">
        <v>7.51987318798371</v>
      </c>
      <c r="AF8" s="243">
        <v>6.7097979188102697</v>
      </c>
      <c r="AG8" s="243">
        <v>7.7992224985427603</v>
      </c>
      <c r="AH8" s="243">
        <v>8.5798374413044201</v>
      </c>
      <c r="AI8" s="243">
        <v>6.7382822146436299</v>
      </c>
      <c r="AJ8" s="243">
        <v>6.1085485323443001</v>
      </c>
      <c r="AK8" s="243">
        <v>7.5091323326992496</v>
      </c>
      <c r="AL8" s="243">
        <v>7.4971247916660797</v>
      </c>
      <c r="AM8" s="243">
        <v>6.2185859375201398</v>
      </c>
      <c r="AN8" s="243">
        <v>6.0966677184139204</v>
      </c>
      <c r="AO8" s="243">
        <v>6.7655398135559697</v>
      </c>
      <c r="AP8" s="243">
        <v>5.8693762626106203</v>
      </c>
      <c r="AQ8" s="243">
        <v>5.1462937981378198</v>
      </c>
      <c r="AR8" s="243">
        <v>4.7616515282327798</v>
      </c>
      <c r="AS8" s="243">
        <v>5.5609381995565696</v>
      </c>
      <c r="AT8" s="243">
        <v>5.6824741051989403</v>
      </c>
      <c r="AU8" s="243">
        <v>5.0151664449916398</v>
      </c>
      <c r="AV8" s="243">
        <v>4.7996062891949496</v>
      </c>
      <c r="AW8" s="243">
        <v>5.3539530334547099</v>
      </c>
      <c r="AX8" s="243">
        <v>5.1807385686280396</v>
      </c>
      <c r="AY8" s="243">
        <v>4.1654190476292898</v>
      </c>
      <c r="AZ8" s="243">
        <v>4.4051025742220302</v>
      </c>
      <c r="BA8" s="243">
        <v>4.9048360831892204</v>
      </c>
      <c r="BB8" s="243">
        <v>4.9951360048231397</v>
      </c>
      <c r="BC8" s="243">
        <v>4.3832141615492999</v>
      </c>
      <c r="BD8" s="243">
        <v>4.0434535689656901</v>
      </c>
      <c r="BE8" s="243">
        <v>4.7993030604103604</v>
      </c>
      <c r="BF8" s="243">
        <v>4.83440982644185</v>
      </c>
      <c r="BG8" s="243">
        <v>4.32231851129254</v>
      </c>
      <c r="BH8" s="243">
        <v>3.9666938464195001</v>
      </c>
      <c r="BI8" s="243">
        <v>5.1928284965378202</v>
      </c>
      <c r="BJ8" s="243">
        <v>6.0694281357786704</v>
      </c>
      <c r="BK8" s="243"/>
    </row>
    <row r="9" spans="1:63" x14ac:dyDescent="0.2">
      <c r="A9" s="233" t="s">
        <v>36</v>
      </c>
      <c r="B9" s="243">
        <v>563.58705557722305</v>
      </c>
      <c r="C9" s="243">
        <v>468.56312849637999</v>
      </c>
      <c r="D9" s="243">
        <v>522.97089350945703</v>
      </c>
      <c r="E9" s="243">
        <v>622.82745031870002</v>
      </c>
      <c r="F9" s="243">
        <v>594.67376609328699</v>
      </c>
      <c r="G9" s="243">
        <v>400.85786222852897</v>
      </c>
      <c r="H9" s="243">
        <v>377.99511950637998</v>
      </c>
      <c r="I9" s="243">
        <v>482.258219049817</v>
      </c>
      <c r="J9" s="243">
        <v>625.71393490533103</v>
      </c>
      <c r="K9" s="243">
        <v>399.10518857072799</v>
      </c>
      <c r="L9" s="243">
        <v>362.69416883204701</v>
      </c>
      <c r="M9" s="243">
        <v>551.66168742609898</v>
      </c>
      <c r="N9" s="243">
        <v>597.86194988374496</v>
      </c>
      <c r="O9" s="243">
        <v>405.39631922748401</v>
      </c>
      <c r="P9" s="243">
        <v>361.64157204268201</v>
      </c>
      <c r="Q9" s="243">
        <v>433.88645620754301</v>
      </c>
      <c r="R9" s="243">
        <v>483.71353662394398</v>
      </c>
      <c r="S9" s="243">
        <v>406.75095586013202</v>
      </c>
      <c r="T9" s="243">
        <v>349.54999409522901</v>
      </c>
      <c r="U9" s="243">
        <v>433.01060264830602</v>
      </c>
      <c r="V9" s="243">
        <v>435.496624021645</v>
      </c>
      <c r="W9" s="243">
        <v>343.24971835926198</v>
      </c>
      <c r="X9" s="243">
        <v>307.27146888922101</v>
      </c>
      <c r="Y9" s="243">
        <v>321.08449293312498</v>
      </c>
      <c r="Z9" s="243">
        <v>326.16186865517</v>
      </c>
      <c r="AA9" s="243">
        <v>307.246381795057</v>
      </c>
      <c r="AB9" s="243">
        <v>284.39627411638702</v>
      </c>
      <c r="AC9" s="243">
        <v>326.33871495146298</v>
      </c>
      <c r="AD9" s="243">
        <v>319.65165034542298</v>
      </c>
      <c r="AE9" s="243">
        <v>284.455025563601</v>
      </c>
      <c r="AF9" s="243">
        <v>264.81870787365398</v>
      </c>
      <c r="AG9" s="243">
        <v>307.934269040949</v>
      </c>
      <c r="AH9" s="243">
        <v>376.97227433583703</v>
      </c>
      <c r="AI9" s="243">
        <v>313.77217613444901</v>
      </c>
      <c r="AJ9" s="243">
        <v>307.31151835352199</v>
      </c>
      <c r="AK9" s="243">
        <v>373.95623474171799</v>
      </c>
      <c r="AL9" s="243">
        <v>359.10807536230999</v>
      </c>
      <c r="AM9" s="243">
        <v>325.903424159037</v>
      </c>
      <c r="AN9" s="243">
        <v>307.98700919215503</v>
      </c>
      <c r="AO9" s="243">
        <v>382.15512065758003</v>
      </c>
      <c r="AP9" s="243">
        <v>414.09974534179798</v>
      </c>
      <c r="AQ9" s="243">
        <v>342.293276541333</v>
      </c>
      <c r="AR9" s="243">
        <v>330.11785448974899</v>
      </c>
      <c r="AS9" s="243">
        <v>355.82131548432397</v>
      </c>
      <c r="AT9" s="243">
        <v>365.22208764221199</v>
      </c>
      <c r="AU9" s="243">
        <v>320.33973046966997</v>
      </c>
      <c r="AV9" s="243">
        <v>331.98163067724698</v>
      </c>
      <c r="AW9" s="243">
        <v>364.93062131024499</v>
      </c>
      <c r="AX9" s="243">
        <v>344.48901105029898</v>
      </c>
      <c r="AY9" s="243">
        <v>302.59819370838301</v>
      </c>
      <c r="AZ9" s="243">
        <v>312.52027956944499</v>
      </c>
      <c r="BA9" s="243">
        <v>346.21662197634203</v>
      </c>
      <c r="BB9" s="243">
        <v>361.02283293484402</v>
      </c>
      <c r="BC9" s="243">
        <v>320.28392501664598</v>
      </c>
      <c r="BD9" s="243">
        <v>329.72924221764299</v>
      </c>
      <c r="BE9" s="243">
        <v>350.41823053262198</v>
      </c>
      <c r="BF9" s="243">
        <v>316.066227157546</v>
      </c>
      <c r="BG9" s="243">
        <v>292.91300066847998</v>
      </c>
      <c r="BH9" s="243">
        <v>295.00909824996899</v>
      </c>
      <c r="BI9" s="243">
        <v>413.06345868310399</v>
      </c>
      <c r="BJ9" s="243">
        <v>323.31544131616499</v>
      </c>
      <c r="BK9" s="243"/>
    </row>
    <row r="10" spans="1:63" x14ac:dyDescent="0.2">
      <c r="A10" s="233" t="s">
        <v>37</v>
      </c>
      <c r="B10" s="243">
        <v>1113.65096504041</v>
      </c>
      <c r="C10" s="243">
        <v>1124.1045695038799</v>
      </c>
      <c r="D10" s="243">
        <v>1108.43651670593</v>
      </c>
      <c r="E10" s="243">
        <v>1346.4447485852399</v>
      </c>
      <c r="F10" s="243">
        <v>1180.21287784062</v>
      </c>
      <c r="G10" s="243">
        <v>1166.98726034367</v>
      </c>
      <c r="H10" s="243">
        <v>1000.33082998246</v>
      </c>
      <c r="I10" s="243">
        <v>1162.91406304</v>
      </c>
      <c r="J10" s="243">
        <v>1291.99852104857</v>
      </c>
      <c r="K10" s="243">
        <v>1144.2605442003801</v>
      </c>
      <c r="L10" s="243">
        <v>1080.3285107019201</v>
      </c>
      <c r="M10" s="243">
        <v>1206.2852106121099</v>
      </c>
      <c r="N10" s="243">
        <v>1162.5880524706199</v>
      </c>
      <c r="O10" s="243">
        <v>1047.8051567645</v>
      </c>
      <c r="P10" s="243">
        <v>1041.8606963349</v>
      </c>
      <c r="Q10" s="243">
        <v>1044.7137293655201</v>
      </c>
      <c r="R10" s="243">
        <v>1154.7033799477099</v>
      </c>
      <c r="S10" s="243">
        <v>1104.10567560308</v>
      </c>
      <c r="T10" s="243">
        <v>1113.5094701314699</v>
      </c>
      <c r="U10" s="243">
        <v>1129.8370164323101</v>
      </c>
      <c r="V10" s="243">
        <v>1133.65651770106</v>
      </c>
      <c r="W10" s="243">
        <v>961.96324311314697</v>
      </c>
      <c r="X10" s="243">
        <v>1027.8162385322801</v>
      </c>
      <c r="Y10" s="243">
        <v>969.26365495295795</v>
      </c>
      <c r="Z10" s="243">
        <v>1098.8480771531099</v>
      </c>
      <c r="AA10" s="243">
        <v>1028.85477104234</v>
      </c>
      <c r="AB10" s="243">
        <v>1032.4400489598199</v>
      </c>
      <c r="AC10" s="243">
        <v>1038.9265217816301</v>
      </c>
      <c r="AD10" s="243">
        <v>1137.88351603093</v>
      </c>
      <c r="AE10" s="243">
        <v>983.21758835050605</v>
      </c>
      <c r="AF10" s="243">
        <v>993.15265017447496</v>
      </c>
      <c r="AG10" s="243">
        <v>1145.08627379123</v>
      </c>
      <c r="AH10" s="243">
        <v>1020.36501417258</v>
      </c>
      <c r="AI10" s="243">
        <v>1035.9419035653</v>
      </c>
      <c r="AJ10" s="243">
        <v>1007.86490654663</v>
      </c>
      <c r="AK10" s="243">
        <v>1101.2493796988799</v>
      </c>
      <c r="AL10" s="243">
        <v>1085.1886544412901</v>
      </c>
      <c r="AM10" s="243">
        <v>1017.85441075839</v>
      </c>
      <c r="AN10" s="243">
        <v>1008.11883898033</v>
      </c>
      <c r="AO10" s="243">
        <v>1130.5063558146201</v>
      </c>
      <c r="AP10" s="243">
        <v>1120.5853779802001</v>
      </c>
      <c r="AQ10" s="243">
        <v>1109.85241761916</v>
      </c>
      <c r="AR10" s="243">
        <v>1032.8324355137299</v>
      </c>
      <c r="AS10" s="243">
        <v>1111.74289505261</v>
      </c>
      <c r="AT10" s="243">
        <v>969.39618424153696</v>
      </c>
      <c r="AU10" s="243">
        <v>982.95154425261103</v>
      </c>
      <c r="AV10" s="243">
        <v>864.75094488608397</v>
      </c>
      <c r="AW10" s="243">
        <v>916.89693951016397</v>
      </c>
      <c r="AX10" s="243">
        <v>773.75126274393494</v>
      </c>
      <c r="AY10" s="243">
        <v>795.59369042916501</v>
      </c>
      <c r="AZ10" s="243">
        <v>875.93273631639897</v>
      </c>
      <c r="BA10" s="243">
        <v>868.40969391769204</v>
      </c>
      <c r="BB10" s="243">
        <v>994.63595285975396</v>
      </c>
      <c r="BC10" s="243">
        <v>1052.72316005629</v>
      </c>
      <c r="BD10" s="243">
        <v>1043.19180168911</v>
      </c>
      <c r="BE10" s="243">
        <v>1049.9863489525801</v>
      </c>
      <c r="BF10" s="243">
        <v>940.24718622260798</v>
      </c>
      <c r="BG10" s="243">
        <v>945.253319015226</v>
      </c>
      <c r="BH10" s="243">
        <v>940.90646943511695</v>
      </c>
      <c r="BI10" s="243">
        <v>940.70105981795996</v>
      </c>
      <c r="BJ10" s="243">
        <v>953.62327333149199</v>
      </c>
      <c r="BK10" s="243"/>
    </row>
    <row r="11" spans="1:63" x14ac:dyDescent="0.2">
      <c r="A11" s="233" t="s">
        <v>38</v>
      </c>
      <c r="B11" s="243">
        <v>868.38128011506103</v>
      </c>
      <c r="C11" s="243">
        <v>919.46364353108095</v>
      </c>
      <c r="D11" s="243">
        <v>880.06195253016801</v>
      </c>
      <c r="E11" s="243">
        <v>924.68319392036096</v>
      </c>
      <c r="F11" s="243">
        <v>775.84676193407404</v>
      </c>
      <c r="G11" s="243">
        <v>791.25557165032205</v>
      </c>
      <c r="H11" s="243">
        <v>715.32148452402498</v>
      </c>
      <c r="I11" s="243">
        <v>777.71274677629594</v>
      </c>
      <c r="J11" s="243">
        <v>856.286077754894</v>
      </c>
      <c r="K11" s="243">
        <v>876.02671167238498</v>
      </c>
      <c r="L11" s="243">
        <v>855.36113402768603</v>
      </c>
      <c r="M11" s="243">
        <v>886.60640989078604</v>
      </c>
      <c r="N11" s="243">
        <v>880.95900684769697</v>
      </c>
      <c r="O11" s="243">
        <v>845.81232236563903</v>
      </c>
      <c r="P11" s="243">
        <v>876.315121269928</v>
      </c>
      <c r="Q11" s="243">
        <v>931.92151220631001</v>
      </c>
      <c r="R11" s="243">
        <v>886.89169663618998</v>
      </c>
      <c r="S11" s="243">
        <v>856.19150499309706</v>
      </c>
      <c r="T11" s="243">
        <v>893.83645329391902</v>
      </c>
      <c r="U11" s="243">
        <v>924.75845804475898</v>
      </c>
      <c r="V11" s="243">
        <v>785.44874852799796</v>
      </c>
      <c r="W11" s="243">
        <v>829.09478680556401</v>
      </c>
      <c r="X11" s="243">
        <v>801.92724974709597</v>
      </c>
      <c r="Y11" s="243">
        <v>832.53900399346003</v>
      </c>
      <c r="Z11" s="243">
        <v>768.86038384240101</v>
      </c>
      <c r="AA11" s="243">
        <v>815.88991263666196</v>
      </c>
      <c r="AB11" s="243">
        <v>766.87159191684202</v>
      </c>
      <c r="AC11" s="243">
        <v>837.09718745379405</v>
      </c>
      <c r="AD11" s="243">
        <v>799.71288452076499</v>
      </c>
      <c r="AE11" s="243">
        <v>864.88126586851104</v>
      </c>
      <c r="AF11" s="243">
        <v>825.07827780729497</v>
      </c>
      <c r="AG11" s="243">
        <v>853.28323960530395</v>
      </c>
      <c r="AH11" s="243">
        <v>817.03187986523199</v>
      </c>
      <c r="AI11" s="243">
        <v>861.96956761336298</v>
      </c>
      <c r="AJ11" s="243">
        <v>840.45184559818802</v>
      </c>
      <c r="AK11" s="243">
        <v>902.25035545088701</v>
      </c>
      <c r="AL11" s="243">
        <v>817.20555915877401</v>
      </c>
      <c r="AM11" s="243">
        <v>863.64769571393197</v>
      </c>
      <c r="AN11" s="243">
        <v>843.26533691255804</v>
      </c>
      <c r="AO11" s="243">
        <v>857.08939309237201</v>
      </c>
      <c r="AP11" s="243">
        <v>842.61216965613403</v>
      </c>
      <c r="AQ11" s="243">
        <v>879.05708832658297</v>
      </c>
      <c r="AR11" s="243">
        <v>842.63944054281296</v>
      </c>
      <c r="AS11" s="243">
        <v>891.32865882280805</v>
      </c>
      <c r="AT11" s="243">
        <v>745.77227086171104</v>
      </c>
      <c r="AU11" s="243">
        <v>765.25941160600996</v>
      </c>
      <c r="AV11" s="243">
        <v>732.053677359527</v>
      </c>
      <c r="AW11" s="243">
        <v>762.30156935508296</v>
      </c>
      <c r="AX11" s="243">
        <v>674.00369394832296</v>
      </c>
      <c r="AY11" s="243">
        <v>750.008196601029</v>
      </c>
      <c r="AZ11" s="243">
        <v>689.20115283333098</v>
      </c>
      <c r="BA11" s="243">
        <v>725.06110769168299</v>
      </c>
      <c r="BB11" s="243">
        <v>680.71991541779596</v>
      </c>
      <c r="BC11" s="243">
        <v>748.06031460449799</v>
      </c>
      <c r="BD11" s="243">
        <v>663.56686108130998</v>
      </c>
      <c r="BE11" s="243">
        <v>720.14048990084302</v>
      </c>
      <c r="BF11" s="243">
        <v>644.02947844171899</v>
      </c>
      <c r="BG11" s="243">
        <v>719.55848790191999</v>
      </c>
      <c r="BH11" s="243">
        <v>653.30805585562496</v>
      </c>
      <c r="BI11" s="243">
        <v>682.13589771923603</v>
      </c>
      <c r="BJ11" s="243">
        <v>617.64463227540205</v>
      </c>
      <c r="BK11" s="243"/>
    </row>
    <row r="12" spans="1:63" x14ac:dyDescent="0.2">
      <c r="A12" s="233" t="s">
        <v>39</v>
      </c>
      <c r="B12" s="243">
        <v>1614.8039072142301</v>
      </c>
      <c r="C12" s="243">
        <v>1587.97904946366</v>
      </c>
      <c r="D12" s="243">
        <v>1521.4495135469101</v>
      </c>
      <c r="E12" s="243">
        <v>1498.5270758941999</v>
      </c>
      <c r="F12" s="243">
        <v>952.245350465309</v>
      </c>
      <c r="G12" s="243">
        <v>854.93451715857395</v>
      </c>
      <c r="H12" s="243">
        <v>749.29866332745803</v>
      </c>
      <c r="I12" s="243">
        <v>1072.59762493638</v>
      </c>
      <c r="J12" s="243">
        <v>1542.44927720549</v>
      </c>
      <c r="K12" s="243">
        <v>1582.66229260501</v>
      </c>
      <c r="L12" s="243">
        <v>1350.2582174714801</v>
      </c>
      <c r="M12" s="243">
        <v>1449.579409723</v>
      </c>
      <c r="N12" s="243">
        <v>1449.52480620388</v>
      </c>
      <c r="O12" s="243">
        <v>1485.18595231575</v>
      </c>
      <c r="P12" s="243">
        <v>1264.1015558101101</v>
      </c>
      <c r="Q12" s="243">
        <v>1322.69171729955</v>
      </c>
      <c r="R12" s="243">
        <v>1238.3947685790199</v>
      </c>
      <c r="S12" s="243">
        <v>1236.4732767078699</v>
      </c>
      <c r="T12" s="243">
        <v>1064.43054189079</v>
      </c>
      <c r="U12" s="243">
        <v>1173.7762963493001</v>
      </c>
      <c r="V12" s="243">
        <v>1192.5296597564</v>
      </c>
      <c r="W12" s="243">
        <v>1221.61206410368</v>
      </c>
      <c r="X12" s="243">
        <v>1140.1678755733501</v>
      </c>
      <c r="Y12" s="243">
        <v>1221.6333019548699</v>
      </c>
      <c r="Z12" s="243">
        <v>1242.2531627855601</v>
      </c>
      <c r="AA12" s="243">
        <v>1234.4358108931201</v>
      </c>
      <c r="AB12" s="243">
        <v>1120.97686969036</v>
      </c>
      <c r="AC12" s="243">
        <v>1247.7964750224801</v>
      </c>
      <c r="AD12" s="243">
        <v>1325.76786462783</v>
      </c>
      <c r="AE12" s="243">
        <v>1342.72910184998</v>
      </c>
      <c r="AF12" s="243">
        <v>1192.09780822927</v>
      </c>
      <c r="AG12" s="243">
        <v>1196.2876309344799</v>
      </c>
      <c r="AH12" s="243">
        <v>1275.6671633559799</v>
      </c>
      <c r="AI12" s="243">
        <v>1289.3421767482901</v>
      </c>
      <c r="AJ12" s="243">
        <v>1223.9507173862301</v>
      </c>
      <c r="AK12" s="243">
        <v>1255.6661167873899</v>
      </c>
      <c r="AL12" s="243">
        <v>1232.31495305875</v>
      </c>
      <c r="AM12" s="243">
        <v>1225.1670699072799</v>
      </c>
      <c r="AN12" s="243">
        <v>1166.57456153002</v>
      </c>
      <c r="AO12" s="243">
        <v>1237.8964722875601</v>
      </c>
      <c r="AP12" s="243">
        <v>1178.9177076097601</v>
      </c>
      <c r="AQ12" s="243">
        <v>1218.9868792361799</v>
      </c>
      <c r="AR12" s="243">
        <v>1094.55969539546</v>
      </c>
      <c r="AS12" s="243">
        <v>1150.84790314157</v>
      </c>
      <c r="AT12" s="243">
        <v>1558.8682317054399</v>
      </c>
      <c r="AU12" s="243">
        <v>1531.49576507501</v>
      </c>
      <c r="AV12" s="243">
        <v>1470.9132863013599</v>
      </c>
      <c r="AW12" s="243">
        <v>1305.7854249147299</v>
      </c>
      <c r="AX12" s="243">
        <v>1192.4466998345599</v>
      </c>
      <c r="AY12" s="243">
        <v>1162.0506647791501</v>
      </c>
      <c r="AZ12" s="243">
        <v>997.98951153366102</v>
      </c>
      <c r="BA12" s="243">
        <v>1219.8199267693701</v>
      </c>
      <c r="BB12" s="243">
        <v>1249.05614485618</v>
      </c>
      <c r="BC12" s="243">
        <v>1259.62890029089</v>
      </c>
      <c r="BD12" s="243">
        <v>1142.4987650000901</v>
      </c>
      <c r="BE12" s="243">
        <v>1285.3063581518099</v>
      </c>
      <c r="BF12" s="243">
        <v>1304.5145862486299</v>
      </c>
      <c r="BG12" s="243">
        <v>1292.05339138668</v>
      </c>
      <c r="BH12" s="243">
        <v>1245.64637043824</v>
      </c>
      <c r="BI12" s="243">
        <v>1273.87330622893</v>
      </c>
      <c r="BJ12" s="243">
        <v>1316.65264920248</v>
      </c>
      <c r="BK12" s="243"/>
    </row>
    <row r="13" spans="1:63" x14ac:dyDescent="0.2">
      <c r="A13" s="233" t="s">
        <v>4</v>
      </c>
      <c r="B13" s="243">
        <v>6.6067297027583196</v>
      </c>
      <c r="C13" s="243">
        <v>6.6045980939760502</v>
      </c>
      <c r="D13" s="243">
        <v>6.6803237921971101</v>
      </c>
      <c r="E13" s="243">
        <v>7.6804038253136504</v>
      </c>
      <c r="F13" s="243">
        <v>5.4137887032882297</v>
      </c>
      <c r="G13" s="243">
        <v>5.6147926843165896</v>
      </c>
      <c r="H13" s="243">
        <v>5.5832730345088102</v>
      </c>
      <c r="I13" s="243">
        <v>5.5615446364839798</v>
      </c>
      <c r="J13" s="243">
        <v>5.1565574885698497</v>
      </c>
      <c r="K13" s="243">
        <v>5.2263246172156403</v>
      </c>
      <c r="L13" s="243">
        <v>5.3345310781285198</v>
      </c>
      <c r="M13" s="243">
        <v>5.6163813826343301</v>
      </c>
      <c r="N13" s="243">
        <v>4.7780687911646202</v>
      </c>
      <c r="O13" s="243">
        <v>4.9454053250705696</v>
      </c>
      <c r="P13" s="243">
        <v>4.9644339501787202</v>
      </c>
      <c r="Q13" s="243">
        <v>4.9318163035226998</v>
      </c>
      <c r="R13" s="243">
        <v>4.7313575037652704</v>
      </c>
      <c r="S13" s="243">
        <v>4.7396624699818704</v>
      </c>
      <c r="T13" s="243">
        <v>4.8187436762040496</v>
      </c>
      <c r="U13" s="243">
        <v>4.9018988875780902</v>
      </c>
      <c r="V13" s="243">
        <v>4.20869401036994</v>
      </c>
      <c r="W13" s="243">
        <v>4.37459123373855</v>
      </c>
      <c r="X13" s="243">
        <v>4.4057998894451202</v>
      </c>
      <c r="Y13" s="243">
        <v>4.3396679750690899</v>
      </c>
      <c r="Z13" s="243">
        <v>3.4879819772396501</v>
      </c>
      <c r="AA13" s="243">
        <v>3.6651463448130199</v>
      </c>
      <c r="AB13" s="243">
        <v>3.7107036711917099</v>
      </c>
      <c r="AC13" s="243">
        <v>3.70652497506941</v>
      </c>
      <c r="AD13" s="243">
        <v>2.9290602389589599</v>
      </c>
      <c r="AE13" s="243">
        <v>3.10605718388438</v>
      </c>
      <c r="AF13" s="243">
        <v>3.09880917708319</v>
      </c>
      <c r="AG13" s="243">
        <v>3.1169086941662298</v>
      </c>
      <c r="AH13" s="243">
        <v>2.8581463633520801</v>
      </c>
      <c r="AI13" s="243">
        <v>3.0569664043619298</v>
      </c>
      <c r="AJ13" s="243">
        <v>3.1363262574509201</v>
      </c>
      <c r="AK13" s="243">
        <v>3.1604819293061399</v>
      </c>
      <c r="AL13" s="243">
        <v>2.5731189680279001</v>
      </c>
      <c r="AM13" s="243">
        <v>2.7174674510208798</v>
      </c>
      <c r="AN13" s="243">
        <v>2.7572022839772701</v>
      </c>
      <c r="AO13" s="243">
        <v>2.7272486295282201</v>
      </c>
      <c r="AP13" s="243">
        <v>2.4625373528553101</v>
      </c>
      <c r="AQ13" s="243">
        <v>2.68411459518259</v>
      </c>
      <c r="AR13" s="243">
        <v>2.7380730057240901</v>
      </c>
      <c r="AS13" s="243">
        <v>2.64851690728793</v>
      </c>
      <c r="AT13" s="243">
        <v>2.30948912587652</v>
      </c>
      <c r="AU13" s="243">
        <v>2.55942916922106</v>
      </c>
      <c r="AV13" s="243">
        <v>2.6143828464842001</v>
      </c>
      <c r="AW13" s="243">
        <v>2.5037011482975799</v>
      </c>
      <c r="AX13" s="243">
        <v>2.3568640946960602</v>
      </c>
      <c r="AY13" s="243">
        <v>2.3440904616601399</v>
      </c>
      <c r="AZ13" s="243">
        <v>2.52105517274655</v>
      </c>
      <c r="BA13" s="243">
        <v>2.5166888827085399</v>
      </c>
      <c r="BB13" s="243">
        <v>2.1961824546085902</v>
      </c>
      <c r="BC13" s="243">
        <v>2.50223621624755</v>
      </c>
      <c r="BD13" s="243">
        <v>2.5064614818638802</v>
      </c>
      <c r="BE13" s="243">
        <v>2.3796800002534502</v>
      </c>
      <c r="BF13" s="243">
        <v>2.07802377777019</v>
      </c>
      <c r="BG13" s="243">
        <v>2.08611996611929</v>
      </c>
      <c r="BH13" s="243">
        <v>2.1323297434637598</v>
      </c>
      <c r="BI13" s="243">
        <v>2.1496976393746201</v>
      </c>
      <c r="BJ13" s="243">
        <v>2.5104667834463901</v>
      </c>
      <c r="BK13" s="243"/>
    </row>
    <row r="14" spans="1:63" x14ac:dyDescent="0.2">
      <c r="A14" s="233" t="s">
        <v>5</v>
      </c>
      <c r="B14" s="243">
        <v>13.6616619311259</v>
      </c>
      <c r="C14" s="243">
        <v>10.6252729590257</v>
      </c>
      <c r="D14" s="243">
        <v>11.0933704823754</v>
      </c>
      <c r="E14" s="243">
        <v>13.211112726862901</v>
      </c>
      <c r="F14" s="243">
        <v>16.237117452170001</v>
      </c>
      <c r="G14" s="243">
        <v>13.6172928146412</v>
      </c>
      <c r="H14" s="243">
        <v>13.609121476517901</v>
      </c>
      <c r="I14" s="243">
        <v>16.9491390868533</v>
      </c>
      <c r="J14" s="243">
        <v>23.353696229952899</v>
      </c>
      <c r="K14" s="243">
        <v>10.2718364215285</v>
      </c>
      <c r="L14" s="243">
        <v>11.398316053163001</v>
      </c>
      <c r="M14" s="243">
        <v>19.1356742211373</v>
      </c>
      <c r="N14" s="243">
        <v>16.756775140424399</v>
      </c>
      <c r="O14" s="243">
        <v>8.1793171653832193</v>
      </c>
      <c r="P14" s="243">
        <v>7.55367806872896</v>
      </c>
      <c r="Q14" s="243">
        <v>8.5638292469076607</v>
      </c>
      <c r="R14" s="243">
        <v>9.5606528974086498</v>
      </c>
      <c r="S14" s="243">
        <v>8.1430021068275291</v>
      </c>
      <c r="T14" s="243">
        <v>7.4149929582277796</v>
      </c>
      <c r="U14" s="243">
        <v>9.5379938023337196</v>
      </c>
      <c r="V14" s="243">
        <v>10.016090041494399</v>
      </c>
      <c r="W14" s="243">
        <v>8.1682102941199304</v>
      </c>
      <c r="X14" s="243">
        <v>7.5309814237562396</v>
      </c>
      <c r="Y14" s="243">
        <v>8.2925471361562693</v>
      </c>
      <c r="Z14" s="243">
        <v>7.8499665428218499</v>
      </c>
      <c r="AA14" s="243">
        <v>6.9579623296739301</v>
      </c>
      <c r="AB14" s="243">
        <v>6.7068412566253199</v>
      </c>
      <c r="AC14" s="243">
        <v>8.5347890552107497</v>
      </c>
      <c r="AD14" s="243">
        <v>8.8707491649138994</v>
      </c>
      <c r="AE14" s="243">
        <v>7.9888837593341497</v>
      </c>
      <c r="AF14" s="243">
        <v>7.9311946774488602</v>
      </c>
      <c r="AG14" s="243">
        <v>8.1780737706684601</v>
      </c>
      <c r="AH14" s="243">
        <v>10.287390919962499</v>
      </c>
      <c r="AI14" s="243">
        <v>8.2717057561588607</v>
      </c>
      <c r="AJ14" s="243">
        <v>7.7352032642246202</v>
      </c>
      <c r="AK14" s="243">
        <v>8.8823288606278901</v>
      </c>
      <c r="AL14" s="243">
        <v>6.8642893741117197</v>
      </c>
      <c r="AM14" s="243">
        <v>7.2114952474363703</v>
      </c>
      <c r="AN14" s="243">
        <v>7.3596177076077902</v>
      </c>
      <c r="AO14" s="243">
        <v>7.0926419489535002</v>
      </c>
      <c r="AP14" s="243">
        <v>6.5677240252356199</v>
      </c>
      <c r="AQ14" s="243">
        <v>6.5351201496842002</v>
      </c>
      <c r="AR14" s="243">
        <v>6.79189891820414</v>
      </c>
      <c r="AS14" s="243">
        <v>6.68507226053124</v>
      </c>
      <c r="AT14" s="243">
        <v>6.4077458362069599</v>
      </c>
      <c r="AU14" s="243">
        <v>6.1123321335979801</v>
      </c>
      <c r="AV14" s="243">
        <v>6.1772844006502199</v>
      </c>
      <c r="AW14" s="243">
        <v>6.4096465278126402</v>
      </c>
      <c r="AX14" s="243">
        <v>4.8396215060641001</v>
      </c>
      <c r="AY14" s="243">
        <v>4.73311819107027</v>
      </c>
      <c r="AZ14" s="243">
        <v>4.7749106292254897</v>
      </c>
      <c r="BA14" s="243">
        <v>5.0010660994471303</v>
      </c>
      <c r="BB14" s="243">
        <v>5.0268750529765702</v>
      </c>
      <c r="BC14" s="243">
        <v>5.3724237950756697</v>
      </c>
      <c r="BD14" s="243">
        <v>5.1739345026957597</v>
      </c>
      <c r="BE14" s="243">
        <v>5.3242378959371699</v>
      </c>
      <c r="BF14" s="243">
        <v>4.8535105219191896</v>
      </c>
      <c r="BG14" s="243">
        <v>4.5939855571016901</v>
      </c>
      <c r="BH14" s="243">
        <v>4.5846462391318603</v>
      </c>
      <c r="BI14" s="243">
        <v>5.0257268306063496</v>
      </c>
      <c r="BJ14" s="243">
        <v>5.2567026493393296</v>
      </c>
      <c r="BK14" s="243"/>
    </row>
    <row r="15" spans="1:63" x14ac:dyDescent="0.2">
      <c r="A15" s="233" t="s">
        <v>6</v>
      </c>
      <c r="B15" s="243">
        <v>56.550169188658401</v>
      </c>
      <c r="C15" s="243">
        <v>46.3990358485608</v>
      </c>
      <c r="D15" s="243">
        <v>42.012974822499203</v>
      </c>
      <c r="E15" s="243">
        <v>51.702348418398103</v>
      </c>
      <c r="F15" s="243">
        <v>42.850689339566799</v>
      </c>
      <c r="G15" s="243">
        <v>38.041170422104102</v>
      </c>
      <c r="H15" s="243">
        <v>33.003253882554603</v>
      </c>
      <c r="I15" s="243">
        <v>38.5141482623469</v>
      </c>
      <c r="J15" s="243">
        <v>44.604038728550798</v>
      </c>
      <c r="K15" s="243">
        <v>38.200550167339102</v>
      </c>
      <c r="L15" s="243">
        <v>36.381801788202203</v>
      </c>
      <c r="M15" s="243">
        <v>45.4259325586968</v>
      </c>
      <c r="N15" s="243">
        <v>38.184726616164603</v>
      </c>
      <c r="O15" s="243">
        <v>34.566036635879101</v>
      </c>
      <c r="P15" s="243">
        <v>31.636170467546499</v>
      </c>
      <c r="Q15" s="243">
        <v>36.513542502530903</v>
      </c>
      <c r="R15" s="243">
        <v>38.243306156283403</v>
      </c>
      <c r="S15" s="243">
        <v>33.070139647006201</v>
      </c>
      <c r="T15" s="243">
        <v>30.8897515679399</v>
      </c>
      <c r="U15" s="243">
        <v>35.895397951080497</v>
      </c>
      <c r="V15" s="243">
        <v>35.786987343815397</v>
      </c>
      <c r="W15" s="243">
        <v>32.732998563886603</v>
      </c>
      <c r="X15" s="243">
        <v>30.817162357621701</v>
      </c>
      <c r="Y15" s="243">
        <v>33.316734564175398</v>
      </c>
      <c r="Z15" s="243">
        <v>37.8883490977097</v>
      </c>
      <c r="AA15" s="243">
        <v>35.274486561059099</v>
      </c>
      <c r="AB15" s="243">
        <v>32.245768461437798</v>
      </c>
      <c r="AC15" s="243">
        <v>35.494195862467897</v>
      </c>
      <c r="AD15" s="243">
        <v>40.039802689488901</v>
      </c>
      <c r="AE15" s="243">
        <v>38.364028991325299</v>
      </c>
      <c r="AF15" s="243">
        <v>32.400756573860797</v>
      </c>
      <c r="AG15" s="243">
        <v>36.4532539158944</v>
      </c>
      <c r="AH15" s="243">
        <v>36.6314172210664</v>
      </c>
      <c r="AI15" s="243">
        <v>36.029564372613798</v>
      </c>
      <c r="AJ15" s="243">
        <v>34.946853989279397</v>
      </c>
      <c r="AK15" s="243">
        <v>39.183089691365801</v>
      </c>
      <c r="AL15" s="243">
        <v>35.352024664550598</v>
      </c>
      <c r="AM15" s="243">
        <v>34.609061275285299</v>
      </c>
      <c r="AN15" s="243">
        <v>34.907094784354001</v>
      </c>
      <c r="AO15" s="243">
        <v>36.680199512945997</v>
      </c>
      <c r="AP15" s="243">
        <v>34.110652496963702</v>
      </c>
      <c r="AQ15" s="243">
        <v>34.487267365381101</v>
      </c>
      <c r="AR15" s="243">
        <v>30.090601853098701</v>
      </c>
      <c r="AS15" s="243">
        <v>33.950657959549503</v>
      </c>
      <c r="AT15" s="243">
        <v>35.335785524916098</v>
      </c>
      <c r="AU15" s="243">
        <v>30.1856437270228</v>
      </c>
      <c r="AV15" s="243">
        <v>27.530182251186499</v>
      </c>
      <c r="AW15" s="243">
        <v>28.100138060944101</v>
      </c>
      <c r="AX15" s="243">
        <v>30.4317845077519</v>
      </c>
      <c r="AY15" s="243">
        <v>23.016139767965399</v>
      </c>
      <c r="AZ15" s="243">
        <v>24.5491584759652</v>
      </c>
      <c r="BA15" s="243">
        <v>24.5835032403462</v>
      </c>
      <c r="BB15" s="243">
        <v>27.866514822947099</v>
      </c>
      <c r="BC15" s="243">
        <v>29.948603358746201</v>
      </c>
      <c r="BD15" s="243">
        <v>28.0962728358625</v>
      </c>
      <c r="BE15" s="243">
        <v>27.805646289759501</v>
      </c>
      <c r="BF15" s="243">
        <v>24.799484497084698</v>
      </c>
      <c r="BG15" s="243">
        <v>25.6711121548358</v>
      </c>
      <c r="BH15" s="243">
        <v>23.149579152717902</v>
      </c>
      <c r="BI15" s="243">
        <v>25.456177653427201</v>
      </c>
      <c r="BJ15" s="243">
        <v>25.7945548336148</v>
      </c>
      <c r="BK15" s="243"/>
    </row>
    <row r="16" spans="1:63" x14ac:dyDescent="0.2">
      <c r="A16" s="233" t="s">
        <v>7</v>
      </c>
      <c r="B16" s="243">
        <v>79.483091578286306</v>
      </c>
      <c r="C16" s="243">
        <v>70.316404095669498</v>
      </c>
      <c r="D16" s="243">
        <v>51.661829302904202</v>
      </c>
      <c r="E16" s="243">
        <v>58.139509687324797</v>
      </c>
      <c r="F16" s="243">
        <v>59.581222706372998</v>
      </c>
      <c r="G16" s="243">
        <v>52.0611118718098</v>
      </c>
      <c r="H16" s="243">
        <v>38.3089231722631</v>
      </c>
      <c r="I16" s="243">
        <v>56.364401590273701</v>
      </c>
      <c r="J16" s="243">
        <v>59.040060570802702</v>
      </c>
      <c r="K16" s="243">
        <v>59.008236111937101</v>
      </c>
      <c r="L16" s="243">
        <v>50.7815685690734</v>
      </c>
      <c r="M16" s="243">
        <v>69.935117905658601</v>
      </c>
      <c r="N16" s="243">
        <v>69.160611240326801</v>
      </c>
      <c r="O16" s="243">
        <v>50.856487117995599</v>
      </c>
      <c r="P16" s="243">
        <v>44.041099089248199</v>
      </c>
      <c r="Q16" s="243">
        <v>53.998875702646203</v>
      </c>
      <c r="R16" s="243">
        <v>60.339393934927898</v>
      </c>
      <c r="S16" s="243">
        <v>52.355691899422602</v>
      </c>
      <c r="T16" s="243">
        <v>46.011164841745703</v>
      </c>
      <c r="U16" s="243">
        <v>56.460150551613602</v>
      </c>
      <c r="V16" s="243">
        <v>58.555055249896</v>
      </c>
      <c r="W16" s="243">
        <v>58.318422621563499</v>
      </c>
      <c r="X16" s="243">
        <v>50.311594963409</v>
      </c>
      <c r="Y16" s="243">
        <v>55.5925153876818</v>
      </c>
      <c r="Z16" s="243">
        <v>45.429479221514903</v>
      </c>
      <c r="AA16" s="243">
        <v>45.142406901313898</v>
      </c>
      <c r="AB16" s="243">
        <v>39.090684019699701</v>
      </c>
      <c r="AC16" s="243">
        <v>51.045028345317398</v>
      </c>
      <c r="AD16" s="243">
        <v>49.201004918911401</v>
      </c>
      <c r="AE16" s="243">
        <v>48.396962202335303</v>
      </c>
      <c r="AF16" s="243">
        <v>39.5823042149161</v>
      </c>
      <c r="AG16" s="243">
        <v>46.8664984081935</v>
      </c>
      <c r="AH16" s="243">
        <v>39.381830911921298</v>
      </c>
      <c r="AI16" s="243">
        <v>42.212198110974199</v>
      </c>
      <c r="AJ16" s="243">
        <v>34.441065854386402</v>
      </c>
      <c r="AK16" s="243">
        <v>38.851526043263597</v>
      </c>
      <c r="AL16" s="243">
        <v>47.829032301823702</v>
      </c>
      <c r="AM16" s="243">
        <v>47.714141218778202</v>
      </c>
      <c r="AN16" s="243">
        <v>38.039648430145299</v>
      </c>
      <c r="AO16" s="243">
        <v>48.490582456081199</v>
      </c>
      <c r="AP16" s="243">
        <v>49.177059020499698</v>
      </c>
      <c r="AQ16" s="243">
        <v>45.763097072524197</v>
      </c>
      <c r="AR16" s="243">
        <v>41.904396871218999</v>
      </c>
      <c r="AS16" s="243">
        <v>49.825775281573598</v>
      </c>
      <c r="AT16" s="243">
        <v>47.723616800407797</v>
      </c>
      <c r="AU16" s="243">
        <v>45.738692035288103</v>
      </c>
      <c r="AV16" s="243">
        <v>40.517449767807101</v>
      </c>
      <c r="AW16" s="243">
        <v>39.5093196394998</v>
      </c>
      <c r="AX16" s="243">
        <v>44.446581615772899</v>
      </c>
      <c r="AY16" s="243">
        <v>27.2313515652951</v>
      </c>
      <c r="AZ16" s="243">
        <v>28.371741782047099</v>
      </c>
      <c r="BA16" s="243">
        <v>37.154399382028899</v>
      </c>
      <c r="BB16" s="243">
        <v>39.840321171324803</v>
      </c>
      <c r="BC16" s="243">
        <v>38.6664476900471</v>
      </c>
      <c r="BD16" s="243">
        <v>29.705938601927599</v>
      </c>
      <c r="BE16" s="243">
        <v>38.019511861739403</v>
      </c>
      <c r="BF16" s="243">
        <v>33.586959124040497</v>
      </c>
      <c r="BG16" s="243">
        <v>31.8999145955963</v>
      </c>
      <c r="BH16" s="243">
        <v>28.666443889138201</v>
      </c>
      <c r="BI16" s="243">
        <v>33.179050912220397</v>
      </c>
      <c r="BJ16" s="243">
        <v>25.694664335166198</v>
      </c>
      <c r="BK16" s="243"/>
    </row>
    <row r="17" spans="1:63" x14ac:dyDescent="0.2">
      <c r="A17" s="233" t="s">
        <v>8</v>
      </c>
      <c r="B17" s="243">
        <v>14.774249525597501</v>
      </c>
      <c r="C17" s="243">
        <v>5.9001869319658704</v>
      </c>
      <c r="D17" s="243">
        <v>5.3070291696428296</v>
      </c>
      <c r="E17" s="243">
        <v>6.7775024604289102</v>
      </c>
      <c r="F17" s="243">
        <v>6.7859714641488402</v>
      </c>
      <c r="G17" s="243">
        <v>7.4166438017632297</v>
      </c>
      <c r="H17" s="243">
        <v>5.4750194249209301</v>
      </c>
      <c r="I17" s="243">
        <v>6.7291259031080699</v>
      </c>
      <c r="J17" s="243">
        <v>7.8363993866507702</v>
      </c>
      <c r="K17" s="243">
        <v>5.8964590552443603</v>
      </c>
      <c r="L17" s="243">
        <v>6.27187143376955</v>
      </c>
      <c r="M17" s="243">
        <v>7.8680921689004304</v>
      </c>
      <c r="N17" s="243">
        <v>6.8643871635148104</v>
      </c>
      <c r="O17" s="243">
        <v>5.8814807586049698</v>
      </c>
      <c r="P17" s="243">
        <v>5.91437479108298</v>
      </c>
      <c r="Q17" s="243">
        <v>6.4608830762190399</v>
      </c>
      <c r="R17" s="243">
        <v>4.7267004400621397</v>
      </c>
      <c r="S17" s="243">
        <v>4.4916623934916799</v>
      </c>
      <c r="T17" s="243">
        <v>4.6682502691932601</v>
      </c>
      <c r="U17" s="243">
        <v>4.9073519122316496</v>
      </c>
      <c r="V17" s="243">
        <v>4.64926401196686</v>
      </c>
      <c r="W17" s="243">
        <v>4.5581144342162796</v>
      </c>
      <c r="X17" s="243">
        <v>4.6134960332703097</v>
      </c>
      <c r="Y17" s="243">
        <v>4.6739781866783101</v>
      </c>
      <c r="Z17" s="243">
        <v>4.2934556302456501</v>
      </c>
      <c r="AA17" s="243">
        <v>4.2118773663084799</v>
      </c>
      <c r="AB17" s="243">
        <v>4.3516538896278201</v>
      </c>
      <c r="AC17" s="243">
        <v>4.4101449380904603</v>
      </c>
      <c r="AD17" s="243">
        <v>4.1896089990060101</v>
      </c>
      <c r="AE17" s="243">
        <v>4.3216351867386003</v>
      </c>
      <c r="AF17" s="243">
        <v>4.3600249056946501</v>
      </c>
      <c r="AG17" s="243">
        <v>4.4770924319739098</v>
      </c>
      <c r="AH17" s="243">
        <v>5.8288341441055804</v>
      </c>
      <c r="AI17" s="243">
        <v>4.4819630788727096</v>
      </c>
      <c r="AJ17" s="243">
        <v>4.4568003812071098</v>
      </c>
      <c r="AK17" s="243">
        <v>4.8356676720767098</v>
      </c>
      <c r="AL17" s="243">
        <v>4.7175091519516998</v>
      </c>
      <c r="AM17" s="243">
        <v>4.0833862372043104</v>
      </c>
      <c r="AN17" s="243">
        <v>4.0231054214762603</v>
      </c>
      <c r="AO17" s="243">
        <v>4.1196818462020097</v>
      </c>
      <c r="AP17" s="243">
        <v>3.8635410689715299</v>
      </c>
      <c r="AQ17" s="243">
        <v>3.9919412831355499</v>
      </c>
      <c r="AR17" s="243">
        <v>4.1369606303199697</v>
      </c>
      <c r="AS17" s="243">
        <v>4.1103458105658204</v>
      </c>
      <c r="AT17" s="243">
        <v>4.0678570923070696</v>
      </c>
      <c r="AU17" s="243">
        <v>4.0851846674447403</v>
      </c>
      <c r="AV17" s="243">
        <v>4.2889675983029001</v>
      </c>
      <c r="AW17" s="243">
        <v>4.2379074080044203</v>
      </c>
      <c r="AX17" s="243">
        <v>5.0736468779636201</v>
      </c>
      <c r="AY17" s="243">
        <v>4.6567093548287</v>
      </c>
      <c r="AZ17" s="243">
        <v>5.3024891557307203</v>
      </c>
      <c r="BA17" s="243">
        <v>5.4237009511965502</v>
      </c>
      <c r="BB17" s="243">
        <v>3.1844714285281901</v>
      </c>
      <c r="BC17" s="243">
        <v>3.5294116676001699</v>
      </c>
      <c r="BD17" s="243">
        <v>3.61838672126289</v>
      </c>
      <c r="BE17" s="243">
        <v>3.4494684875822998</v>
      </c>
      <c r="BF17" s="243">
        <v>3.0401606901526801</v>
      </c>
      <c r="BG17" s="243">
        <v>3.0206769037695902</v>
      </c>
      <c r="BH17" s="243">
        <v>3.1497037488501598</v>
      </c>
      <c r="BI17" s="243">
        <v>3.1686265303175798</v>
      </c>
      <c r="BJ17" s="243">
        <v>2.8569211166851298</v>
      </c>
      <c r="BK17" s="243"/>
    </row>
    <row r="18" spans="1:63" x14ac:dyDescent="0.2">
      <c r="A18" s="233" t="s">
        <v>40</v>
      </c>
      <c r="B18" s="243">
        <v>36.913540543414399</v>
      </c>
      <c r="C18" s="243">
        <v>37.080223121061003</v>
      </c>
      <c r="D18" s="243">
        <v>36.372576768270903</v>
      </c>
      <c r="E18" s="243">
        <v>40.590961185792402</v>
      </c>
      <c r="F18" s="243">
        <v>34.279049460757001</v>
      </c>
      <c r="G18" s="243">
        <v>33.9814494131491</v>
      </c>
      <c r="H18" s="243">
        <v>33.064626832566702</v>
      </c>
      <c r="I18" s="243">
        <v>34.583066652249499</v>
      </c>
      <c r="J18" s="243">
        <v>38.123973427502001</v>
      </c>
      <c r="K18" s="243">
        <v>35.182766406876397</v>
      </c>
      <c r="L18" s="243">
        <v>34.782114547416199</v>
      </c>
      <c r="M18" s="243">
        <v>40.717742327808402</v>
      </c>
      <c r="N18" s="243">
        <v>38.282597102360398</v>
      </c>
      <c r="O18" s="243">
        <v>35.0612414969086</v>
      </c>
      <c r="P18" s="243">
        <v>35.449065211907502</v>
      </c>
      <c r="Q18" s="243">
        <v>36.131699947583797</v>
      </c>
      <c r="R18" s="243">
        <v>36.277644582825999</v>
      </c>
      <c r="S18" s="243">
        <v>35.113579963030801</v>
      </c>
      <c r="T18" s="243">
        <v>35.047504494006397</v>
      </c>
      <c r="U18" s="243">
        <v>37.065847379618504</v>
      </c>
      <c r="V18" s="243">
        <v>36.906996647256001</v>
      </c>
      <c r="W18" s="243">
        <v>35.660454203684097</v>
      </c>
      <c r="X18" s="243">
        <v>35.610622403875901</v>
      </c>
      <c r="Y18" s="243">
        <v>35.614548559727197</v>
      </c>
      <c r="Z18" s="243">
        <v>33.448431665400101</v>
      </c>
      <c r="AA18" s="243">
        <v>32.305656744158703</v>
      </c>
      <c r="AB18" s="243">
        <v>32.743025966215399</v>
      </c>
      <c r="AC18" s="243">
        <v>33.566270250977503</v>
      </c>
      <c r="AD18" s="243">
        <v>30.226770720546099</v>
      </c>
      <c r="AE18" s="243">
        <v>30.848126423767098</v>
      </c>
      <c r="AF18" s="243">
        <v>30.384207673844202</v>
      </c>
      <c r="AG18" s="243">
        <v>31.382927589306899</v>
      </c>
      <c r="AH18" s="243">
        <v>29.441229821842001</v>
      </c>
      <c r="AI18" s="243">
        <v>30.2860006324788</v>
      </c>
      <c r="AJ18" s="243">
        <v>30.480618479683201</v>
      </c>
      <c r="AK18" s="243">
        <v>31.333689437237801</v>
      </c>
      <c r="AL18" s="243">
        <v>28.3115764128401</v>
      </c>
      <c r="AM18" s="243">
        <v>29.0966984514336</v>
      </c>
      <c r="AN18" s="243">
        <v>29.327841723215698</v>
      </c>
      <c r="AO18" s="243">
        <v>29.3514433349733</v>
      </c>
      <c r="AP18" s="243">
        <v>26.5177099317415</v>
      </c>
      <c r="AQ18" s="243">
        <v>27.609037781643998</v>
      </c>
      <c r="AR18" s="243">
        <v>27.981381480665402</v>
      </c>
      <c r="AS18" s="243">
        <v>28.036311471811398</v>
      </c>
      <c r="AT18" s="243">
        <v>26.269861305936601</v>
      </c>
      <c r="AU18" s="243">
        <v>27.9281621356496</v>
      </c>
      <c r="AV18" s="243">
        <v>28.4998068424606</v>
      </c>
      <c r="AW18" s="243">
        <v>27.790807106624801</v>
      </c>
      <c r="AX18" s="243">
        <v>26.555786571740601</v>
      </c>
      <c r="AY18" s="243">
        <v>25.815733274234798</v>
      </c>
      <c r="AZ18" s="243">
        <v>27.156893674070901</v>
      </c>
      <c r="BA18" s="243">
        <v>28.293850015705502</v>
      </c>
      <c r="BB18" s="243">
        <v>26.930154125674299</v>
      </c>
      <c r="BC18" s="243">
        <v>29.071278816041701</v>
      </c>
      <c r="BD18" s="243">
        <v>29.3123620023912</v>
      </c>
      <c r="BE18" s="243">
        <v>28.465075717741001</v>
      </c>
      <c r="BF18" s="243">
        <v>24.4304178271945</v>
      </c>
      <c r="BG18" s="243">
        <v>24.255722547066899</v>
      </c>
      <c r="BH18" s="243">
        <v>24.8173474354533</v>
      </c>
      <c r="BI18" s="243">
        <v>25.400815965639399</v>
      </c>
      <c r="BJ18" s="243">
        <v>27.435496094311301</v>
      </c>
      <c r="BK18" s="243"/>
    </row>
    <row r="19" spans="1:63" x14ac:dyDescent="0.2">
      <c r="A19" s="233" t="s">
        <v>41</v>
      </c>
      <c r="B19" s="243">
        <v>3306.3566012983702</v>
      </c>
      <c r="C19" s="243">
        <v>2158.90196797618</v>
      </c>
      <c r="D19" s="243">
        <v>1834.6500355568701</v>
      </c>
      <c r="E19" s="243">
        <v>3173.4602304118298</v>
      </c>
      <c r="F19" s="243">
        <v>3624.62713720693</v>
      </c>
      <c r="G19" s="243">
        <v>2092.7324100668302</v>
      </c>
      <c r="H19" s="243">
        <v>1535.20655129803</v>
      </c>
      <c r="I19" s="243">
        <v>3474.6910974877901</v>
      </c>
      <c r="J19" s="243">
        <v>4966.8258754325798</v>
      </c>
      <c r="K19" s="243">
        <v>2516.2020864341298</v>
      </c>
      <c r="L19" s="243">
        <v>1584.21657083222</v>
      </c>
      <c r="M19" s="243">
        <v>4124.65191155496</v>
      </c>
      <c r="N19" s="243">
        <v>4313.8838172928199</v>
      </c>
      <c r="O19" s="243">
        <v>2189.67090138404</v>
      </c>
      <c r="P19" s="243">
        <v>1528.5420975936199</v>
      </c>
      <c r="Q19" s="243">
        <v>2782.6542875344198</v>
      </c>
      <c r="R19" s="243">
        <v>3697.34979533662</v>
      </c>
      <c r="S19" s="243">
        <v>2003.86420882794</v>
      </c>
      <c r="T19" s="243">
        <v>1448.7785538625401</v>
      </c>
      <c r="U19" s="243">
        <v>2939.3014652553702</v>
      </c>
      <c r="V19" s="243">
        <v>3755.3255512471501</v>
      </c>
      <c r="W19" s="243">
        <v>1962.5008564546699</v>
      </c>
      <c r="X19" s="243">
        <v>1495.0511929741499</v>
      </c>
      <c r="Y19" s="243">
        <v>2477.12537466206</v>
      </c>
      <c r="Z19" s="243">
        <v>2884.0062523536299</v>
      </c>
      <c r="AA19" s="243">
        <v>1895.9285521863701</v>
      </c>
      <c r="AB19" s="243">
        <v>1378.92337456424</v>
      </c>
      <c r="AC19" s="243">
        <v>2519.43160030937</v>
      </c>
      <c r="AD19" s="243">
        <v>2944.4654153359702</v>
      </c>
      <c r="AE19" s="243">
        <v>1676.209538542</v>
      </c>
      <c r="AF19" s="243">
        <v>1203.0624784097599</v>
      </c>
      <c r="AG19" s="243">
        <v>2387.6628291904099</v>
      </c>
      <c r="AH19" s="243">
        <v>3113.40473372727</v>
      </c>
      <c r="AI19" s="243">
        <v>1768.57592904485</v>
      </c>
      <c r="AJ19" s="243">
        <v>1337.5900067530799</v>
      </c>
      <c r="AK19" s="243">
        <v>2440.6475319477699</v>
      </c>
      <c r="AL19" s="243">
        <v>2628.5318185761398</v>
      </c>
      <c r="AM19" s="243">
        <v>1757.42753187834</v>
      </c>
      <c r="AN19" s="243">
        <v>1500.4067287385301</v>
      </c>
      <c r="AO19" s="243">
        <v>2323.82371154568</v>
      </c>
      <c r="AP19" s="243">
        <v>2908.63224845679</v>
      </c>
      <c r="AQ19" s="243">
        <v>1641.49158322516</v>
      </c>
      <c r="AR19" s="243">
        <v>1389.8733118589901</v>
      </c>
      <c r="AS19" s="243">
        <v>2419.7134212325</v>
      </c>
      <c r="AT19" s="243">
        <v>2646.8835860931299</v>
      </c>
      <c r="AU19" s="243">
        <v>1327.61845639222</v>
      </c>
      <c r="AV19" s="243">
        <v>1238.2142462777099</v>
      </c>
      <c r="AW19" s="243">
        <v>1911.90945199309</v>
      </c>
      <c r="AX19" s="243">
        <v>1959.7589381675</v>
      </c>
      <c r="AY19" s="243">
        <v>1483.1541977475599</v>
      </c>
      <c r="AZ19" s="243">
        <v>1301.08213857685</v>
      </c>
      <c r="BA19" s="243">
        <v>1857.2234376696899</v>
      </c>
      <c r="BB19" s="243">
        <v>2176.2227870126198</v>
      </c>
      <c r="BC19" s="243">
        <v>1628.11168087533</v>
      </c>
      <c r="BD19" s="243">
        <v>1334.7078459786001</v>
      </c>
      <c r="BE19" s="243">
        <v>2135.88333599622</v>
      </c>
      <c r="BF19" s="243">
        <v>1974.8615088878601</v>
      </c>
      <c r="BG19" s="243">
        <v>1616.29407188408</v>
      </c>
      <c r="BH19" s="243">
        <v>1274.2045819862799</v>
      </c>
      <c r="BI19" s="243">
        <v>2021.63877627427</v>
      </c>
      <c r="BJ19" s="243">
        <v>1877.4469328268899</v>
      </c>
      <c r="BK19" s="243"/>
    </row>
    <row r="20" spans="1:63" x14ac:dyDescent="0.2">
      <c r="A20" s="233" t="s">
        <v>9</v>
      </c>
      <c r="B20" s="243">
        <v>460.63892907031402</v>
      </c>
      <c r="C20" s="243">
        <v>492.59454791938202</v>
      </c>
      <c r="D20" s="243">
        <v>481.526993313839</v>
      </c>
      <c r="E20" s="243">
        <v>501.24654686779797</v>
      </c>
      <c r="F20" s="243">
        <v>461.13620341769899</v>
      </c>
      <c r="G20" s="243">
        <v>477.70534077488298</v>
      </c>
      <c r="H20" s="243">
        <v>475.63974729414298</v>
      </c>
      <c r="I20" s="243">
        <v>489.35787411311298</v>
      </c>
      <c r="J20" s="243">
        <v>485.74142847169099</v>
      </c>
      <c r="K20" s="243">
        <v>485.05103628066303</v>
      </c>
      <c r="L20" s="243">
        <v>492.66090616725398</v>
      </c>
      <c r="M20" s="243">
        <v>538.37448587533697</v>
      </c>
      <c r="N20" s="243">
        <v>493.318649842659</v>
      </c>
      <c r="O20" s="243">
        <v>511.23086918960001</v>
      </c>
      <c r="P20" s="243">
        <v>505.75385830178601</v>
      </c>
      <c r="Q20" s="243">
        <v>511.845753367236</v>
      </c>
      <c r="R20" s="243">
        <v>492.65832544124402</v>
      </c>
      <c r="S20" s="243">
        <v>481.24666938596698</v>
      </c>
      <c r="T20" s="243">
        <v>489.32625805615299</v>
      </c>
      <c r="U20" s="243">
        <v>504.200265957574</v>
      </c>
      <c r="V20" s="243">
        <v>475.93493325030602</v>
      </c>
      <c r="W20" s="243">
        <v>488.39449003186598</v>
      </c>
      <c r="X20" s="243">
        <v>491.69955670795503</v>
      </c>
      <c r="Y20" s="243">
        <v>490.60697624902002</v>
      </c>
      <c r="Z20" s="243">
        <v>458.74347836026698</v>
      </c>
      <c r="AA20" s="243">
        <v>466.487540012458</v>
      </c>
      <c r="AB20" s="243">
        <v>476.71398194228402</v>
      </c>
      <c r="AC20" s="243">
        <v>483.96013773292202</v>
      </c>
      <c r="AD20" s="243">
        <v>467.53744257406498</v>
      </c>
      <c r="AE20" s="243">
        <v>488.94838871706298</v>
      </c>
      <c r="AF20" s="243">
        <v>484.409347354766</v>
      </c>
      <c r="AG20" s="243">
        <v>502.42955396877397</v>
      </c>
      <c r="AH20" s="243">
        <v>458.75084395894299</v>
      </c>
      <c r="AI20" s="243">
        <v>486.16584009336901</v>
      </c>
      <c r="AJ20" s="243">
        <v>495.346902654281</v>
      </c>
      <c r="AK20" s="243">
        <v>514.91959584873803</v>
      </c>
      <c r="AL20" s="243">
        <v>438.97304463967902</v>
      </c>
      <c r="AM20" s="243">
        <v>478.02292350173502</v>
      </c>
      <c r="AN20" s="243">
        <v>479.09928699159099</v>
      </c>
      <c r="AO20" s="243">
        <v>468.97857933152</v>
      </c>
      <c r="AP20" s="243">
        <v>423.30322148119501</v>
      </c>
      <c r="AQ20" s="243">
        <v>475.32869306508297</v>
      </c>
      <c r="AR20" s="243">
        <v>479.30051646459202</v>
      </c>
      <c r="AS20" s="243">
        <v>459.053785918465</v>
      </c>
      <c r="AT20" s="243">
        <v>441.42410696344001</v>
      </c>
      <c r="AU20" s="243">
        <v>495.98183068847698</v>
      </c>
      <c r="AV20" s="243">
        <v>499.90907147832002</v>
      </c>
      <c r="AW20" s="243">
        <v>478.828324331403</v>
      </c>
      <c r="AX20" s="243">
        <v>457.19528935204801</v>
      </c>
      <c r="AY20" s="243">
        <v>456.35499051473897</v>
      </c>
      <c r="AZ20" s="243">
        <v>484.59702503811002</v>
      </c>
      <c r="BA20" s="243">
        <v>490.02040425026001</v>
      </c>
      <c r="BB20" s="243">
        <v>453.15562521304099</v>
      </c>
      <c r="BC20" s="243">
        <v>518.45009404041105</v>
      </c>
      <c r="BD20" s="243">
        <v>510.99951270143799</v>
      </c>
      <c r="BE20" s="243">
        <v>489.06780170379</v>
      </c>
      <c r="BF20" s="243">
        <v>426.70784974669101</v>
      </c>
      <c r="BG20" s="243">
        <v>426.92962211563298</v>
      </c>
      <c r="BH20" s="243">
        <v>431.31908874878002</v>
      </c>
      <c r="BI20" s="243">
        <v>438.57875760766598</v>
      </c>
      <c r="BJ20" s="243">
        <v>419.63642023004797</v>
      </c>
      <c r="BK20" s="243"/>
    </row>
    <row r="21" spans="1:63" x14ac:dyDescent="0.2">
      <c r="A21" s="233" t="s">
        <v>10</v>
      </c>
      <c r="B21" s="243">
        <v>509.57821944905697</v>
      </c>
      <c r="C21" s="243">
        <v>545.86342203815695</v>
      </c>
      <c r="D21" s="243">
        <v>533.12074575910697</v>
      </c>
      <c r="E21" s="243">
        <v>524.43739258682797</v>
      </c>
      <c r="F21" s="243">
        <v>453.58063146435097</v>
      </c>
      <c r="G21" s="243">
        <v>488.98661011494897</v>
      </c>
      <c r="H21" s="243">
        <v>491.10033152993799</v>
      </c>
      <c r="I21" s="243">
        <v>488.046856339925</v>
      </c>
      <c r="J21" s="243">
        <v>478.92723695067002</v>
      </c>
      <c r="K21" s="243">
        <v>500.84802126367902</v>
      </c>
      <c r="L21" s="243">
        <v>504.38202947211403</v>
      </c>
      <c r="M21" s="243">
        <v>515.82196562790205</v>
      </c>
      <c r="N21" s="243">
        <v>504.177649581791</v>
      </c>
      <c r="O21" s="243">
        <v>527.26888691015301</v>
      </c>
      <c r="P21" s="243">
        <v>520.79284477794602</v>
      </c>
      <c r="Q21" s="243">
        <v>510.99177046110498</v>
      </c>
      <c r="R21" s="243">
        <v>459.44698120956201</v>
      </c>
      <c r="S21" s="243">
        <v>468.26914914849402</v>
      </c>
      <c r="T21" s="243">
        <v>466.89661893452802</v>
      </c>
      <c r="U21" s="243">
        <v>473.552098986033</v>
      </c>
      <c r="V21" s="243">
        <v>451.96810857417699</v>
      </c>
      <c r="W21" s="243">
        <v>471.73000902832803</v>
      </c>
      <c r="X21" s="243">
        <v>469.65563879285401</v>
      </c>
      <c r="Y21" s="243">
        <v>460.007678564473</v>
      </c>
      <c r="Z21" s="243">
        <v>416.67951209636999</v>
      </c>
      <c r="AA21" s="243">
        <v>438.66402030551399</v>
      </c>
      <c r="AB21" s="243">
        <v>436.61042039581002</v>
      </c>
      <c r="AC21" s="243">
        <v>434.031474135586</v>
      </c>
      <c r="AD21" s="243">
        <v>418.30930105706102</v>
      </c>
      <c r="AE21" s="243">
        <v>436.52636143368102</v>
      </c>
      <c r="AF21" s="243">
        <v>435.320805452375</v>
      </c>
      <c r="AG21" s="243">
        <v>434.68779083535799</v>
      </c>
      <c r="AH21" s="243">
        <v>403.82556401091398</v>
      </c>
      <c r="AI21" s="243">
        <v>426.23740205973797</v>
      </c>
      <c r="AJ21" s="243">
        <v>432.44137535884403</v>
      </c>
      <c r="AK21" s="243">
        <v>434.29005175900102</v>
      </c>
      <c r="AL21" s="243">
        <v>396.33412373262303</v>
      </c>
      <c r="AM21" s="243">
        <v>419.213792822389</v>
      </c>
      <c r="AN21" s="243">
        <v>420.38871393952098</v>
      </c>
      <c r="AO21" s="243">
        <v>410.83373247281202</v>
      </c>
      <c r="AP21" s="243">
        <v>389.556567140916</v>
      </c>
      <c r="AQ21" s="243">
        <v>419.44077146108901</v>
      </c>
      <c r="AR21" s="243">
        <v>424.72330400922601</v>
      </c>
      <c r="AS21" s="243">
        <v>408.87234263298001</v>
      </c>
      <c r="AT21" s="243">
        <v>397.24594478449802</v>
      </c>
      <c r="AU21" s="243">
        <v>428.16056363460598</v>
      </c>
      <c r="AV21" s="243">
        <v>433.66628264529697</v>
      </c>
      <c r="AW21" s="243">
        <v>416.83096347403199</v>
      </c>
      <c r="AX21" s="243">
        <v>372.786979837557</v>
      </c>
      <c r="AY21" s="243">
        <v>367.41557921459599</v>
      </c>
      <c r="AZ21" s="243">
        <v>388.98817588189701</v>
      </c>
      <c r="BA21" s="243">
        <v>381.66372489772499</v>
      </c>
      <c r="BB21" s="243">
        <v>346.05253849909002</v>
      </c>
      <c r="BC21" s="243">
        <v>379.14435162685498</v>
      </c>
      <c r="BD21" s="243">
        <v>382.75075017097498</v>
      </c>
      <c r="BE21" s="243">
        <v>363.90864447432801</v>
      </c>
      <c r="BF21" s="243">
        <v>314.63214342642999</v>
      </c>
      <c r="BG21" s="243">
        <v>322.26560761260902</v>
      </c>
      <c r="BH21" s="243">
        <v>327.68965832429001</v>
      </c>
      <c r="BI21" s="243">
        <v>323.69098329909099</v>
      </c>
      <c r="BJ21" s="243">
        <v>314.23849812199398</v>
      </c>
      <c r="BK21" s="243"/>
    </row>
    <row r="22" spans="1:63" x14ac:dyDescent="0.2">
      <c r="A22" s="233" t="s">
        <v>42</v>
      </c>
      <c r="B22" s="243">
        <v>2610.0872215147101</v>
      </c>
      <c r="C22" s="243">
        <v>2801.4706908646499</v>
      </c>
      <c r="D22" s="243">
        <v>2728.9863478777102</v>
      </c>
      <c r="E22" s="243">
        <v>2802.39366891705</v>
      </c>
      <c r="F22" s="243">
        <v>2328.2201655332001</v>
      </c>
      <c r="G22" s="243">
        <v>2497.67003651296</v>
      </c>
      <c r="H22" s="243">
        <v>2451.1326042344199</v>
      </c>
      <c r="I22" s="243">
        <v>2477.1150787903698</v>
      </c>
      <c r="J22" s="243">
        <v>2434.4176634698902</v>
      </c>
      <c r="K22" s="243">
        <v>2429.1778093958801</v>
      </c>
      <c r="L22" s="243">
        <v>2461.8779893463702</v>
      </c>
      <c r="M22" s="243">
        <v>2520.7802163431602</v>
      </c>
      <c r="N22" s="243">
        <v>2145.4043254999001</v>
      </c>
      <c r="O22" s="243">
        <v>2226.9900003418102</v>
      </c>
      <c r="P22" s="243">
        <v>2169.9688330172098</v>
      </c>
      <c r="Q22" s="243">
        <v>2053.4629479862801</v>
      </c>
      <c r="R22" s="243">
        <v>1774.35168131914</v>
      </c>
      <c r="S22" s="243">
        <v>1867.33838495952</v>
      </c>
      <c r="T22" s="243">
        <v>1887.5963802103399</v>
      </c>
      <c r="U22" s="243">
        <v>1944.28963736008</v>
      </c>
      <c r="V22" s="243">
        <v>1885.95316039674</v>
      </c>
      <c r="W22" s="243">
        <v>2049.3940834207801</v>
      </c>
      <c r="X22" s="243">
        <v>1876.72673358157</v>
      </c>
      <c r="Y22" s="243">
        <v>1856.8158910669299</v>
      </c>
      <c r="Z22" s="243">
        <v>1743.20211172575</v>
      </c>
      <c r="AA22" s="243">
        <v>1942.8614425649801</v>
      </c>
      <c r="AB22" s="243">
        <v>2150.4284485257499</v>
      </c>
      <c r="AC22" s="243">
        <v>1881.81410334626</v>
      </c>
      <c r="AD22" s="243">
        <v>2082.1440514966898</v>
      </c>
      <c r="AE22" s="243">
        <v>2024.72298010597</v>
      </c>
      <c r="AF22" s="243">
        <v>2122.1834842245298</v>
      </c>
      <c r="AG22" s="243">
        <v>2004.72951762306</v>
      </c>
      <c r="AH22" s="243">
        <v>2150.3902083021899</v>
      </c>
      <c r="AI22" s="243">
        <v>2135.6527025486598</v>
      </c>
      <c r="AJ22" s="243">
        <v>2362.1759480266701</v>
      </c>
      <c r="AK22" s="243">
        <v>2325.7363925837599</v>
      </c>
      <c r="AL22" s="243">
        <v>2033.7386766463901</v>
      </c>
      <c r="AM22" s="243">
        <v>2089.9014535956899</v>
      </c>
      <c r="AN22" s="243">
        <v>2153.5089485656499</v>
      </c>
      <c r="AO22" s="243">
        <v>2108.0802299807501</v>
      </c>
      <c r="AP22" s="243">
        <v>1898.04475682471</v>
      </c>
      <c r="AQ22" s="243">
        <v>2131.4367827134702</v>
      </c>
      <c r="AR22" s="243">
        <v>2194.4877260061899</v>
      </c>
      <c r="AS22" s="243">
        <v>2052.3316940647101</v>
      </c>
      <c r="AT22" s="243">
        <v>1874.89703602899</v>
      </c>
      <c r="AU22" s="243">
        <v>2101.9802166561499</v>
      </c>
      <c r="AV22" s="243">
        <v>2174.85760773015</v>
      </c>
      <c r="AW22" s="243">
        <v>1997.5932687981499</v>
      </c>
      <c r="AX22" s="243">
        <v>1789.55025137194</v>
      </c>
      <c r="AY22" s="243">
        <v>1295.8904688912601</v>
      </c>
      <c r="AZ22" s="243">
        <v>1465.1316420082401</v>
      </c>
      <c r="BA22" s="243">
        <v>1410.15694005251</v>
      </c>
      <c r="BB22" s="243">
        <v>1427.8232100985199</v>
      </c>
      <c r="BC22" s="243">
        <v>1592.1350287928001</v>
      </c>
      <c r="BD22" s="243">
        <v>1594.1669945557901</v>
      </c>
      <c r="BE22" s="243">
        <v>1669.56876037794</v>
      </c>
      <c r="BF22" s="243">
        <v>1664.85502760386</v>
      </c>
      <c r="BG22" s="243">
        <v>1880.3486447950199</v>
      </c>
      <c r="BH22" s="243">
        <v>1700.8952790339899</v>
      </c>
      <c r="BI22" s="243">
        <v>1769.6191315005001</v>
      </c>
      <c r="BJ22" s="243">
        <v>1752.3770915730199</v>
      </c>
      <c r="BK22" s="243"/>
    </row>
    <row r="23" spans="1:63" x14ac:dyDescent="0.2">
      <c r="A23" s="233" t="s">
        <v>11</v>
      </c>
      <c r="B23" s="243">
        <v>21.210614738841699</v>
      </c>
      <c r="C23" s="243">
        <v>22.2007425087372</v>
      </c>
      <c r="D23" s="243">
        <v>21.6926242474205</v>
      </c>
      <c r="E23" s="243">
        <v>21.147133015666899</v>
      </c>
      <c r="F23" s="243">
        <v>20.372971572427801</v>
      </c>
      <c r="G23" s="243">
        <v>21.873068869103701</v>
      </c>
      <c r="H23" s="243">
        <v>22.0408174011678</v>
      </c>
      <c r="I23" s="243">
        <v>22.0445518217109</v>
      </c>
      <c r="J23" s="243">
        <v>22.489296391989001</v>
      </c>
      <c r="K23" s="243">
        <v>22.506344385843999</v>
      </c>
      <c r="L23" s="243">
        <v>22.621163226918</v>
      </c>
      <c r="M23" s="243">
        <v>23.663485088217701</v>
      </c>
      <c r="N23" s="243">
        <v>21.1541004715755</v>
      </c>
      <c r="O23" s="243">
        <v>22.032873888294901</v>
      </c>
      <c r="P23" s="243">
        <v>21.751753486734199</v>
      </c>
      <c r="Q23" s="243">
        <v>20.963488192175099</v>
      </c>
      <c r="R23" s="243">
        <v>19.6885067865834</v>
      </c>
      <c r="S23" s="243">
        <v>20.254427603642998</v>
      </c>
      <c r="T23" s="243">
        <v>20.404309819723501</v>
      </c>
      <c r="U23" s="243">
        <v>20.319637034597498</v>
      </c>
      <c r="V23" s="243">
        <v>19.486974437546401</v>
      </c>
      <c r="W23" s="243">
        <v>20.558707974771501</v>
      </c>
      <c r="X23" s="243">
        <v>20.620174802079401</v>
      </c>
      <c r="Y23" s="243">
        <v>19.730043278600501</v>
      </c>
      <c r="Z23" s="243">
        <v>18.612777011350499</v>
      </c>
      <c r="AA23" s="243">
        <v>19.885239058876799</v>
      </c>
      <c r="AB23" s="243">
        <v>19.9701513250975</v>
      </c>
      <c r="AC23" s="243">
        <v>19.378541684995799</v>
      </c>
      <c r="AD23" s="243">
        <v>18.9121405242179</v>
      </c>
      <c r="AE23" s="243">
        <v>20.205798486654398</v>
      </c>
      <c r="AF23" s="243">
        <v>20.460222056854299</v>
      </c>
      <c r="AG23" s="243">
        <v>19.9761669320023</v>
      </c>
      <c r="AH23" s="243">
        <v>18.1678205354856</v>
      </c>
      <c r="AI23" s="243">
        <v>19.522618311679299</v>
      </c>
      <c r="AJ23" s="243">
        <v>20.025059153003301</v>
      </c>
      <c r="AK23" s="243">
        <v>19.639062510725001</v>
      </c>
      <c r="AL23" s="243">
        <v>17.9774891719231</v>
      </c>
      <c r="AM23" s="243">
        <v>19.437680607197901</v>
      </c>
      <c r="AN23" s="243">
        <v>19.6870077701609</v>
      </c>
      <c r="AO23" s="243">
        <v>18.862496121951398</v>
      </c>
      <c r="AP23" s="243">
        <v>17.102598155759502</v>
      </c>
      <c r="AQ23" s="243">
        <v>18.797938084707098</v>
      </c>
      <c r="AR23" s="243">
        <v>19.282558984301399</v>
      </c>
      <c r="AS23" s="243">
        <v>18.232306024927102</v>
      </c>
      <c r="AT23" s="243">
        <v>16.758794856293399</v>
      </c>
      <c r="AU23" s="243">
        <v>18.401713774094102</v>
      </c>
      <c r="AV23" s="243">
        <v>18.8357425561017</v>
      </c>
      <c r="AW23" s="243">
        <v>17.8410608137266</v>
      </c>
      <c r="AX23" s="243">
        <v>16.2010594644177</v>
      </c>
      <c r="AY23" s="243">
        <v>15.9601680931271</v>
      </c>
      <c r="AZ23" s="243">
        <v>17.286686303789601</v>
      </c>
      <c r="BA23" s="243">
        <v>16.671686489545099</v>
      </c>
      <c r="BB23" s="243">
        <v>15.366240930069001</v>
      </c>
      <c r="BC23" s="243">
        <v>17.253095122050599</v>
      </c>
      <c r="BD23" s="243">
        <v>17.662076014031101</v>
      </c>
      <c r="BE23" s="243">
        <v>16.439197487425599</v>
      </c>
      <c r="BF23" s="243">
        <v>15.0750646015442</v>
      </c>
      <c r="BG23" s="243">
        <v>15.1907558763494</v>
      </c>
      <c r="BH23" s="243">
        <v>15.575111721879599</v>
      </c>
      <c r="BI23" s="243">
        <v>15.456261885872401</v>
      </c>
      <c r="BJ23" s="243">
        <v>15.1069080430337</v>
      </c>
      <c r="BK23" s="243"/>
    </row>
    <row r="24" spans="1:63" x14ac:dyDescent="0.2">
      <c r="A24" s="233" t="s">
        <v>43</v>
      </c>
      <c r="B24" s="243">
        <v>10.4261021234718</v>
      </c>
      <c r="C24" s="243">
        <v>11.1173635905698</v>
      </c>
      <c r="D24" s="243">
        <v>11.0438786202737</v>
      </c>
      <c r="E24" s="243">
        <v>10.6004804085452</v>
      </c>
      <c r="F24" s="243">
        <v>9.7852641236341107</v>
      </c>
      <c r="G24" s="243">
        <v>10.5551208210741</v>
      </c>
      <c r="H24" s="243">
        <v>10.7312298234678</v>
      </c>
      <c r="I24" s="243">
        <v>10.415018462235601</v>
      </c>
      <c r="J24" s="243">
        <v>10.266314561604201</v>
      </c>
      <c r="K24" s="243">
        <v>10.4762055161123</v>
      </c>
      <c r="L24" s="243">
        <v>10.713770663610999</v>
      </c>
      <c r="M24" s="243">
        <v>10.8819615976603</v>
      </c>
      <c r="N24" s="243">
        <v>9.7132851632213093</v>
      </c>
      <c r="O24" s="243">
        <v>10.301817708859399</v>
      </c>
      <c r="P24" s="243">
        <v>10.296295846010601</v>
      </c>
      <c r="Q24" s="243">
        <v>9.7751146677537299</v>
      </c>
      <c r="R24" s="243">
        <v>8.8183025321152506</v>
      </c>
      <c r="S24" s="243">
        <v>9.1463545539946605</v>
      </c>
      <c r="T24" s="243">
        <v>9.2979637538439306</v>
      </c>
      <c r="U24" s="243">
        <v>9.1103210043025804</v>
      </c>
      <c r="V24" s="243">
        <v>8.0807990859224592</v>
      </c>
      <c r="W24" s="243">
        <v>8.6510930348625408</v>
      </c>
      <c r="X24" s="243">
        <v>8.7572974447201606</v>
      </c>
      <c r="Y24" s="243">
        <v>8.2586329617559802</v>
      </c>
      <c r="Z24" s="243">
        <v>7.5845463325485003</v>
      </c>
      <c r="AA24" s="243">
        <v>8.1562200048496294</v>
      </c>
      <c r="AB24" s="243">
        <v>8.2694485968236702</v>
      </c>
      <c r="AC24" s="243">
        <v>7.9445837113503304</v>
      </c>
      <c r="AD24" s="243">
        <v>7.0726013364234399</v>
      </c>
      <c r="AE24" s="243">
        <v>7.6089887577113897</v>
      </c>
      <c r="AF24" s="243">
        <v>7.72481444634907</v>
      </c>
      <c r="AG24" s="243">
        <v>7.4739492371199896</v>
      </c>
      <c r="AH24" s="243">
        <v>6.3797330457640502</v>
      </c>
      <c r="AI24" s="243">
        <v>6.8880743150286703</v>
      </c>
      <c r="AJ24" s="243">
        <v>7.0684144466336898</v>
      </c>
      <c r="AK24" s="243">
        <v>6.8695351754671803</v>
      </c>
      <c r="AL24" s="243">
        <v>6.0424999481725203</v>
      </c>
      <c r="AM24" s="243">
        <v>6.55987598922722</v>
      </c>
      <c r="AN24" s="243">
        <v>6.6654395294982098</v>
      </c>
      <c r="AO24" s="243">
        <v>6.3212004914188498</v>
      </c>
      <c r="AP24" s="243">
        <v>5.7205033590807899</v>
      </c>
      <c r="AQ24" s="243">
        <v>6.2941442159124099</v>
      </c>
      <c r="AR24" s="243">
        <v>6.5013087217591901</v>
      </c>
      <c r="AS24" s="243">
        <v>6.0848788886794001</v>
      </c>
      <c r="AT24" s="243">
        <v>5.3849752321160302</v>
      </c>
      <c r="AU24" s="243">
        <v>5.9430695585970499</v>
      </c>
      <c r="AV24" s="243">
        <v>6.1341666467002103</v>
      </c>
      <c r="AW24" s="243">
        <v>5.72926808735658</v>
      </c>
      <c r="AX24" s="243">
        <v>5.2756282049752699</v>
      </c>
      <c r="AY24" s="243">
        <v>5.24388257064565</v>
      </c>
      <c r="AZ24" s="243">
        <v>5.75311626291038</v>
      </c>
      <c r="BA24" s="243">
        <v>5.3687522195869901</v>
      </c>
      <c r="BB24" s="243">
        <v>4.8375242985093401</v>
      </c>
      <c r="BC24" s="243">
        <v>5.4722361351997302</v>
      </c>
      <c r="BD24" s="243">
        <v>5.7119092313523403</v>
      </c>
      <c r="BE24" s="243">
        <v>5.2014011141978402</v>
      </c>
      <c r="BF24" s="243">
        <v>4.6259489038136303</v>
      </c>
      <c r="BG24" s="243">
        <v>4.8247514700723197</v>
      </c>
      <c r="BH24" s="243">
        <v>4.9933280406313303</v>
      </c>
      <c r="BI24" s="243">
        <v>4.8163867626147496</v>
      </c>
      <c r="BJ24" s="243">
        <v>4.6769023270783698</v>
      </c>
      <c r="BK24" s="243"/>
    </row>
    <row r="25" spans="1:63" x14ac:dyDescent="0.2">
      <c r="A25" s="233" t="s">
        <v>12</v>
      </c>
      <c r="B25" s="243">
        <v>10.1545041636573</v>
      </c>
      <c r="C25" s="243">
        <v>10.1004076828038</v>
      </c>
      <c r="D25" s="243">
        <v>9.4527253349774103</v>
      </c>
      <c r="E25" s="243">
        <v>9.5681661737522496</v>
      </c>
      <c r="F25" s="243">
        <v>7.9401034854619299</v>
      </c>
      <c r="G25" s="243">
        <v>8.2137772462534198</v>
      </c>
      <c r="H25" s="243">
        <v>8.0547841586979505</v>
      </c>
      <c r="I25" s="243">
        <v>8.9686528318252705</v>
      </c>
      <c r="J25" s="243">
        <v>8.3224966419715507</v>
      </c>
      <c r="K25" s="243">
        <v>7.7127483415059901</v>
      </c>
      <c r="L25" s="243">
        <v>7.27451965228102</v>
      </c>
      <c r="M25" s="243">
        <v>8.5514092666340904</v>
      </c>
      <c r="N25" s="243">
        <v>8.9442123168886702</v>
      </c>
      <c r="O25" s="243">
        <v>8.1553869728546093</v>
      </c>
      <c r="P25" s="243">
        <v>7.4624335445709997</v>
      </c>
      <c r="Q25" s="243">
        <v>7.9280689759286096</v>
      </c>
      <c r="R25" s="243">
        <v>6.7397182438816197</v>
      </c>
      <c r="S25" s="243">
        <v>6.1861453564326201</v>
      </c>
      <c r="T25" s="243">
        <v>5.8659835941334402</v>
      </c>
      <c r="U25" s="243">
        <v>6.9554527335835603</v>
      </c>
      <c r="V25" s="243">
        <v>6.71238597571468</v>
      </c>
      <c r="W25" s="243">
        <v>6.0954600834293098</v>
      </c>
      <c r="X25" s="243">
        <v>5.7120494783794502</v>
      </c>
      <c r="Y25" s="243">
        <v>6.1948137655952502</v>
      </c>
      <c r="Z25" s="243">
        <v>6.2913566604196696</v>
      </c>
      <c r="AA25" s="243">
        <v>5.8846401176193801</v>
      </c>
      <c r="AB25" s="243">
        <v>5.5915462539567899</v>
      </c>
      <c r="AC25" s="243">
        <v>5.9868462689345998</v>
      </c>
      <c r="AD25" s="243">
        <v>5.6722215594373697</v>
      </c>
      <c r="AE25" s="243">
        <v>5.2961157341695904</v>
      </c>
      <c r="AF25" s="243">
        <v>4.8940715334914602</v>
      </c>
      <c r="AG25" s="243">
        <v>5.4163389293039499</v>
      </c>
      <c r="AH25" s="243">
        <v>5.2198935064340803</v>
      </c>
      <c r="AI25" s="243">
        <v>4.8493935731609596</v>
      </c>
      <c r="AJ25" s="243">
        <v>4.7278882018706003</v>
      </c>
      <c r="AK25" s="243">
        <v>5.6729165620730804</v>
      </c>
      <c r="AL25" s="243">
        <v>4.86310556775428</v>
      </c>
      <c r="AM25" s="243">
        <v>4.5478883550525104</v>
      </c>
      <c r="AN25" s="243">
        <v>4.4329284260892496</v>
      </c>
      <c r="AO25" s="243">
        <v>4.7289759480144697</v>
      </c>
      <c r="AP25" s="243">
        <v>4.7948644966027203</v>
      </c>
      <c r="AQ25" s="243">
        <v>4.5455430998403603</v>
      </c>
      <c r="AR25" s="243">
        <v>4.4499697919949002</v>
      </c>
      <c r="AS25" s="243">
        <v>4.6831396916644303</v>
      </c>
      <c r="AT25" s="243">
        <v>4.7034006944704601</v>
      </c>
      <c r="AU25" s="243">
        <v>4.38809818585825</v>
      </c>
      <c r="AV25" s="243">
        <v>4.2852666696690802</v>
      </c>
      <c r="AW25" s="243">
        <v>4.5516103500589402</v>
      </c>
      <c r="AX25" s="243">
        <v>4.6618732686593001</v>
      </c>
      <c r="AY25" s="243">
        <v>4.0368392798446697</v>
      </c>
      <c r="AZ25" s="243">
        <v>4.1272391704458302</v>
      </c>
      <c r="BA25" s="243">
        <v>4.4737010268392297</v>
      </c>
      <c r="BB25" s="243">
        <v>4.5143963616836604</v>
      </c>
      <c r="BC25" s="243">
        <v>4.32713374224398</v>
      </c>
      <c r="BD25" s="243">
        <v>4.2280416395533402</v>
      </c>
      <c r="BE25" s="243">
        <v>4.3897436541954002</v>
      </c>
      <c r="BF25" s="243">
        <v>3.9457499255453699</v>
      </c>
      <c r="BG25" s="243">
        <v>3.5454513464661201</v>
      </c>
      <c r="BH25" s="243">
        <v>3.5077681468224502</v>
      </c>
      <c r="BI25" s="243">
        <v>3.7708612596122002</v>
      </c>
      <c r="BJ25" s="243">
        <v>3.9271366526079601</v>
      </c>
      <c r="BK25" s="243"/>
    </row>
    <row r="26" spans="1:63" x14ac:dyDescent="0.2">
      <c r="A26" s="233" t="s">
        <v>13</v>
      </c>
      <c r="B26" s="243">
        <v>21.7147495152389</v>
      </c>
      <c r="C26" s="243">
        <v>24.3726041825328</v>
      </c>
      <c r="D26" s="243">
        <v>24.500898888038201</v>
      </c>
      <c r="E26" s="243">
        <v>22.805819501580299</v>
      </c>
      <c r="F26" s="243">
        <v>21.8056784342977</v>
      </c>
      <c r="G26" s="243">
        <v>24.700795702275499</v>
      </c>
      <c r="H26" s="243">
        <v>25.242817032164702</v>
      </c>
      <c r="I26" s="243">
        <v>23.1640298679736</v>
      </c>
      <c r="J26" s="243">
        <v>19.9203145116626</v>
      </c>
      <c r="K26" s="243">
        <v>22.024780215265899</v>
      </c>
      <c r="L26" s="243">
        <v>22.7806896347515</v>
      </c>
      <c r="M26" s="243">
        <v>21.596759140467402</v>
      </c>
      <c r="N26" s="243">
        <v>21.339471817644501</v>
      </c>
      <c r="O26" s="243">
        <v>23.805548523555199</v>
      </c>
      <c r="P26" s="243">
        <v>24.013600440204399</v>
      </c>
      <c r="Q26" s="243">
        <v>22.286850272474599</v>
      </c>
      <c r="R26" s="243">
        <v>19.7805294861795</v>
      </c>
      <c r="S26" s="243">
        <v>21.0686670226339</v>
      </c>
      <c r="T26" s="243">
        <v>21.376205092240401</v>
      </c>
      <c r="U26" s="243">
        <v>20.378960188340699</v>
      </c>
      <c r="V26" s="243">
        <v>18.430842831686402</v>
      </c>
      <c r="W26" s="243">
        <v>20.3834137919361</v>
      </c>
      <c r="X26" s="243">
        <v>20.716493464967002</v>
      </c>
      <c r="Y26" s="243">
        <v>19.287761382696299</v>
      </c>
      <c r="Z26" s="243">
        <v>17.0032434977301</v>
      </c>
      <c r="AA26" s="243">
        <v>18.970569035857899</v>
      </c>
      <c r="AB26" s="243">
        <v>19.187108854513902</v>
      </c>
      <c r="AC26" s="243">
        <v>18.316031066457199</v>
      </c>
      <c r="AD26" s="243">
        <v>16.889839070252901</v>
      </c>
      <c r="AE26" s="243">
        <v>18.4642768271138</v>
      </c>
      <c r="AF26" s="243">
        <v>18.682542769722499</v>
      </c>
      <c r="AG26" s="243">
        <v>18.0067742118379</v>
      </c>
      <c r="AH26" s="243">
        <v>15.5899417154533</v>
      </c>
      <c r="AI26" s="243">
        <v>17.364183054117799</v>
      </c>
      <c r="AJ26" s="243">
        <v>17.829331199918698</v>
      </c>
      <c r="AK26" s="243">
        <v>17.046617671420901</v>
      </c>
      <c r="AL26" s="243">
        <v>15.394154635443</v>
      </c>
      <c r="AM26" s="243">
        <v>17.1988820649164</v>
      </c>
      <c r="AN26" s="243">
        <v>17.409110975555699</v>
      </c>
      <c r="AO26" s="243">
        <v>16.372614191341899</v>
      </c>
      <c r="AP26" s="243">
        <v>14.7889704119181</v>
      </c>
      <c r="AQ26" s="243">
        <v>16.8757377890466</v>
      </c>
      <c r="AR26" s="243">
        <v>17.371580221568699</v>
      </c>
      <c r="AS26" s="243">
        <v>16.023092049305198</v>
      </c>
      <c r="AT26" s="243">
        <v>14.0026007321857</v>
      </c>
      <c r="AU26" s="243">
        <v>15.9984776536376</v>
      </c>
      <c r="AV26" s="243">
        <v>16.501019852453702</v>
      </c>
      <c r="AW26" s="243">
        <v>15.171974629770601</v>
      </c>
      <c r="AX26" s="243">
        <v>12.9297925702404</v>
      </c>
      <c r="AY26" s="243">
        <v>13.2299145198725</v>
      </c>
      <c r="AZ26" s="243">
        <v>14.5737850984875</v>
      </c>
      <c r="BA26" s="243">
        <v>13.363468165514499</v>
      </c>
      <c r="BB26" s="243">
        <v>10.9554371351271</v>
      </c>
      <c r="BC26" s="243">
        <v>12.8904751888372</v>
      </c>
      <c r="BD26" s="243">
        <v>13.510268172508701</v>
      </c>
      <c r="BE26" s="243">
        <v>12.0144065133249</v>
      </c>
      <c r="BF26" s="243">
        <v>10.569709595315</v>
      </c>
      <c r="BG26" s="243">
        <v>11.400834937870099</v>
      </c>
      <c r="BH26" s="243">
        <v>11.8282959539763</v>
      </c>
      <c r="BI26" s="243">
        <v>11.1865518455139</v>
      </c>
      <c r="BJ26" s="243">
        <v>10.7068647820225</v>
      </c>
      <c r="BK26" s="243"/>
    </row>
    <row r="27" spans="1:63" x14ac:dyDescent="0.2">
      <c r="A27" s="233" t="s">
        <v>44</v>
      </c>
      <c r="B27" s="243">
        <v>18.1069021624355</v>
      </c>
      <c r="C27" s="243">
        <v>20.074067590159899</v>
      </c>
      <c r="D27" s="243">
        <v>19.986819623543401</v>
      </c>
      <c r="E27" s="243">
        <v>19.139794186273999</v>
      </c>
      <c r="F27" s="243">
        <v>18.7444683431615</v>
      </c>
      <c r="G27" s="243">
        <v>20.710195968097</v>
      </c>
      <c r="H27" s="243">
        <v>21.042120214910199</v>
      </c>
      <c r="I27" s="243">
        <v>20.0238286261194</v>
      </c>
      <c r="J27" s="243">
        <v>22.2048131348533</v>
      </c>
      <c r="K27" s="243">
        <v>23.898489853073201</v>
      </c>
      <c r="L27" s="243">
        <v>24.572158245474899</v>
      </c>
      <c r="M27" s="243">
        <v>24.272495268970701</v>
      </c>
      <c r="N27" s="243">
        <v>20.107935346196999</v>
      </c>
      <c r="O27" s="243">
        <v>21.887464446011499</v>
      </c>
      <c r="P27" s="243">
        <v>22.019438108776299</v>
      </c>
      <c r="Q27" s="243">
        <v>21.139285061194801</v>
      </c>
      <c r="R27" s="243">
        <v>22.013134398145102</v>
      </c>
      <c r="S27" s="243">
        <v>22.910161359559901</v>
      </c>
      <c r="T27" s="243">
        <v>23.057610280244599</v>
      </c>
      <c r="U27" s="243">
        <v>22.839002596941899</v>
      </c>
      <c r="V27" s="243">
        <v>20.401200267004601</v>
      </c>
      <c r="W27" s="243">
        <v>22.128867414138899</v>
      </c>
      <c r="X27" s="243">
        <v>22.275507666884302</v>
      </c>
      <c r="Y27" s="243">
        <v>21.4026147164892</v>
      </c>
      <c r="Z27" s="243">
        <v>19.229202146480599</v>
      </c>
      <c r="AA27" s="243">
        <v>20.951338850114499</v>
      </c>
      <c r="AB27" s="243">
        <v>21.049865636529699</v>
      </c>
      <c r="AC27" s="243">
        <v>20.8174673445397</v>
      </c>
      <c r="AD27" s="243">
        <v>20.3847722136809</v>
      </c>
      <c r="AE27" s="243">
        <v>21.779644686068899</v>
      </c>
      <c r="AF27" s="243">
        <v>21.7137970855227</v>
      </c>
      <c r="AG27" s="243">
        <v>21.651066838024001</v>
      </c>
      <c r="AH27" s="243">
        <v>19.469184710215</v>
      </c>
      <c r="AI27" s="243">
        <v>21.402941573947501</v>
      </c>
      <c r="AJ27" s="243">
        <v>21.889076629956499</v>
      </c>
      <c r="AK27" s="243">
        <v>21.5868498117832</v>
      </c>
      <c r="AL27" s="243">
        <v>20.277954094419201</v>
      </c>
      <c r="AM27" s="243">
        <v>22.320936483705498</v>
      </c>
      <c r="AN27" s="243">
        <v>22.433924279984499</v>
      </c>
      <c r="AO27" s="243">
        <v>21.5718880520025</v>
      </c>
      <c r="AP27" s="243">
        <v>18.445567236970099</v>
      </c>
      <c r="AQ27" s="243">
        <v>20.852683496426099</v>
      </c>
      <c r="AR27" s="243">
        <v>21.202040840576199</v>
      </c>
      <c r="AS27" s="243">
        <v>19.9621654998463</v>
      </c>
      <c r="AT27" s="243">
        <v>18.084571242194201</v>
      </c>
      <c r="AU27" s="243">
        <v>20.501450433578</v>
      </c>
      <c r="AV27" s="243">
        <v>20.903179157279801</v>
      </c>
      <c r="AW27" s="243">
        <v>19.5817646662607</v>
      </c>
      <c r="AX27" s="243">
        <v>17.947249629350502</v>
      </c>
      <c r="AY27" s="243">
        <v>18.2328279755864</v>
      </c>
      <c r="AZ27" s="243">
        <v>19.8877832113054</v>
      </c>
      <c r="BA27" s="243">
        <v>18.7182331198015</v>
      </c>
      <c r="BB27" s="243">
        <v>22.474406039600101</v>
      </c>
      <c r="BC27" s="243">
        <v>26.373321115171201</v>
      </c>
      <c r="BD27" s="243">
        <v>27.363694480187899</v>
      </c>
      <c r="BE27" s="243">
        <v>24.603938570549101</v>
      </c>
      <c r="BF27" s="243">
        <v>21.6154149112777</v>
      </c>
      <c r="BG27" s="243">
        <v>23.058316961461699</v>
      </c>
      <c r="BH27" s="243">
        <v>23.819587505545499</v>
      </c>
      <c r="BI27" s="243">
        <v>22.776684999613401</v>
      </c>
      <c r="BJ27" s="243">
        <v>21.788156358141698</v>
      </c>
      <c r="BK27" s="243"/>
    </row>
    <row r="28" spans="1:63" x14ac:dyDescent="0.2">
      <c r="A28" s="233" t="s">
        <v>14</v>
      </c>
      <c r="B28" s="243">
        <v>74.377709056399297</v>
      </c>
      <c r="C28" s="243">
        <v>68.001432298659907</v>
      </c>
      <c r="D28" s="243">
        <v>64.115239942168998</v>
      </c>
      <c r="E28" s="243">
        <v>69.5493092666905</v>
      </c>
      <c r="F28" s="243">
        <v>69.982439686873605</v>
      </c>
      <c r="G28" s="243">
        <v>62.108578022396898</v>
      </c>
      <c r="H28" s="243">
        <v>61.116312313704199</v>
      </c>
      <c r="I28" s="243">
        <v>75.618952239410305</v>
      </c>
      <c r="J28" s="243">
        <v>86.014490619274795</v>
      </c>
      <c r="K28" s="243">
        <v>68.382280618159101</v>
      </c>
      <c r="L28" s="243">
        <v>66.033566095847505</v>
      </c>
      <c r="M28" s="243">
        <v>86.156523852032194</v>
      </c>
      <c r="N28" s="243">
        <v>70.219520863404995</v>
      </c>
      <c r="O28" s="243">
        <v>61.503698680162401</v>
      </c>
      <c r="P28" s="243">
        <v>58.411264232636199</v>
      </c>
      <c r="Q28" s="243">
        <v>62.421201057938497</v>
      </c>
      <c r="R28" s="243">
        <v>58.354586899753599</v>
      </c>
      <c r="S28" s="243">
        <v>52.492611978779102</v>
      </c>
      <c r="T28" s="243">
        <v>51.591399994158103</v>
      </c>
      <c r="U28" s="243">
        <v>60.642247475074299</v>
      </c>
      <c r="V28" s="243">
        <v>55.107344900647803</v>
      </c>
      <c r="W28" s="243">
        <v>49.076122021472699</v>
      </c>
      <c r="X28" s="243">
        <v>46.849752318483603</v>
      </c>
      <c r="Y28" s="243">
        <v>50.344554902052998</v>
      </c>
      <c r="Z28" s="243">
        <v>56.563490072415902</v>
      </c>
      <c r="AA28" s="243">
        <v>50.729904061711601</v>
      </c>
      <c r="AB28" s="243">
        <v>49.756132694563597</v>
      </c>
      <c r="AC28" s="243">
        <v>52.576231648316501</v>
      </c>
      <c r="AD28" s="243">
        <v>50.688311889582998</v>
      </c>
      <c r="AE28" s="243">
        <v>48.9129060926644</v>
      </c>
      <c r="AF28" s="243">
        <v>49.937298817114701</v>
      </c>
      <c r="AG28" s="243">
        <v>52.222167203428697</v>
      </c>
      <c r="AH28" s="243">
        <v>50.799876939466003</v>
      </c>
      <c r="AI28" s="243">
        <v>46.904129415869697</v>
      </c>
      <c r="AJ28" s="243">
        <v>47.592678848155103</v>
      </c>
      <c r="AK28" s="243">
        <v>52.9618147461672</v>
      </c>
      <c r="AL28" s="243">
        <v>47.701229575506197</v>
      </c>
      <c r="AM28" s="243">
        <v>44.710746345125997</v>
      </c>
      <c r="AN28" s="243">
        <v>45.5515328259551</v>
      </c>
      <c r="AO28" s="243">
        <v>47.519195992564399</v>
      </c>
      <c r="AP28" s="243">
        <v>46.175351452469997</v>
      </c>
      <c r="AQ28" s="243">
        <v>43.6080050370336</v>
      </c>
      <c r="AR28" s="243">
        <v>44.756302871612803</v>
      </c>
      <c r="AS28" s="243">
        <v>46.315319592415399</v>
      </c>
      <c r="AT28" s="243">
        <v>45.904115427164299</v>
      </c>
      <c r="AU28" s="243">
        <v>43.768558051766398</v>
      </c>
      <c r="AV28" s="243">
        <v>44.697178521045302</v>
      </c>
      <c r="AW28" s="243">
        <v>46.033648457345897</v>
      </c>
      <c r="AX28" s="243">
        <v>44.386203873421202</v>
      </c>
      <c r="AY28" s="243">
        <v>38.644440380492</v>
      </c>
      <c r="AZ28" s="243">
        <v>40.548670537721897</v>
      </c>
      <c r="BA28" s="243">
        <v>43.109724882408599</v>
      </c>
      <c r="BB28" s="243">
        <v>42.466346566443299</v>
      </c>
      <c r="BC28" s="243">
        <v>40.744703449964298</v>
      </c>
      <c r="BD28" s="243">
        <v>40.888304937296297</v>
      </c>
      <c r="BE28" s="243">
        <v>42.059248317290098</v>
      </c>
      <c r="BF28" s="243">
        <v>39.712385218090503</v>
      </c>
      <c r="BG28" s="243">
        <v>35.184676399462397</v>
      </c>
      <c r="BH28" s="243">
        <v>35.5260625687146</v>
      </c>
      <c r="BI28" s="243">
        <v>38.288020331108399</v>
      </c>
      <c r="BJ28" s="243">
        <v>39.606480650227802</v>
      </c>
      <c r="BK28" s="243"/>
    </row>
    <row r="29" spans="1:63" x14ac:dyDescent="0.2">
      <c r="A29" s="233" t="s">
        <v>45</v>
      </c>
      <c r="B29" s="243">
        <v>110.241370429418</v>
      </c>
      <c r="C29" s="243">
        <v>119.777231209845</v>
      </c>
      <c r="D29" s="243">
        <v>117.969493484604</v>
      </c>
      <c r="E29" s="243">
        <v>113.030983574207</v>
      </c>
      <c r="F29" s="243">
        <v>103.968384974957</v>
      </c>
      <c r="G29" s="243">
        <v>114.963829295812</v>
      </c>
      <c r="H29" s="243">
        <v>116.35999972610399</v>
      </c>
      <c r="I29" s="243">
        <v>112.09886783339201</v>
      </c>
      <c r="J29" s="243">
        <v>105.064449125365</v>
      </c>
      <c r="K29" s="243">
        <v>111.057119662057</v>
      </c>
      <c r="L29" s="243">
        <v>112.536958905798</v>
      </c>
      <c r="M29" s="243">
        <v>113.018574929621</v>
      </c>
      <c r="N29" s="243">
        <v>107.532092609031</v>
      </c>
      <c r="O29" s="243">
        <v>114.503989363736</v>
      </c>
      <c r="P29" s="243">
        <v>113.41753099626401</v>
      </c>
      <c r="Q29" s="243">
        <v>109.010975146936</v>
      </c>
      <c r="R29" s="243">
        <v>99.6051584838808</v>
      </c>
      <c r="S29" s="243">
        <v>103.01152630615999</v>
      </c>
      <c r="T29" s="243">
        <v>103.25423050716699</v>
      </c>
      <c r="U29" s="243">
        <v>102.869630882065</v>
      </c>
      <c r="V29" s="243">
        <v>95.473885154219502</v>
      </c>
      <c r="W29" s="243">
        <v>101.64880443264801</v>
      </c>
      <c r="X29" s="243">
        <v>101.77640152266299</v>
      </c>
      <c r="Y29" s="243">
        <v>97.873929057889598</v>
      </c>
      <c r="Z29" s="243">
        <v>90.515804772401793</v>
      </c>
      <c r="AA29" s="243">
        <v>97.441996792909606</v>
      </c>
      <c r="AB29" s="243">
        <v>97.406245853925299</v>
      </c>
      <c r="AC29" s="243">
        <v>95.635671441314102</v>
      </c>
      <c r="AD29" s="243">
        <v>90.1805260913833</v>
      </c>
      <c r="AE29" s="243">
        <v>95.537180481035605</v>
      </c>
      <c r="AF29" s="243">
        <v>94.974531268903604</v>
      </c>
      <c r="AG29" s="243">
        <v>94.433414130174398</v>
      </c>
      <c r="AH29" s="243">
        <v>82.426420512345899</v>
      </c>
      <c r="AI29" s="243">
        <v>89.001925137516807</v>
      </c>
      <c r="AJ29" s="243">
        <v>90.643563955329498</v>
      </c>
      <c r="AK29" s="243">
        <v>90.509143540244807</v>
      </c>
      <c r="AL29" s="243">
        <v>80.337300992714106</v>
      </c>
      <c r="AM29" s="243">
        <v>86.980810729275106</v>
      </c>
      <c r="AN29" s="243">
        <v>87.345335714221207</v>
      </c>
      <c r="AO29" s="243">
        <v>84.351898564523395</v>
      </c>
      <c r="AP29" s="243">
        <v>76.645803686120104</v>
      </c>
      <c r="AQ29" s="243">
        <v>84.801484876295703</v>
      </c>
      <c r="AR29" s="243">
        <v>86.252300295073894</v>
      </c>
      <c r="AS29" s="243">
        <v>81.711152778494693</v>
      </c>
      <c r="AT29" s="243">
        <v>77.178450190092306</v>
      </c>
      <c r="AU29" s="243">
        <v>85.356649780392999</v>
      </c>
      <c r="AV29" s="243">
        <v>86.866540258290101</v>
      </c>
      <c r="AW29" s="243">
        <v>82.227210437390298</v>
      </c>
      <c r="AX29" s="243">
        <v>74.287745675322697</v>
      </c>
      <c r="AY29" s="243">
        <v>73.702361846695993</v>
      </c>
      <c r="AZ29" s="243">
        <v>79.645732254935993</v>
      </c>
      <c r="BA29" s="243">
        <v>76.537017441788507</v>
      </c>
      <c r="BB29" s="243">
        <v>59.054185670827202</v>
      </c>
      <c r="BC29" s="243">
        <v>66.573464277449403</v>
      </c>
      <c r="BD29" s="243">
        <v>68.078943307853507</v>
      </c>
      <c r="BE29" s="243">
        <v>63.088970262383199</v>
      </c>
      <c r="BF29" s="243">
        <v>55.609817394229303</v>
      </c>
      <c r="BG29" s="243">
        <v>57.257207040509797</v>
      </c>
      <c r="BH29" s="243">
        <v>58.6146855462693</v>
      </c>
      <c r="BI29" s="243">
        <v>57.4340522288675</v>
      </c>
      <c r="BJ29" s="243">
        <v>55.8134545685745</v>
      </c>
      <c r="BK29" s="243"/>
    </row>
    <row r="30" spans="1:63" x14ac:dyDescent="0.2">
      <c r="A30" s="233" t="s">
        <v>15</v>
      </c>
      <c r="B30" s="243">
        <v>21.2498454180393</v>
      </c>
      <c r="C30" s="243">
        <v>23.708641234386299</v>
      </c>
      <c r="D30" s="243">
        <v>23.8369652723107</v>
      </c>
      <c r="E30" s="243">
        <v>22.317391599782098</v>
      </c>
      <c r="F30" s="243">
        <v>21.051957345270601</v>
      </c>
      <c r="G30" s="243">
        <v>23.665268056941599</v>
      </c>
      <c r="H30" s="243">
        <v>24.189427663721698</v>
      </c>
      <c r="I30" s="243">
        <v>22.320431051651699</v>
      </c>
      <c r="J30" s="243">
        <v>20.5225586059058</v>
      </c>
      <c r="K30" s="243">
        <v>22.396499039122801</v>
      </c>
      <c r="L30" s="243">
        <v>23.2029329667523</v>
      </c>
      <c r="M30" s="243">
        <v>22.1651174934503</v>
      </c>
      <c r="N30" s="243">
        <v>20.864871771451899</v>
      </c>
      <c r="O30" s="243">
        <v>23.243917133531301</v>
      </c>
      <c r="P30" s="243">
        <v>23.4871801122531</v>
      </c>
      <c r="Q30" s="243">
        <v>21.697268198719101</v>
      </c>
      <c r="R30" s="243">
        <v>19.645413064964199</v>
      </c>
      <c r="S30" s="243">
        <v>21.011027035452699</v>
      </c>
      <c r="T30" s="243">
        <v>21.420823198191499</v>
      </c>
      <c r="U30" s="243">
        <v>20.218056084889898</v>
      </c>
      <c r="V30" s="243">
        <v>18.215813153832801</v>
      </c>
      <c r="W30" s="243">
        <v>20.2486018856649</v>
      </c>
      <c r="X30" s="243">
        <v>20.682589131529301</v>
      </c>
      <c r="Y30" s="243">
        <v>19.0127723025244</v>
      </c>
      <c r="Z30" s="243">
        <v>17.503501727706201</v>
      </c>
      <c r="AA30" s="243">
        <v>19.607539875402601</v>
      </c>
      <c r="AB30" s="243">
        <v>19.939529398196001</v>
      </c>
      <c r="AC30" s="243">
        <v>18.756995598565901</v>
      </c>
      <c r="AD30" s="243">
        <v>17.682616516741199</v>
      </c>
      <c r="AE30" s="243">
        <v>19.470317521439799</v>
      </c>
      <c r="AF30" s="243">
        <v>19.807551772438401</v>
      </c>
      <c r="AG30" s="243">
        <v>18.845914014903901</v>
      </c>
      <c r="AH30" s="243">
        <v>16.430643656803198</v>
      </c>
      <c r="AI30" s="243">
        <v>18.3239097811059</v>
      </c>
      <c r="AJ30" s="243">
        <v>18.825282722705499</v>
      </c>
      <c r="AK30" s="243">
        <v>17.836413733862202</v>
      </c>
      <c r="AL30" s="243">
        <v>15.9420872425758</v>
      </c>
      <c r="AM30" s="243">
        <v>17.844158779385701</v>
      </c>
      <c r="AN30" s="243">
        <v>18.107125585794002</v>
      </c>
      <c r="AO30" s="243">
        <v>16.909466421921898</v>
      </c>
      <c r="AP30" s="243">
        <v>15.307198720477301</v>
      </c>
      <c r="AQ30" s="243">
        <v>17.422867660283401</v>
      </c>
      <c r="AR30" s="243">
        <v>17.9625151352834</v>
      </c>
      <c r="AS30" s="243">
        <v>16.547400142465499</v>
      </c>
      <c r="AT30" s="243">
        <v>14.814245780234</v>
      </c>
      <c r="AU30" s="243">
        <v>16.8777275073457</v>
      </c>
      <c r="AV30" s="243">
        <v>17.391595085015901</v>
      </c>
      <c r="AW30" s="243">
        <v>16.0248972418112</v>
      </c>
      <c r="AX30" s="243">
        <v>14.1569094714129</v>
      </c>
      <c r="AY30" s="243">
        <v>14.415316901919599</v>
      </c>
      <c r="AZ30" s="243">
        <v>15.8030417409517</v>
      </c>
      <c r="BA30" s="243">
        <v>14.663455473111</v>
      </c>
      <c r="BB30" s="243">
        <v>12.806936628909099</v>
      </c>
      <c r="BC30" s="243">
        <v>14.9535207861824</v>
      </c>
      <c r="BD30" s="243">
        <v>15.4770924868604</v>
      </c>
      <c r="BE30" s="243">
        <v>13.9723424538938</v>
      </c>
      <c r="BF30" s="243">
        <v>12.195194456572599</v>
      </c>
      <c r="BG30" s="243">
        <v>12.9858220068493</v>
      </c>
      <c r="BH30" s="243">
        <v>13.3996012538621</v>
      </c>
      <c r="BI30" s="243">
        <v>12.8346767376889</v>
      </c>
      <c r="BJ30" s="243">
        <v>12.285074624163</v>
      </c>
      <c r="BK30" s="243"/>
    </row>
    <row r="31" spans="1:63" x14ac:dyDescent="0.2">
      <c r="A31" s="233" t="s">
        <v>46</v>
      </c>
      <c r="B31" s="243">
        <v>103.603284149674</v>
      </c>
      <c r="C31" s="243">
        <v>114.46424875356</v>
      </c>
      <c r="D31" s="243">
        <v>112.378940347694</v>
      </c>
      <c r="E31" s="243">
        <v>109.95442990096601</v>
      </c>
      <c r="F31" s="243">
        <v>106.582190217033</v>
      </c>
      <c r="G31" s="243">
        <v>117.083110859534</v>
      </c>
      <c r="H31" s="243">
        <v>118.12401971201299</v>
      </c>
      <c r="I31" s="243">
        <v>115.090916640863</v>
      </c>
      <c r="J31" s="243">
        <v>118.569805057484</v>
      </c>
      <c r="K31" s="243">
        <v>127.56971283186201</v>
      </c>
      <c r="L31" s="243">
        <v>129.91895691649401</v>
      </c>
      <c r="M31" s="243">
        <v>131.35175497081801</v>
      </c>
      <c r="N31" s="243">
        <v>124.30898315771699</v>
      </c>
      <c r="O31" s="243">
        <v>134.874233806506</v>
      </c>
      <c r="P31" s="243">
        <v>135.18493682044499</v>
      </c>
      <c r="Q31" s="243">
        <v>131.46016559663801</v>
      </c>
      <c r="R31" s="243">
        <v>120.632672094884</v>
      </c>
      <c r="S31" s="243">
        <v>125.37585529507</v>
      </c>
      <c r="T31" s="243">
        <v>125.754538894118</v>
      </c>
      <c r="U31" s="243">
        <v>125.278024475601</v>
      </c>
      <c r="V31" s="243">
        <v>125.727023994685</v>
      </c>
      <c r="W31" s="243">
        <v>136.27652670867101</v>
      </c>
      <c r="X31" s="243">
        <v>136.813727002425</v>
      </c>
      <c r="Y31" s="243">
        <v>132.14884042079899</v>
      </c>
      <c r="Z31" s="243">
        <v>109.288052588561</v>
      </c>
      <c r="AA31" s="243">
        <v>119.558245688604</v>
      </c>
      <c r="AB31" s="243">
        <v>119.88433136301499</v>
      </c>
      <c r="AC31" s="243">
        <v>118.617319979378</v>
      </c>
      <c r="AD31" s="243">
        <v>114.482269211966</v>
      </c>
      <c r="AE31" s="243">
        <v>122.400032970276</v>
      </c>
      <c r="AF31" s="243">
        <v>121.84666461588399</v>
      </c>
      <c r="AG31" s="243">
        <v>121.510720012569</v>
      </c>
      <c r="AH31" s="243">
        <v>107.958758786161</v>
      </c>
      <c r="AI31" s="243">
        <v>118.810762736347</v>
      </c>
      <c r="AJ31" s="243">
        <v>121.352858448435</v>
      </c>
      <c r="AK31" s="243">
        <v>119.70620588634</v>
      </c>
      <c r="AL31" s="243">
        <v>107.889778712853</v>
      </c>
      <c r="AM31" s="243">
        <v>118.405919142324</v>
      </c>
      <c r="AN31" s="243">
        <v>118.623914274711</v>
      </c>
      <c r="AO31" s="243">
        <v>114.768677329805</v>
      </c>
      <c r="AP31" s="243">
        <v>108.72407994241399</v>
      </c>
      <c r="AQ31" s="243">
        <v>122.904044328943</v>
      </c>
      <c r="AR31" s="243">
        <v>124.485723717325</v>
      </c>
      <c r="AS31" s="243">
        <v>117.67442822842</v>
      </c>
      <c r="AT31" s="243">
        <v>111.791622300409</v>
      </c>
      <c r="AU31" s="243">
        <v>126.410008016953</v>
      </c>
      <c r="AV31" s="243">
        <v>128.05350869490101</v>
      </c>
      <c r="AW31" s="243">
        <v>121.00810689585499</v>
      </c>
      <c r="AX31" s="243">
        <v>109.65760880129299</v>
      </c>
      <c r="AY31" s="243">
        <v>110.43169572115799</v>
      </c>
      <c r="AZ31" s="243">
        <v>118.534766347836</v>
      </c>
      <c r="BA31" s="243">
        <v>115.847558764879</v>
      </c>
      <c r="BB31" s="243">
        <v>105.870114714273</v>
      </c>
      <c r="BC31" s="243">
        <v>122.63551256997501</v>
      </c>
      <c r="BD31" s="243">
        <v>123.55506726102099</v>
      </c>
      <c r="BE31" s="243">
        <v>114.83583476371901</v>
      </c>
      <c r="BF31" s="243">
        <v>100.371475259391</v>
      </c>
      <c r="BG31" s="243">
        <v>103.65069638531899</v>
      </c>
      <c r="BH31" s="243">
        <v>105.582283766473</v>
      </c>
      <c r="BI31" s="243">
        <v>104.247053879094</v>
      </c>
      <c r="BJ31" s="243">
        <v>99.849396978969096</v>
      </c>
      <c r="BK31" s="243"/>
    </row>
    <row r="32" spans="1:63" x14ac:dyDescent="0.2">
      <c r="A32" s="233" t="s">
        <v>16</v>
      </c>
      <c r="B32" s="243">
        <v>17.048838692002001</v>
      </c>
      <c r="C32" s="243">
        <v>18.346740042087099</v>
      </c>
      <c r="D32" s="243">
        <v>18.079695641718398</v>
      </c>
      <c r="E32" s="243">
        <v>17.4159369229437</v>
      </c>
      <c r="F32" s="243">
        <v>16.873516193211799</v>
      </c>
      <c r="G32" s="243">
        <v>18.516447032269099</v>
      </c>
      <c r="H32" s="243">
        <v>18.757753725388898</v>
      </c>
      <c r="I32" s="243">
        <v>18.132363759082001</v>
      </c>
      <c r="J32" s="243">
        <v>17.840399187299901</v>
      </c>
      <c r="K32" s="243">
        <v>18.633728621296001</v>
      </c>
      <c r="L32" s="243">
        <v>18.9478113464817</v>
      </c>
      <c r="M32" s="243">
        <v>19.1000926939595</v>
      </c>
      <c r="N32" s="243">
        <v>17.3158959880518</v>
      </c>
      <c r="O32" s="243">
        <v>18.676230467339899</v>
      </c>
      <c r="P32" s="243">
        <v>18.661466726972499</v>
      </c>
      <c r="Q32" s="243">
        <v>17.6573160873521</v>
      </c>
      <c r="R32" s="243">
        <v>16.554942611226799</v>
      </c>
      <c r="S32" s="243">
        <v>17.383562488470002</v>
      </c>
      <c r="T32" s="243">
        <v>17.5957678620527</v>
      </c>
      <c r="U32" s="243">
        <v>17.071318023649098</v>
      </c>
      <c r="V32" s="243">
        <v>16.152596829329401</v>
      </c>
      <c r="W32" s="243">
        <v>17.553977858157001</v>
      </c>
      <c r="X32" s="243">
        <v>17.7709531402969</v>
      </c>
      <c r="Y32" s="243">
        <v>16.667335055683399</v>
      </c>
      <c r="Z32" s="243">
        <v>15.686391604111501</v>
      </c>
      <c r="AA32" s="243">
        <v>17.180077254882399</v>
      </c>
      <c r="AB32" s="243">
        <v>17.3319013741784</v>
      </c>
      <c r="AC32" s="243">
        <v>16.596618654152699</v>
      </c>
      <c r="AD32" s="243">
        <v>15.992284474887899</v>
      </c>
      <c r="AE32" s="243">
        <v>17.2826574461936</v>
      </c>
      <c r="AF32" s="243">
        <v>17.401507417548601</v>
      </c>
      <c r="AG32" s="243">
        <v>16.8464627957628</v>
      </c>
      <c r="AH32" s="243">
        <v>14.7946021176581</v>
      </c>
      <c r="AI32" s="243">
        <v>16.210968321278902</v>
      </c>
      <c r="AJ32" s="243">
        <v>16.580400159189999</v>
      </c>
      <c r="AK32" s="243">
        <v>16.072944586286301</v>
      </c>
      <c r="AL32" s="243">
        <v>14.448720497352101</v>
      </c>
      <c r="AM32" s="243">
        <v>15.9234932160724</v>
      </c>
      <c r="AN32" s="243">
        <v>16.1108227697801</v>
      </c>
      <c r="AO32" s="243">
        <v>15.2009508167967</v>
      </c>
      <c r="AP32" s="243">
        <v>14.1753709556519</v>
      </c>
      <c r="AQ32" s="243">
        <v>15.8781300410346</v>
      </c>
      <c r="AR32" s="243">
        <v>16.316273430613901</v>
      </c>
      <c r="AS32" s="243">
        <v>15.1782877311596</v>
      </c>
      <c r="AT32" s="243">
        <v>14.2117317374501</v>
      </c>
      <c r="AU32" s="243">
        <v>15.9146510174919</v>
      </c>
      <c r="AV32" s="243">
        <v>16.345856944654901</v>
      </c>
      <c r="AW32" s="243">
        <v>15.215511088940801</v>
      </c>
      <c r="AX32" s="243">
        <v>13.8151503051182</v>
      </c>
      <c r="AY32" s="243">
        <v>13.882260072270199</v>
      </c>
      <c r="AZ32" s="243">
        <v>15.173700777295201</v>
      </c>
      <c r="BA32" s="243">
        <v>14.1713390827338</v>
      </c>
      <c r="BB32" s="243">
        <v>12.856067616829</v>
      </c>
      <c r="BC32" s="243">
        <v>14.7690339402284</v>
      </c>
      <c r="BD32" s="243">
        <v>15.281717084717201</v>
      </c>
      <c r="BE32" s="243">
        <v>13.890171727731801</v>
      </c>
      <c r="BF32" s="243">
        <v>12.1851279676556</v>
      </c>
      <c r="BG32" s="243">
        <v>12.8415393083142</v>
      </c>
      <c r="BH32" s="243">
        <v>13.232885081885</v>
      </c>
      <c r="BI32" s="243">
        <v>12.736818449796701</v>
      </c>
      <c r="BJ32" s="243">
        <v>12.286131015797499</v>
      </c>
      <c r="BK32" s="243"/>
    </row>
    <row r="33" spans="1:63" x14ac:dyDescent="0.2">
      <c r="A33" s="233" t="s">
        <v>17</v>
      </c>
      <c r="B33" s="243">
        <v>39.817625833491498</v>
      </c>
      <c r="C33" s="243">
        <v>41.463623734584303</v>
      </c>
      <c r="D33" s="243">
        <v>41.5953628346222</v>
      </c>
      <c r="E33" s="243">
        <v>40.5326715787333</v>
      </c>
      <c r="F33" s="243">
        <v>36.828770004112499</v>
      </c>
      <c r="G33" s="243">
        <v>38.549813414622101</v>
      </c>
      <c r="H33" s="243">
        <v>38.910514597617897</v>
      </c>
      <c r="I33" s="243">
        <v>37.610242081693897</v>
      </c>
      <c r="J33" s="243">
        <v>39.726693529041803</v>
      </c>
      <c r="K33" s="243">
        <v>40.9695005224456</v>
      </c>
      <c r="L33" s="243">
        <v>41.533129885407398</v>
      </c>
      <c r="M33" s="243">
        <v>40.759293231819001</v>
      </c>
      <c r="N33" s="243">
        <v>34.283225143823501</v>
      </c>
      <c r="O33" s="243">
        <v>35.872073478211199</v>
      </c>
      <c r="P33" s="243">
        <v>36.054971554143798</v>
      </c>
      <c r="Q33" s="243">
        <v>34.840719691013803</v>
      </c>
      <c r="R33" s="243">
        <v>33.700387426429202</v>
      </c>
      <c r="S33" s="243">
        <v>34.679881400681197</v>
      </c>
      <c r="T33" s="243">
        <v>34.9743458421014</v>
      </c>
      <c r="U33" s="243">
        <v>34.076744710386201</v>
      </c>
      <c r="V33" s="243">
        <v>29.271810784747</v>
      </c>
      <c r="W33" s="243">
        <v>30.7065258108405</v>
      </c>
      <c r="X33" s="243">
        <v>31.026120566659301</v>
      </c>
      <c r="Y33" s="243">
        <v>29.835612854183999</v>
      </c>
      <c r="Z33" s="243">
        <v>30.399252050238399</v>
      </c>
      <c r="AA33" s="243">
        <v>31.875465448252999</v>
      </c>
      <c r="AB33" s="243">
        <v>32.114518637715697</v>
      </c>
      <c r="AC33" s="243">
        <v>31.263659290796799</v>
      </c>
      <c r="AD33" s="243">
        <v>31.025854573597101</v>
      </c>
      <c r="AE33" s="243">
        <v>32.270825025002601</v>
      </c>
      <c r="AF33" s="243">
        <v>32.557960728320303</v>
      </c>
      <c r="AG33" s="243">
        <v>31.846060126506899</v>
      </c>
      <c r="AH33" s="243">
        <v>27.860056584358201</v>
      </c>
      <c r="AI33" s="243">
        <v>29.199472999687298</v>
      </c>
      <c r="AJ33" s="243">
        <v>29.5669516114415</v>
      </c>
      <c r="AK33" s="243">
        <v>28.776480450324499</v>
      </c>
      <c r="AL33" s="243">
        <v>36.577332675690897</v>
      </c>
      <c r="AM33" s="243">
        <v>37.937673685317797</v>
      </c>
      <c r="AN33" s="243">
        <v>38.147576887382201</v>
      </c>
      <c r="AO33" s="243">
        <v>37.260605727534802</v>
      </c>
      <c r="AP33" s="243">
        <v>29.596044919065399</v>
      </c>
      <c r="AQ33" s="243">
        <v>31.059861496091401</v>
      </c>
      <c r="AR33" s="243">
        <v>31.475739105916698</v>
      </c>
      <c r="AS33" s="243">
        <v>30.446745563201599</v>
      </c>
      <c r="AT33" s="243">
        <v>28.1084073103405</v>
      </c>
      <c r="AU33" s="243">
        <v>29.5250152195296</v>
      </c>
      <c r="AV33" s="243">
        <v>29.9254652972872</v>
      </c>
      <c r="AW33" s="243">
        <v>28.928227540980199</v>
      </c>
      <c r="AX33" s="243">
        <v>27.017902974475099</v>
      </c>
      <c r="AY33" s="243">
        <v>27.2759920540312</v>
      </c>
      <c r="AZ33" s="243">
        <v>28.267970125102199</v>
      </c>
      <c r="BA33" s="243">
        <v>27.3245974584698</v>
      </c>
      <c r="BB33" s="243">
        <v>25.3026829228154</v>
      </c>
      <c r="BC33" s="243">
        <v>26.783096130166999</v>
      </c>
      <c r="BD33" s="243">
        <v>27.2426996868716</v>
      </c>
      <c r="BE33" s="243">
        <v>26.1163411774127</v>
      </c>
      <c r="BF33" s="243">
        <v>25.036528541857798</v>
      </c>
      <c r="BG33" s="243">
        <v>25.666211261106799</v>
      </c>
      <c r="BH33" s="243">
        <v>25.989409039054799</v>
      </c>
      <c r="BI33" s="243">
        <v>25.509639485444598</v>
      </c>
      <c r="BJ33" s="243">
        <v>25.133660711318601</v>
      </c>
      <c r="BK33" s="243"/>
    </row>
    <row r="34" spans="1:63" x14ac:dyDescent="0.2">
      <c r="A34" s="233" t="s">
        <v>18</v>
      </c>
      <c r="B34" s="243">
        <v>6.7850302901950998</v>
      </c>
      <c r="C34" s="243">
        <v>7.3966417764222303</v>
      </c>
      <c r="D34" s="243">
        <v>7.3724299644003501</v>
      </c>
      <c r="E34" s="243">
        <v>7.1955214189474104</v>
      </c>
      <c r="F34" s="243">
        <v>7.0459782511496796</v>
      </c>
      <c r="G34" s="243">
        <v>7.6211086441776299</v>
      </c>
      <c r="H34" s="243">
        <v>7.7511502998707797</v>
      </c>
      <c r="I34" s="243">
        <v>7.4740905554920802</v>
      </c>
      <c r="J34" s="243">
        <v>7.5854775953679798</v>
      </c>
      <c r="K34" s="243">
        <v>7.9008481105392203</v>
      </c>
      <c r="L34" s="243">
        <v>8.1679748769748599</v>
      </c>
      <c r="M34" s="243">
        <v>8.2252367105813793</v>
      </c>
      <c r="N34" s="243">
        <v>7.8679353084634398</v>
      </c>
      <c r="O34" s="243">
        <v>8.5702653966196607</v>
      </c>
      <c r="P34" s="243">
        <v>8.6705401253526109</v>
      </c>
      <c r="Q34" s="243">
        <v>8.1996239795002399</v>
      </c>
      <c r="R34" s="243">
        <v>7.6769129611672797</v>
      </c>
      <c r="S34" s="243">
        <v>8.0917647343811208</v>
      </c>
      <c r="T34" s="243">
        <v>8.2623186035519893</v>
      </c>
      <c r="U34" s="243">
        <v>7.9453725305770799</v>
      </c>
      <c r="V34" s="243">
        <v>7.5438552889218702</v>
      </c>
      <c r="W34" s="243">
        <v>8.2986715572460703</v>
      </c>
      <c r="X34" s="243">
        <v>8.4621085283076596</v>
      </c>
      <c r="Y34" s="243">
        <v>7.8760852139743998</v>
      </c>
      <c r="Z34" s="243">
        <v>7.4122024313886801</v>
      </c>
      <c r="AA34" s="243">
        <v>8.1928397818662599</v>
      </c>
      <c r="AB34" s="243">
        <v>8.3467562965939806</v>
      </c>
      <c r="AC34" s="243">
        <v>7.9428413684484198</v>
      </c>
      <c r="AD34" s="243">
        <v>7.9080713912232703</v>
      </c>
      <c r="AE34" s="243">
        <v>8.6593208811431399</v>
      </c>
      <c r="AF34" s="243">
        <v>8.8215315492823301</v>
      </c>
      <c r="AG34" s="243">
        <v>8.4640029044312595</v>
      </c>
      <c r="AH34" s="243">
        <v>7.9823587850755997</v>
      </c>
      <c r="AI34" s="243">
        <v>8.8633462606521594</v>
      </c>
      <c r="AJ34" s="243">
        <v>9.1249299756817308</v>
      </c>
      <c r="AK34" s="243">
        <v>8.6732236458001903</v>
      </c>
      <c r="AL34" s="243">
        <v>7.6247773176568598</v>
      </c>
      <c r="AM34" s="243">
        <v>8.4853752661782096</v>
      </c>
      <c r="AN34" s="243">
        <v>8.6133232539437898</v>
      </c>
      <c r="AO34" s="243">
        <v>8.0995321662382693</v>
      </c>
      <c r="AP34" s="243">
        <v>7.19642748689611</v>
      </c>
      <c r="AQ34" s="243">
        <v>8.1659755854374492</v>
      </c>
      <c r="AR34" s="243">
        <v>8.4296526965611793</v>
      </c>
      <c r="AS34" s="243">
        <v>7.7882075747154804</v>
      </c>
      <c r="AT34" s="243">
        <v>6.6670264166174604</v>
      </c>
      <c r="AU34" s="243">
        <v>7.60007168600852</v>
      </c>
      <c r="AV34" s="243">
        <v>7.85069573683207</v>
      </c>
      <c r="AW34" s="243">
        <v>7.2273373559665801</v>
      </c>
      <c r="AX34" s="243">
        <v>6.5141256172084701</v>
      </c>
      <c r="AY34" s="243">
        <v>6.6405759766534098</v>
      </c>
      <c r="AZ34" s="243">
        <v>7.3087283358869897</v>
      </c>
      <c r="BA34" s="243">
        <v>6.7522678065038102</v>
      </c>
      <c r="BB34" s="243">
        <v>6.0259615942607896</v>
      </c>
      <c r="BC34" s="243">
        <v>7.0563740863932498</v>
      </c>
      <c r="BD34" s="243">
        <v>7.35820262689976</v>
      </c>
      <c r="BE34" s="243">
        <v>6.6004622322303996</v>
      </c>
      <c r="BF34" s="243">
        <v>5.7093805816904002</v>
      </c>
      <c r="BG34" s="243">
        <v>6.1358923881064502</v>
      </c>
      <c r="BH34" s="243">
        <v>6.3524834740590004</v>
      </c>
      <c r="BI34" s="243">
        <v>6.0384863300607803</v>
      </c>
      <c r="BJ34" s="243">
        <v>5.7663796932515501</v>
      </c>
      <c r="BK34" s="243"/>
    </row>
    <row r="35" spans="1:63" x14ac:dyDescent="0.2">
      <c r="A35" s="233" t="s">
        <v>19</v>
      </c>
      <c r="B35" s="243">
        <v>34.944346983090497</v>
      </c>
      <c r="C35" s="243">
        <v>38.487360963611899</v>
      </c>
      <c r="D35" s="243">
        <v>37.872501923075902</v>
      </c>
      <c r="E35" s="243">
        <v>36.908357278921699</v>
      </c>
      <c r="F35" s="243">
        <v>34.679892056869498</v>
      </c>
      <c r="G35" s="243">
        <v>38.121058513392697</v>
      </c>
      <c r="H35" s="243">
        <v>38.555744021775403</v>
      </c>
      <c r="I35" s="243">
        <v>37.2941740882424</v>
      </c>
      <c r="J35" s="243">
        <v>35.578234475250603</v>
      </c>
      <c r="K35" s="243">
        <v>37.944946301877401</v>
      </c>
      <c r="L35" s="243">
        <v>38.7286178742918</v>
      </c>
      <c r="M35" s="243">
        <v>38.988253944631097</v>
      </c>
      <c r="N35" s="243">
        <v>37.213369822105399</v>
      </c>
      <c r="O35" s="243">
        <v>40.590519723997602</v>
      </c>
      <c r="P35" s="243">
        <v>40.754637503029002</v>
      </c>
      <c r="Q35" s="243">
        <v>38.894362189749998</v>
      </c>
      <c r="R35" s="243">
        <v>36.337714645121999</v>
      </c>
      <c r="S35" s="243">
        <v>38.209113002882297</v>
      </c>
      <c r="T35" s="243">
        <v>38.614962438055102</v>
      </c>
      <c r="U35" s="243">
        <v>37.586725972842302</v>
      </c>
      <c r="V35" s="243">
        <v>34.747226345294997</v>
      </c>
      <c r="W35" s="243">
        <v>38.124187292048099</v>
      </c>
      <c r="X35" s="243">
        <v>38.611903348807303</v>
      </c>
      <c r="Y35" s="243">
        <v>36.365366497052797</v>
      </c>
      <c r="Z35" s="243">
        <v>33.513005965170301</v>
      </c>
      <c r="AA35" s="243">
        <v>37.2250886773774</v>
      </c>
      <c r="AB35" s="243">
        <v>37.602995679252999</v>
      </c>
      <c r="AC35" s="243">
        <v>36.203281443712399</v>
      </c>
      <c r="AD35" s="243">
        <v>33.948612117608199</v>
      </c>
      <c r="AE35" s="243">
        <v>36.944290737505199</v>
      </c>
      <c r="AF35" s="243">
        <v>37.226985550510598</v>
      </c>
      <c r="AG35" s="243">
        <v>36.163120502146299</v>
      </c>
      <c r="AH35" s="243">
        <v>31.345461198577599</v>
      </c>
      <c r="AI35" s="243">
        <v>34.8648037380093</v>
      </c>
      <c r="AJ35" s="243">
        <v>35.763007024787903</v>
      </c>
      <c r="AK35" s="243">
        <v>34.437866315892698</v>
      </c>
      <c r="AL35" s="243">
        <v>31.5242630182425</v>
      </c>
      <c r="AM35" s="243">
        <v>35.0591563444166</v>
      </c>
      <c r="AN35" s="243">
        <v>35.378473115475302</v>
      </c>
      <c r="AO35" s="243">
        <v>33.546985095010101</v>
      </c>
      <c r="AP35" s="243">
        <v>29.3132915698787</v>
      </c>
      <c r="AQ35" s="243">
        <v>33.324475799294099</v>
      </c>
      <c r="AR35" s="243">
        <v>34.055742648332398</v>
      </c>
      <c r="AS35" s="243">
        <v>31.749969295846299</v>
      </c>
      <c r="AT35" s="243">
        <v>29.686689768980798</v>
      </c>
      <c r="AU35" s="243">
        <v>33.774678878590201</v>
      </c>
      <c r="AV35" s="243">
        <v>34.486253573491403</v>
      </c>
      <c r="AW35" s="243">
        <v>32.179558304176297</v>
      </c>
      <c r="AX35" s="243">
        <v>29.107247502766501</v>
      </c>
      <c r="AY35" s="243">
        <v>29.4651296394963</v>
      </c>
      <c r="AZ35" s="243">
        <v>31.906456927857398</v>
      </c>
      <c r="BA35" s="243">
        <v>30.575521955710201</v>
      </c>
      <c r="BB35" s="243">
        <v>27.3914833216371</v>
      </c>
      <c r="BC35" s="243">
        <v>31.851146543761001</v>
      </c>
      <c r="BD35" s="243">
        <v>32.2832867227321</v>
      </c>
      <c r="BE35" s="243">
        <v>29.7851491427678</v>
      </c>
      <c r="BF35" s="243">
        <v>26.261485921383802</v>
      </c>
      <c r="BG35" s="243">
        <v>27.2053367857716</v>
      </c>
      <c r="BH35" s="243">
        <v>27.7801113695627</v>
      </c>
      <c r="BI35" s="243">
        <v>27.2999423370896</v>
      </c>
      <c r="BJ35" s="243">
        <v>26.194897812841202</v>
      </c>
      <c r="BK35" s="243"/>
    </row>
    <row r="36" spans="1:63" x14ac:dyDescent="0.2">
      <c r="A36" s="233" t="s">
        <v>20</v>
      </c>
      <c r="B36" s="243">
        <v>33.944208443335299</v>
      </c>
      <c r="C36" s="243">
        <v>34.920498338906597</v>
      </c>
      <c r="D36" s="243">
        <v>33.798860485367399</v>
      </c>
      <c r="E36" s="243">
        <v>32.673988045914498</v>
      </c>
      <c r="F36" s="243">
        <v>30.453885692459099</v>
      </c>
      <c r="G36" s="243">
        <v>32.994404329402101</v>
      </c>
      <c r="H36" s="243">
        <v>33.192338768063898</v>
      </c>
      <c r="I36" s="243">
        <v>33.208879077560397</v>
      </c>
      <c r="J36" s="243">
        <v>34.706205560371302</v>
      </c>
      <c r="K36" s="243">
        <v>34.706174700957597</v>
      </c>
      <c r="L36" s="243">
        <v>34.4588647769394</v>
      </c>
      <c r="M36" s="243">
        <v>35.9419289862442</v>
      </c>
      <c r="N36" s="243">
        <v>37.202281261768</v>
      </c>
      <c r="O36" s="243">
        <v>37.177140087946</v>
      </c>
      <c r="P36" s="243">
        <v>35.701720268528099</v>
      </c>
      <c r="Q36" s="243">
        <v>34.861649077562198</v>
      </c>
      <c r="R36" s="243">
        <v>31.518281813288699</v>
      </c>
      <c r="S36" s="243">
        <v>31.491635258752201</v>
      </c>
      <c r="T36" s="243">
        <v>31.22789901834</v>
      </c>
      <c r="U36" s="243">
        <v>32.345814568100202</v>
      </c>
      <c r="V36" s="243">
        <v>30.920895638189901</v>
      </c>
      <c r="W36" s="243">
        <v>30.832957007400601</v>
      </c>
      <c r="X36" s="243">
        <v>30.2999437662953</v>
      </c>
      <c r="Y36" s="243">
        <v>29.8103213889652</v>
      </c>
      <c r="Z36" s="243">
        <v>30.4332867878428</v>
      </c>
      <c r="AA36" s="243">
        <v>31.117410959634402</v>
      </c>
      <c r="AB36" s="243">
        <v>30.7522617870133</v>
      </c>
      <c r="AC36" s="243">
        <v>30.193992877433399</v>
      </c>
      <c r="AD36" s="243">
        <v>29.219898917453499</v>
      </c>
      <c r="AE36" s="243">
        <v>29.962511608672099</v>
      </c>
      <c r="AF36" s="243">
        <v>29.5574878873527</v>
      </c>
      <c r="AG36" s="243">
        <v>29.467912876271502</v>
      </c>
      <c r="AH36" s="243">
        <v>28.030007028955499</v>
      </c>
      <c r="AI36" s="243">
        <v>28.582591870724599</v>
      </c>
      <c r="AJ36" s="243">
        <v>28.765847515419999</v>
      </c>
      <c r="AK36" s="243">
        <v>29.9041086659835</v>
      </c>
      <c r="AL36" s="243">
        <v>26.580969560651099</v>
      </c>
      <c r="AM36" s="243">
        <v>27.438045567663501</v>
      </c>
      <c r="AN36" s="243">
        <v>27.5690848758953</v>
      </c>
      <c r="AO36" s="243">
        <v>26.8954666534759</v>
      </c>
      <c r="AP36" s="243">
        <v>25.641995247274</v>
      </c>
      <c r="AQ36" s="243">
        <v>26.586385902336399</v>
      </c>
      <c r="AR36" s="243">
        <v>27.062055404398698</v>
      </c>
      <c r="AS36" s="243">
        <v>26.246762384266901</v>
      </c>
      <c r="AT36" s="243">
        <v>25.467991848996402</v>
      </c>
      <c r="AU36" s="243">
        <v>26.211642670396099</v>
      </c>
      <c r="AV36" s="243">
        <v>26.597949086048398</v>
      </c>
      <c r="AW36" s="243">
        <v>25.949042970485198</v>
      </c>
      <c r="AX36" s="243">
        <v>24.928232947783901</v>
      </c>
      <c r="AY36" s="243">
        <v>23.433556105312899</v>
      </c>
      <c r="AZ36" s="243">
        <v>25.061295888217501</v>
      </c>
      <c r="BA36" s="243">
        <v>24.560093933413601</v>
      </c>
      <c r="BB36" s="243">
        <v>23.220453840434999</v>
      </c>
      <c r="BC36" s="243">
        <v>24.368336964385598</v>
      </c>
      <c r="BD36" s="243">
        <v>24.7933603168552</v>
      </c>
      <c r="BE36" s="243">
        <v>23.815349658065202</v>
      </c>
      <c r="BF36" s="243">
        <v>21.4033800303521</v>
      </c>
      <c r="BG36" s="243">
        <v>21.009367559107101</v>
      </c>
      <c r="BH36" s="243">
        <v>21.346041958998999</v>
      </c>
      <c r="BI36" s="243">
        <v>21.460836163031701</v>
      </c>
      <c r="BJ36" s="243">
        <v>21.522758933303901</v>
      </c>
      <c r="BK36" s="243"/>
    </row>
    <row r="37" spans="1:63" x14ac:dyDescent="0.2">
      <c r="A37" s="233" t="s">
        <v>50</v>
      </c>
      <c r="B37" s="243">
        <v>5.1484688458991403</v>
      </c>
      <c r="C37" s="243">
        <v>5.7535743271634798</v>
      </c>
      <c r="D37" s="243">
        <v>5.6948038456741603</v>
      </c>
      <c r="E37" s="243">
        <v>5.4883190874060901</v>
      </c>
      <c r="F37" s="243">
        <v>4.9988248565248403</v>
      </c>
      <c r="G37" s="243">
        <v>5.5632042074499299</v>
      </c>
      <c r="H37" s="243">
        <v>5.6387782041117598</v>
      </c>
      <c r="I37" s="243">
        <v>5.3690847923634202</v>
      </c>
      <c r="J37" s="243">
        <v>5.2544918753873704</v>
      </c>
      <c r="K37" s="243">
        <v>5.7356870585372404</v>
      </c>
      <c r="L37" s="243">
        <v>5.8719582154943604</v>
      </c>
      <c r="M37" s="243">
        <v>5.8248688170836704</v>
      </c>
      <c r="N37" s="243">
        <v>5.1330469970433699</v>
      </c>
      <c r="O37" s="243">
        <v>5.6411730408107799</v>
      </c>
      <c r="P37" s="243">
        <v>5.6736004549593</v>
      </c>
      <c r="Q37" s="243">
        <v>5.4428295819302202</v>
      </c>
      <c r="R37" s="243">
        <v>5.2515630557748496</v>
      </c>
      <c r="S37" s="243">
        <v>5.5109311660502502</v>
      </c>
      <c r="T37" s="243">
        <v>5.5461221284399302</v>
      </c>
      <c r="U37" s="243">
        <v>5.4382655871076704</v>
      </c>
      <c r="V37" s="243">
        <v>4.9376031362435402</v>
      </c>
      <c r="W37" s="243">
        <v>5.4108862681136802</v>
      </c>
      <c r="X37" s="243">
        <v>5.4608848261801697</v>
      </c>
      <c r="Y37" s="243">
        <v>5.1948219482477596</v>
      </c>
      <c r="Z37" s="243">
        <v>4.82500927199193</v>
      </c>
      <c r="AA37" s="243">
        <v>5.3394955909803903</v>
      </c>
      <c r="AB37" s="243">
        <v>5.3730780255111403</v>
      </c>
      <c r="AC37" s="243">
        <v>5.2471073942516204</v>
      </c>
      <c r="AD37" s="243">
        <v>4.9322066062634597</v>
      </c>
      <c r="AE37" s="243">
        <v>5.3242141392739102</v>
      </c>
      <c r="AF37" s="243">
        <v>5.3301190960521598</v>
      </c>
      <c r="AG37" s="243">
        <v>5.25695283990148</v>
      </c>
      <c r="AH37" s="243">
        <v>4.4019839691625604</v>
      </c>
      <c r="AI37" s="243">
        <v>4.8798404469809098</v>
      </c>
      <c r="AJ37" s="243">
        <v>4.99299031405649</v>
      </c>
      <c r="AK37" s="243">
        <v>4.8692057987683697</v>
      </c>
      <c r="AL37" s="243">
        <v>4.2778731007575201</v>
      </c>
      <c r="AM37" s="243">
        <v>4.7283544429150099</v>
      </c>
      <c r="AN37" s="243">
        <v>4.7464608231129697</v>
      </c>
      <c r="AO37" s="243">
        <v>4.5616891315375598</v>
      </c>
      <c r="AP37" s="243">
        <v>4.0302476042072204</v>
      </c>
      <c r="AQ37" s="243">
        <v>4.5819665264316498</v>
      </c>
      <c r="AR37" s="243">
        <v>4.6496641589953702</v>
      </c>
      <c r="AS37" s="243">
        <v>4.3754944799514499</v>
      </c>
      <c r="AT37" s="243">
        <v>4.0986667860232799</v>
      </c>
      <c r="AU37" s="243">
        <v>4.6592211988120402</v>
      </c>
      <c r="AV37" s="243">
        <v>4.7251371716697896</v>
      </c>
      <c r="AW37" s="243">
        <v>4.4503943285335099</v>
      </c>
      <c r="AX37" s="243">
        <v>3.85017768258027</v>
      </c>
      <c r="AY37" s="243">
        <v>3.8849965362360401</v>
      </c>
      <c r="AZ37" s="243">
        <v>4.17211573181548</v>
      </c>
      <c r="BA37" s="243">
        <v>4.0690738060352798</v>
      </c>
      <c r="BB37" s="243">
        <v>3.4818194571777799</v>
      </c>
      <c r="BC37" s="243">
        <v>4.0493080347722099</v>
      </c>
      <c r="BD37" s="243">
        <v>4.0787629100062199</v>
      </c>
      <c r="BE37" s="243">
        <v>3.7843417768071999</v>
      </c>
      <c r="BF37" s="243">
        <v>3.3060386466123299</v>
      </c>
      <c r="BG37" s="243">
        <v>3.4285722314204499</v>
      </c>
      <c r="BH37" s="243">
        <v>3.4910292691484401</v>
      </c>
      <c r="BI37" s="243">
        <v>3.4454985977208801</v>
      </c>
      <c r="BJ37" s="243">
        <v>3.2873460728149002</v>
      </c>
      <c r="BK37" s="243"/>
    </row>
    <row r="38" spans="1:63" x14ac:dyDescent="0.2">
      <c r="A38" s="233" t="s">
        <v>47</v>
      </c>
      <c r="B38" s="243">
        <v>33.707510950793797</v>
      </c>
      <c r="C38" s="243">
        <v>34.438964557205097</v>
      </c>
      <c r="D38" s="243">
        <v>34.285621150562498</v>
      </c>
      <c r="E38" s="243">
        <v>35.114325075393701</v>
      </c>
      <c r="F38" s="243">
        <v>28.622125725946798</v>
      </c>
      <c r="G38" s="243">
        <v>27.922630946405899</v>
      </c>
      <c r="H38" s="243">
        <v>28.5154419131518</v>
      </c>
      <c r="I38" s="243">
        <v>29.190085712401299</v>
      </c>
      <c r="J38" s="243">
        <v>29.775029828051501</v>
      </c>
      <c r="K38" s="243">
        <v>25.914066676756299</v>
      </c>
      <c r="L38" s="243">
        <v>26.5133743987857</v>
      </c>
      <c r="M38" s="243">
        <v>30.500069054125699</v>
      </c>
      <c r="N38" s="243">
        <v>27.369751480278001</v>
      </c>
      <c r="O38" s="243">
        <v>25.253910856474398</v>
      </c>
      <c r="P38" s="243">
        <v>25.885077133212999</v>
      </c>
      <c r="Q38" s="243">
        <v>26.139458371637399</v>
      </c>
      <c r="R38" s="243">
        <v>23.8970171354417</v>
      </c>
      <c r="S38" s="243">
        <v>23.714788025641401</v>
      </c>
      <c r="T38" s="243">
        <v>24.665973049205601</v>
      </c>
      <c r="U38" s="243">
        <v>24.830046766544498</v>
      </c>
      <c r="V38" s="243">
        <v>21.601440328820502</v>
      </c>
      <c r="W38" s="243">
        <v>22.3657436425006</v>
      </c>
      <c r="X38" s="243">
        <v>22.822444017144399</v>
      </c>
      <c r="Y38" s="243">
        <v>21.557797769575998</v>
      </c>
      <c r="Z38" s="243">
        <v>19.999180767146399</v>
      </c>
      <c r="AA38" s="243">
        <v>21.010879694011901</v>
      </c>
      <c r="AB38" s="243">
        <v>21.6607611869841</v>
      </c>
      <c r="AC38" s="243">
        <v>20.590666238537999</v>
      </c>
      <c r="AD38" s="243">
        <v>19.608540141410199</v>
      </c>
      <c r="AE38" s="243">
        <v>21.0587426393089</v>
      </c>
      <c r="AF38" s="243">
        <v>21.691484119091399</v>
      </c>
      <c r="AG38" s="243">
        <v>20.754243000542701</v>
      </c>
      <c r="AH38" s="243">
        <v>19.392634734017498</v>
      </c>
      <c r="AI38" s="243">
        <v>20.570726000172399</v>
      </c>
      <c r="AJ38" s="243">
        <v>21.1464205270062</v>
      </c>
      <c r="AK38" s="243">
        <v>20.476960967474199</v>
      </c>
      <c r="AL38" s="243">
        <v>19.191292575218998</v>
      </c>
      <c r="AM38" s="243">
        <v>20.509923499177301</v>
      </c>
      <c r="AN38" s="243">
        <v>20.9243949902989</v>
      </c>
      <c r="AO38" s="243">
        <v>19.914253163064</v>
      </c>
      <c r="AP38" s="243">
        <v>18.5954805336203</v>
      </c>
      <c r="AQ38" s="243">
        <v>20.114647440696501</v>
      </c>
      <c r="AR38" s="243">
        <v>20.861362061670601</v>
      </c>
      <c r="AS38" s="243">
        <v>19.646983505653299</v>
      </c>
      <c r="AT38" s="243">
        <v>19.819304668973601</v>
      </c>
      <c r="AU38" s="243">
        <v>20.922218007833798</v>
      </c>
      <c r="AV38" s="243">
        <v>21.450703321728898</v>
      </c>
      <c r="AW38" s="243">
        <v>20.5951488149068</v>
      </c>
      <c r="AX38" s="243">
        <v>20.3105997847582</v>
      </c>
      <c r="AY38" s="243">
        <v>19.483203784151499</v>
      </c>
      <c r="AZ38" s="243">
        <v>21.101579534723399</v>
      </c>
      <c r="BA38" s="243">
        <v>20.2751725018183</v>
      </c>
      <c r="BB38" s="243">
        <v>19.6271273871197</v>
      </c>
      <c r="BC38" s="243">
        <v>21.192668200092399</v>
      </c>
      <c r="BD38" s="243">
        <v>21.832833096916701</v>
      </c>
      <c r="BE38" s="243">
        <v>20.591652322865698</v>
      </c>
      <c r="BF38" s="243">
        <v>28.162083311827899</v>
      </c>
      <c r="BG38" s="243">
        <v>24.286814625374401</v>
      </c>
      <c r="BH38" s="243">
        <v>24.346299949135101</v>
      </c>
      <c r="BI38" s="243">
        <v>26.734714671684099</v>
      </c>
      <c r="BJ38" s="243">
        <v>28.310172271260399</v>
      </c>
      <c r="BK38" s="243"/>
    </row>
    <row r="39" spans="1:63" x14ac:dyDescent="0.2">
      <c r="A39" s="233" t="s">
        <v>48</v>
      </c>
      <c r="B39" s="243">
        <v>94.672836671619805</v>
      </c>
      <c r="C39" s="243">
        <v>84.109353124982903</v>
      </c>
      <c r="D39" s="243">
        <v>82.998078962521404</v>
      </c>
      <c r="E39" s="243">
        <v>97.239032226509494</v>
      </c>
      <c r="F39" s="243">
        <v>96.027610215107302</v>
      </c>
      <c r="G39" s="243">
        <v>79.926328520801107</v>
      </c>
      <c r="H39" s="243">
        <v>81.239234299453301</v>
      </c>
      <c r="I39" s="243">
        <v>95.645854105941496</v>
      </c>
      <c r="J39" s="243">
        <v>106.459874417341</v>
      </c>
      <c r="K39" s="243">
        <v>79.168543875836903</v>
      </c>
      <c r="L39" s="243">
        <v>79.483626960847104</v>
      </c>
      <c r="M39" s="243">
        <v>107.864626514992</v>
      </c>
      <c r="N39" s="243">
        <v>90.866783628327397</v>
      </c>
      <c r="O39" s="243">
        <v>73.781285444618803</v>
      </c>
      <c r="P39" s="243">
        <v>76.164157950269995</v>
      </c>
      <c r="Q39" s="243">
        <v>84.135807816421305</v>
      </c>
      <c r="R39" s="243">
        <v>88.048240564409696</v>
      </c>
      <c r="S39" s="243">
        <v>76.653103000614294</v>
      </c>
      <c r="T39" s="243">
        <v>81.445853032203601</v>
      </c>
      <c r="U39" s="243">
        <v>93.700611852330894</v>
      </c>
      <c r="V39" s="243">
        <v>78.002395050608698</v>
      </c>
      <c r="W39" s="243">
        <v>69.256641600029099</v>
      </c>
      <c r="X39" s="243">
        <v>69.3207295181615</v>
      </c>
      <c r="Y39" s="243">
        <v>72.401553644645105</v>
      </c>
      <c r="Z39" s="243">
        <v>71.586012437626096</v>
      </c>
      <c r="AA39" s="243">
        <v>63.0656906887844</v>
      </c>
      <c r="AB39" s="243">
        <v>66.532237342881601</v>
      </c>
      <c r="AC39" s="243">
        <v>68.538534728623503</v>
      </c>
      <c r="AD39" s="243">
        <v>65.847606543992697</v>
      </c>
      <c r="AE39" s="243">
        <v>64.193812296953894</v>
      </c>
      <c r="AF39" s="243">
        <v>65.685292990292297</v>
      </c>
      <c r="AG39" s="243">
        <v>68.091919873931502</v>
      </c>
      <c r="AH39" s="243">
        <v>66.108547619157306</v>
      </c>
      <c r="AI39" s="243">
        <v>61.507264265560401</v>
      </c>
      <c r="AJ39" s="243">
        <v>62.3761758274402</v>
      </c>
      <c r="AK39" s="243">
        <v>67.647685330636406</v>
      </c>
      <c r="AL39" s="243">
        <v>62.944286118442903</v>
      </c>
      <c r="AM39" s="243">
        <v>58.921532950169102</v>
      </c>
      <c r="AN39" s="243">
        <v>59.797998234637298</v>
      </c>
      <c r="AO39" s="243">
        <v>62.062661607533101</v>
      </c>
      <c r="AP39" s="243">
        <v>59.790191659324599</v>
      </c>
      <c r="AQ39" s="243">
        <v>56.705400566492202</v>
      </c>
      <c r="AR39" s="243">
        <v>58.470519928593397</v>
      </c>
      <c r="AS39" s="243">
        <v>59.986984683284902</v>
      </c>
      <c r="AT39" s="243">
        <v>69.353610371199693</v>
      </c>
      <c r="AU39" s="243">
        <v>61.410725560729702</v>
      </c>
      <c r="AV39" s="243">
        <v>61.118533669487398</v>
      </c>
      <c r="AW39" s="243">
        <v>66.3190053792908</v>
      </c>
      <c r="AX39" s="243">
        <v>68.277902631594102</v>
      </c>
      <c r="AY39" s="243">
        <v>55.7405710626388</v>
      </c>
      <c r="AZ39" s="243">
        <v>57.626702187951501</v>
      </c>
      <c r="BA39" s="243">
        <v>63.470748822706497</v>
      </c>
      <c r="BB39" s="243">
        <v>65.139701426819997</v>
      </c>
      <c r="BC39" s="243">
        <v>57.788623467280999</v>
      </c>
      <c r="BD39" s="243">
        <v>57.536361083072102</v>
      </c>
      <c r="BE39" s="243">
        <v>62.218826814780797</v>
      </c>
      <c r="BF39" s="243">
        <v>54.181452350243802</v>
      </c>
      <c r="BG39" s="243">
        <v>46.976214209203</v>
      </c>
      <c r="BH39" s="243">
        <v>46.9461892520685</v>
      </c>
      <c r="BI39" s="243">
        <v>51.672833327219699</v>
      </c>
      <c r="BJ39" s="243">
        <v>54.2993862998974</v>
      </c>
      <c r="BK39" s="243"/>
    </row>
    <row r="40" spans="1:63" x14ac:dyDescent="0.2">
      <c r="A40" s="233" t="s">
        <v>362</v>
      </c>
      <c r="B40" s="243">
        <v>21.708890715839701</v>
      </c>
      <c r="C40" s="243">
        <v>22.444075293730101</v>
      </c>
      <c r="D40" s="243">
        <v>22.4961243612312</v>
      </c>
      <c r="E40" s="243">
        <v>22.889834670836098</v>
      </c>
      <c r="F40" s="243">
        <v>21.3874980377234</v>
      </c>
      <c r="G40" s="243">
        <v>21.853267959650001</v>
      </c>
      <c r="H40" s="243">
        <v>22.261619686390301</v>
      </c>
      <c r="I40" s="243">
        <v>22.155208285002299</v>
      </c>
      <c r="J40" s="243">
        <v>21.888956166397499</v>
      </c>
      <c r="K40" s="243">
        <v>21.203609207533901</v>
      </c>
      <c r="L40" s="243">
        <v>21.787754513561001</v>
      </c>
      <c r="M40" s="243">
        <v>23.059965151281201</v>
      </c>
      <c r="N40" s="243">
        <v>20.3524375260764</v>
      </c>
      <c r="O40" s="243">
        <v>20.461603769955001</v>
      </c>
      <c r="P40" s="243">
        <v>20.7899656377339</v>
      </c>
      <c r="Q40" s="243">
        <v>20.2543486857742</v>
      </c>
      <c r="R40" s="243">
        <v>20.678434092266802</v>
      </c>
      <c r="S40" s="243">
        <v>20.689587800769399</v>
      </c>
      <c r="T40" s="243">
        <v>21.321527271383101</v>
      </c>
      <c r="U40" s="243">
        <v>21.424190865789001</v>
      </c>
      <c r="V40" s="243">
        <v>19.019944250414401</v>
      </c>
      <c r="W40" s="243">
        <v>19.747454778626299</v>
      </c>
      <c r="X40" s="243">
        <v>20.066492569722101</v>
      </c>
      <c r="Y40" s="243">
        <v>19.064431103609301</v>
      </c>
      <c r="Z40" s="243">
        <v>17.6500369357592</v>
      </c>
      <c r="AA40" s="243">
        <v>18.506816873680201</v>
      </c>
      <c r="AB40" s="243">
        <v>19.040071845450299</v>
      </c>
      <c r="AC40" s="243">
        <v>18.222193353519501</v>
      </c>
      <c r="AD40" s="243">
        <v>17.4206997122098</v>
      </c>
      <c r="AE40" s="243">
        <v>18.6819262993141</v>
      </c>
      <c r="AF40" s="243">
        <v>19.172729805311601</v>
      </c>
      <c r="AG40" s="243">
        <v>18.459336192956702</v>
      </c>
      <c r="AH40" s="243">
        <v>17.351900996402598</v>
      </c>
      <c r="AI40" s="243">
        <v>18.320745267121598</v>
      </c>
      <c r="AJ40" s="243">
        <v>18.738585489592499</v>
      </c>
      <c r="AK40" s="243">
        <v>18.196591050722201</v>
      </c>
      <c r="AL40" s="243">
        <v>16.763650676551599</v>
      </c>
      <c r="AM40" s="243">
        <v>17.887913255418201</v>
      </c>
      <c r="AN40" s="243">
        <v>18.2000233334734</v>
      </c>
      <c r="AO40" s="243">
        <v>17.340824892832899</v>
      </c>
      <c r="AP40" s="243">
        <v>16.550657507728602</v>
      </c>
      <c r="AQ40" s="243">
        <v>17.898204635352201</v>
      </c>
      <c r="AR40" s="243">
        <v>18.5763462443416</v>
      </c>
      <c r="AS40" s="243">
        <v>17.493980908063399</v>
      </c>
      <c r="AT40" s="243">
        <v>17.633723370475199</v>
      </c>
      <c r="AU40" s="243">
        <v>18.698996855648399</v>
      </c>
      <c r="AV40" s="243">
        <v>19.223344384096201</v>
      </c>
      <c r="AW40" s="243">
        <v>18.368894998525601</v>
      </c>
      <c r="AX40" s="243">
        <v>17.775798062077701</v>
      </c>
      <c r="AY40" s="243">
        <v>17.036917775436699</v>
      </c>
      <c r="AZ40" s="243">
        <v>18.5262675920338</v>
      </c>
      <c r="BA40" s="243">
        <v>17.650793301525201</v>
      </c>
      <c r="BB40" s="243">
        <v>17.006638265903</v>
      </c>
      <c r="BC40" s="243">
        <v>18.412561100154399</v>
      </c>
      <c r="BD40" s="243">
        <v>19.042621512671801</v>
      </c>
      <c r="BE40" s="243">
        <v>17.885259364795001</v>
      </c>
      <c r="BF40" s="243">
        <v>15.4304754024147</v>
      </c>
      <c r="BG40" s="243">
        <v>15.833507092302201</v>
      </c>
      <c r="BH40" s="243">
        <v>16.26805658188</v>
      </c>
      <c r="BI40" s="243">
        <v>15.951833427725999</v>
      </c>
      <c r="BJ40" s="243">
        <v>15.594646693813401</v>
      </c>
      <c r="BK40" s="243"/>
    </row>
    <row r="41" spans="1:63" x14ac:dyDescent="0.2">
      <c r="A41" s="233" t="s">
        <v>49</v>
      </c>
      <c r="B41" s="243">
        <v>2717.5802950053999</v>
      </c>
      <c r="C41" s="243">
        <v>2929.35167947639</v>
      </c>
      <c r="D41" s="243">
        <v>2973.80835358281</v>
      </c>
      <c r="E41" s="243">
        <v>2818.5401822766098</v>
      </c>
      <c r="F41" s="243">
        <v>2689.91285089338</v>
      </c>
      <c r="G41" s="243">
        <v>2925.73757912469</v>
      </c>
      <c r="H41" s="243">
        <v>3002.8179662360799</v>
      </c>
      <c r="I41" s="243">
        <v>2777.3330304800502</v>
      </c>
      <c r="J41" s="243">
        <v>2661.5796334643501</v>
      </c>
      <c r="K41" s="243">
        <v>2811.1703593901002</v>
      </c>
      <c r="L41" s="243">
        <v>2927.66112937548</v>
      </c>
      <c r="M41" s="243">
        <v>2785.33890116867</v>
      </c>
      <c r="N41" s="243">
        <v>2496.7174439202299</v>
      </c>
      <c r="O41" s="243">
        <v>2701.8504442865101</v>
      </c>
      <c r="P41" s="243">
        <v>2740.1577209391698</v>
      </c>
      <c r="Q41" s="243">
        <v>2508.4753987568802</v>
      </c>
      <c r="R41" s="243">
        <v>2403.9449887742899</v>
      </c>
      <c r="S41" s="243">
        <v>2558.8816146112899</v>
      </c>
      <c r="T41" s="243">
        <v>2637.5077910587802</v>
      </c>
      <c r="U41" s="243">
        <v>2454.4405796866699</v>
      </c>
      <c r="V41" s="243">
        <v>2357.1427791612</v>
      </c>
      <c r="W41" s="243">
        <v>2566.5253104345502</v>
      </c>
      <c r="X41" s="243">
        <v>2641.8509411250602</v>
      </c>
      <c r="Y41" s="243">
        <v>2396.01538907331</v>
      </c>
      <c r="Z41" s="243">
        <v>2297.3207185104502</v>
      </c>
      <c r="AA41" s="243">
        <v>2546.4619558546801</v>
      </c>
      <c r="AB41" s="243">
        <v>2614.6467654113098</v>
      </c>
      <c r="AC41" s="243">
        <v>2405.4509120157099</v>
      </c>
      <c r="AD41" s="243">
        <v>2315.4796341839701</v>
      </c>
      <c r="AE41" s="243">
        <v>2568.2281320225302</v>
      </c>
      <c r="AF41" s="243">
        <v>2660.28235716786</v>
      </c>
      <c r="AG41" s="243">
        <v>2470.7005688324198</v>
      </c>
      <c r="AH41" s="243">
        <v>2270.3710239438301</v>
      </c>
      <c r="AI41" s="243">
        <v>2506.8109695324802</v>
      </c>
      <c r="AJ41" s="243">
        <v>2581.3198074213901</v>
      </c>
      <c r="AK41" s="243">
        <v>2395.8237049476602</v>
      </c>
      <c r="AL41" s="243">
        <v>2232.8530364121898</v>
      </c>
      <c r="AM41" s="243">
        <v>2485.54515355784</v>
      </c>
      <c r="AN41" s="243">
        <v>2539.7673314492799</v>
      </c>
      <c r="AO41" s="243">
        <v>2344.6006999383799</v>
      </c>
      <c r="AP41" s="243">
        <v>2115.91278531033</v>
      </c>
      <c r="AQ41" s="243">
        <v>2375.4169231195601</v>
      </c>
      <c r="AR41" s="243">
        <v>2477.2415771835999</v>
      </c>
      <c r="AS41" s="243">
        <v>2268.22099220883</v>
      </c>
      <c r="AT41" s="243">
        <v>2070.8927663347899</v>
      </c>
      <c r="AU41" s="243">
        <v>2331.3478292885002</v>
      </c>
      <c r="AV41" s="243">
        <v>2429.30652760675</v>
      </c>
      <c r="AW41" s="243">
        <v>2224.2169819993601</v>
      </c>
      <c r="AX41" s="243">
        <v>2017.7888083770499</v>
      </c>
      <c r="AY41" s="243">
        <v>2045.52005591528</v>
      </c>
      <c r="AZ41" s="243">
        <v>2267.5512429141299</v>
      </c>
      <c r="BA41" s="243">
        <v>2047.65926718271</v>
      </c>
      <c r="BB41" s="243">
        <v>1890.44806297832</v>
      </c>
      <c r="BC41" s="243">
        <v>2178.2172377596498</v>
      </c>
      <c r="BD41" s="243">
        <v>2296.1258807102399</v>
      </c>
      <c r="BE41" s="243">
        <v>2056.90810190416</v>
      </c>
      <c r="BF41" s="243">
        <v>1854.29186816318</v>
      </c>
      <c r="BG41" s="243">
        <v>1970.0924572435399</v>
      </c>
      <c r="BH41" s="243">
        <v>2043.2671373093301</v>
      </c>
      <c r="BI41" s="243">
        <v>1950.6436371146599</v>
      </c>
      <c r="BJ41" s="243">
        <v>1884.47987994306</v>
      </c>
      <c r="BK41" s="243"/>
    </row>
    <row r="42" spans="1:63" x14ac:dyDescent="0.2">
      <c r="A42" s="233" t="s">
        <v>391</v>
      </c>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3"/>
      <c r="AW42" s="243"/>
      <c r="AX42" s="243"/>
      <c r="AY42" s="243"/>
      <c r="AZ42" s="243"/>
      <c r="BA42" s="243"/>
      <c r="BB42" s="243"/>
      <c r="BC42" s="243"/>
      <c r="BD42" s="243"/>
      <c r="BE42" s="243"/>
      <c r="BF42" s="243"/>
      <c r="BG42" s="243"/>
      <c r="BH42" s="243"/>
      <c r="BI42" s="243"/>
      <c r="BJ42" s="243"/>
      <c r="BK42" s="243"/>
    </row>
    <row r="43" spans="1:63" x14ac:dyDescent="0.2">
      <c r="A43" s="233" t="s">
        <v>30</v>
      </c>
      <c r="B43" s="243">
        <v>17375.761477457225</v>
      </c>
      <c r="C43" s="243">
        <v>16647.312261167579</v>
      </c>
      <c r="D43" s="243">
        <v>16149.312380542493</v>
      </c>
      <c r="E43" s="243">
        <v>17947.44750143119</v>
      </c>
      <c r="F43" s="243">
        <v>16509.115704995165</v>
      </c>
      <c r="G43" s="243">
        <v>15114.835714063893</v>
      </c>
      <c r="H43" s="243">
        <v>14214.110400030906</v>
      </c>
      <c r="I43" s="243">
        <v>16831.618849563689</v>
      </c>
      <c r="J43" s="243">
        <v>18998.620954852529</v>
      </c>
      <c r="K43" s="243">
        <v>16274.958482857432</v>
      </c>
      <c r="L43" s="243">
        <v>15158.765804890429</v>
      </c>
      <c r="M43" s="243">
        <v>18407.559552305891</v>
      </c>
      <c r="N43" s="243">
        <v>17665.118610819976</v>
      </c>
      <c r="O43" s="243">
        <v>15494.637745448346</v>
      </c>
      <c r="P43" s="243">
        <v>14542.912490504776</v>
      </c>
      <c r="Q43" s="243">
        <v>15728.616691665917</v>
      </c>
      <c r="R43" s="243">
        <v>16126.863235138491</v>
      </c>
      <c r="S43" s="243">
        <v>14400.572008330755</v>
      </c>
      <c r="T43" s="243">
        <v>13791.980451606572</v>
      </c>
      <c r="U43" s="243">
        <v>15583.093618274143</v>
      </c>
      <c r="V43" s="243">
        <v>15921.307953619038</v>
      </c>
      <c r="W43" s="243">
        <v>14308.78218595945</v>
      </c>
      <c r="X43" s="243">
        <v>13687.293499818988</v>
      </c>
      <c r="Y43" s="243">
        <v>14515.909834922604</v>
      </c>
      <c r="Z43" s="243">
        <v>14617.100327978336</v>
      </c>
      <c r="AA43" s="243">
        <v>14032.587674127608</v>
      </c>
      <c r="AB43" s="243">
        <v>13642.036131977227</v>
      </c>
      <c r="AC43" s="243">
        <v>14672.65956395731</v>
      </c>
      <c r="AD43" s="243">
        <v>15179.025394217906</v>
      </c>
      <c r="AE43" s="243">
        <v>14034.245283527216</v>
      </c>
      <c r="AF43" s="243">
        <v>13509.519635195555</v>
      </c>
      <c r="AG43" s="243">
        <v>14741.979521642177</v>
      </c>
      <c r="AH43" s="243">
        <v>15162.535875849582</v>
      </c>
      <c r="AI43" s="243">
        <v>14094.750161442682</v>
      </c>
      <c r="AJ43" s="243">
        <v>13884.971294493096</v>
      </c>
      <c r="AK43" s="243">
        <v>15146.140374866696</v>
      </c>
      <c r="AL43" s="243">
        <v>14491.703680839229</v>
      </c>
      <c r="AM43" s="243">
        <v>13952.434215809384</v>
      </c>
      <c r="AN43" s="243">
        <v>13729.788225159999</v>
      </c>
      <c r="AO43" s="243">
        <v>14639.799665600891</v>
      </c>
      <c r="AP43" s="243">
        <v>14429.762504665741</v>
      </c>
      <c r="AQ43" s="243">
        <v>13747.757341536722</v>
      </c>
      <c r="AR43" s="243">
        <v>13445.321030167544</v>
      </c>
      <c r="AS43" s="243">
        <v>14352.444595656703</v>
      </c>
      <c r="AT43" s="243">
        <v>14202.975126429614</v>
      </c>
      <c r="AU43" s="243">
        <v>13469.790627508577</v>
      </c>
      <c r="AV43" s="243">
        <v>13389.442186445367</v>
      </c>
      <c r="AW43" s="243">
        <v>13624.916183816866</v>
      </c>
      <c r="AX43" s="243">
        <v>12747.927900145058</v>
      </c>
      <c r="AY43" s="243">
        <v>11703.646288483993</v>
      </c>
      <c r="AZ43" s="243">
        <v>11920.89153811388</v>
      </c>
      <c r="BA43" s="243">
        <v>12568.563967054994</v>
      </c>
      <c r="BB43" s="243">
        <v>12614.511567802383</v>
      </c>
      <c r="BC43" s="243">
        <v>12762.759199080003</v>
      </c>
      <c r="BD43" s="243">
        <v>12404.124909217386</v>
      </c>
      <c r="BE43" s="243">
        <v>13248.853624053125</v>
      </c>
      <c r="BF43" s="243">
        <v>12425.014772463286</v>
      </c>
      <c r="BG43" s="243">
        <v>12377.322523272544</v>
      </c>
      <c r="BH43" s="243">
        <v>11845.396670720986</v>
      </c>
      <c r="BI43" s="243">
        <v>12832.661747011798</v>
      </c>
      <c r="BJ43" s="243">
        <v>12447.006082174656</v>
      </c>
      <c r="BK43" s="2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2.75" x14ac:dyDescent="0.2"/>
  <sheetData>
    <row r="1" spans="1:23" x14ac:dyDescent="0.2">
      <c r="A1" t="s">
        <v>312</v>
      </c>
      <c r="B1" t="s">
        <v>313</v>
      </c>
      <c r="C1" t="s">
        <v>32</v>
      </c>
      <c r="D1" t="s">
        <v>314</v>
      </c>
      <c r="E1" t="s">
        <v>315</v>
      </c>
      <c r="F1" t="s">
        <v>316</v>
      </c>
      <c r="G1" t="s">
        <v>317</v>
      </c>
      <c r="H1" t="s">
        <v>318</v>
      </c>
      <c r="I1" t="s">
        <v>319</v>
      </c>
      <c r="J1" t="s">
        <v>320</v>
      </c>
      <c r="K1" t="s">
        <v>321</v>
      </c>
      <c r="L1" t="s">
        <v>322</v>
      </c>
      <c r="M1" t="s">
        <v>323</v>
      </c>
      <c r="N1" t="s">
        <v>324</v>
      </c>
      <c r="O1" t="s">
        <v>325</v>
      </c>
      <c r="P1" t="s">
        <v>326</v>
      </c>
      <c r="Q1" t="s">
        <v>327</v>
      </c>
      <c r="R1" t="s">
        <v>328</v>
      </c>
      <c r="S1" t="s">
        <v>329</v>
      </c>
      <c r="T1" t="s">
        <v>330</v>
      </c>
      <c r="U1" t="s">
        <v>331</v>
      </c>
      <c r="V1" t="s">
        <v>332</v>
      </c>
      <c r="W1" t="s">
        <v>333</v>
      </c>
    </row>
    <row r="2" spans="1:23" x14ac:dyDescent="0.2">
      <c r="A2" t="s">
        <v>334</v>
      </c>
      <c r="B2" t="s">
        <v>35</v>
      </c>
      <c r="C2" t="s">
        <v>22</v>
      </c>
      <c r="D2" t="s">
        <v>335</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2">
      <c r="A3" t="s">
        <v>334</v>
      </c>
      <c r="B3" t="s">
        <v>35</v>
      </c>
      <c r="C3" t="s">
        <v>22</v>
      </c>
      <c r="D3" t="s">
        <v>335</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2">
      <c r="A4" t="s">
        <v>334</v>
      </c>
      <c r="B4" t="s">
        <v>35</v>
      </c>
      <c r="C4" t="s">
        <v>22</v>
      </c>
      <c r="D4" t="s">
        <v>335</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2">
      <c r="A5" t="s">
        <v>334</v>
      </c>
      <c r="B5" t="s">
        <v>35</v>
      </c>
      <c r="C5" t="s">
        <v>22</v>
      </c>
      <c r="D5" t="s">
        <v>335</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2">
      <c r="A6" t="s">
        <v>334</v>
      </c>
      <c r="B6" t="s">
        <v>35</v>
      </c>
      <c r="C6" t="s">
        <v>22</v>
      </c>
      <c r="D6" t="s">
        <v>336</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2">
      <c r="A7" t="s">
        <v>334</v>
      </c>
      <c r="B7" t="s">
        <v>35</v>
      </c>
      <c r="C7" t="s">
        <v>22</v>
      </c>
      <c r="D7" t="s">
        <v>336</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2">
      <c r="A8" t="s">
        <v>334</v>
      </c>
      <c r="B8" t="s">
        <v>35</v>
      </c>
      <c r="C8" t="s">
        <v>22</v>
      </c>
      <c r="D8" t="s">
        <v>336</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2">
      <c r="A9" t="s">
        <v>334</v>
      </c>
      <c r="B9" t="s">
        <v>35</v>
      </c>
      <c r="C9" t="s">
        <v>22</v>
      </c>
      <c r="D9" t="s">
        <v>336</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2">
      <c r="A10" t="s">
        <v>334</v>
      </c>
      <c r="B10" t="s">
        <v>35</v>
      </c>
      <c r="C10" t="s">
        <v>22</v>
      </c>
      <c r="D10" t="s">
        <v>337</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2">
      <c r="A11" t="s">
        <v>334</v>
      </c>
      <c r="B11" t="s">
        <v>35</v>
      </c>
      <c r="C11" t="s">
        <v>22</v>
      </c>
      <c r="D11" t="s">
        <v>337</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2">
      <c r="A12" t="s">
        <v>334</v>
      </c>
      <c r="B12" t="s">
        <v>35</v>
      </c>
      <c r="C12" t="s">
        <v>22</v>
      </c>
      <c r="D12" t="s">
        <v>337</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2">
      <c r="A13" t="s">
        <v>334</v>
      </c>
      <c r="B13" t="s">
        <v>35</v>
      </c>
      <c r="C13" t="s">
        <v>22</v>
      </c>
      <c r="D13" t="s">
        <v>337</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2">
      <c r="A14" t="s">
        <v>334</v>
      </c>
      <c r="B14" t="s">
        <v>35</v>
      </c>
      <c r="C14" t="s">
        <v>22</v>
      </c>
      <c r="D14" t="s">
        <v>338</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2">
      <c r="A15" t="s">
        <v>334</v>
      </c>
      <c r="B15" t="s">
        <v>35</v>
      </c>
      <c r="C15" t="s">
        <v>22</v>
      </c>
      <c r="D15" t="s">
        <v>338</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2">
      <c r="A16" t="s">
        <v>334</v>
      </c>
      <c r="B16" t="s">
        <v>35</v>
      </c>
      <c r="C16" t="s">
        <v>22</v>
      </c>
      <c r="D16" t="s">
        <v>338</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2">
      <c r="A17" t="s">
        <v>334</v>
      </c>
      <c r="B17" t="s">
        <v>35</v>
      </c>
      <c r="C17" t="s">
        <v>22</v>
      </c>
      <c r="D17" t="s">
        <v>338</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2">
      <c r="A18" t="s">
        <v>334</v>
      </c>
      <c r="B18" t="s">
        <v>35</v>
      </c>
      <c r="C18" t="s">
        <v>22</v>
      </c>
      <c r="D18" t="s">
        <v>339</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2">
      <c r="A19" t="s">
        <v>334</v>
      </c>
      <c r="B19" t="s">
        <v>35</v>
      </c>
      <c r="C19" t="s">
        <v>22</v>
      </c>
      <c r="D19" t="s">
        <v>339</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2">
      <c r="A20" t="s">
        <v>334</v>
      </c>
      <c r="B20" t="s">
        <v>35</v>
      </c>
      <c r="C20" t="s">
        <v>22</v>
      </c>
      <c r="D20" t="s">
        <v>339</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2">
      <c r="A21" t="s">
        <v>334</v>
      </c>
      <c r="B21" t="s">
        <v>35</v>
      </c>
      <c r="C21" t="s">
        <v>22</v>
      </c>
      <c r="D21" t="s">
        <v>339</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2">
      <c r="A22" t="s">
        <v>334</v>
      </c>
      <c r="B22" t="s">
        <v>35</v>
      </c>
      <c r="C22" t="s">
        <v>22</v>
      </c>
      <c r="D22" t="s">
        <v>340</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2">
      <c r="A23" t="s">
        <v>334</v>
      </c>
      <c r="B23" t="s">
        <v>35</v>
      </c>
      <c r="C23" t="s">
        <v>22</v>
      </c>
      <c r="D23" t="s">
        <v>340</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2">
      <c r="A24" t="s">
        <v>334</v>
      </c>
      <c r="B24" t="s">
        <v>35</v>
      </c>
      <c r="C24" t="s">
        <v>22</v>
      </c>
      <c r="D24" t="s">
        <v>340</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2">
      <c r="A25" t="s">
        <v>334</v>
      </c>
      <c r="B25" t="s">
        <v>35</v>
      </c>
      <c r="C25" t="s">
        <v>22</v>
      </c>
      <c r="D25" t="s">
        <v>340</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2">
      <c r="A26" t="s">
        <v>334</v>
      </c>
      <c r="B26" t="s">
        <v>35</v>
      </c>
      <c r="C26" t="s">
        <v>22</v>
      </c>
      <c r="D26" t="s">
        <v>341</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2">
      <c r="A27" t="s">
        <v>334</v>
      </c>
      <c r="B27" t="s">
        <v>35</v>
      </c>
      <c r="C27" t="s">
        <v>22</v>
      </c>
      <c r="D27" t="s">
        <v>341</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2">
      <c r="A28" t="s">
        <v>334</v>
      </c>
      <c r="B28" t="s">
        <v>35</v>
      </c>
      <c r="C28" t="s">
        <v>22</v>
      </c>
      <c r="D28" t="s">
        <v>341</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2">
      <c r="A29" t="s">
        <v>334</v>
      </c>
      <c r="B29" t="s">
        <v>35</v>
      </c>
      <c r="C29" t="s">
        <v>22</v>
      </c>
      <c r="D29" t="s">
        <v>341</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2">
      <c r="A30" t="s">
        <v>334</v>
      </c>
      <c r="B30" t="s">
        <v>35</v>
      </c>
      <c r="C30" t="s">
        <v>22</v>
      </c>
      <c r="D30" t="s">
        <v>342</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2">
      <c r="A31" t="s">
        <v>334</v>
      </c>
      <c r="B31" t="s">
        <v>35</v>
      </c>
      <c r="C31" t="s">
        <v>22</v>
      </c>
      <c r="D31" t="s">
        <v>342</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2">
      <c r="A32" t="s">
        <v>334</v>
      </c>
      <c r="B32" t="s">
        <v>35</v>
      </c>
      <c r="C32" t="s">
        <v>22</v>
      </c>
      <c r="D32" t="s">
        <v>342</v>
      </c>
      <c r="E32" t="s">
        <v>179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2">
      <c r="A33" t="s">
        <v>334</v>
      </c>
      <c r="B33" t="s">
        <v>35</v>
      </c>
      <c r="C33" t="s">
        <v>22</v>
      </c>
      <c r="D33" t="s">
        <v>342</v>
      </c>
      <c r="E33" t="s">
        <v>180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2">
      <c r="A34" t="s">
        <v>334</v>
      </c>
      <c r="B34" t="s">
        <v>35</v>
      </c>
      <c r="C34" t="s">
        <v>22</v>
      </c>
      <c r="D34" t="s">
        <v>343</v>
      </c>
      <c r="E34" t="s">
        <v>194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2">
      <c r="A35" t="s">
        <v>334</v>
      </c>
      <c r="B35" t="s">
        <v>35</v>
      </c>
      <c r="C35" t="s">
        <v>22</v>
      </c>
      <c r="D35" t="s">
        <v>343</v>
      </c>
      <c r="E35" t="s">
        <v>196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2">
      <c r="A36" t="s">
        <v>334</v>
      </c>
      <c r="B36" t="s">
        <v>35</v>
      </c>
      <c r="C36" t="s">
        <v>22</v>
      </c>
      <c r="D36" t="s">
        <v>343</v>
      </c>
      <c r="E36" t="s">
        <v>198</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2">
      <c r="A37" t="s">
        <v>334</v>
      </c>
      <c r="B37" t="s">
        <v>35</v>
      </c>
      <c r="C37" t="s">
        <v>22</v>
      </c>
      <c r="D37" t="s">
        <v>343</v>
      </c>
      <c r="E37" t="s">
        <v>200</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2">
      <c r="A38" t="s">
        <v>334</v>
      </c>
      <c r="B38" t="s">
        <v>35</v>
      </c>
      <c r="C38" t="s">
        <v>22</v>
      </c>
      <c r="D38" t="s">
        <v>344</v>
      </c>
      <c r="E38" t="s">
        <v>201</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2">
      <c r="A39" t="s">
        <v>334</v>
      </c>
      <c r="B39" t="s">
        <v>35</v>
      </c>
      <c r="C39" t="s">
        <v>22</v>
      </c>
      <c r="D39" t="s">
        <v>344</v>
      </c>
      <c r="E39" t="s">
        <v>205</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2">
      <c r="A40" t="s">
        <v>334</v>
      </c>
      <c r="B40" t="s">
        <v>35</v>
      </c>
      <c r="C40" t="s">
        <v>22</v>
      </c>
      <c r="D40" t="s">
        <v>344</v>
      </c>
      <c r="E40" t="s">
        <v>209</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2">
      <c r="A41" t="s">
        <v>334</v>
      </c>
      <c r="B41" t="s">
        <v>35</v>
      </c>
      <c r="C41" t="s">
        <v>22</v>
      </c>
      <c r="D41" t="s">
        <v>344</v>
      </c>
      <c r="E41" t="s">
        <v>211</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2">
      <c r="A42" t="s">
        <v>334</v>
      </c>
      <c r="B42" t="s">
        <v>35</v>
      </c>
      <c r="C42" t="s">
        <v>22</v>
      </c>
      <c r="D42" t="s">
        <v>345</v>
      </c>
      <c r="E42" t="s">
        <v>251</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2">
      <c r="A43" t="s">
        <v>334</v>
      </c>
      <c r="B43" t="s">
        <v>35</v>
      </c>
      <c r="C43" t="s">
        <v>22</v>
      </c>
      <c r="D43" t="s">
        <v>345</v>
      </c>
      <c r="E43" t="s">
        <v>263</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2">
      <c r="A44" t="s">
        <v>334</v>
      </c>
      <c r="B44" t="s">
        <v>35</v>
      </c>
      <c r="C44" t="s">
        <v>22</v>
      </c>
      <c r="D44" t="s">
        <v>345</v>
      </c>
      <c r="E44" t="s">
        <v>264</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2">
      <c r="A45" t="s">
        <v>334</v>
      </c>
      <c r="B45" t="s">
        <v>35</v>
      </c>
      <c r="C45" t="s">
        <v>22</v>
      </c>
      <c r="D45" t="s">
        <v>345</v>
      </c>
      <c r="E45" t="s">
        <v>269</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2">
      <c r="A46" t="s">
        <v>334</v>
      </c>
      <c r="B46" t="s">
        <v>35</v>
      </c>
      <c r="C46" t="s">
        <v>22</v>
      </c>
      <c r="D46" t="s">
        <v>346</v>
      </c>
      <c r="E46" t="s">
        <v>270</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2">
      <c r="A47" t="s">
        <v>334</v>
      </c>
      <c r="B47" t="s">
        <v>35</v>
      </c>
      <c r="C47" t="s">
        <v>22</v>
      </c>
      <c r="D47" t="s">
        <v>346</v>
      </c>
      <c r="E47" t="s">
        <v>271</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2">
      <c r="A48" t="s">
        <v>334</v>
      </c>
      <c r="B48" t="s">
        <v>35</v>
      </c>
      <c r="C48" t="s">
        <v>22</v>
      </c>
      <c r="D48" t="s">
        <v>346</v>
      </c>
      <c r="E48" t="s">
        <v>272</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2">
      <c r="A49" t="s">
        <v>334</v>
      </c>
      <c r="B49" t="s">
        <v>35</v>
      </c>
      <c r="C49" t="s">
        <v>22</v>
      </c>
      <c r="D49" t="s">
        <v>346</v>
      </c>
      <c r="E49" t="s">
        <v>274</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2">
      <c r="A50" t="s">
        <v>334</v>
      </c>
      <c r="B50" t="s">
        <v>35</v>
      </c>
      <c r="C50" t="s">
        <v>22</v>
      </c>
      <c r="D50" t="s">
        <v>347</v>
      </c>
      <c r="E50" t="s">
        <v>277</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2">
      <c r="A51" t="s">
        <v>334</v>
      </c>
      <c r="B51" t="s">
        <v>35</v>
      </c>
      <c r="C51" t="s">
        <v>22</v>
      </c>
      <c r="D51" t="s">
        <v>347</v>
      </c>
      <c r="E51" t="s">
        <v>279</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2">
      <c r="A52" t="s">
        <v>334</v>
      </c>
      <c r="B52" t="s">
        <v>35</v>
      </c>
      <c r="C52" t="s">
        <v>22</v>
      </c>
      <c r="D52" t="s">
        <v>347</v>
      </c>
      <c r="E52" t="s">
        <v>280</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2">
      <c r="A53" t="s">
        <v>334</v>
      </c>
      <c r="B53" t="s">
        <v>35</v>
      </c>
      <c r="C53" t="s">
        <v>22</v>
      </c>
      <c r="D53" t="s">
        <v>347</v>
      </c>
      <c r="E53" t="s">
        <v>282</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2">
      <c r="A54" t="s">
        <v>334</v>
      </c>
      <c r="B54" t="s">
        <v>35</v>
      </c>
      <c r="C54" t="s">
        <v>22</v>
      </c>
      <c r="D54" t="s">
        <v>348</v>
      </c>
      <c r="E54" t="s">
        <v>283</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2">
      <c r="A55" t="s">
        <v>334</v>
      </c>
      <c r="B55" t="s">
        <v>35</v>
      </c>
      <c r="C55" t="s">
        <v>22</v>
      </c>
      <c r="D55" t="s">
        <v>348</v>
      </c>
      <c r="E55" t="s">
        <v>284</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2">
      <c r="A56" t="s">
        <v>334</v>
      </c>
      <c r="B56" t="s">
        <v>35</v>
      </c>
      <c r="C56" t="s">
        <v>22</v>
      </c>
      <c r="D56" t="s">
        <v>348</v>
      </c>
      <c r="E56" t="s">
        <v>287</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2">
      <c r="A57" t="s">
        <v>334</v>
      </c>
      <c r="B57" t="s">
        <v>35</v>
      </c>
      <c r="C57" t="s">
        <v>22</v>
      </c>
      <c r="D57" t="s">
        <v>348</v>
      </c>
      <c r="E57" t="s">
        <v>289</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2">
      <c r="A58" t="s">
        <v>334</v>
      </c>
      <c r="B58" t="s">
        <v>35</v>
      </c>
      <c r="C58" t="s">
        <v>22</v>
      </c>
      <c r="D58" t="s">
        <v>349</v>
      </c>
      <c r="E58" t="s">
        <v>290</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2">
      <c r="A59" t="s">
        <v>334</v>
      </c>
      <c r="B59" t="s">
        <v>35</v>
      </c>
      <c r="C59" t="s">
        <v>22</v>
      </c>
      <c r="D59" t="s">
        <v>349</v>
      </c>
      <c r="E59" t="s">
        <v>291</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2">
      <c r="A60" t="s">
        <v>334</v>
      </c>
      <c r="B60" t="s">
        <v>35</v>
      </c>
      <c r="C60" t="s">
        <v>22</v>
      </c>
      <c r="D60" t="s">
        <v>349</v>
      </c>
      <c r="E60" t="s">
        <v>293</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2">
      <c r="A61" t="s">
        <v>334</v>
      </c>
      <c r="B61" t="s">
        <v>35</v>
      </c>
      <c r="C61" t="s">
        <v>22</v>
      </c>
      <c r="D61" t="s">
        <v>349</v>
      </c>
      <c r="E61" t="s">
        <v>308</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2">
      <c r="A62" t="s">
        <v>334</v>
      </c>
      <c r="B62" t="s">
        <v>35</v>
      </c>
      <c r="C62" t="s">
        <v>22</v>
      </c>
      <c r="D62" t="s">
        <v>350</v>
      </c>
      <c r="E62" t="s">
        <v>311</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2">
      <c r="A63" t="s">
        <v>351</v>
      </c>
      <c r="B63" t="s">
        <v>1</v>
      </c>
      <c r="C63" t="s">
        <v>23</v>
      </c>
      <c r="D63" t="s">
        <v>335</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2">
      <c r="A64" t="s">
        <v>351</v>
      </c>
      <c r="B64" t="s">
        <v>1</v>
      </c>
      <c r="C64" t="s">
        <v>23</v>
      </c>
      <c r="D64" t="s">
        <v>335</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2">
      <c r="A65" t="s">
        <v>351</v>
      </c>
      <c r="B65" t="s">
        <v>1</v>
      </c>
      <c r="C65" t="s">
        <v>23</v>
      </c>
      <c r="D65" t="s">
        <v>335</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2">
      <c r="A66" t="s">
        <v>351</v>
      </c>
      <c r="B66" t="s">
        <v>1</v>
      </c>
      <c r="C66" t="s">
        <v>23</v>
      </c>
      <c r="D66" t="s">
        <v>335</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2">
      <c r="A67" t="s">
        <v>351</v>
      </c>
      <c r="B67" t="s">
        <v>1</v>
      </c>
      <c r="C67" t="s">
        <v>23</v>
      </c>
      <c r="D67" t="s">
        <v>336</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2">
      <c r="A68" t="s">
        <v>351</v>
      </c>
      <c r="B68" t="s">
        <v>1</v>
      </c>
      <c r="C68" t="s">
        <v>23</v>
      </c>
      <c r="D68" t="s">
        <v>336</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2">
      <c r="A69" t="s">
        <v>351</v>
      </c>
      <c r="B69" t="s">
        <v>1</v>
      </c>
      <c r="C69" t="s">
        <v>23</v>
      </c>
      <c r="D69" t="s">
        <v>336</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2">
      <c r="A70" t="s">
        <v>351</v>
      </c>
      <c r="B70" t="s">
        <v>1</v>
      </c>
      <c r="C70" t="s">
        <v>23</v>
      </c>
      <c r="D70" t="s">
        <v>336</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2">
      <c r="A71" t="s">
        <v>351</v>
      </c>
      <c r="B71" t="s">
        <v>1</v>
      </c>
      <c r="C71" t="s">
        <v>23</v>
      </c>
      <c r="D71" t="s">
        <v>337</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2">
      <c r="A72" t="s">
        <v>351</v>
      </c>
      <c r="B72" t="s">
        <v>1</v>
      </c>
      <c r="C72" t="s">
        <v>23</v>
      </c>
      <c r="D72" t="s">
        <v>337</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2">
      <c r="A73" t="s">
        <v>351</v>
      </c>
      <c r="B73" t="s">
        <v>1</v>
      </c>
      <c r="C73" t="s">
        <v>23</v>
      </c>
      <c r="D73" t="s">
        <v>337</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2">
      <c r="A74" t="s">
        <v>351</v>
      </c>
      <c r="B74" t="s">
        <v>1</v>
      </c>
      <c r="C74" t="s">
        <v>23</v>
      </c>
      <c r="D74" t="s">
        <v>337</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2">
      <c r="A75" t="s">
        <v>351</v>
      </c>
      <c r="B75" t="s">
        <v>1</v>
      </c>
      <c r="C75" t="s">
        <v>23</v>
      </c>
      <c r="D75" t="s">
        <v>338</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2">
      <c r="A76" t="s">
        <v>351</v>
      </c>
      <c r="B76" t="s">
        <v>1</v>
      </c>
      <c r="C76" t="s">
        <v>23</v>
      </c>
      <c r="D76" t="s">
        <v>338</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2">
      <c r="A77" t="s">
        <v>351</v>
      </c>
      <c r="B77" t="s">
        <v>1</v>
      </c>
      <c r="C77" t="s">
        <v>23</v>
      </c>
      <c r="D77" t="s">
        <v>338</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2">
      <c r="A78" t="s">
        <v>351</v>
      </c>
      <c r="B78" t="s">
        <v>1</v>
      </c>
      <c r="C78" t="s">
        <v>23</v>
      </c>
      <c r="D78" t="s">
        <v>338</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2">
      <c r="A79" t="s">
        <v>351</v>
      </c>
      <c r="B79" t="s">
        <v>1</v>
      </c>
      <c r="C79" t="s">
        <v>23</v>
      </c>
      <c r="D79" t="s">
        <v>339</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2">
      <c r="A80" t="s">
        <v>351</v>
      </c>
      <c r="B80" t="s">
        <v>1</v>
      </c>
      <c r="C80" t="s">
        <v>23</v>
      </c>
      <c r="D80" t="s">
        <v>339</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2">
      <c r="A81" t="s">
        <v>351</v>
      </c>
      <c r="B81" t="s">
        <v>1</v>
      </c>
      <c r="C81" t="s">
        <v>23</v>
      </c>
      <c r="D81" t="s">
        <v>339</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2">
      <c r="A82" t="s">
        <v>351</v>
      </c>
      <c r="B82" t="s">
        <v>1</v>
      </c>
      <c r="C82" t="s">
        <v>23</v>
      </c>
      <c r="D82" t="s">
        <v>339</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2">
      <c r="A83" t="s">
        <v>351</v>
      </c>
      <c r="B83" t="s">
        <v>1</v>
      </c>
      <c r="C83" t="s">
        <v>23</v>
      </c>
      <c r="D83" t="s">
        <v>340</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2">
      <c r="A84" t="s">
        <v>351</v>
      </c>
      <c r="B84" t="s">
        <v>1</v>
      </c>
      <c r="C84" t="s">
        <v>23</v>
      </c>
      <c r="D84" t="s">
        <v>340</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2">
      <c r="A85" t="s">
        <v>351</v>
      </c>
      <c r="B85" t="s">
        <v>1</v>
      </c>
      <c r="C85" t="s">
        <v>23</v>
      </c>
      <c r="D85" t="s">
        <v>340</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2">
      <c r="A86" t="s">
        <v>351</v>
      </c>
      <c r="B86" t="s">
        <v>1</v>
      </c>
      <c r="C86" t="s">
        <v>23</v>
      </c>
      <c r="D86" t="s">
        <v>340</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2">
      <c r="A87" t="s">
        <v>351</v>
      </c>
      <c r="B87" t="s">
        <v>1</v>
      </c>
      <c r="C87" t="s">
        <v>23</v>
      </c>
      <c r="D87" t="s">
        <v>341</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2">
      <c r="A88" t="s">
        <v>351</v>
      </c>
      <c r="B88" t="s">
        <v>1</v>
      </c>
      <c r="C88" t="s">
        <v>23</v>
      </c>
      <c r="D88" t="s">
        <v>341</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2">
      <c r="A89" t="s">
        <v>351</v>
      </c>
      <c r="B89" t="s">
        <v>1</v>
      </c>
      <c r="C89" t="s">
        <v>23</v>
      </c>
      <c r="D89" t="s">
        <v>341</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2">
      <c r="A90" t="s">
        <v>351</v>
      </c>
      <c r="B90" t="s">
        <v>1</v>
      </c>
      <c r="C90" t="s">
        <v>23</v>
      </c>
      <c r="D90" t="s">
        <v>341</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2">
      <c r="A91" t="s">
        <v>351</v>
      </c>
      <c r="B91" t="s">
        <v>1</v>
      </c>
      <c r="C91" t="s">
        <v>23</v>
      </c>
      <c r="D91" t="s">
        <v>342</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2">
      <c r="A92" t="s">
        <v>351</v>
      </c>
      <c r="B92" t="s">
        <v>1</v>
      </c>
      <c r="C92" t="s">
        <v>23</v>
      </c>
      <c r="D92" t="s">
        <v>342</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2">
      <c r="A93" t="s">
        <v>351</v>
      </c>
      <c r="B93" t="s">
        <v>1</v>
      </c>
      <c r="C93" t="s">
        <v>23</v>
      </c>
      <c r="D93" t="s">
        <v>342</v>
      </c>
      <c r="E93" t="s">
        <v>179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2">
      <c r="A94" t="s">
        <v>351</v>
      </c>
      <c r="B94" t="s">
        <v>1</v>
      </c>
      <c r="C94" t="s">
        <v>23</v>
      </c>
      <c r="D94" t="s">
        <v>342</v>
      </c>
      <c r="E94" t="s">
        <v>180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2">
      <c r="A95" t="s">
        <v>351</v>
      </c>
      <c r="B95" t="s">
        <v>1</v>
      </c>
      <c r="C95" t="s">
        <v>23</v>
      </c>
      <c r="D95" t="s">
        <v>343</v>
      </c>
      <c r="E95" t="s">
        <v>194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2">
      <c r="A96" t="s">
        <v>351</v>
      </c>
      <c r="B96" t="s">
        <v>1</v>
      </c>
      <c r="C96" t="s">
        <v>23</v>
      </c>
      <c r="D96" t="s">
        <v>343</v>
      </c>
      <c r="E96" t="s">
        <v>196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2">
      <c r="A97" t="s">
        <v>351</v>
      </c>
      <c r="B97" t="s">
        <v>1</v>
      </c>
      <c r="C97" t="s">
        <v>23</v>
      </c>
      <c r="D97" t="s">
        <v>343</v>
      </c>
      <c r="E97" t="s">
        <v>198</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2">
      <c r="A98" t="s">
        <v>351</v>
      </c>
      <c r="B98" t="s">
        <v>1</v>
      </c>
      <c r="C98" t="s">
        <v>23</v>
      </c>
      <c r="D98" t="s">
        <v>343</v>
      </c>
      <c r="E98" t="s">
        <v>200</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2">
      <c r="A99" t="s">
        <v>351</v>
      </c>
      <c r="B99" t="s">
        <v>1</v>
      </c>
      <c r="C99" t="s">
        <v>23</v>
      </c>
      <c r="D99" t="s">
        <v>344</v>
      </c>
      <c r="E99" t="s">
        <v>201</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2">
      <c r="A100" t="s">
        <v>351</v>
      </c>
      <c r="B100" t="s">
        <v>1</v>
      </c>
      <c r="C100" t="s">
        <v>23</v>
      </c>
      <c r="D100" t="s">
        <v>344</v>
      </c>
      <c r="E100" t="s">
        <v>205</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2">
      <c r="A101" t="s">
        <v>351</v>
      </c>
      <c r="B101" t="s">
        <v>1</v>
      </c>
      <c r="C101" t="s">
        <v>23</v>
      </c>
      <c r="D101" t="s">
        <v>344</v>
      </c>
      <c r="E101" t="s">
        <v>209</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2">
      <c r="A102" t="s">
        <v>351</v>
      </c>
      <c r="B102" t="s">
        <v>1</v>
      </c>
      <c r="C102" t="s">
        <v>23</v>
      </c>
      <c r="D102" t="s">
        <v>344</v>
      </c>
      <c r="E102" t="s">
        <v>211</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2">
      <c r="A103" t="s">
        <v>351</v>
      </c>
      <c r="B103" t="s">
        <v>1</v>
      </c>
      <c r="C103" t="s">
        <v>23</v>
      </c>
      <c r="D103" t="s">
        <v>345</v>
      </c>
      <c r="E103" t="s">
        <v>251</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2">
      <c r="A104" t="s">
        <v>351</v>
      </c>
      <c r="B104" t="s">
        <v>1</v>
      </c>
      <c r="C104" t="s">
        <v>23</v>
      </c>
      <c r="D104" t="s">
        <v>345</v>
      </c>
      <c r="E104" t="s">
        <v>263</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2">
      <c r="A105" t="s">
        <v>351</v>
      </c>
      <c r="B105" t="s">
        <v>1</v>
      </c>
      <c r="C105" t="s">
        <v>23</v>
      </c>
      <c r="D105" t="s">
        <v>345</v>
      </c>
      <c r="E105" t="s">
        <v>264</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2">
      <c r="A106" t="s">
        <v>351</v>
      </c>
      <c r="B106" t="s">
        <v>1</v>
      </c>
      <c r="C106" t="s">
        <v>23</v>
      </c>
      <c r="D106" t="s">
        <v>345</v>
      </c>
      <c r="E106" t="s">
        <v>269</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2">
      <c r="A107" t="s">
        <v>351</v>
      </c>
      <c r="B107" t="s">
        <v>1</v>
      </c>
      <c r="C107" t="s">
        <v>23</v>
      </c>
      <c r="D107" t="s">
        <v>346</v>
      </c>
      <c r="E107" t="s">
        <v>270</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2">
      <c r="A108" t="s">
        <v>351</v>
      </c>
      <c r="B108" t="s">
        <v>1</v>
      </c>
      <c r="C108" t="s">
        <v>23</v>
      </c>
      <c r="D108" t="s">
        <v>346</v>
      </c>
      <c r="E108" t="s">
        <v>271</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2">
      <c r="A109" t="s">
        <v>351</v>
      </c>
      <c r="B109" t="s">
        <v>1</v>
      </c>
      <c r="C109" t="s">
        <v>23</v>
      </c>
      <c r="D109" t="s">
        <v>346</v>
      </c>
      <c r="E109" t="s">
        <v>272</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2">
      <c r="A110" t="s">
        <v>351</v>
      </c>
      <c r="B110" t="s">
        <v>1</v>
      </c>
      <c r="C110" t="s">
        <v>23</v>
      </c>
      <c r="D110" t="s">
        <v>346</v>
      </c>
      <c r="E110" t="s">
        <v>274</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2">
      <c r="A111" t="s">
        <v>351</v>
      </c>
      <c r="B111" t="s">
        <v>1</v>
      </c>
      <c r="C111" t="s">
        <v>23</v>
      </c>
      <c r="D111" t="s">
        <v>347</v>
      </c>
      <c r="E111" t="s">
        <v>277</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2">
      <c r="A112" t="s">
        <v>351</v>
      </c>
      <c r="B112" t="s">
        <v>1</v>
      </c>
      <c r="C112" t="s">
        <v>23</v>
      </c>
      <c r="D112" t="s">
        <v>347</v>
      </c>
      <c r="E112" t="s">
        <v>279</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2">
      <c r="A113" t="s">
        <v>351</v>
      </c>
      <c r="B113" t="s">
        <v>1</v>
      </c>
      <c r="C113" t="s">
        <v>23</v>
      </c>
      <c r="D113" t="s">
        <v>347</v>
      </c>
      <c r="E113" t="s">
        <v>280</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2">
      <c r="A114" t="s">
        <v>351</v>
      </c>
      <c r="B114" t="s">
        <v>1</v>
      </c>
      <c r="C114" t="s">
        <v>23</v>
      </c>
      <c r="D114" t="s">
        <v>347</v>
      </c>
      <c r="E114" t="s">
        <v>282</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2">
      <c r="A115" t="s">
        <v>351</v>
      </c>
      <c r="B115" t="s">
        <v>1</v>
      </c>
      <c r="C115" t="s">
        <v>23</v>
      </c>
      <c r="D115" t="s">
        <v>348</v>
      </c>
      <c r="E115" t="s">
        <v>283</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2">
      <c r="A116" t="s">
        <v>351</v>
      </c>
      <c r="B116" t="s">
        <v>1</v>
      </c>
      <c r="C116" t="s">
        <v>23</v>
      </c>
      <c r="D116" t="s">
        <v>348</v>
      </c>
      <c r="E116" t="s">
        <v>284</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2">
      <c r="A117" t="s">
        <v>351</v>
      </c>
      <c r="B117" t="s">
        <v>1</v>
      </c>
      <c r="C117" t="s">
        <v>23</v>
      </c>
      <c r="D117" t="s">
        <v>348</v>
      </c>
      <c r="E117" t="s">
        <v>287</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2">
      <c r="A118" t="s">
        <v>351</v>
      </c>
      <c r="B118" t="s">
        <v>1</v>
      </c>
      <c r="C118" t="s">
        <v>23</v>
      </c>
      <c r="D118" t="s">
        <v>348</v>
      </c>
      <c r="E118" t="s">
        <v>289</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2">
      <c r="A119" t="s">
        <v>351</v>
      </c>
      <c r="B119" t="s">
        <v>1</v>
      </c>
      <c r="C119" t="s">
        <v>23</v>
      </c>
      <c r="D119" t="s">
        <v>349</v>
      </c>
      <c r="E119" t="s">
        <v>290</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2">
      <c r="A120" t="s">
        <v>351</v>
      </c>
      <c r="B120" t="s">
        <v>1</v>
      </c>
      <c r="C120" t="s">
        <v>23</v>
      </c>
      <c r="D120" t="s">
        <v>349</v>
      </c>
      <c r="E120" t="s">
        <v>291</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2">
      <c r="A121" t="s">
        <v>351</v>
      </c>
      <c r="B121" t="s">
        <v>1</v>
      </c>
      <c r="C121" t="s">
        <v>23</v>
      </c>
      <c r="D121" t="s">
        <v>349</v>
      </c>
      <c r="E121" t="s">
        <v>293</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2">
      <c r="A122" t="s">
        <v>351</v>
      </c>
      <c r="B122" t="s">
        <v>1</v>
      </c>
      <c r="C122" t="s">
        <v>23</v>
      </c>
      <c r="D122" t="s">
        <v>349</v>
      </c>
      <c r="E122" t="s">
        <v>308</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2">
      <c r="A123" t="s">
        <v>351</v>
      </c>
      <c r="B123" t="s">
        <v>1</v>
      </c>
      <c r="C123" t="s">
        <v>23</v>
      </c>
      <c r="D123" t="s">
        <v>350</v>
      </c>
      <c r="E123" t="s">
        <v>311</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2">
      <c r="A124" t="s">
        <v>352</v>
      </c>
      <c r="B124" t="s">
        <v>2</v>
      </c>
      <c r="C124" t="s">
        <v>0</v>
      </c>
      <c r="D124" t="s">
        <v>335</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2">
      <c r="A125" t="s">
        <v>352</v>
      </c>
      <c r="B125" t="s">
        <v>2</v>
      </c>
      <c r="C125" t="s">
        <v>0</v>
      </c>
      <c r="D125" t="s">
        <v>335</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2">
      <c r="A126" t="s">
        <v>352</v>
      </c>
      <c r="B126" t="s">
        <v>2</v>
      </c>
      <c r="C126" t="s">
        <v>0</v>
      </c>
      <c r="D126" t="s">
        <v>335</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2">
      <c r="A127" t="s">
        <v>352</v>
      </c>
      <c r="B127" t="s">
        <v>2</v>
      </c>
      <c r="C127" t="s">
        <v>0</v>
      </c>
      <c r="D127" t="s">
        <v>335</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2">
      <c r="A128" t="s">
        <v>352</v>
      </c>
      <c r="B128" t="s">
        <v>2</v>
      </c>
      <c r="C128" t="s">
        <v>0</v>
      </c>
      <c r="D128" t="s">
        <v>336</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2">
      <c r="A129" t="s">
        <v>352</v>
      </c>
      <c r="B129" t="s">
        <v>2</v>
      </c>
      <c r="C129" t="s">
        <v>0</v>
      </c>
      <c r="D129" t="s">
        <v>336</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2">
      <c r="A130" t="s">
        <v>352</v>
      </c>
      <c r="B130" t="s">
        <v>2</v>
      </c>
      <c r="C130" t="s">
        <v>0</v>
      </c>
      <c r="D130" t="s">
        <v>336</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2">
      <c r="A131" t="s">
        <v>352</v>
      </c>
      <c r="B131" t="s">
        <v>2</v>
      </c>
      <c r="C131" t="s">
        <v>0</v>
      </c>
      <c r="D131" t="s">
        <v>336</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2">
      <c r="A132" t="s">
        <v>352</v>
      </c>
      <c r="B132" t="s">
        <v>2</v>
      </c>
      <c r="C132" t="s">
        <v>0</v>
      </c>
      <c r="D132" t="s">
        <v>337</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2">
      <c r="A133" t="s">
        <v>352</v>
      </c>
      <c r="B133" t="s">
        <v>2</v>
      </c>
      <c r="C133" t="s">
        <v>0</v>
      </c>
      <c r="D133" t="s">
        <v>337</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2">
      <c r="A134" t="s">
        <v>352</v>
      </c>
      <c r="B134" t="s">
        <v>2</v>
      </c>
      <c r="C134" t="s">
        <v>0</v>
      </c>
      <c r="D134" t="s">
        <v>337</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2">
      <c r="A135" t="s">
        <v>352</v>
      </c>
      <c r="B135" t="s">
        <v>2</v>
      </c>
      <c r="C135" t="s">
        <v>0</v>
      </c>
      <c r="D135" t="s">
        <v>337</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2">
      <c r="A136" t="s">
        <v>352</v>
      </c>
      <c r="B136" t="s">
        <v>2</v>
      </c>
      <c r="C136" t="s">
        <v>0</v>
      </c>
      <c r="D136" t="s">
        <v>338</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2">
      <c r="A137" t="s">
        <v>352</v>
      </c>
      <c r="B137" t="s">
        <v>2</v>
      </c>
      <c r="C137" t="s">
        <v>0</v>
      </c>
      <c r="D137" t="s">
        <v>338</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2">
      <c r="A138" t="s">
        <v>352</v>
      </c>
      <c r="B138" t="s">
        <v>2</v>
      </c>
      <c r="C138" t="s">
        <v>0</v>
      </c>
      <c r="D138" t="s">
        <v>338</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2">
      <c r="A139" t="s">
        <v>352</v>
      </c>
      <c r="B139" t="s">
        <v>2</v>
      </c>
      <c r="C139" t="s">
        <v>0</v>
      </c>
      <c r="D139" t="s">
        <v>338</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2">
      <c r="A140" t="s">
        <v>352</v>
      </c>
      <c r="B140" t="s">
        <v>2</v>
      </c>
      <c r="C140" t="s">
        <v>0</v>
      </c>
      <c r="D140" t="s">
        <v>339</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2">
      <c r="A141" t="s">
        <v>352</v>
      </c>
      <c r="B141" t="s">
        <v>2</v>
      </c>
      <c r="C141" t="s">
        <v>0</v>
      </c>
      <c r="D141" t="s">
        <v>339</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2">
      <c r="A142" t="s">
        <v>352</v>
      </c>
      <c r="B142" t="s">
        <v>2</v>
      </c>
      <c r="C142" t="s">
        <v>0</v>
      </c>
      <c r="D142" t="s">
        <v>339</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2">
      <c r="A143" t="s">
        <v>352</v>
      </c>
      <c r="B143" t="s">
        <v>2</v>
      </c>
      <c r="C143" t="s">
        <v>0</v>
      </c>
      <c r="D143" t="s">
        <v>339</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2">
      <c r="A144" t="s">
        <v>352</v>
      </c>
      <c r="B144" t="s">
        <v>2</v>
      </c>
      <c r="C144" t="s">
        <v>0</v>
      </c>
      <c r="D144" t="s">
        <v>340</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2">
      <c r="A145" t="s">
        <v>352</v>
      </c>
      <c r="B145" t="s">
        <v>2</v>
      </c>
      <c r="C145" t="s">
        <v>0</v>
      </c>
      <c r="D145" t="s">
        <v>340</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2">
      <c r="A146" t="s">
        <v>352</v>
      </c>
      <c r="B146" t="s">
        <v>2</v>
      </c>
      <c r="C146" t="s">
        <v>0</v>
      </c>
      <c r="D146" t="s">
        <v>340</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2">
      <c r="A147" t="s">
        <v>352</v>
      </c>
      <c r="B147" t="s">
        <v>2</v>
      </c>
      <c r="C147" t="s">
        <v>0</v>
      </c>
      <c r="D147" t="s">
        <v>340</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2">
      <c r="A148" t="s">
        <v>352</v>
      </c>
      <c r="B148" t="s">
        <v>2</v>
      </c>
      <c r="C148" t="s">
        <v>0</v>
      </c>
      <c r="D148" t="s">
        <v>341</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2">
      <c r="A149" t="s">
        <v>352</v>
      </c>
      <c r="B149" t="s">
        <v>2</v>
      </c>
      <c r="C149" t="s">
        <v>0</v>
      </c>
      <c r="D149" t="s">
        <v>341</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2">
      <c r="A150" t="s">
        <v>352</v>
      </c>
      <c r="B150" t="s">
        <v>2</v>
      </c>
      <c r="C150" t="s">
        <v>0</v>
      </c>
      <c r="D150" t="s">
        <v>341</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2">
      <c r="A151" t="s">
        <v>352</v>
      </c>
      <c r="B151" t="s">
        <v>2</v>
      </c>
      <c r="C151" t="s">
        <v>0</v>
      </c>
      <c r="D151" t="s">
        <v>341</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2">
      <c r="A152" t="s">
        <v>352</v>
      </c>
      <c r="B152" t="s">
        <v>2</v>
      </c>
      <c r="C152" t="s">
        <v>0</v>
      </c>
      <c r="D152" t="s">
        <v>342</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2">
      <c r="A153" t="s">
        <v>352</v>
      </c>
      <c r="B153" t="s">
        <v>2</v>
      </c>
      <c r="C153" t="s">
        <v>0</v>
      </c>
      <c r="D153" t="s">
        <v>342</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2">
      <c r="A154" t="s">
        <v>352</v>
      </c>
      <c r="B154" t="s">
        <v>2</v>
      </c>
      <c r="C154" t="s">
        <v>0</v>
      </c>
      <c r="D154" t="s">
        <v>342</v>
      </c>
      <c r="E154" t="s">
        <v>179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2">
      <c r="A155" t="s">
        <v>352</v>
      </c>
      <c r="B155" t="s">
        <v>2</v>
      </c>
      <c r="C155" t="s">
        <v>0</v>
      </c>
      <c r="D155" t="s">
        <v>342</v>
      </c>
      <c r="E155" t="s">
        <v>180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2">
      <c r="A156" t="s">
        <v>352</v>
      </c>
      <c r="B156" t="s">
        <v>2</v>
      </c>
      <c r="C156" t="s">
        <v>0</v>
      </c>
      <c r="D156" t="s">
        <v>343</v>
      </c>
      <c r="E156" t="s">
        <v>194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2">
      <c r="A157" t="s">
        <v>352</v>
      </c>
      <c r="B157" t="s">
        <v>2</v>
      </c>
      <c r="C157" t="s">
        <v>0</v>
      </c>
      <c r="D157" t="s">
        <v>343</v>
      </c>
      <c r="E157" t="s">
        <v>196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2">
      <c r="A158" t="s">
        <v>352</v>
      </c>
      <c r="B158" t="s">
        <v>2</v>
      </c>
      <c r="C158" t="s">
        <v>0</v>
      </c>
      <c r="D158" t="s">
        <v>343</v>
      </c>
      <c r="E158" t="s">
        <v>198</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2">
      <c r="A159" t="s">
        <v>352</v>
      </c>
      <c r="B159" t="s">
        <v>2</v>
      </c>
      <c r="C159" t="s">
        <v>0</v>
      </c>
      <c r="D159" t="s">
        <v>343</v>
      </c>
      <c r="E159" t="s">
        <v>200</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2">
      <c r="A160" t="s">
        <v>352</v>
      </c>
      <c r="B160" t="s">
        <v>2</v>
      </c>
      <c r="C160" t="s">
        <v>0</v>
      </c>
      <c r="D160" t="s">
        <v>344</v>
      </c>
      <c r="E160" t="s">
        <v>201</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2">
      <c r="A161" t="s">
        <v>352</v>
      </c>
      <c r="B161" t="s">
        <v>2</v>
      </c>
      <c r="C161" t="s">
        <v>0</v>
      </c>
      <c r="D161" t="s">
        <v>344</v>
      </c>
      <c r="E161" t="s">
        <v>205</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2">
      <c r="A162" t="s">
        <v>352</v>
      </c>
      <c r="B162" t="s">
        <v>2</v>
      </c>
      <c r="C162" t="s">
        <v>0</v>
      </c>
      <c r="D162" t="s">
        <v>344</v>
      </c>
      <c r="E162" t="s">
        <v>209</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2">
      <c r="A163" t="s">
        <v>352</v>
      </c>
      <c r="B163" t="s">
        <v>2</v>
      </c>
      <c r="C163" t="s">
        <v>0</v>
      </c>
      <c r="D163" t="s">
        <v>344</v>
      </c>
      <c r="E163" t="s">
        <v>211</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2">
      <c r="A164" t="s">
        <v>352</v>
      </c>
      <c r="B164" t="s">
        <v>2</v>
      </c>
      <c r="C164" t="s">
        <v>0</v>
      </c>
      <c r="D164" t="s">
        <v>345</v>
      </c>
      <c r="E164" t="s">
        <v>251</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2">
      <c r="A165" t="s">
        <v>352</v>
      </c>
      <c r="B165" t="s">
        <v>2</v>
      </c>
      <c r="C165" t="s">
        <v>0</v>
      </c>
      <c r="D165" t="s">
        <v>345</v>
      </c>
      <c r="E165" t="s">
        <v>263</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2">
      <c r="A166" t="s">
        <v>352</v>
      </c>
      <c r="B166" t="s">
        <v>2</v>
      </c>
      <c r="C166" t="s">
        <v>0</v>
      </c>
      <c r="D166" t="s">
        <v>345</v>
      </c>
      <c r="E166" t="s">
        <v>264</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2">
      <c r="A167" t="s">
        <v>352</v>
      </c>
      <c r="B167" t="s">
        <v>2</v>
      </c>
      <c r="C167" t="s">
        <v>0</v>
      </c>
      <c r="D167" t="s">
        <v>345</v>
      </c>
      <c r="E167" t="s">
        <v>269</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2">
      <c r="A168" t="s">
        <v>352</v>
      </c>
      <c r="B168" t="s">
        <v>2</v>
      </c>
      <c r="C168" t="s">
        <v>0</v>
      </c>
      <c r="D168" t="s">
        <v>346</v>
      </c>
      <c r="E168" t="s">
        <v>270</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2">
      <c r="A169" t="s">
        <v>352</v>
      </c>
      <c r="B169" t="s">
        <v>2</v>
      </c>
      <c r="C169" t="s">
        <v>0</v>
      </c>
      <c r="D169" t="s">
        <v>346</v>
      </c>
      <c r="E169" t="s">
        <v>271</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2">
      <c r="A170" t="s">
        <v>352</v>
      </c>
      <c r="B170" t="s">
        <v>2</v>
      </c>
      <c r="C170" t="s">
        <v>0</v>
      </c>
      <c r="D170" t="s">
        <v>346</v>
      </c>
      <c r="E170" t="s">
        <v>272</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2">
      <c r="A171" t="s">
        <v>352</v>
      </c>
      <c r="B171" t="s">
        <v>2</v>
      </c>
      <c r="C171" t="s">
        <v>0</v>
      </c>
      <c r="D171" t="s">
        <v>346</v>
      </c>
      <c r="E171" t="s">
        <v>274</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2">
      <c r="A172" t="s">
        <v>352</v>
      </c>
      <c r="B172" t="s">
        <v>2</v>
      </c>
      <c r="C172" t="s">
        <v>0</v>
      </c>
      <c r="D172" t="s">
        <v>347</v>
      </c>
      <c r="E172" t="s">
        <v>277</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2">
      <c r="A173" t="s">
        <v>352</v>
      </c>
      <c r="B173" t="s">
        <v>2</v>
      </c>
      <c r="C173" t="s">
        <v>0</v>
      </c>
      <c r="D173" t="s">
        <v>347</v>
      </c>
      <c r="E173" t="s">
        <v>279</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2">
      <c r="A174" t="s">
        <v>352</v>
      </c>
      <c r="B174" t="s">
        <v>2</v>
      </c>
      <c r="C174" t="s">
        <v>0</v>
      </c>
      <c r="D174" t="s">
        <v>347</v>
      </c>
      <c r="E174" t="s">
        <v>280</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2">
      <c r="A175" t="s">
        <v>352</v>
      </c>
      <c r="B175" t="s">
        <v>2</v>
      </c>
      <c r="C175" t="s">
        <v>0</v>
      </c>
      <c r="D175" t="s">
        <v>347</v>
      </c>
      <c r="E175" t="s">
        <v>282</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2">
      <c r="A176" t="s">
        <v>352</v>
      </c>
      <c r="B176" t="s">
        <v>2</v>
      </c>
      <c r="C176" t="s">
        <v>0</v>
      </c>
      <c r="D176" t="s">
        <v>348</v>
      </c>
      <c r="E176" t="s">
        <v>283</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2">
      <c r="A177" t="s">
        <v>352</v>
      </c>
      <c r="B177" t="s">
        <v>2</v>
      </c>
      <c r="C177" t="s">
        <v>0</v>
      </c>
      <c r="D177" t="s">
        <v>348</v>
      </c>
      <c r="E177" t="s">
        <v>284</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2">
      <c r="A178" t="s">
        <v>352</v>
      </c>
      <c r="B178" t="s">
        <v>2</v>
      </c>
      <c r="C178" t="s">
        <v>0</v>
      </c>
      <c r="D178" t="s">
        <v>348</v>
      </c>
      <c r="E178" t="s">
        <v>287</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2">
      <c r="A179" t="s">
        <v>352</v>
      </c>
      <c r="B179" t="s">
        <v>2</v>
      </c>
      <c r="C179" t="s">
        <v>0</v>
      </c>
      <c r="D179" t="s">
        <v>348</v>
      </c>
      <c r="E179" t="s">
        <v>289</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2">
      <c r="A180" t="s">
        <v>352</v>
      </c>
      <c r="B180" t="s">
        <v>2</v>
      </c>
      <c r="C180" t="s">
        <v>0</v>
      </c>
      <c r="D180" t="s">
        <v>349</v>
      </c>
      <c r="E180" t="s">
        <v>290</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2">
      <c r="A181" t="s">
        <v>352</v>
      </c>
      <c r="B181" t="s">
        <v>2</v>
      </c>
      <c r="C181" t="s">
        <v>0</v>
      </c>
      <c r="D181" t="s">
        <v>349</v>
      </c>
      <c r="E181" t="s">
        <v>291</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2">
      <c r="A182" t="s">
        <v>352</v>
      </c>
      <c r="B182" t="s">
        <v>2</v>
      </c>
      <c r="C182" t="s">
        <v>0</v>
      </c>
      <c r="D182" t="s">
        <v>349</v>
      </c>
      <c r="E182" t="s">
        <v>293</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2">
      <c r="A183" t="s">
        <v>352</v>
      </c>
      <c r="B183" t="s">
        <v>2</v>
      </c>
      <c r="C183" t="s">
        <v>0</v>
      </c>
      <c r="D183" t="s">
        <v>349</v>
      </c>
      <c r="E183" t="s">
        <v>308</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2">
      <c r="A184" t="s">
        <v>352</v>
      </c>
      <c r="B184" t="s">
        <v>2</v>
      </c>
      <c r="C184" t="s">
        <v>0</v>
      </c>
      <c r="D184" t="s">
        <v>350</v>
      </c>
      <c r="E184" t="s">
        <v>311</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2">
      <c r="A185" t="s">
        <v>353</v>
      </c>
      <c r="B185" t="s">
        <v>3</v>
      </c>
      <c r="C185" t="s">
        <v>0</v>
      </c>
      <c r="D185" t="s">
        <v>335</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2">
      <c r="A186" t="s">
        <v>353</v>
      </c>
      <c r="B186" t="s">
        <v>3</v>
      </c>
      <c r="C186" t="s">
        <v>0</v>
      </c>
      <c r="D186" t="s">
        <v>335</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2">
      <c r="A187" t="s">
        <v>353</v>
      </c>
      <c r="B187" t="s">
        <v>3</v>
      </c>
      <c r="C187" t="s">
        <v>0</v>
      </c>
      <c r="D187" t="s">
        <v>335</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2">
      <c r="A188" t="s">
        <v>353</v>
      </c>
      <c r="B188" t="s">
        <v>3</v>
      </c>
      <c r="C188" t="s">
        <v>0</v>
      </c>
      <c r="D188" t="s">
        <v>335</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2">
      <c r="A189" t="s">
        <v>353</v>
      </c>
      <c r="B189" t="s">
        <v>3</v>
      </c>
      <c r="C189" t="s">
        <v>0</v>
      </c>
      <c r="D189" t="s">
        <v>336</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2">
      <c r="A190" t="s">
        <v>353</v>
      </c>
      <c r="B190" t="s">
        <v>3</v>
      </c>
      <c r="C190" t="s">
        <v>0</v>
      </c>
      <c r="D190" t="s">
        <v>336</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2">
      <c r="A191" t="s">
        <v>353</v>
      </c>
      <c r="B191" t="s">
        <v>3</v>
      </c>
      <c r="C191" t="s">
        <v>0</v>
      </c>
      <c r="D191" t="s">
        <v>336</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2">
      <c r="A192" t="s">
        <v>353</v>
      </c>
      <c r="B192" t="s">
        <v>3</v>
      </c>
      <c r="C192" t="s">
        <v>0</v>
      </c>
      <c r="D192" t="s">
        <v>336</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2">
      <c r="A193" t="s">
        <v>353</v>
      </c>
      <c r="B193" t="s">
        <v>3</v>
      </c>
      <c r="C193" t="s">
        <v>0</v>
      </c>
      <c r="D193" t="s">
        <v>337</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2">
      <c r="A194" t="s">
        <v>353</v>
      </c>
      <c r="B194" t="s">
        <v>3</v>
      </c>
      <c r="C194" t="s">
        <v>0</v>
      </c>
      <c r="D194" t="s">
        <v>337</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2">
      <c r="A195" t="s">
        <v>353</v>
      </c>
      <c r="B195" t="s">
        <v>3</v>
      </c>
      <c r="C195" t="s">
        <v>0</v>
      </c>
      <c r="D195" t="s">
        <v>337</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2">
      <c r="A196" t="s">
        <v>353</v>
      </c>
      <c r="B196" t="s">
        <v>3</v>
      </c>
      <c r="C196" t="s">
        <v>0</v>
      </c>
      <c r="D196" t="s">
        <v>337</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2">
      <c r="A197" t="s">
        <v>353</v>
      </c>
      <c r="B197" t="s">
        <v>3</v>
      </c>
      <c r="C197" t="s">
        <v>0</v>
      </c>
      <c r="D197" t="s">
        <v>338</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2">
      <c r="A198" t="s">
        <v>353</v>
      </c>
      <c r="B198" t="s">
        <v>3</v>
      </c>
      <c r="C198" t="s">
        <v>0</v>
      </c>
      <c r="D198" t="s">
        <v>338</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2">
      <c r="A199" t="s">
        <v>353</v>
      </c>
      <c r="B199" t="s">
        <v>3</v>
      </c>
      <c r="C199" t="s">
        <v>0</v>
      </c>
      <c r="D199" t="s">
        <v>338</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2">
      <c r="A200" t="s">
        <v>353</v>
      </c>
      <c r="B200" t="s">
        <v>3</v>
      </c>
      <c r="C200" t="s">
        <v>0</v>
      </c>
      <c r="D200" t="s">
        <v>338</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2">
      <c r="A201" t="s">
        <v>353</v>
      </c>
      <c r="B201" t="s">
        <v>3</v>
      </c>
      <c r="C201" t="s">
        <v>0</v>
      </c>
      <c r="D201" t="s">
        <v>339</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2">
      <c r="A202" t="s">
        <v>353</v>
      </c>
      <c r="B202" t="s">
        <v>3</v>
      </c>
      <c r="C202" t="s">
        <v>0</v>
      </c>
      <c r="D202" t="s">
        <v>339</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2">
      <c r="A203" t="s">
        <v>353</v>
      </c>
      <c r="B203" t="s">
        <v>3</v>
      </c>
      <c r="C203" t="s">
        <v>0</v>
      </c>
      <c r="D203" t="s">
        <v>339</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2">
      <c r="A204" t="s">
        <v>353</v>
      </c>
      <c r="B204" t="s">
        <v>3</v>
      </c>
      <c r="C204" t="s">
        <v>0</v>
      </c>
      <c r="D204" t="s">
        <v>339</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2">
      <c r="A205" t="s">
        <v>353</v>
      </c>
      <c r="B205" t="s">
        <v>3</v>
      </c>
      <c r="C205" t="s">
        <v>0</v>
      </c>
      <c r="D205" t="s">
        <v>340</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2">
      <c r="A206" t="s">
        <v>353</v>
      </c>
      <c r="B206" t="s">
        <v>3</v>
      </c>
      <c r="C206" t="s">
        <v>0</v>
      </c>
      <c r="D206" t="s">
        <v>340</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2">
      <c r="A207" t="s">
        <v>353</v>
      </c>
      <c r="B207" t="s">
        <v>3</v>
      </c>
      <c r="C207" t="s">
        <v>0</v>
      </c>
      <c r="D207" t="s">
        <v>340</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2">
      <c r="A208" t="s">
        <v>353</v>
      </c>
      <c r="B208" t="s">
        <v>3</v>
      </c>
      <c r="C208" t="s">
        <v>0</v>
      </c>
      <c r="D208" t="s">
        <v>340</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2">
      <c r="A209" t="s">
        <v>353</v>
      </c>
      <c r="B209" t="s">
        <v>3</v>
      </c>
      <c r="C209" t="s">
        <v>0</v>
      </c>
      <c r="D209" t="s">
        <v>341</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2">
      <c r="A210" t="s">
        <v>353</v>
      </c>
      <c r="B210" t="s">
        <v>3</v>
      </c>
      <c r="C210" t="s">
        <v>0</v>
      </c>
      <c r="D210" t="s">
        <v>341</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2">
      <c r="A211" t="s">
        <v>353</v>
      </c>
      <c r="B211" t="s">
        <v>3</v>
      </c>
      <c r="C211" t="s">
        <v>0</v>
      </c>
      <c r="D211" t="s">
        <v>341</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2">
      <c r="A212" t="s">
        <v>353</v>
      </c>
      <c r="B212" t="s">
        <v>3</v>
      </c>
      <c r="C212" t="s">
        <v>0</v>
      </c>
      <c r="D212" t="s">
        <v>341</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2">
      <c r="A213" t="s">
        <v>353</v>
      </c>
      <c r="B213" t="s">
        <v>3</v>
      </c>
      <c r="C213" t="s">
        <v>0</v>
      </c>
      <c r="D213" t="s">
        <v>342</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2">
      <c r="A214" t="s">
        <v>353</v>
      </c>
      <c r="B214" t="s">
        <v>3</v>
      </c>
      <c r="C214" t="s">
        <v>0</v>
      </c>
      <c r="D214" t="s">
        <v>342</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2">
      <c r="A215" t="s">
        <v>353</v>
      </c>
      <c r="B215" t="s">
        <v>3</v>
      </c>
      <c r="C215" t="s">
        <v>0</v>
      </c>
      <c r="D215" t="s">
        <v>342</v>
      </c>
      <c r="E215" t="s">
        <v>179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2">
      <c r="A216" t="s">
        <v>353</v>
      </c>
      <c r="B216" t="s">
        <v>3</v>
      </c>
      <c r="C216" t="s">
        <v>0</v>
      </c>
      <c r="D216" t="s">
        <v>342</v>
      </c>
      <c r="E216" t="s">
        <v>180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2">
      <c r="A217" t="s">
        <v>353</v>
      </c>
      <c r="B217" t="s">
        <v>3</v>
      </c>
      <c r="C217" t="s">
        <v>0</v>
      </c>
      <c r="D217" t="s">
        <v>343</v>
      </c>
      <c r="E217" t="s">
        <v>194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2">
      <c r="A218" t="s">
        <v>353</v>
      </c>
      <c r="B218" t="s">
        <v>3</v>
      </c>
      <c r="C218" t="s">
        <v>0</v>
      </c>
      <c r="D218" t="s">
        <v>343</v>
      </c>
      <c r="E218" t="s">
        <v>196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2">
      <c r="A219" t="s">
        <v>353</v>
      </c>
      <c r="B219" t="s">
        <v>3</v>
      </c>
      <c r="C219" t="s">
        <v>0</v>
      </c>
      <c r="D219" t="s">
        <v>343</v>
      </c>
      <c r="E219" t="s">
        <v>198</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2">
      <c r="A220" t="s">
        <v>353</v>
      </c>
      <c r="B220" t="s">
        <v>3</v>
      </c>
      <c r="C220" t="s">
        <v>0</v>
      </c>
      <c r="D220" t="s">
        <v>343</v>
      </c>
      <c r="E220" t="s">
        <v>200</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2">
      <c r="A221" t="s">
        <v>353</v>
      </c>
      <c r="B221" t="s">
        <v>3</v>
      </c>
      <c r="C221" t="s">
        <v>0</v>
      </c>
      <c r="D221" t="s">
        <v>344</v>
      </c>
      <c r="E221" t="s">
        <v>201</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2">
      <c r="A222" t="s">
        <v>353</v>
      </c>
      <c r="B222" t="s">
        <v>3</v>
      </c>
      <c r="C222" t="s">
        <v>0</v>
      </c>
      <c r="D222" t="s">
        <v>344</v>
      </c>
      <c r="E222" t="s">
        <v>205</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2">
      <c r="A223" t="s">
        <v>353</v>
      </c>
      <c r="B223" t="s">
        <v>3</v>
      </c>
      <c r="C223" t="s">
        <v>0</v>
      </c>
      <c r="D223" t="s">
        <v>344</v>
      </c>
      <c r="E223" t="s">
        <v>209</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2">
      <c r="A224" t="s">
        <v>353</v>
      </c>
      <c r="B224" t="s">
        <v>3</v>
      </c>
      <c r="C224" t="s">
        <v>0</v>
      </c>
      <c r="D224" t="s">
        <v>344</v>
      </c>
      <c r="E224" t="s">
        <v>211</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2">
      <c r="A225" t="s">
        <v>353</v>
      </c>
      <c r="B225" t="s">
        <v>3</v>
      </c>
      <c r="C225" t="s">
        <v>0</v>
      </c>
      <c r="D225" t="s">
        <v>345</v>
      </c>
      <c r="E225" t="s">
        <v>251</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2">
      <c r="A226" t="s">
        <v>353</v>
      </c>
      <c r="B226" t="s">
        <v>3</v>
      </c>
      <c r="C226" t="s">
        <v>0</v>
      </c>
      <c r="D226" t="s">
        <v>345</v>
      </c>
      <c r="E226" t="s">
        <v>263</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2">
      <c r="A227" t="s">
        <v>353</v>
      </c>
      <c r="B227" t="s">
        <v>3</v>
      </c>
      <c r="C227" t="s">
        <v>0</v>
      </c>
      <c r="D227" t="s">
        <v>345</v>
      </c>
      <c r="E227" t="s">
        <v>264</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2">
      <c r="A228" t="s">
        <v>353</v>
      </c>
      <c r="B228" t="s">
        <v>3</v>
      </c>
      <c r="C228" t="s">
        <v>0</v>
      </c>
      <c r="D228" t="s">
        <v>345</v>
      </c>
      <c r="E228" t="s">
        <v>269</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2">
      <c r="A229" t="s">
        <v>353</v>
      </c>
      <c r="B229" t="s">
        <v>3</v>
      </c>
      <c r="C229" t="s">
        <v>0</v>
      </c>
      <c r="D229" t="s">
        <v>346</v>
      </c>
      <c r="E229" t="s">
        <v>270</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2">
      <c r="A230" t="s">
        <v>353</v>
      </c>
      <c r="B230" t="s">
        <v>3</v>
      </c>
      <c r="C230" t="s">
        <v>0</v>
      </c>
      <c r="D230" t="s">
        <v>346</v>
      </c>
      <c r="E230" t="s">
        <v>271</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2">
      <c r="A231" t="s">
        <v>353</v>
      </c>
      <c r="B231" t="s">
        <v>3</v>
      </c>
      <c r="C231" t="s">
        <v>0</v>
      </c>
      <c r="D231" t="s">
        <v>346</v>
      </c>
      <c r="E231" t="s">
        <v>272</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2">
      <c r="A232" t="s">
        <v>353</v>
      </c>
      <c r="B232" t="s">
        <v>3</v>
      </c>
      <c r="C232" t="s">
        <v>0</v>
      </c>
      <c r="D232" t="s">
        <v>346</v>
      </c>
      <c r="E232" t="s">
        <v>274</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2">
      <c r="A233" t="s">
        <v>353</v>
      </c>
      <c r="B233" t="s">
        <v>3</v>
      </c>
      <c r="C233" t="s">
        <v>0</v>
      </c>
      <c r="D233" t="s">
        <v>347</v>
      </c>
      <c r="E233" t="s">
        <v>277</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2">
      <c r="A234" t="s">
        <v>353</v>
      </c>
      <c r="B234" t="s">
        <v>3</v>
      </c>
      <c r="C234" t="s">
        <v>0</v>
      </c>
      <c r="D234" t="s">
        <v>347</v>
      </c>
      <c r="E234" t="s">
        <v>279</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2">
      <c r="A235" t="s">
        <v>353</v>
      </c>
      <c r="B235" t="s">
        <v>3</v>
      </c>
      <c r="C235" t="s">
        <v>0</v>
      </c>
      <c r="D235" t="s">
        <v>347</v>
      </c>
      <c r="E235" t="s">
        <v>280</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2">
      <c r="A236" t="s">
        <v>353</v>
      </c>
      <c r="B236" t="s">
        <v>3</v>
      </c>
      <c r="C236" t="s">
        <v>0</v>
      </c>
      <c r="D236" t="s">
        <v>347</v>
      </c>
      <c r="E236" t="s">
        <v>282</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2">
      <c r="A237" t="s">
        <v>353</v>
      </c>
      <c r="B237" t="s">
        <v>3</v>
      </c>
      <c r="C237" t="s">
        <v>0</v>
      </c>
      <c r="D237" t="s">
        <v>348</v>
      </c>
      <c r="E237" t="s">
        <v>283</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2">
      <c r="A238" t="s">
        <v>353</v>
      </c>
      <c r="B238" t="s">
        <v>3</v>
      </c>
      <c r="C238" t="s">
        <v>0</v>
      </c>
      <c r="D238" t="s">
        <v>348</v>
      </c>
      <c r="E238" t="s">
        <v>284</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2">
      <c r="A239" t="s">
        <v>353</v>
      </c>
      <c r="B239" t="s">
        <v>3</v>
      </c>
      <c r="C239" t="s">
        <v>0</v>
      </c>
      <c r="D239" t="s">
        <v>348</v>
      </c>
      <c r="E239" t="s">
        <v>287</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2">
      <c r="A240" t="s">
        <v>353</v>
      </c>
      <c r="B240" t="s">
        <v>3</v>
      </c>
      <c r="C240" t="s">
        <v>0</v>
      </c>
      <c r="D240" t="s">
        <v>348</v>
      </c>
      <c r="E240" t="s">
        <v>289</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2">
      <c r="A241" t="s">
        <v>353</v>
      </c>
      <c r="B241" t="s">
        <v>3</v>
      </c>
      <c r="C241" t="s">
        <v>0</v>
      </c>
      <c r="D241" t="s">
        <v>349</v>
      </c>
      <c r="E241" t="s">
        <v>290</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2">
      <c r="A242" t="s">
        <v>353</v>
      </c>
      <c r="B242" t="s">
        <v>3</v>
      </c>
      <c r="C242" t="s">
        <v>0</v>
      </c>
      <c r="D242" t="s">
        <v>349</v>
      </c>
      <c r="E242" t="s">
        <v>291</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2">
      <c r="A243" t="s">
        <v>353</v>
      </c>
      <c r="B243" t="s">
        <v>3</v>
      </c>
      <c r="C243" t="s">
        <v>0</v>
      </c>
      <c r="D243" t="s">
        <v>349</v>
      </c>
      <c r="E243" t="s">
        <v>293</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2">
      <c r="A244" t="s">
        <v>353</v>
      </c>
      <c r="B244" t="s">
        <v>3</v>
      </c>
      <c r="C244" t="s">
        <v>0</v>
      </c>
      <c r="D244" t="s">
        <v>349</v>
      </c>
      <c r="E244" t="s">
        <v>308</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2">
      <c r="A245" t="s">
        <v>353</v>
      </c>
      <c r="B245" t="s">
        <v>3</v>
      </c>
      <c r="C245" t="s">
        <v>0</v>
      </c>
      <c r="D245" t="s">
        <v>350</v>
      </c>
      <c r="E245" t="s">
        <v>311</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2">
      <c r="A246" t="s">
        <v>354</v>
      </c>
      <c r="B246" t="s">
        <v>36</v>
      </c>
      <c r="C246" t="s">
        <v>0</v>
      </c>
      <c r="D246" t="s">
        <v>335</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2">
      <c r="A247" t="s">
        <v>354</v>
      </c>
      <c r="B247" t="s">
        <v>36</v>
      </c>
      <c r="C247" t="s">
        <v>0</v>
      </c>
      <c r="D247" t="s">
        <v>335</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2">
      <c r="A248" t="s">
        <v>354</v>
      </c>
      <c r="B248" t="s">
        <v>36</v>
      </c>
      <c r="C248" t="s">
        <v>0</v>
      </c>
      <c r="D248" t="s">
        <v>335</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2">
      <c r="A249" t="s">
        <v>354</v>
      </c>
      <c r="B249" t="s">
        <v>36</v>
      </c>
      <c r="C249" t="s">
        <v>0</v>
      </c>
      <c r="D249" t="s">
        <v>335</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2">
      <c r="A250" t="s">
        <v>354</v>
      </c>
      <c r="B250" t="s">
        <v>36</v>
      </c>
      <c r="C250" t="s">
        <v>0</v>
      </c>
      <c r="D250" t="s">
        <v>336</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2">
      <c r="A251" t="s">
        <v>354</v>
      </c>
      <c r="B251" t="s">
        <v>36</v>
      </c>
      <c r="C251" t="s">
        <v>0</v>
      </c>
      <c r="D251" t="s">
        <v>336</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2">
      <c r="A252" t="s">
        <v>354</v>
      </c>
      <c r="B252" t="s">
        <v>36</v>
      </c>
      <c r="C252" t="s">
        <v>0</v>
      </c>
      <c r="D252" t="s">
        <v>336</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2">
      <c r="A253" t="s">
        <v>354</v>
      </c>
      <c r="B253" t="s">
        <v>36</v>
      </c>
      <c r="C253" t="s">
        <v>0</v>
      </c>
      <c r="D253" t="s">
        <v>336</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2">
      <c r="A254" t="s">
        <v>354</v>
      </c>
      <c r="B254" t="s">
        <v>36</v>
      </c>
      <c r="C254" t="s">
        <v>0</v>
      </c>
      <c r="D254" t="s">
        <v>337</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2">
      <c r="A255" t="s">
        <v>354</v>
      </c>
      <c r="B255" t="s">
        <v>36</v>
      </c>
      <c r="C255" t="s">
        <v>0</v>
      </c>
      <c r="D255" t="s">
        <v>337</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2">
      <c r="A256" t="s">
        <v>354</v>
      </c>
      <c r="B256" t="s">
        <v>36</v>
      </c>
      <c r="C256" t="s">
        <v>0</v>
      </c>
      <c r="D256" t="s">
        <v>337</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2">
      <c r="A257" t="s">
        <v>354</v>
      </c>
      <c r="B257" t="s">
        <v>36</v>
      </c>
      <c r="C257" t="s">
        <v>0</v>
      </c>
      <c r="D257" t="s">
        <v>337</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2">
      <c r="A258" t="s">
        <v>354</v>
      </c>
      <c r="B258" t="s">
        <v>36</v>
      </c>
      <c r="C258" t="s">
        <v>0</v>
      </c>
      <c r="D258" t="s">
        <v>338</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2">
      <c r="A259" t="s">
        <v>354</v>
      </c>
      <c r="B259" t="s">
        <v>36</v>
      </c>
      <c r="C259" t="s">
        <v>0</v>
      </c>
      <c r="D259" t="s">
        <v>338</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2">
      <c r="A260" t="s">
        <v>354</v>
      </c>
      <c r="B260" t="s">
        <v>36</v>
      </c>
      <c r="C260" t="s">
        <v>0</v>
      </c>
      <c r="D260" t="s">
        <v>338</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2">
      <c r="A261" t="s">
        <v>354</v>
      </c>
      <c r="B261" t="s">
        <v>36</v>
      </c>
      <c r="C261" t="s">
        <v>0</v>
      </c>
      <c r="D261" t="s">
        <v>338</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2">
      <c r="A262" t="s">
        <v>354</v>
      </c>
      <c r="B262" t="s">
        <v>36</v>
      </c>
      <c r="C262" t="s">
        <v>0</v>
      </c>
      <c r="D262" t="s">
        <v>339</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2">
      <c r="A263" t="s">
        <v>354</v>
      </c>
      <c r="B263" t="s">
        <v>36</v>
      </c>
      <c r="C263" t="s">
        <v>0</v>
      </c>
      <c r="D263" t="s">
        <v>339</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2">
      <c r="A264" t="s">
        <v>354</v>
      </c>
      <c r="B264" t="s">
        <v>36</v>
      </c>
      <c r="C264" t="s">
        <v>0</v>
      </c>
      <c r="D264" t="s">
        <v>339</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2">
      <c r="A265" t="s">
        <v>354</v>
      </c>
      <c r="B265" t="s">
        <v>36</v>
      </c>
      <c r="C265" t="s">
        <v>0</v>
      </c>
      <c r="D265" t="s">
        <v>339</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2">
      <c r="A266" t="s">
        <v>354</v>
      </c>
      <c r="B266" t="s">
        <v>36</v>
      </c>
      <c r="C266" t="s">
        <v>0</v>
      </c>
      <c r="D266" t="s">
        <v>340</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2">
      <c r="A267" t="s">
        <v>354</v>
      </c>
      <c r="B267" t="s">
        <v>36</v>
      </c>
      <c r="C267" t="s">
        <v>0</v>
      </c>
      <c r="D267" t="s">
        <v>340</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2">
      <c r="A268" t="s">
        <v>354</v>
      </c>
      <c r="B268" t="s">
        <v>36</v>
      </c>
      <c r="C268" t="s">
        <v>0</v>
      </c>
      <c r="D268" t="s">
        <v>340</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2">
      <c r="A269" t="s">
        <v>354</v>
      </c>
      <c r="B269" t="s">
        <v>36</v>
      </c>
      <c r="C269" t="s">
        <v>0</v>
      </c>
      <c r="D269" t="s">
        <v>340</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2">
      <c r="A270" t="s">
        <v>354</v>
      </c>
      <c r="B270" t="s">
        <v>36</v>
      </c>
      <c r="C270" t="s">
        <v>0</v>
      </c>
      <c r="D270" t="s">
        <v>341</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2">
      <c r="A271" t="s">
        <v>354</v>
      </c>
      <c r="B271" t="s">
        <v>36</v>
      </c>
      <c r="C271" t="s">
        <v>0</v>
      </c>
      <c r="D271" t="s">
        <v>341</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2">
      <c r="A272" t="s">
        <v>354</v>
      </c>
      <c r="B272" t="s">
        <v>36</v>
      </c>
      <c r="C272" t="s">
        <v>0</v>
      </c>
      <c r="D272" t="s">
        <v>341</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2">
      <c r="A273" t="s">
        <v>354</v>
      </c>
      <c r="B273" t="s">
        <v>36</v>
      </c>
      <c r="C273" t="s">
        <v>0</v>
      </c>
      <c r="D273" t="s">
        <v>341</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2">
      <c r="A274" t="s">
        <v>354</v>
      </c>
      <c r="B274" t="s">
        <v>36</v>
      </c>
      <c r="C274" t="s">
        <v>0</v>
      </c>
      <c r="D274" t="s">
        <v>342</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2">
      <c r="A275" t="s">
        <v>354</v>
      </c>
      <c r="B275" t="s">
        <v>36</v>
      </c>
      <c r="C275" t="s">
        <v>0</v>
      </c>
      <c r="D275" t="s">
        <v>342</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2">
      <c r="A276" t="s">
        <v>354</v>
      </c>
      <c r="B276" t="s">
        <v>36</v>
      </c>
      <c r="C276" t="s">
        <v>0</v>
      </c>
      <c r="D276" t="s">
        <v>342</v>
      </c>
      <c r="E276" t="s">
        <v>179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2">
      <c r="A277" t="s">
        <v>354</v>
      </c>
      <c r="B277" t="s">
        <v>36</v>
      </c>
      <c r="C277" t="s">
        <v>0</v>
      </c>
      <c r="D277" t="s">
        <v>342</v>
      </c>
      <c r="E277" t="s">
        <v>180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2">
      <c r="A278" t="s">
        <v>354</v>
      </c>
      <c r="B278" t="s">
        <v>36</v>
      </c>
      <c r="C278" t="s">
        <v>0</v>
      </c>
      <c r="D278" t="s">
        <v>343</v>
      </c>
      <c r="E278" t="s">
        <v>194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2">
      <c r="A279" t="s">
        <v>354</v>
      </c>
      <c r="B279" t="s">
        <v>36</v>
      </c>
      <c r="C279" t="s">
        <v>0</v>
      </c>
      <c r="D279" t="s">
        <v>343</v>
      </c>
      <c r="E279" t="s">
        <v>196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2">
      <c r="A280" t="s">
        <v>354</v>
      </c>
      <c r="B280" t="s">
        <v>36</v>
      </c>
      <c r="C280" t="s">
        <v>0</v>
      </c>
      <c r="D280" t="s">
        <v>343</v>
      </c>
      <c r="E280" t="s">
        <v>198</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2">
      <c r="A281" t="s">
        <v>354</v>
      </c>
      <c r="B281" t="s">
        <v>36</v>
      </c>
      <c r="C281" t="s">
        <v>0</v>
      </c>
      <c r="D281" t="s">
        <v>343</v>
      </c>
      <c r="E281" t="s">
        <v>200</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2">
      <c r="A282" t="s">
        <v>354</v>
      </c>
      <c r="B282" t="s">
        <v>36</v>
      </c>
      <c r="C282" t="s">
        <v>0</v>
      </c>
      <c r="D282" t="s">
        <v>344</v>
      </c>
      <c r="E282" t="s">
        <v>201</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2">
      <c r="A283" t="s">
        <v>354</v>
      </c>
      <c r="B283" t="s">
        <v>36</v>
      </c>
      <c r="C283" t="s">
        <v>0</v>
      </c>
      <c r="D283" t="s">
        <v>344</v>
      </c>
      <c r="E283" t="s">
        <v>205</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2">
      <c r="A284" t="s">
        <v>354</v>
      </c>
      <c r="B284" t="s">
        <v>36</v>
      </c>
      <c r="C284" t="s">
        <v>0</v>
      </c>
      <c r="D284" t="s">
        <v>344</v>
      </c>
      <c r="E284" t="s">
        <v>209</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2">
      <c r="A285" t="s">
        <v>354</v>
      </c>
      <c r="B285" t="s">
        <v>36</v>
      </c>
      <c r="C285" t="s">
        <v>0</v>
      </c>
      <c r="D285" t="s">
        <v>344</v>
      </c>
      <c r="E285" t="s">
        <v>211</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2">
      <c r="A286" t="s">
        <v>354</v>
      </c>
      <c r="B286" t="s">
        <v>36</v>
      </c>
      <c r="C286" t="s">
        <v>0</v>
      </c>
      <c r="D286" t="s">
        <v>345</v>
      </c>
      <c r="E286" t="s">
        <v>251</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2">
      <c r="A287" t="s">
        <v>354</v>
      </c>
      <c r="B287" t="s">
        <v>36</v>
      </c>
      <c r="C287" t="s">
        <v>0</v>
      </c>
      <c r="D287" t="s">
        <v>345</v>
      </c>
      <c r="E287" t="s">
        <v>263</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2">
      <c r="A288" t="s">
        <v>354</v>
      </c>
      <c r="B288" t="s">
        <v>36</v>
      </c>
      <c r="C288" t="s">
        <v>0</v>
      </c>
      <c r="D288" t="s">
        <v>345</v>
      </c>
      <c r="E288" t="s">
        <v>264</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2">
      <c r="A289" t="s">
        <v>354</v>
      </c>
      <c r="B289" t="s">
        <v>36</v>
      </c>
      <c r="C289" t="s">
        <v>0</v>
      </c>
      <c r="D289" t="s">
        <v>345</v>
      </c>
      <c r="E289" t="s">
        <v>269</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2">
      <c r="A290" t="s">
        <v>354</v>
      </c>
      <c r="B290" t="s">
        <v>36</v>
      </c>
      <c r="C290" t="s">
        <v>0</v>
      </c>
      <c r="D290" t="s">
        <v>346</v>
      </c>
      <c r="E290" t="s">
        <v>270</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2">
      <c r="A291" t="s">
        <v>354</v>
      </c>
      <c r="B291" t="s">
        <v>36</v>
      </c>
      <c r="C291" t="s">
        <v>0</v>
      </c>
      <c r="D291" t="s">
        <v>346</v>
      </c>
      <c r="E291" t="s">
        <v>271</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2">
      <c r="A292" t="s">
        <v>354</v>
      </c>
      <c r="B292" t="s">
        <v>36</v>
      </c>
      <c r="C292" t="s">
        <v>0</v>
      </c>
      <c r="D292" t="s">
        <v>346</v>
      </c>
      <c r="E292" t="s">
        <v>272</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2">
      <c r="A293" t="s">
        <v>354</v>
      </c>
      <c r="B293" t="s">
        <v>36</v>
      </c>
      <c r="C293" t="s">
        <v>0</v>
      </c>
      <c r="D293" t="s">
        <v>346</v>
      </c>
      <c r="E293" t="s">
        <v>274</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2">
      <c r="A294" t="s">
        <v>354</v>
      </c>
      <c r="B294" t="s">
        <v>36</v>
      </c>
      <c r="C294" t="s">
        <v>0</v>
      </c>
      <c r="D294" t="s">
        <v>347</v>
      </c>
      <c r="E294" t="s">
        <v>277</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2">
      <c r="A295" t="s">
        <v>354</v>
      </c>
      <c r="B295" t="s">
        <v>36</v>
      </c>
      <c r="C295" t="s">
        <v>0</v>
      </c>
      <c r="D295" t="s">
        <v>347</v>
      </c>
      <c r="E295" t="s">
        <v>279</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2">
      <c r="A296" t="s">
        <v>354</v>
      </c>
      <c r="B296" t="s">
        <v>36</v>
      </c>
      <c r="C296" t="s">
        <v>0</v>
      </c>
      <c r="D296" t="s">
        <v>347</v>
      </c>
      <c r="E296" t="s">
        <v>280</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2">
      <c r="A297" t="s">
        <v>354</v>
      </c>
      <c r="B297" t="s">
        <v>36</v>
      </c>
      <c r="C297" t="s">
        <v>0</v>
      </c>
      <c r="D297" t="s">
        <v>347</v>
      </c>
      <c r="E297" t="s">
        <v>282</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2">
      <c r="A298" t="s">
        <v>354</v>
      </c>
      <c r="B298" t="s">
        <v>36</v>
      </c>
      <c r="C298" t="s">
        <v>0</v>
      </c>
      <c r="D298" t="s">
        <v>348</v>
      </c>
      <c r="E298" t="s">
        <v>283</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2">
      <c r="A299" t="s">
        <v>354</v>
      </c>
      <c r="B299" t="s">
        <v>36</v>
      </c>
      <c r="C299" t="s">
        <v>0</v>
      </c>
      <c r="D299" t="s">
        <v>348</v>
      </c>
      <c r="E299" t="s">
        <v>284</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2">
      <c r="A300" t="s">
        <v>354</v>
      </c>
      <c r="B300" t="s">
        <v>36</v>
      </c>
      <c r="C300" t="s">
        <v>0</v>
      </c>
      <c r="D300" t="s">
        <v>348</v>
      </c>
      <c r="E300" t="s">
        <v>287</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2">
      <c r="A301" t="s">
        <v>354</v>
      </c>
      <c r="B301" t="s">
        <v>36</v>
      </c>
      <c r="C301" t="s">
        <v>0</v>
      </c>
      <c r="D301" t="s">
        <v>348</v>
      </c>
      <c r="E301" t="s">
        <v>289</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2">
      <c r="A302" t="s">
        <v>354</v>
      </c>
      <c r="B302" t="s">
        <v>36</v>
      </c>
      <c r="C302" t="s">
        <v>0</v>
      </c>
      <c r="D302" t="s">
        <v>349</v>
      </c>
      <c r="E302" t="s">
        <v>290</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2">
      <c r="A303" t="s">
        <v>354</v>
      </c>
      <c r="B303" t="s">
        <v>36</v>
      </c>
      <c r="C303" t="s">
        <v>0</v>
      </c>
      <c r="D303" t="s">
        <v>349</v>
      </c>
      <c r="E303" t="s">
        <v>291</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2">
      <c r="A304" t="s">
        <v>354</v>
      </c>
      <c r="B304" t="s">
        <v>36</v>
      </c>
      <c r="C304" t="s">
        <v>0</v>
      </c>
      <c r="D304" t="s">
        <v>349</v>
      </c>
      <c r="E304" t="s">
        <v>293</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2">
      <c r="A305" t="s">
        <v>354</v>
      </c>
      <c r="B305" t="s">
        <v>36</v>
      </c>
      <c r="C305" t="s">
        <v>0</v>
      </c>
      <c r="D305" t="s">
        <v>349</v>
      </c>
      <c r="E305" t="s">
        <v>308</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2">
      <c r="A306" t="s">
        <v>354</v>
      </c>
      <c r="B306" t="s">
        <v>36</v>
      </c>
      <c r="C306" t="s">
        <v>0</v>
      </c>
      <c r="D306" t="s">
        <v>350</v>
      </c>
      <c r="E306" t="s">
        <v>311</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2">
      <c r="A307" t="s">
        <v>355</v>
      </c>
      <c r="B307" t="s">
        <v>37</v>
      </c>
      <c r="C307" t="s">
        <v>0</v>
      </c>
      <c r="D307" t="s">
        <v>335</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2">
      <c r="A308" t="s">
        <v>355</v>
      </c>
      <c r="B308" t="s">
        <v>37</v>
      </c>
      <c r="C308" t="s">
        <v>0</v>
      </c>
      <c r="D308" t="s">
        <v>335</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2">
      <c r="A309" t="s">
        <v>355</v>
      </c>
      <c r="B309" t="s">
        <v>37</v>
      </c>
      <c r="C309" t="s">
        <v>0</v>
      </c>
      <c r="D309" t="s">
        <v>335</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2">
      <c r="A310" t="s">
        <v>355</v>
      </c>
      <c r="B310" t="s">
        <v>37</v>
      </c>
      <c r="C310" t="s">
        <v>0</v>
      </c>
      <c r="D310" t="s">
        <v>335</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2">
      <c r="A311" t="s">
        <v>355</v>
      </c>
      <c r="B311" t="s">
        <v>37</v>
      </c>
      <c r="C311" t="s">
        <v>0</v>
      </c>
      <c r="D311" t="s">
        <v>336</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2">
      <c r="A312" t="s">
        <v>355</v>
      </c>
      <c r="B312" t="s">
        <v>37</v>
      </c>
      <c r="C312" t="s">
        <v>0</v>
      </c>
      <c r="D312" t="s">
        <v>336</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2">
      <c r="A313" t="s">
        <v>355</v>
      </c>
      <c r="B313" t="s">
        <v>37</v>
      </c>
      <c r="C313" t="s">
        <v>0</v>
      </c>
      <c r="D313" t="s">
        <v>336</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2">
      <c r="A314" t="s">
        <v>355</v>
      </c>
      <c r="B314" t="s">
        <v>37</v>
      </c>
      <c r="C314" t="s">
        <v>0</v>
      </c>
      <c r="D314" t="s">
        <v>336</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2">
      <c r="A315" t="s">
        <v>355</v>
      </c>
      <c r="B315" t="s">
        <v>37</v>
      </c>
      <c r="C315" t="s">
        <v>0</v>
      </c>
      <c r="D315" t="s">
        <v>337</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2">
      <c r="A316" t="s">
        <v>355</v>
      </c>
      <c r="B316" t="s">
        <v>37</v>
      </c>
      <c r="C316" t="s">
        <v>0</v>
      </c>
      <c r="D316" t="s">
        <v>337</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2">
      <c r="A317" t="s">
        <v>355</v>
      </c>
      <c r="B317" t="s">
        <v>37</v>
      </c>
      <c r="C317" t="s">
        <v>0</v>
      </c>
      <c r="D317" t="s">
        <v>337</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2">
      <c r="A318" t="s">
        <v>355</v>
      </c>
      <c r="B318" t="s">
        <v>37</v>
      </c>
      <c r="C318" t="s">
        <v>0</v>
      </c>
      <c r="D318" t="s">
        <v>337</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2">
      <c r="A319" t="s">
        <v>355</v>
      </c>
      <c r="B319" t="s">
        <v>37</v>
      </c>
      <c r="C319" t="s">
        <v>0</v>
      </c>
      <c r="D319" t="s">
        <v>338</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2">
      <c r="A320" t="s">
        <v>355</v>
      </c>
      <c r="B320" t="s">
        <v>37</v>
      </c>
      <c r="C320" t="s">
        <v>0</v>
      </c>
      <c r="D320" t="s">
        <v>338</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2">
      <c r="A321" t="s">
        <v>355</v>
      </c>
      <c r="B321" t="s">
        <v>37</v>
      </c>
      <c r="C321" t="s">
        <v>0</v>
      </c>
      <c r="D321" t="s">
        <v>338</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2">
      <c r="A322" t="s">
        <v>355</v>
      </c>
      <c r="B322" t="s">
        <v>37</v>
      </c>
      <c r="C322" t="s">
        <v>0</v>
      </c>
      <c r="D322" t="s">
        <v>338</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2">
      <c r="A323" t="s">
        <v>355</v>
      </c>
      <c r="B323" t="s">
        <v>37</v>
      </c>
      <c r="C323" t="s">
        <v>0</v>
      </c>
      <c r="D323" t="s">
        <v>339</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2">
      <c r="A324" t="s">
        <v>355</v>
      </c>
      <c r="B324" t="s">
        <v>37</v>
      </c>
      <c r="C324" t="s">
        <v>0</v>
      </c>
      <c r="D324" t="s">
        <v>339</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2">
      <c r="A325" t="s">
        <v>355</v>
      </c>
      <c r="B325" t="s">
        <v>37</v>
      </c>
      <c r="C325" t="s">
        <v>0</v>
      </c>
      <c r="D325" t="s">
        <v>339</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2">
      <c r="A326" t="s">
        <v>355</v>
      </c>
      <c r="B326" t="s">
        <v>37</v>
      </c>
      <c r="C326" t="s">
        <v>0</v>
      </c>
      <c r="D326" t="s">
        <v>339</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2">
      <c r="A327" t="s">
        <v>355</v>
      </c>
      <c r="B327" t="s">
        <v>37</v>
      </c>
      <c r="C327" t="s">
        <v>0</v>
      </c>
      <c r="D327" t="s">
        <v>340</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2">
      <c r="A328" t="s">
        <v>355</v>
      </c>
      <c r="B328" t="s">
        <v>37</v>
      </c>
      <c r="C328" t="s">
        <v>0</v>
      </c>
      <c r="D328" t="s">
        <v>340</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2">
      <c r="A329" t="s">
        <v>355</v>
      </c>
      <c r="B329" t="s">
        <v>37</v>
      </c>
      <c r="C329" t="s">
        <v>0</v>
      </c>
      <c r="D329" t="s">
        <v>340</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2">
      <c r="A330" t="s">
        <v>355</v>
      </c>
      <c r="B330" t="s">
        <v>37</v>
      </c>
      <c r="C330" t="s">
        <v>0</v>
      </c>
      <c r="D330" t="s">
        <v>340</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2">
      <c r="A331" t="s">
        <v>355</v>
      </c>
      <c r="B331" t="s">
        <v>37</v>
      </c>
      <c r="C331" t="s">
        <v>0</v>
      </c>
      <c r="D331" t="s">
        <v>341</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2">
      <c r="A332" t="s">
        <v>355</v>
      </c>
      <c r="B332" t="s">
        <v>37</v>
      </c>
      <c r="C332" t="s">
        <v>0</v>
      </c>
      <c r="D332" t="s">
        <v>341</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2">
      <c r="A333" t="s">
        <v>355</v>
      </c>
      <c r="B333" t="s">
        <v>37</v>
      </c>
      <c r="C333" t="s">
        <v>0</v>
      </c>
      <c r="D333" t="s">
        <v>341</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2">
      <c r="A334" t="s">
        <v>355</v>
      </c>
      <c r="B334" t="s">
        <v>37</v>
      </c>
      <c r="C334" t="s">
        <v>0</v>
      </c>
      <c r="D334" t="s">
        <v>341</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2">
      <c r="A335" t="s">
        <v>355</v>
      </c>
      <c r="B335" t="s">
        <v>37</v>
      </c>
      <c r="C335" t="s">
        <v>0</v>
      </c>
      <c r="D335" t="s">
        <v>342</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2">
      <c r="A336" t="s">
        <v>355</v>
      </c>
      <c r="B336" t="s">
        <v>37</v>
      </c>
      <c r="C336" t="s">
        <v>0</v>
      </c>
      <c r="D336" t="s">
        <v>342</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2">
      <c r="A337" t="s">
        <v>355</v>
      </c>
      <c r="B337" t="s">
        <v>37</v>
      </c>
      <c r="C337" t="s">
        <v>0</v>
      </c>
      <c r="D337" t="s">
        <v>342</v>
      </c>
      <c r="E337" t="s">
        <v>179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2">
      <c r="A338" t="s">
        <v>355</v>
      </c>
      <c r="B338" t="s">
        <v>37</v>
      </c>
      <c r="C338" t="s">
        <v>0</v>
      </c>
      <c r="D338" t="s">
        <v>342</v>
      </c>
      <c r="E338" t="s">
        <v>180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2">
      <c r="A339" t="s">
        <v>355</v>
      </c>
      <c r="B339" t="s">
        <v>37</v>
      </c>
      <c r="C339" t="s">
        <v>0</v>
      </c>
      <c r="D339" t="s">
        <v>343</v>
      </c>
      <c r="E339" t="s">
        <v>194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2">
      <c r="A340" t="s">
        <v>355</v>
      </c>
      <c r="B340" t="s">
        <v>37</v>
      </c>
      <c r="C340" t="s">
        <v>0</v>
      </c>
      <c r="D340" t="s">
        <v>343</v>
      </c>
      <c r="E340" t="s">
        <v>196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2">
      <c r="A341" t="s">
        <v>355</v>
      </c>
      <c r="B341" t="s">
        <v>37</v>
      </c>
      <c r="C341" t="s">
        <v>0</v>
      </c>
      <c r="D341" t="s">
        <v>343</v>
      </c>
      <c r="E341" t="s">
        <v>198</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2">
      <c r="A342" t="s">
        <v>355</v>
      </c>
      <c r="B342" t="s">
        <v>37</v>
      </c>
      <c r="C342" t="s">
        <v>0</v>
      </c>
      <c r="D342" t="s">
        <v>343</v>
      </c>
      <c r="E342" t="s">
        <v>200</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2">
      <c r="A343" t="s">
        <v>355</v>
      </c>
      <c r="B343" t="s">
        <v>37</v>
      </c>
      <c r="C343" t="s">
        <v>0</v>
      </c>
      <c r="D343" t="s">
        <v>344</v>
      </c>
      <c r="E343" t="s">
        <v>201</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2">
      <c r="A344" t="s">
        <v>355</v>
      </c>
      <c r="B344" t="s">
        <v>37</v>
      </c>
      <c r="C344" t="s">
        <v>0</v>
      </c>
      <c r="D344" t="s">
        <v>344</v>
      </c>
      <c r="E344" t="s">
        <v>205</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2">
      <c r="A345" t="s">
        <v>355</v>
      </c>
      <c r="B345" t="s">
        <v>37</v>
      </c>
      <c r="C345" t="s">
        <v>0</v>
      </c>
      <c r="D345" t="s">
        <v>344</v>
      </c>
      <c r="E345" t="s">
        <v>209</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2">
      <c r="A346" t="s">
        <v>355</v>
      </c>
      <c r="B346" t="s">
        <v>37</v>
      </c>
      <c r="C346" t="s">
        <v>0</v>
      </c>
      <c r="D346" t="s">
        <v>344</v>
      </c>
      <c r="E346" t="s">
        <v>211</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2">
      <c r="A347" t="s">
        <v>355</v>
      </c>
      <c r="B347" t="s">
        <v>37</v>
      </c>
      <c r="C347" t="s">
        <v>0</v>
      </c>
      <c r="D347" t="s">
        <v>345</v>
      </c>
      <c r="E347" t="s">
        <v>251</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2">
      <c r="A348" t="s">
        <v>355</v>
      </c>
      <c r="B348" t="s">
        <v>37</v>
      </c>
      <c r="C348" t="s">
        <v>0</v>
      </c>
      <c r="D348" t="s">
        <v>345</v>
      </c>
      <c r="E348" t="s">
        <v>263</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2">
      <c r="A349" t="s">
        <v>355</v>
      </c>
      <c r="B349" t="s">
        <v>37</v>
      </c>
      <c r="C349" t="s">
        <v>0</v>
      </c>
      <c r="D349" t="s">
        <v>345</v>
      </c>
      <c r="E349" t="s">
        <v>264</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2">
      <c r="A350" t="s">
        <v>355</v>
      </c>
      <c r="B350" t="s">
        <v>37</v>
      </c>
      <c r="C350" t="s">
        <v>0</v>
      </c>
      <c r="D350" t="s">
        <v>345</v>
      </c>
      <c r="E350" t="s">
        <v>269</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2">
      <c r="A351" t="s">
        <v>355</v>
      </c>
      <c r="B351" t="s">
        <v>37</v>
      </c>
      <c r="C351" t="s">
        <v>0</v>
      </c>
      <c r="D351" t="s">
        <v>346</v>
      </c>
      <c r="E351" t="s">
        <v>270</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2">
      <c r="A352" t="s">
        <v>355</v>
      </c>
      <c r="B352" t="s">
        <v>37</v>
      </c>
      <c r="C352" t="s">
        <v>0</v>
      </c>
      <c r="D352" t="s">
        <v>346</v>
      </c>
      <c r="E352" t="s">
        <v>271</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2">
      <c r="A353" t="s">
        <v>355</v>
      </c>
      <c r="B353" t="s">
        <v>37</v>
      </c>
      <c r="C353" t="s">
        <v>0</v>
      </c>
      <c r="D353" t="s">
        <v>346</v>
      </c>
      <c r="E353" t="s">
        <v>272</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2">
      <c r="A354" t="s">
        <v>355</v>
      </c>
      <c r="B354" t="s">
        <v>37</v>
      </c>
      <c r="C354" t="s">
        <v>0</v>
      </c>
      <c r="D354" t="s">
        <v>346</v>
      </c>
      <c r="E354" t="s">
        <v>274</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2">
      <c r="A355" t="s">
        <v>355</v>
      </c>
      <c r="B355" t="s">
        <v>37</v>
      </c>
      <c r="C355" t="s">
        <v>0</v>
      </c>
      <c r="D355" t="s">
        <v>347</v>
      </c>
      <c r="E355" t="s">
        <v>277</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2">
      <c r="A356" t="s">
        <v>355</v>
      </c>
      <c r="B356" t="s">
        <v>37</v>
      </c>
      <c r="C356" t="s">
        <v>0</v>
      </c>
      <c r="D356" t="s">
        <v>347</v>
      </c>
      <c r="E356" t="s">
        <v>279</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2">
      <c r="A357" t="s">
        <v>355</v>
      </c>
      <c r="B357" t="s">
        <v>37</v>
      </c>
      <c r="C357" t="s">
        <v>0</v>
      </c>
      <c r="D357" t="s">
        <v>347</v>
      </c>
      <c r="E357" t="s">
        <v>280</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2">
      <c r="A358" t="s">
        <v>355</v>
      </c>
      <c r="B358" t="s">
        <v>37</v>
      </c>
      <c r="C358" t="s">
        <v>0</v>
      </c>
      <c r="D358" t="s">
        <v>347</v>
      </c>
      <c r="E358" t="s">
        <v>282</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2">
      <c r="A359" t="s">
        <v>355</v>
      </c>
      <c r="B359" t="s">
        <v>37</v>
      </c>
      <c r="C359" t="s">
        <v>0</v>
      </c>
      <c r="D359" t="s">
        <v>348</v>
      </c>
      <c r="E359" t="s">
        <v>283</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2">
      <c r="A360" t="s">
        <v>355</v>
      </c>
      <c r="B360" t="s">
        <v>37</v>
      </c>
      <c r="C360" t="s">
        <v>0</v>
      </c>
      <c r="D360" t="s">
        <v>348</v>
      </c>
      <c r="E360" t="s">
        <v>284</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2">
      <c r="A361" t="s">
        <v>355</v>
      </c>
      <c r="B361" t="s">
        <v>37</v>
      </c>
      <c r="C361" t="s">
        <v>0</v>
      </c>
      <c r="D361" t="s">
        <v>348</v>
      </c>
      <c r="E361" t="s">
        <v>287</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2">
      <c r="A362" t="s">
        <v>355</v>
      </c>
      <c r="B362" t="s">
        <v>37</v>
      </c>
      <c r="C362" t="s">
        <v>0</v>
      </c>
      <c r="D362" t="s">
        <v>348</v>
      </c>
      <c r="E362" t="s">
        <v>289</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2">
      <c r="A363" t="s">
        <v>355</v>
      </c>
      <c r="B363" t="s">
        <v>37</v>
      </c>
      <c r="C363" t="s">
        <v>0</v>
      </c>
      <c r="D363" t="s">
        <v>349</v>
      </c>
      <c r="E363" t="s">
        <v>290</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2">
      <c r="A364" t="s">
        <v>355</v>
      </c>
      <c r="B364" t="s">
        <v>37</v>
      </c>
      <c r="C364" t="s">
        <v>0</v>
      </c>
      <c r="D364" t="s">
        <v>349</v>
      </c>
      <c r="E364" t="s">
        <v>291</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2">
      <c r="A365" t="s">
        <v>355</v>
      </c>
      <c r="B365" t="s">
        <v>37</v>
      </c>
      <c r="C365" t="s">
        <v>0</v>
      </c>
      <c r="D365" t="s">
        <v>349</v>
      </c>
      <c r="E365" t="s">
        <v>293</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2">
      <c r="A366" t="s">
        <v>355</v>
      </c>
      <c r="B366" t="s">
        <v>37</v>
      </c>
      <c r="C366" t="s">
        <v>0</v>
      </c>
      <c r="D366" t="s">
        <v>349</v>
      </c>
      <c r="E366" t="s">
        <v>308</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2">
      <c r="A367" t="s">
        <v>355</v>
      </c>
      <c r="B367" t="s">
        <v>37</v>
      </c>
      <c r="C367" t="s">
        <v>0</v>
      </c>
      <c r="D367" t="s">
        <v>350</v>
      </c>
      <c r="E367" t="s">
        <v>311</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2">
      <c r="A368" t="s">
        <v>356</v>
      </c>
      <c r="B368" t="s">
        <v>38</v>
      </c>
      <c r="C368" t="s">
        <v>0</v>
      </c>
      <c r="D368" t="s">
        <v>335</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2">
      <c r="A369" t="s">
        <v>356</v>
      </c>
      <c r="B369" t="s">
        <v>38</v>
      </c>
      <c r="C369" t="s">
        <v>0</v>
      </c>
      <c r="D369" t="s">
        <v>335</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2">
      <c r="A370" t="s">
        <v>356</v>
      </c>
      <c r="B370" t="s">
        <v>38</v>
      </c>
      <c r="C370" t="s">
        <v>0</v>
      </c>
      <c r="D370" t="s">
        <v>335</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2">
      <c r="A371" t="s">
        <v>356</v>
      </c>
      <c r="B371" t="s">
        <v>38</v>
      </c>
      <c r="C371" t="s">
        <v>0</v>
      </c>
      <c r="D371" t="s">
        <v>335</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2">
      <c r="A372" t="s">
        <v>356</v>
      </c>
      <c r="B372" t="s">
        <v>38</v>
      </c>
      <c r="C372" t="s">
        <v>0</v>
      </c>
      <c r="D372" t="s">
        <v>336</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2">
      <c r="A373" t="s">
        <v>356</v>
      </c>
      <c r="B373" t="s">
        <v>38</v>
      </c>
      <c r="C373" t="s">
        <v>0</v>
      </c>
      <c r="D373" t="s">
        <v>336</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2">
      <c r="A374" t="s">
        <v>356</v>
      </c>
      <c r="B374" t="s">
        <v>38</v>
      </c>
      <c r="C374" t="s">
        <v>0</v>
      </c>
      <c r="D374" t="s">
        <v>336</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2">
      <c r="A375" t="s">
        <v>356</v>
      </c>
      <c r="B375" t="s">
        <v>38</v>
      </c>
      <c r="C375" t="s">
        <v>0</v>
      </c>
      <c r="D375" t="s">
        <v>336</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2">
      <c r="A376" t="s">
        <v>356</v>
      </c>
      <c r="B376" t="s">
        <v>38</v>
      </c>
      <c r="C376" t="s">
        <v>0</v>
      </c>
      <c r="D376" t="s">
        <v>337</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2">
      <c r="A377" t="s">
        <v>356</v>
      </c>
      <c r="B377" t="s">
        <v>38</v>
      </c>
      <c r="C377" t="s">
        <v>0</v>
      </c>
      <c r="D377" t="s">
        <v>337</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2">
      <c r="A378" t="s">
        <v>356</v>
      </c>
      <c r="B378" t="s">
        <v>38</v>
      </c>
      <c r="C378" t="s">
        <v>0</v>
      </c>
      <c r="D378" t="s">
        <v>337</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2">
      <c r="A379" t="s">
        <v>356</v>
      </c>
      <c r="B379" t="s">
        <v>38</v>
      </c>
      <c r="C379" t="s">
        <v>0</v>
      </c>
      <c r="D379" t="s">
        <v>337</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2">
      <c r="A380" t="s">
        <v>356</v>
      </c>
      <c r="B380" t="s">
        <v>38</v>
      </c>
      <c r="C380" t="s">
        <v>0</v>
      </c>
      <c r="D380" t="s">
        <v>338</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2">
      <c r="A381" t="s">
        <v>356</v>
      </c>
      <c r="B381" t="s">
        <v>38</v>
      </c>
      <c r="C381" t="s">
        <v>0</v>
      </c>
      <c r="D381" t="s">
        <v>338</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2">
      <c r="A382" t="s">
        <v>356</v>
      </c>
      <c r="B382" t="s">
        <v>38</v>
      </c>
      <c r="C382" t="s">
        <v>0</v>
      </c>
      <c r="D382" t="s">
        <v>338</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2">
      <c r="A383" t="s">
        <v>356</v>
      </c>
      <c r="B383" t="s">
        <v>38</v>
      </c>
      <c r="C383" t="s">
        <v>0</v>
      </c>
      <c r="D383" t="s">
        <v>338</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2">
      <c r="A384" t="s">
        <v>356</v>
      </c>
      <c r="B384" t="s">
        <v>38</v>
      </c>
      <c r="C384" t="s">
        <v>0</v>
      </c>
      <c r="D384" t="s">
        <v>339</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2">
      <c r="A385" t="s">
        <v>356</v>
      </c>
      <c r="B385" t="s">
        <v>38</v>
      </c>
      <c r="C385" t="s">
        <v>0</v>
      </c>
      <c r="D385" t="s">
        <v>339</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2">
      <c r="A386" t="s">
        <v>356</v>
      </c>
      <c r="B386" t="s">
        <v>38</v>
      </c>
      <c r="C386" t="s">
        <v>0</v>
      </c>
      <c r="D386" t="s">
        <v>339</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2">
      <c r="A387" t="s">
        <v>356</v>
      </c>
      <c r="B387" t="s">
        <v>38</v>
      </c>
      <c r="C387" t="s">
        <v>0</v>
      </c>
      <c r="D387" t="s">
        <v>339</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2">
      <c r="A388" t="s">
        <v>356</v>
      </c>
      <c r="B388" t="s">
        <v>38</v>
      </c>
      <c r="C388" t="s">
        <v>0</v>
      </c>
      <c r="D388" t="s">
        <v>340</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2">
      <c r="A389" t="s">
        <v>356</v>
      </c>
      <c r="B389" t="s">
        <v>38</v>
      </c>
      <c r="C389" t="s">
        <v>0</v>
      </c>
      <c r="D389" t="s">
        <v>340</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2">
      <c r="A390" t="s">
        <v>356</v>
      </c>
      <c r="B390" t="s">
        <v>38</v>
      </c>
      <c r="C390" t="s">
        <v>0</v>
      </c>
      <c r="D390" t="s">
        <v>340</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2">
      <c r="A391" t="s">
        <v>356</v>
      </c>
      <c r="B391" t="s">
        <v>38</v>
      </c>
      <c r="C391" t="s">
        <v>0</v>
      </c>
      <c r="D391" t="s">
        <v>340</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2">
      <c r="A392" t="s">
        <v>356</v>
      </c>
      <c r="B392" t="s">
        <v>38</v>
      </c>
      <c r="C392" t="s">
        <v>0</v>
      </c>
      <c r="D392" t="s">
        <v>341</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2">
      <c r="A393" t="s">
        <v>356</v>
      </c>
      <c r="B393" t="s">
        <v>38</v>
      </c>
      <c r="C393" t="s">
        <v>0</v>
      </c>
      <c r="D393" t="s">
        <v>341</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2">
      <c r="A394" t="s">
        <v>356</v>
      </c>
      <c r="B394" t="s">
        <v>38</v>
      </c>
      <c r="C394" t="s">
        <v>0</v>
      </c>
      <c r="D394" t="s">
        <v>341</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2">
      <c r="A395" t="s">
        <v>356</v>
      </c>
      <c r="B395" t="s">
        <v>38</v>
      </c>
      <c r="C395" t="s">
        <v>0</v>
      </c>
      <c r="D395" t="s">
        <v>341</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2">
      <c r="A396" t="s">
        <v>356</v>
      </c>
      <c r="B396" t="s">
        <v>38</v>
      </c>
      <c r="C396" t="s">
        <v>0</v>
      </c>
      <c r="D396" t="s">
        <v>342</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2">
      <c r="A397" t="s">
        <v>356</v>
      </c>
      <c r="B397" t="s">
        <v>38</v>
      </c>
      <c r="C397" t="s">
        <v>0</v>
      </c>
      <c r="D397" t="s">
        <v>342</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2">
      <c r="A398" t="s">
        <v>356</v>
      </c>
      <c r="B398" t="s">
        <v>38</v>
      </c>
      <c r="C398" t="s">
        <v>0</v>
      </c>
      <c r="D398" t="s">
        <v>342</v>
      </c>
      <c r="E398" t="s">
        <v>179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2">
      <c r="A399" t="s">
        <v>356</v>
      </c>
      <c r="B399" t="s">
        <v>38</v>
      </c>
      <c r="C399" t="s">
        <v>0</v>
      </c>
      <c r="D399" t="s">
        <v>342</v>
      </c>
      <c r="E399" t="s">
        <v>180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2">
      <c r="A400" t="s">
        <v>356</v>
      </c>
      <c r="B400" t="s">
        <v>38</v>
      </c>
      <c r="C400" t="s">
        <v>0</v>
      </c>
      <c r="D400" t="s">
        <v>343</v>
      </c>
      <c r="E400" t="s">
        <v>194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2">
      <c r="A401" t="s">
        <v>356</v>
      </c>
      <c r="B401" t="s">
        <v>38</v>
      </c>
      <c r="C401" t="s">
        <v>0</v>
      </c>
      <c r="D401" t="s">
        <v>343</v>
      </c>
      <c r="E401" t="s">
        <v>196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2">
      <c r="A402" t="s">
        <v>356</v>
      </c>
      <c r="B402" t="s">
        <v>38</v>
      </c>
      <c r="C402" t="s">
        <v>0</v>
      </c>
      <c r="D402" t="s">
        <v>343</v>
      </c>
      <c r="E402" t="s">
        <v>198</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2">
      <c r="A403" t="s">
        <v>356</v>
      </c>
      <c r="B403" t="s">
        <v>38</v>
      </c>
      <c r="C403" t="s">
        <v>0</v>
      </c>
      <c r="D403" t="s">
        <v>343</v>
      </c>
      <c r="E403" t="s">
        <v>200</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2">
      <c r="A404" t="s">
        <v>356</v>
      </c>
      <c r="B404" t="s">
        <v>38</v>
      </c>
      <c r="C404" t="s">
        <v>0</v>
      </c>
      <c r="D404" t="s">
        <v>344</v>
      </c>
      <c r="E404" t="s">
        <v>201</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2">
      <c r="A405" t="s">
        <v>356</v>
      </c>
      <c r="B405" t="s">
        <v>38</v>
      </c>
      <c r="C405" t="s">
        <v>0</v>
      </c>
      <c r="D405" t="s">
        <v>344</v>
      </c>
      <c r="E405" t="s">
        <v>205</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2">
      <c r="A406" t="s">
        <v>356</v>
      </c>
      <c r="B406" t="s">
        <v>38</v>
      </c>
      <c r="C406" t="s">
        <v>0</v>
      </c>
      <c r="D406" t="s">
        <v>344</v>
      </c>
      <c r="E406" t="s">
        <v>209</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2">
      <c r="A407" t="s">
        <v>356</v>
      </c>
      <c r="B407" t="s">
        <v>38</v>
      </c>
      <c r="C407" t="s">
        <v>0</v>
      </c>
      <c r="D407" t="s">
        <v>344</v>
      </c>
      <c r="E407" t="s">
        <v>211</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2">
      <c r="A408" t="s">
        <v>356</v>
      </c>
      <c r="B408" t="s">
        <v>38</v>
      </c>
      <c r="C408" t="s">
        <v>0</v>
      </c>
      <c r="D408" t="s">
        <v>345</v>
      </c>
      <c r="E408" t="s">
        <v>251</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2">
      <c r="A409" t="s">
        <v>356</v>
      </c>
      <c r="B409" t="s">
        <v>38</v>
      </c>
      <c r="C409" t="s">
        <v>0</v>
      </c>
      <c r="D409" t="s">
        <v>345</v>
      </c>
      <c r="E409" t="s">
        <v>263</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2">
      <c r="A410" t="s">
        <v>356</v>
      </c>
      <c r="B410" t="s">
        <v>38</v>
      </c>
      <c r="C410" t="s">
        <v>0</v>
      </c>
      <c r="D410" t="s">
        <v>345</v>
      </c>
      <c r="E410" t="s">
        <v>264</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2">
      <c r="A411" t="s">
        <v>356</v>
      </c>
      <c r="B411" t="s">
        <v>38</v>
      </c>
      <c r="C411" t="s">
        <v>0</v>
      </c>
      <c r="D411" t="s">
        <v>345</v>
      </c>
      <c r="E411" t="s">
        <v>269</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2">
      <c r="A412" t="s">
        <v>356</v>
      </c>
      <c r="B412" t="s">
        <v>38</v>
      </c>
      <c r="C412" t="s">
        <v>0</v>
      </c>
      <c r="D412" t="s">
        <v>346</v>
      </c>
      <c r="E412" t="s">
        <v>270</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2">
      <c r="A413" t="s">
        <v>356</v>
      </c>
      <c r="B413" t="s">
        <v>38</v>
      </c>
      <c r="C413" t="s">
        <v>0</v>
      </c>
      <c r="D413" t="s">
        <v>346</v>
      </c>
      <c r="E413" t="s">
        <v>271</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2">
      <c r="A414" t="s">
        <v>356</v>
      </c>
      <c r="B414" t="s">
        <v>38</v>
      </c>
      <c r="C414" t="s">
        <v>0</v>
      </c>
      <c r="D414" t="s">
        <v>346</v>
      </c>
      <c r="E414" t="s">
        <v>272</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2">
      <c r="A415" t="s">
        <v>356</v>
      </c>
      <c r="B415" t="s">
        <v>38</v>
      </c>
      <c r="C415" t="s">
        <v>0</v>
      </c>
      <c r="D415" t="s">
        <v>346</v>
      </c>
      <c r="E415" t="s">
        <v>274</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2">
      <c r="A416" t="s">
        <v>356</v>
      </c>
      <c r="B416" t="s">
        <v>38</v>
      </c>
      <c r="C416" t="s">
        <v>0</v>
      </c>
      <c r="D416" t="s">
        <v>347</v>
      </c>
      <c r="E416" t="s">
        <v>277</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2">
      <c r="A417" t="s">
        <v>356</v>
      </c>
      <c r="B417" t="s">
        <v>38</v>
      </c>
      <c r="C417" t="s">
        <v>0</v>
      </c>
      <c r="D417" t="s">
        <v>347</v>
      </c>
      <c r="E417" t="s">
        <v>279</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2">
      <c r="A418" t="s">
        <v>356</v>
      </c>
      <c r="B418" t="s">
        <v>38</v>
      </c>
      <c r="C418" t="s">
        <v>0</v>
      </c>
      <c r="D418" t="s">
        <v>347</v>
      </c>
      <c r="E418" t="s">
        <v>280</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2">
      <c r="A419" t="s">
        <v>356</v>
      </c>
      <c r="B419" t="s">
        <v>38</v>
      </c>
      <c r="C419" t="s">
        <v>0</v>
      </c>
      <c r="D419" t="s">
        <v>347</v>
      </c>
      <c r="E419" t="s">
        <v>282</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2">
      <c r="A420" t="s">
        <v>356</v>
      </c>
      <c r="B420" t="s">
        <v>38</v>
      </c>
      <c r="C420" t="s">
        <v>0</v>
      </c>
      <c r="D420" t="s">
        <v>348</v>
      </c>
      <c r="E420" t="s">
        <v>283</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2">
      <c r="A421" t="s">
        <v>356</v>
      </c>
      <c r="B421" t="s">
        <v>38</v>
      </c>
      <c r="C421" t="s">
        <v>0</v>
      </c>
      <c r="D421" t="s">
        <v>348</v>
      </c>
      <c r="E421" t="s">
        <v>284</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2">
      <c r="A422" t="s">
        <v>356</v>
      </c>
      <c r="B422" t="s">
        <v>38</v>
      </c>
      <c r="C422" t="s">
        <v>0</v>
      </c>
      <c r="D422" t="s">
        <v>348</v>
      </c>
      <c r="E422" t="s">
        <v>287</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2">
      <c r="A423" t="s">
        <v>356</v>
      </c>
      <c r="B423" t="s">
        <v>38</v>
      </c>
      <c r="C423" t="s">
        <v>0</v>
      </c>
      <c r="D423" t="s">
        <v>348</v>
      </c>
      <c r="E423" t="s">
        <v>289</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2">
      <c r="A424" t="s">
        <v>356</v>
      </c>
      <c r="B424" t="s">
        <v>38</v>
      </c>
      <c r="C424" t="s">
        <v>0</v>
      </c>
      <c r="D424" t="s">
        <v>349</v>
      </c>
      <c r="E424" t="s">
        <v>290</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2">
      <c r="A425" t="s">
        <v>356</v>
      </c>
      <c r="B425" t="s">
        <v>38</v>
      </c>
      <c r="C425" t="s">
        <v>0</v>
      </c>
      <c r="D425" t="s">
        <v>349</v>
      </c>
      <c r="E425" t="s">
        <v>291</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2">
      <c r="A426" t="s">
        <v>356</v>
      </c>
      <c r="B426" t="s">
        <v>38</v>
      </c>
      <c r="C426" t="s">
        <v>0</v>
      </c>
      <c r="D426" t="s">
        <v>349</v>
      </c>
      <c r="E426" t="s">
        <v>293</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2">
      <c r="A427" t="s">
        <v>356</v>
      </c>
      <c r="B427" t="s">
        <v>38</v>
      </c>
      <c r="C427" t="s">
        <v>0</v>
      </c>
      <c r="D427" t="s">
        <v>349</v>
      </c>
      <c r="E427" t="s">
        <v>308</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2">
      <c r="A428" t="s">
        <v>356</v>
      </c>
      <c r="B428" t="s">
        <v>38</v>
      </c>
      <c r="C428" t="s">
        <v>0</v>
      </c>
      <c r="D428" t="s">
        <v>350</v>
      </c>
      <c r="E428" t="s">
        <v>311</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2">
      <c r="A429" t="s">
        <v>357</v>
      </c>
      <c r="B429" t="s">
        <v>39</v>
      </c>
      <c r="C429" t="s">
        <v>0</v>
      </c>
      <c r="D429" t="s">
        <v>335</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2">
      <c r="A430" t="s">
        <v>357</v>
      </c>
      <c r="B430" t="s">
        <v>39</v>
      </c>
      <c r="C430" t="s">
        <v>0</v>
      </c>
      <c r="D430" t="s">
        <v>335</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2">
      <c r="A431" t="s">
        <v>357</v>
      </c>
      <c r="B431" t="s">
        <v>39</v>
      </c>
      <c r="C431" t="s">
        <v>0</v>
      </c>
      <c r="D431" t="s">
        <v>335</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2">
      <c r="A432" t="s">
        <v>357</v>
      </c>
      <c r="B432" t="s">
        <v>39</v>
      </c>
      <c r="C432" t="s">
        <v>0</v>
      </c>
      <c r="D432" t="s">
        <v>335</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2">
      <c r="A433" t="s">
        <v>357</v>
      </c>
      <c r="B433" t="s">
        <v>39</v>
      </c>
      <c r="C433" t="s">
        <v>0</v>
      </c>
      <c r="D433" t="s">
        <v>336</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2">
      <c r="A434" t="s">
        <v>357</v>
      </c>
      <c r="B434" t="s">
        <v>39</v>
      </c>
      <c r="C434" t="s">
        <v>0</v>
      </c>
      <c r="D434" t="s">
        <v>336</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2">
      <c r="A435" t="s">
        <v>357</v>
      </c>
      <c r="B435" t="s">
        <v>39</v>
      </c>
      <c r="C435" t="s">
        <v>0</v>
      </c>
      <c r="D435" t="s">
        <v>336</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2">
      <c r="A436" t="s">
        <v>357</v>
      </c>
      <c r="B436" t="s">
        <v>39</v>
      </c>
      <c r="C436" t="s">
        <v>0</v>
      </c>
      <c r="D436" t="s">
        <v>336</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2">
      <c r="A437" t="s">
        <v>357</v>
      </c>
      <c r="B437" t="s">
        <v>39</v>
      </c>
      <c r="C437" t="s">
        <v>0</v>
      </c>
      <c r="D437" t="s">
        <v>337</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2">
      <c r="A438" t="s">
        <v>357</v>
      </c>
      <c r="B438" t="s">
        <v>39</v>
      </c>
      <c r="C438" t="s">
        <v>0</v>
      </c>
      <c r="D438" t="s">
        <v>337</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2">
      <c r="A439" t="s">
        <v>357</v>
      </c>
      <c r="B439" t="s">
        <v>39</v>
      </c>
      <c r="C439" t="s">
        <v>0</v>
      </c>
      <c r="D439" t="s">
        <v>337</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2">
      <c r="A440" t="s">
        <v>357</v>
      </c>
      <c r="B440" t="s">
        <v>39</v>
      </c>
      <c r="C440" t="s">
        <v>0</v>
      </c>
      <c r="D440" t="s">
        <v>337</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2">
      <c r="A441" t="s">
        <v>357</v>
      </c>
      <c r="B441" t="s">
        <v>39</v>
      </c>
      <c r="C441" t="s">
        <v>0</v>
      </c>
      <c r="D441" t="s">
        <v>338</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2">
      <c r="A442" t="s">
        <v>357</v>
      </c>
      <c r="B442" t="s">
        <v>39</v>
      </c>
      <c r="C442" t="s">
        <v>0</v>
      </c>
      <c r="D442" t="s">
        <v>338</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2">
      <c r="A443" t="s">
        <v>357</v>
      </c>
      <c r="B443" t="s">
        <v>39</v>
      </c>
      <c r="C443" t="s">
        <v>0</v>
      </c>
      <c r="D443" t="s">
        <v>338</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2">
      <c r="A444" t="s">
        <v>357</v>
      </c>
      <c r="B444" t="s">
        <v>39</v>
      </c>
      <c r="C444" t="s">
        <v>0</v>
      </c>
      <c r="D444" t="s">
        <v>338</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2">
      <c r="A445" t="s">
        <v>357</v>
      </c>
      <c r="B445" t="s">
        <v>39</v>
      </c>
      <c r="C445" t="s">
        <v>0</v>
      </c>
      <c r="D445" t="s">
        <v>339</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2">
      <c r="A446" t="s">
        <v>357</v>
      </c>
      <c r="B446" t="s">
        <v>39</v>
      </c>
      <c r="C446" t="s">
        <v>0</v>
      </c>
      <c r="D446" t="s">
        <v>339</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2">
      <c r="A447" t="s">
        <v>357</v>
      </c>
      <c r="B447" t="s">
        <v>39</v>
      </c>
      <c r="C447" t="s">
        <v>0</v>
      </c>
      <c r="D447" t="s">
        <v>339</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2">
      <c r="A448" t="s">
        <v>357</v>
      </c>
      <c r="B448" t="s">
        <v>39</v>
      </c>
      <c r="C448" t="s">
        <v>0</v>
      </c>
      <c r="D448" t="s">
        <v>339</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2">
      <c r="A449" t="s">
        <v>357</v>
      </c>
      <c r="B449" t="s">
        <v>39</v>
      </c>
      <c r="C449" t="s">
        <v>0</v>
      </c>
      <c r="D449" t="s">
        <v>340</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2">
      <c r="A450" t="s">
        <v>357</v>
      </c>
      <c r="B450" t="s">
        <v>39</v>
      </c>
      <c r="C450" t="s">
        <v>0</v>
      </c>
      <c r="D450" t="s">
        <v>340</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2">
      <c r="A451" t="s">
        <v>357</v>
      </c>
      <c r="B451" t="s">
        <v>39</v>
      </c>
      <c r="C451" t="s">
        <v>0</v>
      </c>
      <c r="D451" t="s">
        <v>340</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2">
      <c r="A452" t="s">
        <v>357</v>
      </c>
      <c r="B452" t="s">
        <v>39</v>
      </c>
      <c r="C452" t="s">
        <v>0</v>
      </c>
      <c r="D452" t="s">
        <v>340</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2">
      <c r="A453" t="s">
        <v>357</v>
      </c>
      <c r="B453" t="s">
        <v>39</v>
      </c>
      <c r="C453" t="s">
        <v>0</v>
      </c>
      <c r="D453" t="s">
        <v>341</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2">
      <c r="A454" t="s">
        <v>357</v>
      </c>
      <c r="B454" t="s">
        <v>39</v>
      </c>
      <c r="C454" t="s">
        <v>0</v>
      </c>
      <c r="D454" t="s">
        <v>341</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2">
      <c r="A455" t="s">
        <v>357</v>
      </c>
      <c r="B455" t="s">
        <v>39</v>
      </c>
      <c r="C455" t="s">
        <v>0</v>
      </c>
      <c r="D455" t="s">
        <v>341</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2">
      <c r="A456" t="s">
        <v>357</v>
      </c>
      <c r="B456" t="s">
        <v>39</v>
      </c>
      <c r="C456" t="s">
        <v>0</v>
      </c>
      <c r="D456" t="s">
        <v>341</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2">
      <c r="A457" t="s">
        <v>357</v>
      </c>
      <c r="B457" t="s">
        <v>39</v>
      </c>
      <c r="C457" t="s">
        <v>0</v>
      </c>
      <c r="D457" t="s">
        <v>342</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2">
      <c r="A458" t="s">
        <v>357</v>
      </c>
      <c r="B458" t="s">
        <v>39</v>
      </c>
      <c r="C458" t="s">
        <v>0</v>
      </c>
      <c r="D458" t="s">
        <v>342</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2">
      <c r="A459" t="s">
        <v>357</v>
      </c>
      <c r="B459" t="s">
        <v>39</v>
      </c>
      <c r="C459" t="s">
        <v>0</v>
      </c>
      <c r="D459" t="s">
        <v>342</v>
      </c>
      <c r="E459" t="s">
        <v>179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2">
      <c r="A460" t="s">
        <v>357</v>
      </c>
      <c r="B460" t="s">
        <v>39</v>
      </c>
      <c r="C460" t="s">
        <v>0</v>
      </c>
      <c r="D460" t="s">
        <v>342</v>
      </c>
      <c r="E460" t="s">
        <v>180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2">
      <c r="A461" t="s">
        <v>357</v>
      </c>
      <c r="B461" t="s">
        <v>39</v>
      </c>
      <c r="C461" t="s">
        <v>0</v>
      </c>
      <c r="D461" t="s">
        <v>343</v>
      </c>
      <c r="E461" t="s">
        <v>194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2">
      <c r="A462" t="s">
        <v>357</v>
      </c>
      <c r="B462" t="s">
        <v>39</v>
      </c>
      <c r="C462" t="s">
        <v>0</v>
      </c>
      <c r="D462" t="s">
        <v>343</v>
      </c>
      <c r="E462" t="s">
        <v>196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2">
      <c r="A463" t="s">
        <v>357</v>
      </c>
      <c r="B463" t="s">
        <v>39</v>
      </c>
      <c r="C463" t="s">
        <v>0</v>
      </c>
      <c r="D463" t="s">
        <v>343</v>
      </c>
      <c r="E463" t="s">
        <v>198</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2">
      <c r="A464" t="s">
        <v>357</v>
      </c>
      <c r="B464" t="s">
        <v>39</v>
      </c>
      <c r="C464" t="s">
        <v>0</v>
      </c>
      <c r="D464" t="s">
        <v>343</v>
      </c>
      <c r="E464" t="s">
        <v>200</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2">
      <c r="A465" t="s">
        <v>357</v>
      </c>
      <c r="B465" t="s">
        <v>39</v>
      </c>
      <c r="C465" t="s">
        <v>0</v>
      </c>
      <c r="D465" t="s">
        <v>344</v>
      </c>
      <c r="E465" t="s">
        <v>201</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2">
      <c r="A466" t="s">
        <v>357</v>
      </c>
      <c r="B466" t="s">
        <v>39</v>
      </c>
      <c r="C466" t="s">
        <v>0</v>
      </c>
      <c r="D466" t="s">
        <v>344</v>
      </c>
      <c r="E466" t="s">
        <v>205</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2">
      <c r="A467" t="s">
        <v>357</v>
      </c>
      <c r="B467" t="s">
        <v>39</v>
      </c>
      <c r="C467" t="s">
        <v>0</v>
      </c>
      <c r="D467" t="s">
        <v>344</v>
      </c>
      <c r="E467" t="s">
        <v>209</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2">
      <c r="A468" t="s">
        <v>357</v>
      </c>
      <c r="B468" t="s">
        <v>39</v>
      </c>
      <c r="C468" t="s">
        <v>0</v>
      </c>
      <c r="D468" t="s">
        <v>344</v>
      </c>
      <c r="E468" t="s">
        <v>211</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2">
      <c r="A469" t="s">
        <v>357</v>
      </c>
      <c r="B469" t="s">
        <v>39</v>
      </c>
      <c r="C469" t="s">
        <v>0</v>
      </c>
      <c r="D469" t="s">
        <v>345</v>
      </c>
      <c r="E469" t="s">
        <v>251</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2">
      <c r="A470" t="s">
        <v>357</v>
      </c>
      <c r="B470" t="s">
        <v>39</v>
      </c>
      <c r="C470" t="s">
        <v>0</v>
      </c>
      <c r="D470" t="s">
        <v>345</v>
      </c>
      <c r="E470" t="s">
        <v>263</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2">
      <c r="A471" t="s">
        <v>357</v>
      </c>
      <c r="B471" t="s">
        <v>39</v>
      </c>
      <c r="C471" t="s">
        <v>0</v>
      </c>
      <c r="D471" t="s">
        <v>345</v>
      </c>
      <c r="E471" t="s">
        <v>264</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2">
      <c r="A472" t="s">
        <v>357</v>
      </c>
      <c r="B472" t="s">
        <v>39</v>
      </c>
      <c r="C472" t="s">
        <v>0</v>
      </c>
      <c r="D472" t="s">
        <v>345</v>
      </c>
      <c r="E472" t="s">
        <v>269</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2">
      <c r="A473" t="s">
        <v>357</v>
      </c>
      <c r="B473" t="s">
        <v>39</v>
      </c>
      <c r="C473" t="s">
        <v>0</v>
      </c>
      <c r="D473" t="s">
        <v>346</v>
      </c>
      <c r="E473" t="s">
        <v>270</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2">
      <c r="A474" t="s">
        <v>357</v>
      </c>
      <c r="B474" t="s">
        <v>39</v>
      </c>
      <c r="C474" t="s">
        <v>0</v>
      </c>
      <c r="D474" t="s">
        <v>346</v>
      </c>
      <c r="E474" t="s">
        <v>271</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2">
      <c r="A475" t="s">
        <v>357</v>
      </c>
      <c r="B475" t="s">
        <v>39</v>
      </c>
      <c r="C475" t="s">
        <v>0</v>
      </c>
      <c r="D475" t="s">
        <v>346</v>
      </c>
      <c r="E475" t="s">
        <v>272</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2">
      <c r="A476" t="s">
        <v>357</v>
      </c>
      <c r="B476" t="s">
        <v>39</v>
      </c>
      <c r="C476" t="s">
        <v>0</v>
      </c>
      <c r="D476" t="s">
        <v>346</v>
      </c>
      <c r="E476" t="s">
        <v>274</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2">
      <c r="A477" t="s">
        <v>357</v>
      </c>
      <c r="B477" t="s">
        <v>39</v>
      </c>
      <c r="C477" t="s">
        <v>0</v>
      </c>
      <c r="D477" t="s">
        <v>347</v>
      </c>
      <c r="E477" t="s">
        <v>277</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2">
      <c r="A478" t="s">
        <v>357</v>
      </c>
      <c r="B478" t="s">
        <v>39</v>
      </c>
      <c r="C478" t="s">
        <v>0</v>
      </c>
      <c r="D478" t="s">
        <v>347</v>
      </c>
      <c r="E478" t="s">
        <v>279</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2">
      <c r="A479" t="s">
        <v>357</v>
      </c>
      <c r="B479" t="s">
        <v>39</v>
      </c>
      <c r="C479" t="s">
        <v>0</v>
      </c>
      <c r="D479" t="s">
        <v>347</v>
      </c>
      <c r="E479" t="s">
        <v>280</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2">
      <c r="A480" t="s">
        <v>357</v>
      </c>
      <c r="B480" t="s">
        <v>39</v>
      </c>
      <c r="C480" t="s">
        <v>0</v>
      </c>
      <c r="D480" t="s">
        <v>347</v>
      </c>
      <c r="E480" t="s">
        <v>282</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2">
      <c r="A481" t="s">
        <v>357</v>
      </c>
      <c r="B481" t="s">
        <v>39</v>
      </c>
      <c r="C481" t="s">
        <v>0</v>
      </c>
      <c r="D481" t="s">
        <v>348</v>
      </c>
      <c r="E481" t="s">
        <v>283</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2">
      <c r="A482" t="s">
        <v>357</v>
      </c>
      <c r="B482" t="s">
        <v>39</v>
      </c>
      <c r="C482" t="s">
        <v>0</v>
      </c>
      <c r="D482" t="s">
        <v>348</v>
      </c>
      <c r="E482" t="s">
        <v>284</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2">
      <c r="A483" t="s">
        <v>357</v>
      </c>
      <c r="B483" t="s">
        <v>39</v>
      </c>
      <c r="C483" t="s">
        <v>0</v>
      </c>
      <c r="D483" t="s">
        <v>348</v>
      </c>
      <c r="E483" t="s">
        <v>287</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2">
      <c r="A484" t="s">
        <v>357</v>
      </c>
      <c r="B484" t="s">
        <v>39</v>
      </c>
      <c r="C484" t="s">
        <v>0</v>
      </c>
      <c r="D484" t="s">
        <v>348</v>
      </c>
      <c r="E484" t="s">
        <v>289</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2">
      <c r="A485" t="s">
        <v>357</v>
      </c>
      <c r="B485" t="s">
        <v>39</v>
      </c>
      <c r="C485" t="s">
        <v>0</v>
      </c>
      <c r="D485" t="s">
        <v>349</v>
      </c>
      <c r="E485" t="s">
        <v>290</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2">
      <c r="A486" t="s">
        <v>357</v>
      </c>
      <c r="B486" t="s">
        <v>39</v>
      </c>
      <c r="C486" t="s">
        <v>0</v>
      </c>
      <c r="D486" t="s">
        <v>349</v>
      </c>
      <c r="E486" t="s">
        <v>291</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2">
      <c r="A487" t="s">
        <v>357</v>
      </c>
      <c r="B487" t="s">
        <v>39</v>
      </c>
      <c r="C487" t="s">
        <v>0</v>
      </c>
      <c r="D487" t="s">
        <v>349</v>
      </c>
      <c r="E487" t="s">
        <v>293</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2">
      <c r="A488" t="s">
        <v>357</v>
      </c>
      <c r="B488" t="s">
        <v>39</v>
      </c>
      <c r="C488" t="s">
        <v>0</v>
      </c>
      <c r="D488" t="s">
        <v>349</v>
      </c>
      <c r="E488" t="s">
        <v>308</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2">
      <c r="A489" t="s">
        <v>357</v>
      </c>
      <c r="B489" t="s">
        <v>39</v>
      </c>
      <c r="C489" t="s">
        <v>0</v>
      </c>
      <c r="D489" t="s">
        <v>350</v>
      </c>
      <c r="E489" t="s">
        <v>311</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2">
      <c r="A490" t="s">
        <v>358</v>
      </c>
      <c r="B490" t="s">
        <v>4</v>
      </c>
      <c r="C490" t="s">
        <v>0</v>
      </c>
      <c r="D490" t="s">
        <v>335</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2">
      <c r="A491" t="s">
        <v>358</v>
      </c>
      <c r="B491" t="s">
        <v>4</v>
      </c>
      <c r="C491" t="s">
        <v>0</v>
      </c>
      <c r="D491" t="s">
        <v>335</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2">
      <c r="A492" t="s">
        <v>358</v>
      </c>
      <c r="B492" t="s">
        <v>4</v>
      </c>
      <c r="C492" t="s">
        <v>0</v>
      </c>
      <c r="D492" t="s">
        <v>335</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2">
      <c r="A493" t="s">
        <v>358</v>
      </c>
      <c r="B493" t="s">
        <v>4</v>
      </c>
      <c r="C493" t="s">
        <v>0</v>
      </c>
      <c r="D493" t="s">
        <v>335</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2">
      <c r="A494" t="s">
        <v>358</v>
      </c>
      <c r="B494" t="s">
        <v>4</v>
      </c>
      <c r="C494" t="s">
        <v>0</v>
      </c>
      <c r="D494" t="s">
        <v>336</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2">
      <c r="A495" t="s">
        <v>358</v>
      </c>
      <c r="B495" t="s">
        <v>4</v>
      </c>
      <c r="C495" t="s">
        <v>0</v>
      </c>
      <c r="D495" t="s">
        <v>336</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2">
      <c r="A496" t="s">
        <v>358</v>
      </c>
      <c r="B496" t="s">
        <v>4</v>
      </c>
      <c r="C496" t="s">
        <v>0</v>
      </c>
      <c r="D496" t="s">
        <v>336</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2">
      <c r="A497" t="s">
        <v>358</v>
      </c>
      <c r="B497" t="s">
        <v>4</v>
      </c>
      <c r="C497" t="s">
        <v>0</v>
      </c>
      <c r="D497" t="s">
        <v>336</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2">
      <c r="A498" t="s">
        <v>358</v>
      </c>
      <c r="B498" t="s">
        <v>4</v>
      </c>
      <c r="C498" t="s">
        <v>0</v>
      </c>
      <c r="D498" t="s">
        <v>337</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2">
      <c r="A499" t="s">
        <v>358</v>
      </c>
      <c r="B499" t="s">
        <v>4</v>
      </c>
      <c r="C499" t="s">
        <v>0</v>
      </c>
      <c r="D499" t="s">
        <v>337</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2">
      <c r="A500" t="s">
        <v>358</v>
      </c>
      <c r="B500" t="s">
        <v>4</v>
      </c>
      <c r="C500" t="s">
        <v>0</v>
      </c>
      <c r="D500" t="s">
        <v>337</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2">
      <c r="A501" t="s">
        <v>358</v>
      </c>
      <c r="B501" t="s">
        <v>4</v>
      </c>
      <c r="C501" t="s">
        <v>0</v>
      </c>
      <c r="D501" t="s">
        <v>337</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2">
      <c r="A502" t="s">
        <v>358</v>
      </c>
      <c r="B502" t="s">
        <v>4</v>
      </c>
      <c r="C502" t="s">
        <v>0</v>
      </c>
      <c r="D502" t="s">
        <v>338</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2">
      <c r="A503" t="s">
        <v>358</v>
      </c>
      <c r="B503" t="s">
        <v>4</v>
      </c>
      <c r="C503" t="s">
        <v>0</v>
      </c>
      <c r="D503" t="s">
        <v>338</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2">
      <c r="A504" t="s">
        <v>358</v>
      </c>
      <c r="B504" t="s">
        <v>4</v>
      </c>
      <c r="C504" t="s">
        <v>0</v>
      </c>
      <c r="D504" t="s">
        <v>338</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2">
      <c r="A505" t="s">
        <v>358</v>
      </c>
      <c r="B505" t="s">
        <v>4</v>
      </c>
      <c r="C505" t="s">
        <v>0</v>
      </c>
      <c r="D505" t="s">
        <v>338</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2">
      <c r="A506" t="s">
        <v>358</v>
      </c>
      <c r="B506" t="s">
        <v>4</v>
      </c>
      <c r="C506" t="s">
        <v>0</v>
      </c>
      <c r="D506" t="s">
        <v>339</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2">
      <c r="A507" t="s">
        <v>358</v>
      </c>
      <c r="B507" t="s">
        <v>4</v>
      </c>
      <c r="C507" t="s">
        <v>0</v>
      </c>
      <c r="D507" t="s">
        <v>339</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2">
      <c r="A508" t="s">
        <v>358</v>
      </c>
      <c r="B508" t="s">
        <v>4</v>
      </c>
      <c r="C508" t="s">
        <v>0</v>
      </c>
      <c r="D508" t="s">
        <v>339</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2">
      <c r="A509" t="s">
        <v>358</v>
      </c>
      <c r="B509" t="s">
        <v>4</v>
      </c>
      <c r="C509" t="s">
        <v>0</v>
      </c>
      <c r="D509" t="s">
        <v>339</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2">
      <c r="A510" t="s">
        <v>358</v>
      </c>
      <c r="B510" t="s">
        <v>4</v>
      </c>
      <c r="C510" t="s">
        <v>0</v>
      </c>
      <c r="D510" t="s">
        <v>340</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2">
      <c r="A511" t="s">
        <v>358</v>
      </c>
      <c r="B511" t="s">
        <v>4</v>
      </c>
      <c r="C511" t="s">
        <v>0</v>
      </c>
      <c r="D511" t="s">
        <v>340</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2">
      <c r="A512" t="s">
        <v>358</v>
      </c>
      <c r="B512" t="s">
        <v>4</v>
      </c>
      <c r="C512" t="s">
        <v>0</v>
      </c>
      <c r="D512" t="s">
        <v>340</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2">
      <c r="A513" t="s">
        <v>358</v>
      </c>
      <c r="B513" t="s">
        <v>4</v>
      </c>
      <c r="C513" t="s">
        <v>0</v>
      </c>
      <c r="D513" t="s">
        <v>340</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2">
      <c r="A514" t="s">
        <v>358</v>
      </c>
      <c r="B514" t="s">
        <v>4</v>
      </c>
      <c r="C514" t="s">
        <v>0</v>
      </c>
      <c r="D514" t="s">
        <v>341</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2">
      <c r="A515" t="s">
        <v>358</v>
      </c>
      <c r="B515" t="s">
        <v>4</v>
      </c>
      <c r="C515" t="s">
        <v>0</v>
      </c>
      <c r="D515" t="s">
        <v>341</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2">
      <c r="A516" t="s">
        <v>358</v>
      </c>
      <c r="B516" t="s">
        <v>4</v>
      </c>
      <c r="C516" t="s">
        <v>0</v>
      </c>
      <c r="D516" t="s">
        <v>341</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2">
      <c r="A517" t="s">
        <v>358</v>
      </c>
      <c r="B517" t="s">
        <v>4</v>
      </c>
      <c r="C517" t="s">
        <v>0</v>
      </c>
      <c r="D517" t="s">
        <v>341</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2">
      <c r="A518" t="s">
        <v>358</v>
      </c>
      <c r="B518" t="s">
        <v>4</v>
      </c>
      <c r="C518" t="s">
        <v>0</v>
      </c>
      <c r="D518" t="s">
        <v>342</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2">
      <c r="A519" t="s">
        <v>358</v>
      </c>
      <c r="B519" t="s">
        <v>4</v>
      </c>
      <c r="C519" t="s">
        <v>0</v>
      </c>
      <c r="D519" t="s">
        <v>342</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2">
      <c r="A520" t="s">
        <v>358</v>
      </c>
      <c r="B520" t="s">
        <v>4</v>
      </c>
      <c r="C520" t="s">
        <v>0</v>
      </c>
      <c r="D520" t="s">
        <v>342</v>
      </c>
      <c r="E520" t="s">
        <v>179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2">
      <c r="A521" t="s">
        <v>358</v>
      </c>
      <c r="B521" t="s">
        <v>4</v>
      </c>
      <c r="C521" t="s">
        <v>0</v>
      </c>
      <c r="D521" t="s">
        <v>342</v>
      </c>
      <c r="E521" t="s">
        <v>180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2">
      <c r="A522" t="s">
        <v>358</v>
      </c>
      <c r="B522" t="s">
        <v>4</v>
      </c>
      <c r="C522" t="s">
        <v>0</v>
      </c>
      <c r="D522" t="s">
        <v>343</v>
      </c>
      <c r="E522" t="s">
        <v>194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2">
      <c r="A523" t="s">
        <v>358</v>
      </c>
      <c r="B523" t="s">
        <v>4</v>
      </c>
      <c r="C523" t="s">
        <v>0</v>
      </c>
      <c r="D523" t="s">
        <v>343</v>
      </c>
      <c r="E523" t="s">
        <v>196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2">
      <c r="A524" t="s">
        <v>358</v>
      </c>
      <c r="B524" t="s">
        <v>4</v>
      </c>
      <c r="C524" t="s">
        <v>0</v>
      </c>
      <c r="D524" t="s">
        <v>343</v>
      </c>
      <c r="E524" t="s">
        <v>198</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2">
      <c r="A525" t="s">
        <v>358</v>
      </c>
      <c r="B525" t="s">
        <v>4</v>
      </c>
      <c r="C525" t="s">
        <v>0</v>
      </c>
      <c r="D525" t="s">
        <v>343</v>
      </c>
      <c r="E525" t="s">
        <v>200</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2">
      <c r="A526" t="s">
        <v>358</v>
      </c>
      <c r="B526" t="s">
        <v>4</v>
      </c>
      <c r="C526" t="s">
        <v>0</v>
      </c>
      <c r="D526" t="s">
        <v>344</v>
      </c>
      <c r="E526" t="s">
        <v>201</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2">
      <c r="A527" t="s">
        <v>358</v>
      </c>
      <c r="B527" t="s">
        <v>4</v>
      </c>
      <c r="C527" t="s">
        <v>0</v>
      </c>
      <c r="D527" t="s">
        <v>344</v>
      </c>
      <c r="E527" t="s">
        <v>205</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2">
      <c r="A528" t="s">
        <v>358</v>
      </c>
      <c r="B528" t="s">
        <v>4</v>
      </c>
      <c r="C528" t="s">
        <v>0</v>
      </c>
      <c r="D528" t="s">
        <v>344</v>
      </c>
      <c r="E528" t="s">
        <v>209</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2">
      <c r="A529" t="s">
        <v>358</v>
      </c>
      <c r="B529" t="s">
        <v>4</v>
      </c>
      <c r="C529" t="s">
        <v>0</v>
      </c>
      <c r="D529" t="s">
        <v>344</v>
      </c>
      <c r="E529" t="s">
        <v>211</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2">
      <c r="A530" t="s">
        <v>358</v>
      </c>
      <c r="B530" t="s">
        <v>4</v>
      </c>
      <c r="C530" t="s">
        <v>0</v>
      </c>
      <c r="D530" t="s">
        <v>345</v>
      </c>
      <c r="E530" t="s">
        <v>251</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2">
      <c r="A531" t="s">
        <v>358</v>
      </c>
      <c r="B531" t="s">
        <v>4</v>
      </c>
      <c r="C531" t="s">
        <v>0</v>
      </c>
      <c r="D531" t="s">
        <v>345</v>
      </c>
      <c r="E531" t="s">
        <v>263</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2">
      <c r="A532" t="s">
        <v>358</v>
      </c>
      <c r="B532" t="s">
        <v>4</v>
      </c>
      <c r="C532" t="s">
        <v>0</v>
      </c>
      <c r="D532" t="s">
        <v>345</v>
      </c>
      <c r="E532" t="s">
        <v>264</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2">
      <c r="A533" t="s">
        <v>358</v>
      </c>
      <c r="B533" t="s">
        <v>4</v>
      </c>
      <c r="C533" t="s">
        <v>0</v>
      </c>
      <c r="D533" t="s">
        <v>345</v>
      </c>
      <c r="E533" t="s">
        <v>269</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2">
      <c r="A534" t="s">
        <v>358</v>
      </c>
      <c r="B534" t="s">
        <v>4</v>
      </c>
      <c r="C534" t="s">
        <v>0</v>
      </c>
      <c r="D534" t="s">
        <v>346</v>
      </c>
      <c r="E534" t="s">
        <v>270</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2">
      <c r="A535" t="s">
        <v>358</v>
      </c>
      <c r="B535" t="s">
        <v>4</v>
      </c>
      <c r="C535" t="s">
        <v>0</v>
      </c>
      <c r="D535" t="s">
        <v>346</v>
      </c>
      <c r="E535" t="s">
        <v>271</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2">
      <c r="A536" t="s">
        <v>358</v>
      </c>
      <c r="B536" t="s">
        <v>4</v>
      </c>
      <c r="C536" t="s">
        <v>0</v>
      </c>
      <c r="D536" t="s">
        <v>346</v>
      </c>
      <c r="E536" t="s">
        <v>272</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2">
      <c r="A537" t="s">
        <v>358</v>
      </c>
      <c r="B537" t="s">
        <v>4</v>
      </c>
      <c r="C537" t="s">
        <v>0</v>
      </c>
      <c r="D537" t="s">
        <v>346</v>
      </c>
      <c r="E537" t="s">
        <v>274</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2">
      <c r="A538" t="s">
        <v>358</v>
      </c>
      <c r="B538" t="s">
        <v>4</v>
      </c>
      <c r="C538" t="s">
        <v>0</v>
      </c>
      <c r="D538" t="s">
        <v>347</v>
      </c>
      <c r="E538" t="s">
        <v>277</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2">
      <c r="A539" t="s">
        <v>358</v>
      </c>
      <c r="B539" t="s">
        <v>4</v>
      </c>
      <c r="C539" t="s">
        <v>0</v>
      </c>
      <c r="D539" t="s">
        <v>347</v>
      </c>
      <c r="E539" t="s">
        <v>279</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2">
      <c r="A540" t="s">
        <v>358</v>
      </c>
      <c r="B540" t="s">
        <v>4</v>
      </c>
      <c r="C540" t="s">
        <v>0</v>
      </c>
      <c r="D540" t="s">
        <v>347</v>
      </c>
      <c r="E540" t="s">
        <v>280</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2">
      <c r="A541" t="s">
        <v>358</v>
      </c>
      <c r="B541" t="s">
        <v>4</v>
      </c>
      <c r="C541" t="s">
        <v>0</v>
      </c>
      <c r="D541" t="s">
        <v>347</v>
      </c>
      <c r="E541" t="s">
        <v>282</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2">
      <c r="A542" t="s">
        <v>358</v>
      </c>
      <c r="B542" t="s">
        <v>4</v>
      </c>
      <c r="C542" t="s">
        <v>0</v>
      </c>
      <c r="D542" t="s">
        <v>348</v>
      </c>
      <c r="E542" t="s">
        <v>283</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2">
      <c r="A543" t="s">
        <v>358</v>
      </c>
      <c r="B543" t="s">
        <v>4</v>
      </c>
      <c r="C543" t="s">
        <v>0</v>
      </c>
      <c r="D543" t="s">
        <v>348</v>
      </c>
      <c r="E543" t="s">
        <v>284</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2">
      <c r="A544" t="s">
        <v>358</v>
      </c>
      <c r="B544" t="s">
        <v>4</v>
      </c>
      <c r="C544" t="s">
        <v>0</v>
      </c>
      <c r="D544" t="s">
        <v>348</v>
      </c>
      <c r="E544" t="s">
        <v>287</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2">
      <c r="A545" t="s">
        <v>358</v>
      </c>
      <c r="B545" t="s">
        <v>4</v>
      </c>
      <c r="C545" t="s">
        <v>0</v>
      </c>
      <c r="D545" t="s">
        <v>348</v>
      </c>
      <c r="E545" t="s">
        <v>289</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2">
      <c r="A546" t="s">
        <v>358</v>
      </c>
      <c r="B546" t="s">
        <v>4</v>
      </c>
      <c r="C546" t="s">
        <v>0</v>
      </c>
      <c r="D546" t="s">
        <v>349</v>
      </c>
      <c r="E546" t="s">
        <v>290</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2">
      <c r="A547" t="s">
        <v>358</v>
      </c>
      <c r="B547" t="s">
        <v>4</v>
      </c>
      <c r="C547" t="s">
        <v>0</v>
      </c>
      <c r="D547" t="s">
        <v>349</v>
      </c>
      <c r="E547" t="s">
        <v>291</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2">
      <c r="A548" t="s">
        <v>358</v>
      </c>
      <c r="B548" t="s">
        <v>4</v>
      </c>
      <c r="C548" t="s">
        <v>0</v>
      </c>
      <c r="D548" t="s">
        <v>349</v>
      </c>
      <c r="E548" t="s">
        <v>293</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2">
      <c r="A549" t="s">
        <v>358</v>
      </c>
      <c r="B549" t="s">
        <v>4</v>
      </c>
      <c r="C549" t="s">
        <v>0</v>
      </c>
      <c r="D549" t="s">
        <v>349</v>
      </c>
      <c r="E549" t="s">
        <v>308</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2">
      <c r="A550" t="s">
        <v>358</v>
      </c>
      <c r="B550" t="s">
        <v>4</v>
      </c>
      <c r="C550" t="s">
        <v>0</v>
      </c>
      <c r="D550" t="s">
        <v>350</v>
      </c>
      <c r="E550" t="s">
        <v>311</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2">
      <c r="A551" t="s">
        <v>359</v>
      </c>
      <c r="B551" t="s">
        <v>5</v>
      </c>
      <c r="C551" t="s">
        <v>0</v>
      </c>
      <c r="D551" t="s">
        <v>335</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2">
      <c r="A552" t="s">
        <v>359</v>
      </c>
      <c r="B552" t="s">
        <v>5</v>
      </c>
      <c r="C552" t="s">
        <v>0</v>
      </c>
      <c r="D552" t="s">
        <v>335</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2">
      <c r="A553" t="s">
        <v>359</v>
      </c>
      <c r="B553" t="s">
        <v>5</v>
      </c>
      <c r="C553" t="s">
        <v>0</v>
      </c>
      <c r="D553" t="s">
        <v>335</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2">
      <c r="A554" t="s">
        <v>359</v>
      </c>
      <c r="B554" t="s">
        <v>5</v>
      </c>
      <c r="C554" t="s">
        <v>0</v>
      </c>
      <c r="D554" t="s">
        <v>335</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2">
      <c r="A555" t="s">
        <v>359</v>
      </c>
      <c r="B555" t="s">
        <v>5</v>
      </c>
      <c r="C555" t="s">
        <v>0</v>
      </c>
      <c r="D555" t="s">
        <v>336</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2">
      <c r="A556" t="s">
        <v>359</v>
      </c>
      <c r="B556" t="s">
        <v>5</v>
      </c>
      <c r="C556" t="s">
        <v>0</v>
      </c>
      <c r="D556" t="s">
        <v>336</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2">
      <c r="A557" t="s">
        <v>359</v>
      </c>
      <c r="B557" t="s">
        <v>5</v>
      </c>
      <c r="C557" t="s">
        <v>0</v>
      </c>
      <c r="D557" t="s">
        <v>336</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2">
      <c r="A558" t="s">
        <v>359</v>
      </c>
      <c r="B558" t="s">
        <v>5</v>
      </c>
      <c r="C558" t="s">
        <v>0</v>
      </c>
      <c r="D558" t="s">
        <v>336</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2">
      <c r="A559" t="s">
        <v>359</v>
      </c>
      <c r="B559" t="s">
        <v>5</v>
      </c>
      <c r="C559" t="s">
        <v>0</v>
      </c>
      <c r="D559" t="s">
        <v>337</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2">
      <c r="A560" t="s">
        <v>359</v>
      </c>
      <c r="B560" t="s">
        <v>5</v>
      </c>
      <c r="C560" t="s">
        <v>0</v>
      </c>
      <c r="D560" t="s">
        <v>337</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2">
      <c r="A561" t="s">
        <v>359</v>
      </c>
      <c r="B561" t="s">
        <v>5</v>
      </c>
      <c r="C561" t="s">
        <v>0</v>
      </c>
      <c r="D561" t="s">
        <v>337</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2">
      <c r="A562" t="s">
        <v>359</v>
      </c>
      <c r="B562" t="s">
        <v>5</v>
      </c>
      <c r="C562" t="s">
        <v>0</v>
      </c>
      <c r="D562" t="s">
        <v>337</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2">
      <c r="A563" t="s">
        <v>359</v>
      </c>
      <c r="B563" t="s">
        <v>5</v>
      </c>
      <c r="C563" t="s">
        <v>0</v>
      </c>
      <c r="D563" t="s">
        <v>338</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2">
      <c r="A564" t="s">
        <v>359</v>
      </c>
      <c r="B564" t="s">
        <v>5</v>
      </c>
      <c r="C564" t="s">
        <v>0</v>
      </c>
      <c r="D564" t="s">
        <v>338</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2">
      <c r="A565" t="s">
        <v>359</v>
      </c>
      <c r="B565" t="s">
        <v>5</v>
      </c>
      <c r="C565" t="s">
        <v>0</v>
      </c>
      <c r="D565" t="s">
        <v>338</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2">
      <c r="A566" t="s">
        <v>359</v>
      </c>
      <c r="B566" t="s">
        <v>5</v>
      </c>
      <c r="C566" t="s">
        <v>0</v>
      </c>
      <c r="D566" t="s">
        <v>338</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2">
      <c r="A567" t="s">
        <v>359</v>
      </c>
      <c r="B567" t="s">
        <v>5</v>
      </c>
      <c r="C567" t="s">
        <v>0</v>
      </c>
      <c r="D567" t="s">
        <v>339</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2">
      <c r="A568" t="s">
        <v>359</v>
      </c>
      <c r="B568" t="s">
        <v>5</v>
      </c>
      <c r="C568" t="s">
        <v>0</v>
      </c>
      <c r="D568" t="s">
        <v>339</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2">
      <c r="A569" t="s">
        <v>359</v>
      </c>
      <c r="B569" t="s">
        <v>5</v>
      </c>
      <c r="C569" t="s">
        <v>0</v>
      </c>
      <c r="D569" t="s">
        <v>339</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2">
      <c r="A570" t="s">
        <v>359</v>
      </c>
      <c r="B570" t="s">
        <v>5</v>
      </c>
      <c r="C570" t="s">
        <v>0</v>
      </c>
      <c r="D570" t="s">
        <v>339</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2">
      <c r="A571" t="s">
        <v>359</v>
      </c>
      <c r="B571" t="s">
        <v>5</v>
      </c>
      <c r="C571" t="s">
        <v>0</v>
      </c>
      <c r="D571" t="s">
        <v>340</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2">
      <c r="A572" t="s">
        <v>359</v>
      </c>
      <c r="B572" t="s">
        <v>5</v>
      </c>
      <c r="C572" t="s">
        <v>0</v>
      </c>
      <c r="D572" t="s">
        <v>340</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2">
      <c r="A573" t="s">
        <v>359</v>
      </c>
      <c r="B573" t="s">
        <v>5</v>
      </c>
      <c r="C573" t="s">
        <v>0</v>
      </c>
      <c r="D573" t="s">
        <v>340</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2">
      <c r="A574" t="s">
        <v>359</v>
      </c>
      <c r="B574" t="s">
        <v>5</v>
      </c>
      <c r="C574" t="s">
        <v>0</v>
      </c>
      <c r="D574" t="s">
        <v>340</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2">
      <c r="A575" t="s">
        <v>359</v>
      </c>
      <c r="B575" t="s">
        <v>5</v>
      </c>
      <c r="C575" t="s">
        <v>0</v>
      </c>
      <c r="D575" t="s">
        <v>341</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2">
      <c r="A576" t="s">
        <v>359</v>
      </c>
      <c r="B576" t="s">
        <v>5</v>
      </c>
      <c r="C576" t="s">
        <v>0</v>
      </c>
      <c r="D576" t="s">
        <v>341</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2">
      <c r="A577" t="s">
        <v>359</v>
      </c>
      <c r="B577" t="s">
        <v>5</v>
      </c>
      <c r="C577" t="s">
        <v>0</v>
      </c>
      <c r="D577" t="s">
        <v>341</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2">
      <c r="A578" t="s">
        <v>359</v>
      </c>
      <c r="B578" t="s">
        <v>5</v>
      </c>
      <c r="C578" t="s">
        <v>0</v>
      </c>
      <c r="D578" t="s">
        <v>341</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2">
      <c r="A579" t="s">
        <v>359</v>
      </c>
      <c r="B579" t="s">
        <v>5</v>
      </c>
      <c r="C579" t="s">
        <v>0</v>
      </c>
      <c r="D579" t="s">
        <v>342</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2">
      <c r="A580" t="s">
        <v>359</v>
      </c>
      <c r="B580" t="s">
        <v>5</v>
      </c>
      <c r="C580" t="s">
        <v>0</v>
      </c>
      <c r="D580" t="s">
        <v>342</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2">
      <c r="A581" t="s">
        <v>359</v>
      </c>
      <c r="B581" t="s">
        <v>5</v>
      </c>
      <c r="C581" t="s">
        <v>0</v>
      </c>
      <c r="D581" t="s">
        <v>342</v>
      </c>
      <c r="E581" t="s">
        <v>179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2">
      <c r="A582" t="s">
        <v>359</v>
      </c>
      <c r="B582" t="s">
        <v>5</v>
      </c>
      <c r="C582" t="s">
        <v>0</v>
      </c>
      <c r="D582" t="s">
        <v>342</v>
      </c>
      <c r="E582" t="s">
        <v>180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2">
      <c r="A583" t="s">
        <v>359</v>
      </c>
      <c r="B583" t="s">
        <v>5</v>
      </c>
      <c r="C583" t="s">
        <v>0</v>
      </c>
      <c r="D583" t="s">
        <v>343</v>
      </c>
      <c r="E583" t="s">
        <v>194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2">
      <c r="A584" t="s">
        <v>359</v>
      </c>
      <c r="B584" t="s">
        <v>5</v>
      </c>
      <c r="C584" t="s">
        <v>0</v>
      </c>
      <c r="D584" t="s">
        <v>343</v>
      </c>
      <c r="E584" t="s">
        <v>196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2">
      <c r="A585" t="s">
        <v>359</v>
      </c>
      <c r="B585" t="s">
        <v>5</v>
      </c>
      <c r="C585" t="s">
        <v>0</v>
      </c>
      <c r="D585" t="s">
        <v>343</v>
      </c>
      <c r="E585" t="s">
        <v>198</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2">
      <c r="A586" t="s">
        <v>359</v>
      </c>
      <c r="B586" t="s">
        <v>5</v>
      </c>
      <c r="C586" t="s">
        <v>0</v>
      </c>
      <c r="D586" t="s">
        <v>343</v>
      </c>
      <c r="E586" t="s">
        <v>200</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2">
      <c r="A587" t="s">
        <v>359</v>
      </c>
      <c r="B587" t="s">
        <v>5</v>
      </c>
      <c r="C587" t="s">
        <v>0</v>
      </c>
      <c r="D587" t="s">
        <v>344</v>
      </c>
      <c r="E587" t="s">
        <v>201</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2">
      <c r="A588" t="s">
        <v>359</v>
      </c>
      <c r="B588" t="s">
        <v>5</v>
      </c>
      <c r="C588" t="s">
        <v>0</v>
      </c>
      <c r="D588" t="s">
        <v>344</v>
      </c>
      <c r="E588" t="s">
        <v>205</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2">
      <c r="A589" t="s">
        <v>359</v>
      </c>
      <c r="B589" t="s">
        <v>5</v>
      </c>
      <c r="C589" t="s">
        <v>0</v>
      </c>
      <c r="D589" t="s">
        <v>344</v>
      </c>
      <c r="E589" t="s">
        <v>209</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2">
      <c r="A590" t="s">
        <v>359</v>
      </c>
      <c r="B590" t="s">
        <v>5</v>
      </c>
      <c r="C590" t="s">
        <v>0</v>
      </c>
      <c r="D590" t="s">
        <v>344</v>
      </c>
      <c r="E590" t="s">
        <v>211</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2">
      <c r="A591" t="s">
        <v>359</v>
      </c>
      <c r="B591" t="s">
        <v>5</v>
      </c>
      <c r="C591" t="s">
        <v>0</v>
      </c>
      <c r="D591" t="s">
        <v>345</v>
      </c>
      <c r="E591" t="s">
        <v>251</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2">
      <c r="A592" t="s">
        <v>359</v>
      </c>
      <c r="B592" t="s">
        <v>5</v>
      </c>
      <c r="C592" t="s">
        <v>0</v>
      </c>
      <c r="D592" t="s">
        <v>345</v>
      </c>
      <c r="E592" t="s">
        <v>263</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2">
      <c r="A593" t="s">
        <v>359</v>
      </c>
      <c r="B593" t="s">
        <v>5</v>
      </c>
      <c r="C593" t="s">
        <v>0</v>
      </c>
      <c r="D593" t="s">
        <v>345</v>
      </c>
      <c r="E593" t="s">
        <v>264</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2">
      <c r="A594" t="s">
        <v>359</v>
      </c>
      <c r="B594" t="s">
        <v>5</v>
      </c>
      <c r="C594" t="s">
        <v>0</v>
      </c>
      <c r="D594" t="s">
        <v>345</v>
      </c>
      <c r="E594" t="s">
        <v>269</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2">
      <c r="A595" t="s">
        <v>359</v>
      </c>
      <c r="B595" t="s">
        <v>5</v>
      </c>
      <c r="C595" t="s">
        <v>0</v>
      </c>
      <c r="D595" t="s">
        <v>346</v>
      </c>
      <c r="E595" t="s">
        <v>270</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2">
      <c r="A596" t="s">
        <v>359</v>
      </c>
      <c r="B596" t="s">
        <v>5</v>
      </c>
      <c r="C596" t="s">
        <v>0</v>
      </c>
      <c r="D596" t="s">
        <v>346</v>
      </c>
      <c r="E596" t="s">
        <v>271</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2">
      <c r="A597" t="s">
        <v>359</v>
      </c>
      <c r="B597" t="s">
        <v>5</v>
      </c>
      <c r="C597" t="s">
        <v>0</v>
      </c>
      <c r="D597" t="s">
        <v>346</v>
      </c>
      <c r="E597" t="s">
        <v>272</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2">
      <c r="A598" t="s">
        <v>359</v>
      </c>
      <c r="B598" t="s">
        <v>5</v>
      </c>
      <c r="C598" t="s">
        <v>0</v>
      </c>
      <c r="D598" t="s">
        <v>346</v>
      </c>
      <c r="E598" t="s">
        <v>274</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2">
      <c r="A599" t="s">
        <v>359</v>
      </c>
      <c r="B599" t="s">
        <v>5</v>
      </c>
      <c r="C599" t="s">
        <v>0</v>
      </c>
      <c r="D599" t="s">
        <v>347</v>
      </c>
      <c r="E599" t="s">
        <v>277</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2">
      <c r="A600" t="s">
        <v>359</v>
      </c>
      <c r="B600" t="s">
        <v>5</v>
      </c>
      <c r="C600" t="s">
        <v>0</v>
      </c>
      <c r="D600" t="s">
        <v>347</v>
      </c>
      <c r="E600" t="s">
        <v>279</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2">
      <c r="A601" t="s">
        <v>359</v>
      </c>
      <c r="B601" t="s">
        <v>5</v>
      </c>
      <c r="C601" t="s">
        <v>0</v>
      </c>
      <c r="D601" t="s">
        <v>347</v>
      </c>
      <c r="E601" t="s">
        <v>280</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2">
      <c r="A602" t="s">
        <v>359</v>
      </c>
      <c r="B602" t="s">
        <v>5</v>
      </c>
      <c r="C602" t="s">
        <v>0</v>
      </c>
      <c r="D602" t="s">
        <v>347</v>
      </c>
      <c r="E602" t="s">
        <v>282</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2">
      <c r="A603" t="s">
        <v>359</v>
      </c>
      <c r="B603" t="s">
        <v>5</v>
      </c>
      <c r="C603" t="s">
        <v>0</v>
      </c>
      <c r="D603" t="s">
        <v>348</v>
      </c>
      <c r="E603" t="s">
        <v>283</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2">
      <c r="A604" t="s">
        <v>359</v>
      </c>
      <c r="B604" t="s">
        <v>5</v>
      </c>
      <c r="C604" t="s">
        <v>0</v>
      </c>
      <c r="D604" t="s">
        <v>348</v>
      </c>
      <c r="E604" t="s">
        <v>284</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2">
      <c r="A605" t="s">
        <v>359</v>
      </c>
      <c r="B605" t="s">
        <v>5</v>
      </c>
      <c r="C605" t="s">
        <v>0</v>
      </c>
      <c r="D605" t="s">
        <v>348</v>
      </c>
      <c r="E605" t="s">
        <v>287</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2">
      <c r="A606" t="s">
        <v>359</v>
      </c>
      <c r="B606" t="s">
        <v>5</v>
      </c>
      <c r="C606" t="s">
        <v>0</v>
      </c>
      <c r="D606" t="s">
        <v>348</v>
      </c>
      <c r="E606" t="s">
        <v>289</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2">
      <c r="A607" t="s">
        <v>359</v>
      </c>
      <c r="B607" t="s">
        <v>5</v>
      </c>
      <c r="C607" t="s">
        <v>0</v>
      </c>
      <c r="D607" t="s">
        <v>349</v>
      </c>
      <c r="E607" t="s">
        <v>290</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2">
      <c r="A608" t="s">
        <v>359</v>
      </c>
      <c r="B608" t="s">
        <v>5</v>
      </c>
      <c r="C608" t="s">
        <v>0</v>
      </c>
      <c r="D608" t="s">
        <v>349</v>
      </c>
      <c r="E608" t="s">
        <v>291</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2">
      <c r="A609" t="s">
        <v>359</v>
      </c>
      <c r="B609" t="s">
        <v>5</v>
      </c>
      <c r="C609" t="s">
        <v>0</v>
      </c>
      <c r="D609" t="s">
        <v>349</v>
      </c>
      <c r="E609" t="s">
        <v>293</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2">
      <c r="A610" t="s">
        <v>359</v>
      </c>
      <c r="B610" t="s">
        <v>5</v>
      </c>
      <c r="C610" t="s">
        <v>0</v>
      </c>
      <c r="D610" t="s">
        <v>349</v>
      </c>
      <c r="E610" t="s">
        <v>308</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2">
      <c r="A611" t="s">
        <v>359</v>
      </c>
      <c r="B611" t="s">
        <v>5</v>
      </c>
      <c r="C611" t="s">
        <v>0</v>
      </c>
      <c r="D611" t="s">
        <v>350</v>
      </c>
      <c r="E611" t="s">
        <v>311</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2">
      <c r="A612" t="s">
        <v>360</v>
      </c>
      <c r="B612" t="s">
        <v>48</v>
      </c>
      <c r="C612" t="s">
        <v>26</v>
      </c>
      <c r="D612" t="s">
        <v>335</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2">
      <c r="A613" t="s">
        <v>360</v>
      </c>
      <c r="B613" t="s">
        <v>48</v>
      </c>
      <c r="C613" t="s">
        <v>26</v>
      </c>
      <c r="D613" t="s">
        <v>335</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2">
      <c r="A614" t="s">
        <v>360</v>
      </c>
      <c r="B614" t="s">
        <v>48</v>
      </c>
      <c r="C614" t="s">
        <v>26</v>
      </c>
      <c r="D614" t="s">
        <v>335</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2">
      <c r="A615" t="s">
        <v>360</v>
      </c>
      <c r="B615" t="s">
        <v>48</v>
      </c>
      <c r="C615" t="s">
        <v>26</v>
      </c>
      <c r="D615" t="s">
        <v>335</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2">
      <c r="A616" t="s">
        <v>360</v>
      </c>
      <c r="B616" t="s">
        <v>48</v>
      </c>
      <c r="C616" t="s">
        <v>26</v>
      </c>
      <c r="D616" t="s">
        <v>336</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2">
      <c r="A617" t="s">
        <v>360</v>
      </c>
      <c r="B617" t="s">
        <v>48</v>
      </c>
      <c r="C617" t="s">
        <v>26</v>
      </c>
      <c r="D617" t="s">
        <v>336</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2">
      <c r="A618" t="s">
        <v>360</v>
      </c>
      <c r="B618" t="s">
        <v>48</v>
      </c>
      <c r="C618" t="s">
        <v>26</v>
      </c>
      <c r="D618" t="s">
        <v>336</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2">
      <c r="A619" t="s">
        <v>360</v>
      </c>
      <c r="B619" t="s">
        <v>48</v>
      </c>
      <c r="C619" t="s">
        <v>26</v>
      </c>
      <c r="D619" t="s">
        <v>336</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2">
      <c r="A620" t="s">
        <v>360</v>
      </c>
      <c r="B620" t="s">
        <v>48</v>
      </c>
      <c r="C620" t="s">
        <v>26</v>
      </c>
      <c r="D620" t="s">
        <v>337</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2">
      <c r="A621" t="s">
        <v>360</v>
      </c>
      <c r="B621" t="s">
        <v>48</v>
      </c>
      <c r="C621" t="s">
        <v>26</v>
      </c>
      <c r="D621" t="s">
        <v>337</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2">
      <c r="A622" t="s">
        <v>360</v>
      </c>
      <c r="B622" t="s">
        <v>48</v>
      </c>
      <c r="C622" t="s">
        <v>26</v>
      </c>
      <c r="D622" t="s">
        <v>337</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2">
      <c r="A623" t="s">
        <v>360</v>
      </c>
      <c r="B623" t="s">
        <v>48</v>
      </c>
      <c r="C623" t="s">
        <v>26</v>
      </c>
      <c r="D623" t="s">
        <v>337</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2">
      <c r="A624" t="s">
        <v>360</v>
      </c>
      <c r="B624" t="s">
        <v>48</v>
      </c>
      <c r="C624" t="s">
        <v>26</v>
      </c>
      <c r="D624" t="s">
        <v>338</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2">
      <c r="A625" t="s">
        <v>360</v>
      </c>
      <c r="B625" t="s">
        <v>48</v>
      </c>
      <c r="C625" t="s">
        <v>26</v>
      </c>
      <c r="D625" t="s">
        <v>338</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2">
      <c r="A626" t="s">
        <v>360</v>
      </c>
      <c r="B626" t="s">
        <v>48</v>
      </c>
      <c r="C626" t="s">
        <v>26</v>
      </c>
      <c r="D626" t="s">
        <v>338</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2">
      <c r="A627" t="s">
        <v>360</v>
      </c>
      <c r="B627" t="s">
        <v>48</v>
      </c>
      <c r="C627" t="s">
        <v>26</v>
      </c>
      <c r="D627" t="s">
        <v>338</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2">
      <c r="A628" t="s">
        <v>360</v>
      </c>
      <c r="B628" t="s">
        <v>48</v>
      </c>
      <c r="C628" t="s">
        <v>26</v>
      </c>
      <c r="D628" t="s">
        <v>339</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2">
      <c r="A629" t="s">
        <v>360</v>
      </c>
      <c r="B629" t="s">
        <v>48</v>
      </c>
      <c r="C629" t="s">
        <v>26</v>
      </c>
      <c r="D629" t="s">
        <v>339</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2">
      <c r="A630" t="s">
        <v>360</v>
      </c>
      <c r="B630" t="s">
        <v>48</v>
      </c>
      <c r="C630" t="s">
        <v>26</v>
      </c>
      <c r="D630" t="s">
        <v>339</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2">
      <c r="A631" t="s">
        <v>360</v>
      </c>
      <c r="B631" t="s">
        <v>48</v>
      </c>
      <c r="C631" t="s">
        <v>26</v>
      </c>
      <c r="D631" t="s">
        <v>339</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2">
      <c r="A632" t="s">
        <v>360</v>
      </c>
      <c r="B632" t="s">
        <v>48</v>
      </c>
      <c r="C632" t="s">
        <v>26</v>
      </c>
      <c r="D632" t="s">
        <v>340</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2">
      <c r="A633" t="s">
        <v>360</v>
      </c>
      <c r="B633" t="s">
        <v>48</v>
      </c>
      <c r="C633" t="s">
        <v>26</v>
      </c>
      <c r="D633" t="s">
        <v>340</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2">
      <c r="A634" t="s">
        <v>360</v>
      </c>
      <c r="B634" t="s">
        <v>48</v>
      </c>
      <c r="C634" t="s">
        <v>26</v>
      </c>
      <c r="D634" t="s">
        <v>340</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2">
      <c r="A635" t="s">
        <v>360</v>
      </c>
      <c r="B635" t="s">
        <v>48</v>
      </c>
      <c r="C635" t="s">
        <v>26</v>
      </c>
      <c r="D635" t="s">
        <v>340</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2">
      <c r="A636" t="s">
        <v>360</v>
      </c>
      <c r="B636" t="s">
        <v>48</v>
      </c>
      <c r="C636" t="s">
        <v>26</v>
      </c>
      <c r="D636" t="s">
        <v>341</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2">
      <c r="A637" t="s">
        <v>360</v>
      </c>
      <c r="B637" t="s">
        <v>48</v>
      </c>
      <c r="C637" t="s">
        <v>26</v>
      </c>
      <c r="D637" t="s">
        <v>341</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2">
      <c r="A638" t="s">
        <v>360</v>
      </c>
      <c r="B638" t="s">
        <v>48</v>
      </c>
      <c r="C638" t="s">
        <v>26</v>
      </c>
      <c r="D638" t="s">
        <v>341</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2">
      <c r="A639" t="s">
        <v>360</v>
      </c>
      <c r="B639" t="s">
        <v>48</v>
      </c>
      <c r="C639" t="s">
        <v>26</v>
      </c>
      <c r="D639" t="s">
        <v>341</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2">
      <c r="A640" t="s">
        <v>360</v>
      </c>
      <c r="B640" t="s">
        <v>48</v>
      </c>
      <c r="C640" t="s">
        <v>26</v>
      </c>
      <c r="D640" t="s">
        <v>342</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2">
      <c r="A641" t="s">
        <v>360</v>
      </c>
      <c r="B641" t="s">
        <v>48</v>
      </c>
      <c r="C641" t="s">
        <v>26</v>
      </c>
      <c r="D641" t="s">
        <v>342</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2">
      <c r="A642" t="s">
        <v>360</v>
      </c>
      <c r="B642" t="s">
        <v>48</v>
      </c>
      <c r="C642" t="s">
        <v>26</v>
      </c>
      <c r="D642" t="s">
        <v>342</v>
      </c>
      <c r="E642" t="s">
        <v>179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2">
      <c r="A643" t="s">
        <v>360</v>
      </c>
      <c r="B643" t="s">
        <v>48</v>
      </c>
      <c r="C643" t="s">
        <v>26</v>
      </c>
      <c r="D643" t="s">
        <v>342</v>
      </c>
      <c r="E643" t="s">
        <v>180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2">
      <c r="A644" t="s">
        <v>360</v>
      </c>
      <c r="B644" t="s">
        <v>48</v>
      </c>
      <c r="C644" t="s">
        <v>26</v>
      </c>
      <c r="D644" t="s">
        <v>343</v>
      </c>
      <c r="E644" t="s">
        <v>194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2">
      <c r="A645" t="s">
        <v>360</v>
      </c>
      <c r="B645" t="s">
        <v>48</v>
      </c>
      <c r="C645" t="s">
        <v>26</v>
      </c>
      <c r="D645" t="s">
        <v>343</v>
      </c>
      <c r="E645" t="s">
        <v>196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2">
      <c r="A646" t="s">
        <v>360</v>
      </c>
      <c r="B646" t="s">
        <v>48</v>
      </c>
      <c r="C646" t="s">
        <v>26</v>
      </c>
      <c r="D646" t="s">
        <v>343</v>
      </c>
      <c r="E646" t="s">
        <v>198</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2">
      <c r="A647" t="s">
        <v>360</v>
      </c>
      <c r="B647" t="s">
        <v>48</v>
      </c>
      <c r="C647" t="s">
        <v>26</v>
      </c>
      <c r="D647" t="s">
        <v>343</v>
      </c>
      <c r="E647" t="s">
        <v>200</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2">
      <c r="A648" t="s">
        <v>360</v>
      </c>
      <c r="B648" t="s">
        <v>48</v>
      </c>
      <c r="C648" t="s">
        <v>26</v>
      </c>
      <c r="D648" t="s">
        <v>344</v>
      </c>
      <c r="E648" t="s">
        <v>201</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2">
      <c r="A649" t="s">
        <v>360</v>
      </c>
      <c r="B649" t="s">
        <v>48</v>
      </c>
      <c r="C649" t="s">
        <v>26</v>
      </c>
      <c r="D649" t="s">
        <v>344</v>
      </c>
      <c r="E649" t="s">
        <v>205</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2">
      <c r="A650" t="s">
        <v>360</v>
      </c>
      <c r="B650" t="s">
        <v>48</v>
      </c>
      <c r="C650" t="s">
        <v>26</v>
      </c>
      <c r="D650" t="s">
        <v>344</v>
      </c>
      <c r="E650" t="s">
        <v>209</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2">
      <c r="A651" t="s">
        <v>360</v>
      </c>
      <c r="B651" t="s">
        <v>48</v>
      </c>
      <c r="C651" t="s">
        <v>26</v>
      </c>
      <c r="D651" t="s">
        <v>344</v>
      </c>
      <c r="E651" t="s">
        <v>211</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2">
      <c r="A652" t="s">
        <v>360</v>
      </c>
      <c r="B652" t="s">
        <v>48</v>
      </c>
      <c r="C652" t="s">
        <v>26</v>
      </c>
      <c r="D652" t="s">
        <v>345</v>
      </c>
      <c r="E652" t="s">
        <v>251</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2">
      <c r="A653" t="s">
        <v>360</v>
      </c>
      <c r="B653" t="s">
        <v>48</v>
      </c>
      <c r="C653" t="s">
        <v>26</v>
      </c>
      <c r="D653" t="s">
        <v>345</v>
      </c>
      <c r="E653" t="s">
        <v>263</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2">
      <c r="A654" t="s">
        <v>360</v>
      </c>
      <c r="B654" t="s">
        <v>48</v>
      </c>
      <c r="C654" t="s">
        <v>26</v>
      </c>
      <c r="D654" t="s">
        <v>345</v>
      </c>
      <c r="E654" t="s">
        <v>264</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2">
      <c r="A655" t="s">
        <v>360</v>
      </c>
      <c r="B655" t="s">
        <v>48</v>
      </c>
      <c r="C655" t="s">
        <v>26</v>
      </c>
      <c r="D655" t="s">
        <v>345</v>
      </c>
      <c r="E655" t="s">
        <v>269</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2">
      <c r="A656" t="s">
        <v>360</v>
      </c>
      <c r="B656" t="s">
        <v>48</v>
      </c>
      <c r="C656" t="s">
        <v>26</v>
      </c>
      <c r="D656" t="s">
        <v>346</v>
      </c>
      <c r="E656" t="s">
        <v>270</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2">
      <c r="A657" t="s">
        <v>360</v>
      </c>
      <c r="B657" t="s">
        <v>48</v>
      </c>
      <c r="C657" t="s">
        <v>26</v>
      </c>
      <c r="D657" t="s">
        <v>346</v>
      </c>
      <c r="E657" t="s">
        <v>271</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2">
      <c r="A658" t="s">
        <v>360</v>
      </c>
      <c r="B658" t="s">
        <v>48</v>
      </c>
      <c r="C658" t="s">
        <v>26</v>
      </c>
      <c r="D658" t="s">
        <v>346</v>
      </c>
      <c r="E658" t="s">
        <v>272</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2">
      <c r="A659" t="s">
        <v>360</v>
      </c>
      <c r="B659" t="s">
        <v>48</v>
      </c>
      <c r="C659" t="s">
        <v>26</v>
      </c>
      <c r="D659" t="s">
        <v>346</v>
      </c>
      <c r="E659" t="s">
        <v>274</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2">
      <c r="A660" t="s">
        <v>360</v>
      </c>
      <c r="B660" t="s">
        <v>48</v>
      </c>
      <c r="C660" t="s">
        <v>26</v>
      </c>
      <c r="D660" t="s">
        <v>347</v>
      </c>
      <c r="E660" t="s">
        <v>277</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2">
      <c r="A661" t="s">
        <v>360</v>
      </c>
      <c r="B661" t="s">
        <v>48</v>
      </c>
      <c r="C661" t="s">
        <v>26</v>
      </c>
      <c r="D661" t="s">
        <v>347</v>
      </c>
      <c r="E661" t="s">
        <v>279</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2">
      <c r="A662" t="s">
        <v>360</v>
      </c>
      <c r="B662" t="s">
        <v>48</v>
      </c>
      <c r="C662" t="s">
        <v>26</v>
      </c>
      <c r="D662" t="s">
        <v>347</v>
      </c>
      <c r="E662" t="s">
        <v>280</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2">
      <c r="A663" t="s">
        <v>360</v>
      </c>
      <c r="B663" t="s">
        <v>48</v>
      </c>
      <c r="C663" t="s">
        <v>26</v>
      </c>
      <c r="D663" t="s">
        <v>347</v>
      </c>
      <c r="E663" t="s">
        <v>282</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2">
      <c r="A664" t="s">
        <v>360</v>
      </c>
      <c r="B664" t="s">
        <v>48</v>
      </c>
      <c r="C664" t="s">
        <v>26</v>
      </c>
      <c r="D664" t="s">
        <v>348</v>
      </c>
      <c r="E664" t="s">
        <v>283</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2">
      <c r="A665" t="s">
        <v>360</v>
      </c>
      <c r="B665" t="s">
        <v>48</v>
      </c>
      <c r="C665" t="s">
        <v>26</v>
      </c>
      <c r="D665" t="s">
        <v>348</v>
      </c>
      <c r="E665" t="s">
        <v>284</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2">
      <c r="A666" t="s">
        <v>360</v>
      </c>
      <c r="B666" t="s">
        <v>48</v>
      </c>
      <c r="C666" t="s">
        <v>26</v>
      </c>
      <c r="D666" t="s">
        <v>348</v>
      </c>
      <c r="E666" t="s">
        <v>287</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2">
      <c r="A667" t="s">
        <v>360</v>
      </c>
      <c r="B667" t="s">
        <v>48</v>
      </c>
      <c r="C667" t="s">
        <v>26</v>
      </c>
      <c r="D667" t="s">
        <v>348</v>
      </c>
      <c r="E667" t="s">
        <v>289</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2">
      <c r="A668" t="s">
        <v>360</v>
      </c>
      <c r="B668" t="s">
        <v>48</v>
      </c>
      <c r="C668" t="s">
        <v>26</v>
      </c>
      <c r="D668" t="s">
        <v>349</v>
      </c>
      <c r="E668" t="s">
        <v>290</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2">
      <c r="A669" t="s">
        <v>360</v>
      </c>
      <c r="B669" t="s">
        <v>48</v>
      </c>
      <c r="C669" t="s">
        <v>26</v>
      </c>
      <c r="D669" t="s">
        <v>349</v>
      </c>
      <c r="E669" t="s">
        <v>291</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2">
      <c r="A670" t="s">
        <v>360</v>
      </c>
      <c r="B670" t="s">
        <v>48</v>
      </c>
      <c r="C670" t="s">
        <v>26</v>
      </c>
      <c r="D670" t="s">
        <v>349</v>
      </c>
      <c r="E670" t="s">
        <v>293</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2">
      <c r="A671" t="s">
        <v>360</v>
      </c>
      <c r="B671" t="s">
        <v>48</v>
      </c>
      <c r="C671" t="s">
        <v>26</v>
      </c>
      <c r="D671" t="s">
        <v>349</v>
      </c>
      <c r="E671" t="s">
        <v>308</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2">
      <c r="A672" t="s">
        <v>360</v>
      </c>
      <c r="B672" t="s">
        <v>48</v>
      </c>
      <c r="C672" t="s">
        <v>26</v>
      </c>
      <c r="D672" t="s">
        <v>350</v>
      </c>
      <c r="E672" t="s">
        <v>311</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2">
      <c r="A673" t="s">
        <v>361</v>
      </c>
      <c r="B673" t="s">
        <v>362</v>
      </c>
      <c r="C673" t="s">
        <v>26</v>
      </c>
      <c r="D673" t="s">
        <v>335</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2">
      <c r="A674" t="s">
        <v>361</v>
      </c>
      <c r="B674" t="s">
        <v>362</v>
      </c>
      <c r="C674" t="s">
        <v>26</v>
      </c>
      <c r="D674" t="s">
        <v>335</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2">
      <c r="A675" t="s">
        <v>361</v>
      </c>
      <c r="B675" t="s">
        <v>362</v>
      </c>
      <c r="C675" t="s">
        <v>26</v>
      </c>
      <c r="D675" t="s">
        <v>335</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2">
      <c r="A676" t="s">
        <v>361</v>
      </c>
      <c r="B676" t="s">
        <v>362</v>
      </c>
      <c r="C676" t="s">
        <v>26</v>
      </c>
      <c r="D676" t="s">
        <v>335</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2">
      <c r="A677" t="s">
        <v>361</v>
      </c>
      <c r="B677" t="s">
        <v>362</v>
      </c>
      <c r="C677" t="s">
        <v>26</v>
      </c>
      <c r="D677" t="s">
        <v>336</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2">
      <c r="A678" t="s">
        <v>361</v>
      </c>
      <c r="B678" t="s">
        <v>362</v>
      </c>
      <c r="C678" t="s">
        <v>26</v>
      </c>
      <c r="D678" t="s">
        <v>336</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2">
      <c r="A679" t="s">
        <v>361</v>
      </c>
      <c r="B679" t="s">
        <v>362</v>
      </c>
      <c r="C679" t="s">
        <v>26</v>
      </c>
      <c r="D679" t="s">
        <v>336</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2">
      <c r="A680" t="s">
        <v>361</v>
      </c>
      <c r="B680" t="s">
        <v>362</v>
      </c>
      <c r="C680" t="s">
        <v>26</v>
      </c>
      <c r="D680" t="s">
        <v>336</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2">
      <c r="A681" t="s">
        <v>361</v>
      </c>
      <c r="B681" t="s">
        <v>362</v>
      </c>
      <c r="C681" t="s">
        <v>26</v>
      </c>
      <c r="D681" t="s">
        <v>337</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2">
      <c r="A682" t="s">
        <v>361</v>
      </c>
      <c r="B682" t="s">
        <v>362</v>
      </c>
      <c r="C682" t="s">
        <v>26</v>
      </c>
      <c r="D682" t="s">
        <v>337</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2">
      <c r="A683" t="s">
        <v>361</v>
      </c>
      <c r="B683" t="s">
        <v>362</v>
      </c>
      <c r="C683" t="s">
        <v>26</v>
      </c>
      <c r="D683" t="s">
        <v>337</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2">
      <c r="A684" t="s">
        <v>361</v>
      </c>
      <c r="B684" t="s">
        <v>362</v>
      </c>
      <c r="C684" t="s">
        <v>26</v>
      </c>
      <c r="D684" t="s">
        <v>337</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2">
      <c r="A685" t="s">
        <v>361</v>
      </c>
      <c r="B685" t="s">
        <v>362</v>
      </c>
      <c r="C685" t="s">
        <v>26</v>
      </c>
      <c r="D685" t="s">
        <v>338</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2">
      <c r="A686" t="s">
        <v>361</v>
      </c>
      <c r="B686" t="s">
        <v>362</v>
      </c>
      <c r="C686" t="s">
        <v>26</v>
      </c>
      <c r="D686" t="s">
        <v>338</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2">
      <c r="A687" t="s">
        <v>361</v>
      </c>
      <c r="B687" t="s">
        <v>362</v>
      </c>
      <c r="C687" t="s">
        <v>26</v>
      </c>
      <c r="D687" t="s">
        <v>338</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2">
      <c r="A688" t="s">
        <v>361</v>
      </c>
      <c r="B688" t="s">
        <v>362</v>
      </c>
      <c r="C688" t="s">
        <v>26</v>
      </c>
      <c r="D688" t="s">
        <v>338</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2">
      <c r="A689" t="s">
        <v>361</v>
      </c>
      <c r="B689" t="s">
        <v>362</v>
      </c>
      <c r="C689" t="s">
        <v>26</v>
      </c>
      <c r="D689" t="s">
        <v>339</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2">
      <c r="A690" t="s">
        <v>361</v>
      </c>
      <c r="B690" t="s">
        <v>362</v>
      </c>
      <c r="C690" t="s">
        <v>26</v>
      </c>
      <c r="D690" t="s">
        <v>339</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2">
      <c r="A691" t="s">
        <v>361</v>
      </c>
      <c r="B691" t="s">
        <v>362</v>
      </c>
      <c r="C691" t="s">
        <v>26</v>
      </c>
      <c r="D691" t="s">
        <v>339</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2">
      <c r="A692" t="s">
        <v>361</v>
      </c>
      <c r="B692" t="s">
        <v>362</v>
      </c>
      <c r="C692" t="s">
        <v>26</v>
      </c>
      <c r="D692" t="s">
        <v>339</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2">
      <c r="A693" t="s">
        <v>361</v>
      </c>
      <c r="B693" t="s">
        <v>362</v>
      </c>
      <c r="C693" t="s">
        <v>26</v>
      </c>
      <c r="D693" t="s">
        <v>340</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2">
      <c r="A694" t="s">
        <v>361</v>
      </c>
      <c r="B694" t="s">
        <v>362</v>
      </c>
      <c r="C694" t="s">
        <v>26</v>
      </c>
      <c r="D694" t="s">
        <v>340</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2">
      <c r="A695" t="s">
        <v>361</v>
      </c>
      <c r="B695" t="s">
        <v>362</v>
      </c>
      <c r="C695" t="s">
        <v>26</v>
      </c>
      <c r="D695" t="s">
        <v>340</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2">
      <c r="A696" t="s">
        <v>361</v>
      </c>
      <c r="B696" t="s">
        <v>362</v>
      </c>
      <c r="C696" t="s">
        <v>26</v>
      </c>
      <c r="D696" t="s">
        <v>340</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2">
      <c r="A697" t="s">
        <v>361</v>
      </c>
      <c r="B697" t="s">
        <v>362</v>
      </c>
      <c r="C697" t="s">
        <v>26</v>
      </c>
      <c r="D697" t="s">
        <v>341</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2">
      <c r="A698" t="s">
        <v>361</v>
      </c>
      <c r="B698" t="s">
        <v>362</v>
      </c>
      <c r="C698" t="s">
        <v>26</v>
      </c>
      <c r="D698" t="s">
        <v>341</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2">
      <c r="A699" t="s">
        <v>361</v>
      </c>
      <c r="B699" t="s">
        <v>362</v>
      </c>
      <c r="C699" t="s">
        <v>26</v>
      </c>
      <c r="D699" t="s">
        <v>341</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2">
      <c r="A700" t="s">
        <v>361</v>
      </c>
      <c r="B700" t="s">
        <v>362</v>
      </c>
      <c r="C700" t="s">
        <v>26</v>
      </c>
      <c r="D700" t="s">
        <v>341</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2">
      <c r="A701" t="s">
        <v>361</v>
      </c>
      <c r="B701" t="s">
        <v>362</v>
      </c>
      <c r="C701" t="s">
        <v>26</v>
      </c>
      <c r="D701" t="s">
        <v>342</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2">
      <c r="A702" t="s">
        <v>361</v>
      </c>
      <c r="B702" t="s">
        <v>362</v>
      </c>
      <c r="C702" t="s">
        <v>26</v>
      </c>
      <c r="D702" t="s">
        <v>342</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2">
      <c r="A703" t="s">
        <v>361</v>
      </c>
      <c r="B703" t="s">
        <v>362</v>
      </c>
      <c r="C703" t="s">
        <v>26</v>
      </c>
      <c r="D703" t="s">
        <v>342</v>
      </c>
      <c r="E703" t="s">
        <v>179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2">
      <c r="A704" t="s">
        <v>361</v>
      </c>
      <c r="B704" t="s">
        <v>362</v>
      </c>
      <c r="C704" t="s">
        <v>26</v>
      </c>
      <c r="D704" t="s">
        <v>342</v>
      </c>
      <c r="E704" t="s">
        <v>180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2">
      <c r="A705" t="s">
        <v>361</v>
      </c>
      <c r="B705" t="s">
        <v>362</v>
      </c>
      <c r="C705" t="s">
        <v>26</v>
      </c>
      <c r="D705" t="s">
        <v>343</v>
      </c>
      <c r="E705" t="s">
        <v>194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2">
      <c r="A706" t="s">
        <v>361</v>
      </c>
      <c r="B706" t="s">
        <v>362</v>
      </c>
      <c r="C706" t="s">
        <v>26</v>
      </c>
      <c r="D706" t="s">
        <v>343</v>
      </c>
      <c r="E706" t="s">
        <v>196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2">
      <c r="A707" t="s">
        <v>361</v>
      </c>
      <c r="B707" t="s">
        <v>362</v>
      </c>
      <c r="C707" t="s">
        <v>26</v>
      </c>
      <c r="D707" t="s">
        <v>343</v>
      </c>
      <c r="E707" t="s">
        <v>198</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2">
      <c r="A708" t="s">
        <v>361</v>
      </c>
      <c r="B708" t="s">
        <v>362</v>
      </c>
      <c r="C708" t="s">
        <v>26</v>
      </c>
      <c r="D708" t="s">
        <v>343</v>
      </c>
      <c r="E708" t="s">
        <v>200</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2">
      <c r="A709" t="s">
        <v>361</v>
      </c>
      <c r="B709" t="s">
        <v>362</v>
      </c>
      <c r="C709" t="s">
        <v>26</v>
      </c>
      <c r="D709" t="s">
        <v>344</v>
      </c>
      <c r="E709" t="s">
        <v>201</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2">
      <c r="A710" t="s">
        <v>361</v>
      </c>
      <c r="B710" t="s">
        <v>362</v>
      </c>
      <c r="C710" t="s">
        <v>26</v>
      </c>
      <c r="D710" t="s">
        <v>344</v>
      </c>
      <c r="E710" t="s">
        <v>205</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2">
      <c r="A711" t="s">
        <v>361</v>
      </c>
      <c r="B711" t="s">
        <v>362</v>
      </c>
      <c r="C711" t="s">
        <v>26</v>
      </c>
      <c r="D711" t="s">
        <v>344</v>
      </c>
      <c r="E711" t="s">
        <v>209</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2">
      <c r="A712" t="s">
        <v>361</v>
      </c>
      <c r="B712" t="s">
        <v>362</v>
      </c>
      <c r="C712" t="s">
        <v>26</v>
      </c>
      <c r="D712" t="s">
        <v>344</v>
      </c>
      <c r="E712" t="s">
        <v>211</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2">
      <c r="A713" t="s">
        <v>361</v>
      </c>
      <c r="B713" t="s">
        <v>362</v>
      </c>
      <c r="C713" t="s">
        <v>26</v>
      </c>
      <c r="D713" t="s">
        <v>345</v>
      </c>
      <c r="E713" t="s">
        <v>251</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2">
      <c r="A714" t="s">
        <v>361</v>
      </c>
      <c r="B714" t="s">
        <v>362</v>
      </c>
      <c r="C714" t="s">
        <v>26</v>
      </c>
      <c r="D714" t="s">
        <v>345</v>
      </c>
      <c r="E714" t="s">
        <v>263</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2">
      <c r="A715" t="s">
        <v>361</v>
      </c>
      <c r="B715" t="s">
        <v>362</v>
      </c>
      <c r="C715" t="s">
        <v>26</v>
      </c>
      <c r="D715" t="s">
        <v>345</v>
      </c>
      <c r="E715" t="s">
        <v>264</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2">
      <c r="A716" t="s">
        <v>361</v>
      </c>
      <c r="B716" t="s">
        <v>362</v>
      </c>
      <c r="C716" t="s">
        <v>26</v>
      </c>
      <c r="D716" t="s">
        <v>345</v>
      </c>
      <c r="E716" t="s">
        <v>269</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2">
      <c r="A717" t="s">
        <v>361</v>
      </c>
      <c r="B717" t="s">
        <v>362</v>
      </c>
      <c r="C717" t="s">
        <v>26</v>
      </c>
      <c r="D717" t="s">
        <v>346</v>
      </c>
      <c r="E717" t="s">
        <v>270</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2">
      <c r="A718" t="s">
        <v>361</v>
      </c>
      <c r="B718" t="s">
        <v>362</v>
      </c>
      <c r="C718" t="s">
        <v>26</v>
      </c>
      <c r="D718" t="s">
        <v>346</v>
      </c>
      <c r="E718" t="s">
        <v>271</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2">
      <c r="A719" t="s">
        <v>361</v>
      </c>
      <c r="B719" t="s">
        <v>362</v>
      </c>
      <c r="C719" t="s">
        <v>26</v>
      </c>
      <c r="D719" t="s">
        <v>346</v>
      </c>
      <c r="E719" t="s">
        <v>272</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2">
      <c r="A720" t="s">
        <v>361</v>
      </c>
      <c r="B720" t="s">
        <v>362</v>
      </c>
      <c r="C720" t="s">
        <v>26</v>
      </c>
      <c r="D720" t="s">
        <v>346</v>
      </c>
      <c r="E720" t="s">
        <v>274</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2">
      <c r="A721" t="s">
        <v>361</v>
      </c>
      <c r="B721" t="s">
        <v>362</v>
      </c>
      <c r="C721" t="s">
        <v>26</v>
      </c>
      <c r="D721" t="s">
        <v>347</v>
      </c>
      <c r="E721" t="s">
        <v>277</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2">
      <c r="A722" t="s">
        <v>361</v>
      </c>
      <c r="B722" t="s">
        <v>362</v>
      </c>
      <c r="C722" t="s">
        <v>26</v>
      </c>
      <c r="D722" t="s">
        <v>347</v>
      </c>
      <c r="E722" t="s">
        <v>279</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2">
      <c r="A723" t="s">
        <v>361</v>
      </c>
      <c r="B723" t="s">
        <v>362</v>
      </c>
      <c r="C723" t="s">
        <v>26</v>
      </c>
      <c r="D723" t="s">
        <v>347</v>
      </c>
      <c r="E723" t="s">
        <v>280</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2">
      <c r="A724" t="s">
        <v>361</v>
      </c>
      <c r="B724" t="s">
        <v>362</v>
      </c>
      <c r="C724" t="s">
        <v>26</v>
      </c>
      <c r="D724" t="s">
        <v>347</v>
      </c>
      <c r="E724" t="s">
        <v>282</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2">
      <c r="A725" t="s">
        <v>361</v>
      </c>
      <c r="B725" t="s">
        <v>362</v>
      </c>
      <c r="C725" t="s">
        <v>26</v>
      </c>
      <c r="D725" t="s">
        <v>348</v>
      </c>
      <c r="E725" t="s">
        <v>283</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2">
      <c r="A726" t="s">
        <v>361</v>
      </c>
      <c r="B726" t="s">
        <v>362</v>
      </c>
      <c r="C726" t="s">
        <v>26</v>
      </c>
      <c r="D726" t="s">
        <v>348</v>
      </c>
      <c r="E726" t="s">
        <v>284</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2">
      <c r="A727" t="s">
        <v>361</v>
      </c>
      <c r="B727" t="s">
        <v>362</v>
      </c>
      <c r="C727" t="s">
        <v>26</v>
      </c>
      <c r="D727" t="s">
        <v>348</v>
      </c>
      <c r="E727" t="s">
        <v>287</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2">
      <c r="A728" t="s">
        <v>361</v>
      </c>
      <c r="B728" t="s">
        <v>362</v>
      </c>
      <c r="C728" t="s">
        <v>26</v>
      </c>
      <c r="D728" t="s">
        <v>348</v>
      </c>
      <c r="E728" t="s">
        <v>289</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2">
      <c r="A729" t="s">
        <v>361</v>
      </c>
      <c r="B729" t="s">
        <v>362</v>
      </c>
      <c r="C729" t="s">
        <v>26</v>
      </c>
      <c r="D729" t="s">
        <v>349</v>
      </c>
      <c r="E729" t="s">
        <v>290</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2">
      <c r="A730" t="s">
        <v>361</v>
      </c>
      <c r="B730" t="s">
        <v>362</v>
      </c>
      <c r="C730" t="s">
        <v>26</v>
      </c>
      <c r="D730" t="s">
        <v>349</v>
      </c>
      <c r="E730" t="s">
        <v>291</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2">
      <c r="A731" t="s">
        <v>361</v>
      </c>
      <c r="B731" t="s">
        <v>362</v>
      </c>
      <c r="C731" t="s">
        <v>26</v>
      </c>
      <c r="D731" t="s">
        <v>349</v>
      </c>
      <c r="E731" t="s">
        <v>293</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2">
      <c r="A732" t="s">
        <v>361</v>
      </c>
      <c r="B732" t="s">
        <v>362</v>
      </c>
      <c r="C732" t="s">
        <v>26</v>
      </c>
      <c r="D732" t="s">
        <v>349</v>
      </c>
      <c r="E732" t="s">
        <v>308</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2">
      <c r="A733" t="s">
        <v>361</v>
      </c>
      <c r="B733" t="s">
        <v>362</v>
      </c>
      <c r="C733" t="s">
        <v>26</v>
      </c>
      <c r="D733" t="s">
        <v>350</v>
      </c>
      <c r="E733" t="s">
        <v>311</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2">
      <c r="A734" t="s">
        <v>363</v>
      </c>
      <c r="B734" t="s">
        <v>49</v>
      </c>
      <c r="C734" t="s">
        <v>364</v>
      </c>
      <c r="D734" t="s">
        <v>335</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2">
      <c r="A735" t="s">
        <v>363</v>
      </c>
      <c r="B735" t="s">
        <v>49</v>
      </c>
      <c r="C735" t="s">
        <v>364</v>
      </c>
      <c r="D735" t="s">
        <v>335</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2">
      <c r="A736" t="s">
        <v>363</v>
      </c>
      <c r="B736" t="s">
        <v>49</v>
      </c>
      <c r="C736" t="s">
        <v>364</v>
      </c>
      <c r="D736" t="s">
        <v>335</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2">
      <c r="A737" t="s">
        <v>363</v>
      </c>
      <c r="B737" t="s">
        <v>49</v>
      </c>
      <c r="C737" t="s">
        <v>364</v>
      </c>
      <c r="D737" t="s">
        <v>335</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2">
      <c r="A738" t="s">
        <v>363</v>
      </c>
      <c r="B738" t="s">
        <v>49</v>
      </c>
      <c r="C738" t="s">
        <v>364</v>
      </c>
      <c r="D738" t="s">
        <v>336</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2">
      <c r="A739" t="s">
        <v>363</v>
      </c>
      <c r="B739" t="s">
        <v>49</v>
      </c>
      <c r="C739" t="s">
        <v>364</v>
      </c>
      <c r="D739" t="s">
        <v>336</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2">
      <c r="A740" t="s">
        <v>363</v>
      </c>
      <c r="B740" t="s">
        <v>49</v>
      </c>
      <c r="C740" t="s">
        <v>364</v>
      </c>
      <c r="D740" t="s">
        <v>336</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2">
      <c r="A741" t="s">
        <v>363</v>
      </c>
      <c r="B741" t="s">
        <v>49</v>
      </c>
      <c r="C741" t="s">
        <v>364</v>
      </c>
      <c r="D741" t="s">
        <v>336</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2">
      <c r="A742" t="s">
        <v>363</v>
      </c>
      <c r="B742" t="s">
        <v>49</v>
      </c>
      <c r="C742" t="s">
        <v>364</v>
      </c>
      <c r="D742" t="s">
        <v>337</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2">
      <c r="A743" t="s">
        <v>363</v>
      </c>
      <c r="B743" t="s">
        <v>49</v>
      </c>
      <c r="C743" t="s">
        <v>364</v>
      </c>
      <c r="D743" t="s">
        <v>337</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2">
      <c r="A744" t="s">
        <v>363</v>
      </c>
      <c r="B744" t="s">
        <v>49</v>
      </c>
      <c r="C744" t="s">
        <v>364</v>
      </c>
      <c r="D744" t="s">
        <v>337</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2">
      <c r="A745" t="s">
        <v>363</v>
      </c>
      <c r="B745" t="s">
        <v>49</v>
      </c>
      <c r="C745" t="s">
        <v>364</v>
      </c>
      <c r="D745" t="s">
        <v>337</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2">
      <c r="A746" t="s">
        <v>363</v>
      </c>
      <c r="B746" t="s">
        <v>49</v>
      </c>
      <c r="C746" t="s">
        <v>364</v>
      </c>
      <c r="D746" t="s">
        <v>338</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2">
      <c r="A747" t="s">
        <v>363</v>
      </c>
      <c r="B747" t="s">
        <v>49</v>
      </c>
      <c r="C747" t="s">
        <v>364</v>
      </c>
      <c r="D747" t="s">
        <v>338</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2">
      <c r="A748" t="s">
        <v>363</v>
      </c>
      <c r="B748" t="s">
        <v>49</v>
      </c>
      <c r="C748" t="s">
        <v>364</v>
      </c>
      <c r="D748" t="s">
        <v>338</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2">
      <c r="A749" t="s">
        <v>363</v>
      </c>
      <c r="B749" t="s">
        <v>49</v>
      </c>
      <c r="C749" t="s">
        <v>364</v>
      </c>
      <c r="D749" t="s">
        <v>338</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2">
      <c r="A750" t="s">
        <v>363</v>
      </c>
      <c r="B750" t="s">
        <v>49</v>
      </c>
      <c r="C750" t="s">
        <v>364</v>
      </c>
      <c r="D750" t="s">
        <v>339</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2">
      <c r="A751" t="s">
        <v>363</v>
      </c>
      <c r="B751" t="s">
        <v>49</v>
      </c>
      <c r="C751" t="s">
        <v>364</v>
      </c>
      <c r="D751" t="s">
        <v>339</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2">
      <c r="A752" t="s">
        <v>363</v>
      </c>
      <c r="B752" t="s">
        <v>49</v>
      </c>
      <c r="C752" t="s">
        <v>364</v>
      </c>
      <c r="D752" t="s">
        <v>339</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2">
      <c r="A753" t="s">
        <v>363</v>
      </c>
      <c r="B753" t="s">
        <v>49</v>
      </c>
      <c r="C753" t="s">
        <v>364</v>
      </c>
      <c r="D753" t="s">
        <v>339</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2">
      <c r="A754" t="s">
        <v>363</v>
      </c>
      <c r="B754" t="s">
        <v>49</v>
      </c>
      <c r="C754" t="s">
        <v>364</v>
      </c>
      <c r="D754" t="s">
        <v>340</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2">
      <c r="A755" t="s">
        <v>363</v>
      </c>
      <c r="B755" t="s">
        <v>49</v>
      </c>
      <c r="C755" t="s">
        <v>364</v>
      </c>
      <c r="D755" t="s">
        <v>340</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2">
      <c r="A756" t="s">
        <v>363</v>
      </c>
      <c r="B756" t="s">
        <v>49</v>
      </c>
      <c r="C756" t="s">
        <v>364</v>
      </c>
      <c r="D756" t="s">
        <v>340</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2">
      <c r="A757" t="s">
        <v>363</v>
      </c>
      <c r="B757" t="s">
        <v>49</v>
      </c>
      <c r="C757" t="s">
        <v>364</v>
      </c>
      <c r="D757" t="s">
        <v>340</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2">
      <c r="A758" t="s">
        <v>363</v>
      </c>
      <c r="B758" t="s">
        <v>49</v>
      </c>
      <c r="C758" t="s">
        <v>364</v>
      </c>
      <c r="D758" t="s">
        <v>341</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2">
      <c r="A759" t="s">
        <v>363</v>
      </c>
      <c r="B759" t="s">
        <v>49</v>
      </c>
      <c r="C759" t="s">
        <v>364</v>
      </c>
      <c r="D759" t="s">
        <v>341</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2">
      <c r="A760" t="s">
        <v>363</v>
      </c>
      <c r="B760" t="s">
        <v>49</v>
      </c>
      <c r="C760" t="s">
        <v>364</v>
      </c>
      <c r="D760" t="s">
        <v>341</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2">
      <c r="A761" t="s">
        <v>363</v>
      </c>
      <c r="B761" t="s">
        <v>49</v>
      </c>
      <c r="C761" t="s">
        <v>364</v>
      </c>
      <c r="D761" t="s">
        <v>341</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2">
      <c r="A762" t="s">
        <v>363</v>
      </c>
      <c r="B762" t="s">
        <v>49</v>
      </c>
      <c r="C762" t="s">
        <v>364</v>
      </c>
      <c r="D762" t="s">
        <v>342</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2">
      <c r="A763" t="s">
        <v>363</v>
      </c>
      <c r="B763" t="s">
        <v>49</v>
      </c>
      <c r="C763" t="s">
        <v>364</v>
      </c>
      <c r="D763" t="s">
        <v>342</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2">
      <c r="A764" t="s">
        <v>363</v>
      </c>
      <c r="B764" t="s">
        <v>49</v>
      </c>
      <c r="C764" t="s">
        <v>364</v>
      </c>
      <c r="D764" t="s">
        <v>342</v>
      </c>
      <c r="E764" t="s">
        <v>179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2">
      <c r="A765" t="s">
        <v>363</v>
      </c>
      <c r="B765" t="s">
        <v>49</v>
      </c>
      <c r="C765" t="s">
        <v>364</v>
      </c>
      <c r="D765" t="s">
        <v>342</v>
      </c>
      <c r="E765" t="s">
        <v>180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2">
      <c r="A766" t="s">
        <v>363</v>
      </c>
      <c r="B766" t="s">
        <v>49</v>
      </c>
      <c r="C766" t="s">
        <v>364</v>
      </c>
      <c r="D766" t="s">
        <v>343</v>
      </c>
      <c r="E766" t="s">
        <v>194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2">
      <c r="A767" t="s">
        <v>363</v>
      </c>
      <c r="B767" t="s">
        <v>49</v>
      </c>
      <c r="C767" t="s">
        <v>364</v>
      </c>
      <c r="D767" t="s">
        <v>343</v>
      </c>
      <c r="E767" t="s">
        <v>196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2">
      <c r="A768" t="s">
        <v>363</v>
      </c>
      <c r="B768" t="s">
        <v>49</v>
      </c>
      <c r="C768" t="s">
        <v>364</v>
      </c>
      <c r="D768" t="s">
        <v>343</v>
      </c>
      <c r="E768" t="s">
        <v>198</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2">
      <c r="A769" t="s">
        <v>363</v>
      </c>
      <c r="B769" t="s">
        <v>49</v>
      </c>
      <c r="C769" t="s">
        <v>364</v>
      </c>
      <c r="D769" t="s">
        <v>343</v>
      </c>
      <c r="E769" t="s">
        <v>200</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2">
      <c r="A770" t="s">
        <v>363</v>
      </c>
      <c r="B770" t="s">
        <v>49</v>
      </c>
      <c r="C770" t="s">
        <v>364</v>
      </c>
      <c r="D770" t="s">
        <v>344</v>
      </c>
      <c r="E770" t="s">
        <v>201</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2">
      <c r="A771" t="s">
        <v>363</v>
      </c>
      <c r="B771" t="s">
        <v>49</v>
      </c>
      <c r="C771" t="s">
        <v>364</v>
      </c>
      <c r="D771" t="s">
        <v>344</v>
      </c>
      <c r="E771" t="s">
        <v>205</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2">
      <c r="A772" t="s">
        <v>363</v>
      </c>
      <c r="B772" t="s">
        <v>49</v>
      </c>
      <c r="C772" t="s">
        <v>364</v>
      </c>
      <c r="D772" t="s">
        <v>344</v>
      </c>
      <c r="E772" t="s">
        <v>209</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2">
      <c r="A773" t="s">
        <v>363</v>
      </c>
      <c r="B773" t="s">
        <v>49</v>
      </c>
      <c r="C773" t="s">
        <v>364</v>
      </c>
      <c r="D773" t="s">
        <v>344</v>
      </c>
      <c r="E773" t="s">
        <v>211</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2">
      <c r="A774" t="s">
        <v>363</v>
      </c>
      <c r="B774" t="s">
        <v>49</v>
      </c>
      <c r="C774" t="s">
        <v>364</v>
      </c>
      <c r="D774" t="s">
        <v>345</v>
      </c>
      <c r="E774" t="s">
        <v>251</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2">
      <c r="A775" t="s">
        <v>363</v>
      </c>
      <c r="B775" t="s">
        <v>49</v>
      </c>
      <c r="C775" t="s">
        <v>364</v>
      </c>
      <c r="D775" t="s">
        <v>345</v>
      </c>
      <c r="E775" t="s">
        <v>263</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2">
      <c r="A776" t="s">
        <v>363</v>
      </c>
      <c r="B776" t="s">
        <v>49</v>
      </c>
      <c r="C776" t="s">
        <v>364</v>
      </c>
      <c r="D776" t="s">
        <v>345</v>
      </c>
      <c r="E776" t="s">
        <v>264</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2">
      <c r="A777" t="s">
        <v>363</v>
      </c>
      <c r="B777" t="s">
        <v>49</v>
      </c>
      <c r="C777" t="s">
        <v>364</v>
      </c>
      <c r="D777" t="s">
        <v>345</v>
      </c>
      <c r="E777" t="s">
        <v>269</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2">
      <c r="A778" t="s">
        <v>363</v>
      </c>
      <c r="B778" t="s">
        <v>49</v>
      </c>
      <c r="C778" t="s">
        <v>364</v>
      </c>
      <c r="D778" t="s">
        <v>346</v>
      </c>
      <c r="E778" t="s">
        <v>270</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2">
      <c r="A779" t="s">
        <v>363</v>
      </c>
      <c r="B779" t="s">
        <v>49</v>
      </c>
      <c r="C779" t="s">
        <v>364</v>
      </c>
      <c r="D779" t="s">
        <v>346</v>
      </c>
      <c r="E779" t="s">
        <v>271</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2">
      <c r="A780" t="s">
        <v>363</v>
      </c>
      <c r="B780" t="s">
        <v>49</v>
      </c>
      <c r="C780" t="s">
        <v>364</v>
      </c>
      <c r="D780" t="s">
        <v>346</v>
      </c>
      <c r="E780" t="s">
        <v>272</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2">
      <c r="A781" t="s">
        <v>363</v>
      </c>
      <c r="B781" t="s">
        <v>49</v>
      </c>
      <c r="C781" t="s">
        <v>364</v>
      </c>
      <c r="D781" t="s">
        <v>346</v>
      </c>
      <c r="E781" t="s">
        <v>274</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2">
      <c r="A782" t="s">
        <v>363</v>
      </c>
      <c r="B782" t="s">
        <v>49</v>
      </c>
      <c r="C782" t="s">
        <v>364</v>
      </c>
      <c r="D782" t="s">
        <v>347</v>
      </c>
      <c r="E782" t="s">
        <v>277</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2">
      <c r="A783" t="s">
        <v>363</v>
      </c>
      <c r="B783" t="s">
        <v>49</v>
      </c>
      <c r="C783" t="s">
        <v>364</v>
      </c>
      <c r="D783" t="s">
        <v>347</v>
      </c>
      <c r="E783" t="s">
        <v>279</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2">
      <c r="A784" t="s">
        <v>363</v>
      </c>
      <c r="B784" t="s">
        <v>49</v>
      </c>
      <c r="C784" t="s">
        <v>364</v>
      </c>
      <c r="D784" t="s">
        <v>347</v>
      </c>
      <c r="E784" t="s">
        <v>280</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2">
      <c r="A785" t="s">
        <v>363</v>
      </c>
      <c r="B785" t="s">
        <v>49</v>
      </c>
      <c r="C785" t="s">
        <v>364</v>
      </c>
      <c r="D785" t="s">
        <v>347</v>
      </c>
      <c r="E785" t="s">
        <v>282</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2">
      <c r="A786" t="s">
        <v>363</v>
      </c>
      <c r="B786" t="s">
        <v>49</v>
      </c>
      <c r="C786" t="s">
        <v>364</v>
      </c>
      <c r="D786" t="s">
        <v>348</v>
      </c>
      <c r="E786" t="s">
        <v>283</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2">
      <c r="A787" t="s">
        <v>363</v>
      </c>
      <c r="B787" t="s">
        <v>49</v>
      </c>
      <c r="C787" t="s">
        <v>364</v>
      </c>
      <c r="D787" t="s">
        <v>348</v>
      </c>
      <c r="E787" t="s">
        <v>284</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2">
      <c r="A788" t="s">
        <v>363</v>
      </c>
      <c r="B788" t="s">
        <v>49</v>
      </c>
      <c r="C788" t="s">
        <v>364</v>
      </c>
      <c r="D788" t="s">
        <v>348</v>
      </c>
      <c r="E788" t="s">
        <v>287</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2">
      <c r="A789" t="s">
        <v>363</v>
      </c>
      <c r="B789" t="s">
        <v>49</v>
      </c>
      <c r="C789" t="s">
        <v>364</v>
      </c>
      <c r="D789" t="s">
        <v>348</v>
      </c>
      <c r="E789" t="s">
        <v>289</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2">
      <c r="A790" t="s">
        <v>363</v>
      </c>
      <c r="B790" t="s">
        <v>49</v>
      </c>
      <c r="C790" t="s">
        <v>364</v>
      </c>
      <c r="D790" t="s">
        <v>349</v>
      </c>
      <c r="E790" t="s">
        <v>290</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2">
      <c r="A791" t="s">
        <v>363</v>
      </c>
      <c r="B791" t="s">
        <v>49</v>
      </c>
      <c r="C791" t="s">
        <v>364</v>
      </c>
      <c r="D791" t="s">
        <v>349</v>
      </c>
      <c r="E791" t="s">
        <v>291</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2">
      <c r="A792" t="s">
        <v>363</v>
      </c>
      <c r="B792" t="s">
        <v>49</v>
      </c>
      <c r="C792" t="s">
        <v>364</v>
      </c>
      <c r="D792" t="s">
        <v>349</v>
      </c>
      <c r="E792" t="s">
        <v>293</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2">
      <c r="A793" t="s">
        <v>363</v>
      </c>
      <c r="B793" t="s">
        <v>49</v>
      </c>
      <c r="C793" t="s">
        <v>364</v>
      </c>
      <c r="D793" t="s">
        <v>349</v>
      </c>
      <c r="E793" t="s">
        <v>308</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2">
      <c r="A794" t="s">
        <v>363</v>
      </c>
      <c r="B794" t="s">
        <v>49</v>
      </c>
      <c r="C794" t="s">
        <v>364</v>
      </c>
      <c r="D794" t="s">
        <v>350</v>
      </c>
      <c r="E794" t="s">
        <v>311</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2">
      <c r="A795" t="s">
        <v>365</v>
      </c>
      <c r="B795" t="s">
        <v>50</v>
      </c>
      <c r="C795" t="s">
        <v>364</v>
      </c>
      <c r="D795" t="s">
        <v>335</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2">
      <c r="A796" t="s">
        <v>365</v>
      </c>
      <c r="B796" t="s">
        <v>50</v>
      </c>
      <c r="C796" t="s">
        <v>364</v>
      </c>
      <c r="D796" t="s">
        <v>335</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2">
      <c r="A797" t="s">
        <v>365</v>
      </c>
      <c r="B797" t="s">
        <v>50</v>
      </c>
      <c r="C797" t="s">
        <v>364</v>
      </c>
      <c r="D797" t="s">
        <v>335</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2">
      <c r="A798" t="s">
        <v>365</v>
      </c>
      <c r="B798" t="s">
        <v>50</v>
      </c>
      <c r="C798" t="s">
        <v>364</v>
      </c>
      <c r="D798" t="s">
        <v>335</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2">
      <c r="A799" t="s">
        <v>365</v>
      </c>
      <c r="B799" t="s">
        <v>50</v>
      </c>
      <c r="C799" t="s">
        <v>364</v>
      </c>
      <c r="D799" t="s">
        <v>336</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2">
      <c r="A800" t="s">
        <v>365</v>
      </c>
      <c r="B800" t="s">
        <v>50</v>
      </c>
      <c r="C800" t="s">
        <v>364</v>
      </c>
      <c r="D800" t="s">
        <v>336</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2">
      <c r="A801" t="s">
        <v>365</v>
      </c>
      <c r="B801" t="s">
        <v>50</v>
      </c>
      <c r="C801" t="s">
        <v>364</v>
      </c>
      <c r="D801" t="s">
        <v>336</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2">
      <c r="A802" t="s">
        <v>365</v>
      </c>
      <c r="B802" t="s">
        <v>50</v>
      </c>
      <c r="C802" t="s">
        <v>364</v>
      </c>
      <c r="D802" t="s">
        <v>336</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2">
      <c r="A803" t="s">
        <v>365</v>
      </c>
      <c r="B803" t="s">
        <v>50</v>
      </c>
      <c r="C803" t="s">
        <v>364</v>
      </c>
      <c r="D803" t="s">
        <v>337</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2">
      <c r="A804" t="s">
        <v>365</v>
      </c>
      <c r="B804" t="s">
        <v>50</v>
      </c>
      <c r="C804" t="s">
        <v>364</v>
      </c>
      <c r="D804" t="s">
        <v>337</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2">
      <c r="A805" t="s">
        <v>365</v>
      </c>
      <c r="B805" t="s">
        <v>50</v>
      </c>
      <c r="C805" t="s">
        <v>364</v>
      </c>
      <c r="D805" t="s">
        <v>337</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2">
      <c r="A806" t="s">
        <v>365</v>
      </c>
      <c r="B806" t="s">
        <v>50</v>
      </c>
      <c r="C806" t="s">
        <v>364</v>
      </c>
      <c r="D806" t="s">
        <v>337</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2">
      <c r="A807" t="s">
        <v>365</v>
      </c>
      <c r="B807" t="s">
        <v>50</v>
      </c>
      <c r="C807" t="s">
        <v>364</v>
      </c>
      <c r="D807" t="s">
        <v>338</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2">
      <c r="A808" t="s">
        <v>365</v>
      </c>
      <c r="B808" t="s">
        <v>50</v>
      </c>
      <c r="C808" t="s">
        <v>364</v>
      </c>
      <c r="D808" t="s">
        <v>338</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2">
      <c r="A809" t="s">
        <v>365</v>
      </c>
      <c r="B809" t="s">
        <v>50</v>
      </c>
      <c r="C809" t="s">
        <v>364</v>
      </c>
      <c r="D809" t="s">
        <v>338</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2">
      <c r="A810" t="s">
        <v>365</v>
      </c>
      <c r="B810" t="s">
        <v>50</v>
      </c>
      <c r="C810" t="s">
        <v>364</v>
      </c>
      <c r="D810" t="s">
        <v>338</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2">
      <c r="A811" t="s">
        <v>365</v>
      </c>
      <c r="B811" t="s">
        <v>50</v>
      </c>
      <c r="C811" t="s">
        <v>364</v>
      </c>
      <c r="D811" t="s">
        <v>339</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2">
      <c r="A812" t="s">
        <v>365</v>
      </c>
      <c r="B812" t="s">
        <v>50</v>
      </c>
      <c r="C812" t="s">
        <v>364</v>
      </c>
      <c r="D812" t="s">
        <v>339</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2">
      <c r="A813" t="s">
        <v>365</v>
      </c>
      <c r="B813" t="s">
        <v>50</v>
      </c>
      <c r="C813" t="s">
        <v>364</v>
      </c>
      <c r="D813" t="s">
        <v>339</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2">
      <c r="A814" t="s">
        <v>365</v>
      </c>
      <c r="B814" t="s">
        <v>50</v>
      </c>
      <c r="C814" t="s">
        <v>364</v>
      </c>
      <c r="D814" t="s">
        <v>339</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2">
      <c r="A815" t="s">
        <v>365</v>
      </c>
      <c r="B815" t="s">
        <v>50</v>
      </c>
      <c r="C815" t="s">
        <v>364</v>
      </c>
      <c r="D815" t="s">
        <v>340</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2">
      <c r="A816" t="s">
        <v>365</v>
      </c>
      <c r="B816" t="s">
        <v>50</v>
      </c>
      <c r="C816" t="s">
        <v>364</v>
      </c>
      <c r="D816" t="s">
        <v>340</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2">
      <c r="A817" t="s">
        <v>365</v>
      </c>
      <c r="B817" t="s">
        <v>50</v>
      </c>
      <c r="C817" t="s">
        <v>364</v>
      </c>
      <c r="D817" t="s">
        <v>340</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2">
      <c r="A818" t="s">
        <v>365</v>
      </c>
      <c r="B818" t="s">
        <v>50</v>
      </c>
      <c r="C818" t="s">
        <v>364</v>
      </c>
      <c r="D818" t="s">
        <v>340</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2">
      <c r="A819" t="s">
        <v>365</v>
      </c>
      <c r="B819" t="s">
        <v>50</v>
      </c>
      <c r="C819" t="s">
        <v>364</v>
      </c>
      <c r="D819" t="s">
        <v>341</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2">
      <c r="A820" t="s">
        <v>365</v>
      </c>
      <c r="B820" t="s">
        <v>50</v>
      </c>
      <c r="C820" t="s">
        <v>364</v>
      </c>
      <c r="D820" t="s">
        <v>341</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2">
      <c r="A821" t="s">
        <v>365</v>
      </c>
      <c r="B821" t="s">
        <v>50</v>
      </c>
      <c r="C821" t="s">
        <v>364</v>
      </c>
      <c r="D821" t="s">
        <v>341</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2">
      <c r="A822" t="s">
        <v>365</v>
      </c>
      <c r="B822" t="s">
        <v>50</v>
      </c>
      <c r="C822" t="s">
        <v>364</v>
      </c>
      <c r="D822" t="s">
        <v>341</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2">
      <c r="A823" t="s">
        <v>365</v>
      </c>
      <c r="B823" t="s">
        <v>50</v>
      </c>
      <c r="C823" t="s">
        <v>364</v>
      </c>
      <c r="D823" t="s">
        <v>342</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2">
      <c r="A824" t="s">
        <v>365</v>
      </c>
      <c r="B824" t="s">
        <v>50</v>
      </c>
      <c r="C824" t="s">
        <v>364</v>
      </c>
      <c r="D824" t="s">
        <v>342</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2">
      <c r="A825" t="s">
        <v>365</v>
      </c>
      <c r="B825" t="s">
        <v>50</v>
      </c>
      <c r="C825" t="s">
        <v>364</v>
      </c>
      <c r="D825" t="s">
        <v>342</v>
      </c>
      <c r="E825" t="s">
        <v>179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2">
      <c r="A826" t="s">
        <v>365</v>
      </c>
      <c r="B826" t="s">
        <v>50</v>
      </c>
      <c r="C826" t="s">
        <v>364</v>
      </c>
      <c r="D826" t="s">
        <v>342</v>
      </c>
      <c r="E826" t="s">
        <v>180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2">
      <c r="A827" t="s">
        <v>365</v>
      </c>
      <c r="B827" t="s">
        <v>50</v>
      </c>
      <c r="C827" t="s">
        <v>364</v>
      </c>
      <c r="D827" t="s">
        <v>343</v>
      </c>
      <c r="E827" t="s">
        <v>194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2">
      <c r="A828" t="s">
        <v>365</v>
      </c>
      <c r="B828" t="s">
        <v>50</v>
      </c>
      <c r="C828" t="s">
        <v>364</v>
      </c>
      <c r="D828" t="s">
        <v>343</v>
      </c>
      <c r="E828" t="s">
        <v>196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2">
      <c r="A829" t="s">
        <v>365</v>
      </c>
      <c r="B829" t="s">
        <v>50</v>
      </c>
      <c r="C829" t="s">
        <v>364</v>
      </c>
      <c r="D829" t="s">
        <v>343</v>
      </c>
      <c r="E829" t="s">
        <v>198</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2">
      <c r="A830" t="s">
        <v>365</v>
      </c>
      <c r="B830" t="s">
        <v>50</v>
      </c>
      <c r="C830" t="s">
        <v>364</v>
      </c>
      <c r="D830" t="s">
        <v>343</v>
      </c>
      <c r="E830" t="s">
        <v>200</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2">
      <c r="A831" t="s">
        <v>365</v>
      </c>
      <c r="B831" t="s">
        <v>50</v>
      </c>
      <c r="C831" t="s">
        <v>364</v>
      </c>
      <c r="D831" t="s">
        <v>344</v>
      </c>
      <c r="E831" t="s">
        <v>201</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2">
      <c r="A832" t="s">
        <v>365</v>
      </c>
      <c r="B832" t="s">
        <v>50</v>
      </c>
      <c r="C832" t="s">
        <v>364</v>
      </c>
      <c r="D832" t="s">
        <v>344</v>
      </c>
      <c r="E832" t="s">
        <v>205</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2">
      <c r="A833" t="s">
        <v>365</v>
      </c>
      <c r="B833" t="s">
        <v>50</v>
      </c>
      <c r="C833" t="s">
        <v>364</v>
      </c>
      <c r="D833" t="s">
        <v>344</v>
      </c>
      <c r="E833" t="s">
        <v>209</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2">
      <c r="A834" t="s">
        <v>365</v>
      </c>
      <c r="B834" t="s">
        <v>50</v>
      </c>
      <c r="C834" t="s">
        <v>364</v>
      </c>
      <c r="D834" t="s">
        <v>344</v>
      </c>
      <c r="E834" t="s">
        <v>211</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2">
      <c r="A835" t="s">
        <v>365</v>
      </c>
      <c r="B835" t="s">
        <v>50</v>
      </c>
      <c r="C835" t="s">
        <v>364</v>
      </c>
      <c r="D835" t="s">
        <v>345</v>
      </c>
      <c r="E835" t="s">
        <v>251</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2">
      <c r="A836" t="s">
        <v>365</v>
      </c>
      <c r="B836" t="s">
        <v>50</v>
      </c>
      <c r="C836" t="s">
        <v>364</v>
      </c>
      <c r="D836" t="s">
        <v>345</v>
      </c>
      <c r="E836" t="s">
        <v>263</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2">
      <c r="A837" t="s">
        <v>365</v>
      </c>
      <c r="B837" t="s">
        <v>50</v>
      </c>
      <c r="C837" t="s">
        <v>364</v>
      </c>
      <c r="D837" t="s">
        <v>345</v>
      </c>
      <c r="E837" t="s">
        <v>264</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2">
      <c r="A838" t="s">
        <v>365</v>
      </c>
      <c r="B838" t="s">
        <v>50</v>
      </c>
      <c r="C838" t="s">
        <v>364</v>
      </c>
      <c r="D838" t="s">
        <v>345</v>
      </c>
      <c r="E838" t="s">
        <v>269</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2">
      <c r="A839" t="s">
        <v>365</v>
      </c>
      <c r="B839" t="s">
        <v>50</v>
      </c>
      <c r="C839" t="s">
        <v>364</v>
      </c>
      <c r="D839" t="s">
        <v>346</v>
      </c>
      <c r="E839" t="s">
        <v>270</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2">
      <c r="A840" t="s">
        <v>365</v>
      </c>
      <c r="B840" t="s">
        <v>50</v>
      </c>
      <c r="C840" t="s">
        <v>364</v>
      </c>
      <c r="D840" t="s">
        <v>346</v>
      </c>
      <c r="E840" t="s">
        <v>271</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2">
      <c r="A841" t="s">
        <v>365</v>
      </c>
      <c r="B841" t="s">
        <v>50</v>
      </c>
      <c r="C841" t="s">
        <v>364</v>
      </c>
      <c r="D841" t="s">
        <v>346</v>
      </c>
      <c r="E841" t="s">
        <v>272</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2">
      <c r="A842" t="s">
        <v>365</v>
      </c>
      <c r="B842" t="s">
        <v>50</v>
      </c>
      <c r="C842" t="s">
        <v>364</v>
      </c>
      <c r="D842" t="s">
        <v>346</v>
      </c>
      <c r="E842" t="s">
        <v>274</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2">
      <c r="A843" t="s">
        <v>365</v>
      </c>
      <c r="B843" t="s">
        <v>50</v>
      </c>
      <c r="C843" t="s">
        <v>364</v>
      </c>
      <c r="D843" t="s">
        <v>347</v>
      </c>
      <c r="E843" t="s">
        <v>277</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2">
      <c r="A844" t="s">
        <v>365</v>
      </c>
      <c r="B844" t="s">
        <v>50</v>
      </c>
      <c r="C844" t="s">
        <v>364</v>
      </c>
      <c r="D844" t="s">
        <v>347</v>
      </c>
      <c r="E844" t="s">
        <v>279</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2">
      <c r="A845" t="s">
        <v>365</v>
      </c>
      <c r="B845" t="s">
        <v>50</v>
      </c>
      <c r="C845" t="s">
        <v>364</v>
      </c>
      <c r="D845" t="s">
        <v>347</v>
      </c>
      <c r="E845" t="s">
        <v>280</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2">
      <c r="A846" t="s">
        <v>365</v>
      </c>
      <c r="B846" t="s">
        <v>50</v>
      </c>
      <c r="C846" t="s">
        <v>364</v>
      </c>
      <c r="D846" t="s">
        <v>347</v>
      </c>
      <c r="E846" t="s">
        <v>282</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2">
      <c r="A847" t="s">
        <v>365</v>
      </c>
      <c r="B847" t="s">
        <v>50</v>
      </c>
      <c r="C847" t="s">
        <v>364</v>
      </c>
      <c r="D847" t="s">
        <v>348</v>
      </c>
      <c r="E847" t="s">
        <v>283</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2">
      <c r="A848" t="s">
        <v>365</v>
      </c>
      <c r="B848" t="s">
        <v>50</v>
      </c>
      <c r="C848" t="s">
        <v>364</v>
      </c>
      <c r="D848" t="s">
        <v>348</v>
      </c>
      <c r="E848" t="s">
        <v>284</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2">
      <c r="A849" t="s">
        <v>365</v>
      </c>
      <c r="B849" t="s">
        <v>50</v>
      </c>
      <c r="C849" t="s">
        <v>364</v>
      </c>
      <c r="D849" t="s">
        <v>348</v>
      </c>
      <c r="E849" t="s">
        <v>287</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2">
      <c r="A850" t="s">
        <v>365</v>
      </c>
      <c r="B850" t="s">
        <v>50</v>
      </c>
      <c r="C850" t="s">
        <v>364</v>
      </c>
      <c r="D850" t="s">
        <v>348</v>
      </c>
      <c r="E850" t="s">
        <v>289</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2">
      <c r="A851" t="s">
        <v>365</v>
      </c>
      <c r="B851" t="s">
        <v>50</v>
      </c>
      <c r="C851" t="s">
        <v>364</v>
      </c>
      <c r="D851" t="s">
        <v>349</v>
      </c>
      <c r="E851" t="s">
        <v>290</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2">
      <c r="A852" t="s">
        <v>365</v>
      </c>
      <c r="B852" t="s">
        <v>50</v>
      </c>
      <c r="C852" t="s">
        <v>364</v>
      </c>
      <c r="D852" t="s">
        <v>349</v>
      </c>
      <c r="E852" t="s">
        <v>291</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2">
      <c r="A853" t="s">
        <v>365</v>
      </c>
      <c r="B853" t="s">
        <v>50</v>
      </c>
      <c r="C853" t="s">
        <v>364</v>
      </c>
      <c r="D853" t="s">
        <v>349</v>
      </c>
      <c r="E853" t="s">
        <v>293</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2">
      <c r="A854" t="s">
        <v>365</v>
      </c>
      <c r="B854" t="s">
        <v>50</v>
      </c>
      <c r="C854" t="s">
        <v>364</v>
      </c>
      <c r="D854" t="s">
        <v>349</v>
      </c>
      <c r="E854" t="s">
        <v>308</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2">
      <c r="A855" t="s">
        <v>365</v>
      </c>
      <c r="B855" t="s">
        <v>50</v>
      </c>
      <c r="C855" t="s">
        <v>364</v>
      </c>
      <c r="D855" t="s">
        <v>350</v>
      </c>
      <c r="E855" t="s">
        <v>311</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2">
      <c r="A856" t="s">
        <v>366</v>
      </c>
      <c r="B856" t="s">
        <v>6</v>
      </c>
      <c r="C856" t="s">
        <v>0</v>
      </c>
      <c r="D856" t="s">
        <v>335</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2">
      <c r="A857" t="s">
        <v>366</v>
      </c>
      <c r="B857" t="s">
        <v>6</v>
      </c>
      <c r="C857" t="s">
        <v>0</v>
      </c>
      <c r="D857" t="s">
        <v>335</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2">
      <c r="A858" t="s">
        <v>366</v>
      </c>
      <c r="B858" t="s">
        <v>6</v>
      </c>
      <c r="C858" t="s">
        <v>0</v>
      </c>
      <c r="D858" t="s">
        <v>335</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2">
      <c r="A859" t="s">
        <v>366</v>
      </c>
      <c r="B859" t="s">
        <v>6</v>
      </c>
      <c r="C859" t="s">
        <v>0</v>
      </c>
      <c r="D859" t="s">
        <v>335</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2">
      <c r="A860" t="s">
        <v>366</v>
      </c>
      <c r="B860" t="s">
        <v>6</v>
      </c>
      <c r="C860" t="s">
        <v>0</v>
      </c>
      <c r="D860" t="s">
        <v>336</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2">
      <c r="A861" t="s">
        <v>366</v>
      </c>
      <c r="B861" t="s">
        <v>6</v>
      </c>
      <c r="C861" t="s">
        <v>0</v>
      </c>
      <c r="D861" t="s">
        <v>336</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2">
      <c r="A862" t="s">
        <v>366</v>
      </c>
      <c r="B862" t="s">
        <v>6</v>
      </c>
      <c r="C862" t="s">
        <v>0</v>
      </c>
      <c r="D862" t="s">
        <v>336</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2">
      <c r="A863" t="s">
        <v>366</v>
      </c>
      <c r="B863" t="s">
        <v>6</v>
      </c>
      <c r="C863" t="s">
        <v>0</v>
      </c>
      <c r="D863" t="s">
        <v>336</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2">
      <c r="A864" t="s">
        <v>366</v>
      </c>
      <c r="B864" t="s">
        <v>6</v>
      </c>
      <c r="C864" t="s">
        <v>0</v>
      </c>
      <c r="D864" t="s">
        <v>337</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2">
      <c r="A865" t="s">
        <v>366</v>
      </c>
      <c r="B865" t="s">
        <v>6</v>
      </c>
      <c r="C865" t="s">
        <v>0</v>
      </c>
      <c r="D865" t="s">
        <v>337</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2">
      <c r="A866" t="s">
        <v>366</v>
      </c>
      <c r="B866" t="s">
        <v>6</v>
      </c>
      <c r="C866" t="s">
        <v>0</v>
      </c>
      <c r="D866" t="s">
        <v>337</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2">
      <c r="A867" t="s">
        <v>366</v>
      </c>
      <c r="B867" t="s">
        <v>6</v>
      </c>
      <c r="C867" t="s">
        <v>0</v>
      </c>
      <c r="D867" t="s">
        <v>337</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2">
      <c r="A868" t="s">
        <v>366</v>
      </c>
      <c r="B868" t="s">
        <v>6</v>
      </c>
      <c r="C868" t="s">
        <v>0</v>
      </c>
      <c r="D868" t="s">
        <v>338</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2">
      <c r="A869" t="s">
        <v>366</v>
      </c>
      <c r="B869" t="s">
        <v>6</v>
      </c>
      <c r="C869" t="s">
        <v>0</v>
      </c>
      <c r="D869" t="s">
        <v>338</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2">
      <c r="A870" t="s">
        <v>366</v>
      </c>
      <c r="B870" t="s">
        <v>6</v>
      </c>
      <c r="C870" t="s">
        <v>0</v>
      </c>
      <c r="D870" t="s">
        <v>338</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2">
      <c r="A871" t="s">
        <v>366</v>
      </c>
      <c r="B871" t="s">
        <v>6</v>
      </c>
      <c r="C871" t="s">
        <v>0</v>
      </c>
      <c r="D871" t="s">
        <v>338</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2">
      <c r="A872" t="s">
        <v>366</v>
      </c>
      <c r="B872" t="s">
        <v>6</v>
      </c>
      <c r="C872" t="s">
        <v>0</v>
      </c>
      <c r="D872" t="s">
        <v>339</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2">
      <c r="A873" t="s">
        <v>366</v>
      </c>
      <c r="B873" t="s">
        <v>6</v>
      </c>
      <c r="C873" t="s">
        <v>0</v>
      </c>
      <c r="D873" t="s">
        <v>339</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2">
      <c r="A874" t="s">
        <v>366</v>
      </c>
      <c r="B874" t="s">
        <v>6</v>
      </c>
      <c r="C874" t="s">
        <v>0</v>
      </c>
      <c r="D874" t="s">
        <v>339</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2">
      <c r="A875" t="s">
        <v>366</v>
      </c>
      <c r="B875" t="s">
        <v>6</v>
      </c>
      <c r="C875" t="s">
        <v>0</v>
      </c>
      <c r="D875" t="s">
        <v>339</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2">
      <c r="A876" t="s">
        <v>366</v>
      </c>
      <c r="B876" t="s">
        <v>6</v>
      </c>
      <c r="C876" t="s">
        <v>0</v>
      </c>
      <c r="D876" t="s">
        <v>340</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2">
      <c r="A877" t="s">
        <v>366</v>
      </c>
      <c r="B877" t="s">
        <v>6</v>
      </c>
      <c r="C877" t="s">
        <v>0</v>
      </c>
      <c r="D877" t="s">
        <v>340</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2">
      <c r="A878" t="s">
        <v>366</v>
      </c>
      <c r="B878" t="s">
        <v>6</v>
      </c>
      <c r="C878" t="s">
        <v>0</v>
      </c>
      <c r="D878" t="s">
        <v>340</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2">
      <c r="A879" t="s">
        <v>366</v>
      </c>
      <c r="B879" t="s">
        <v>6</v>
      </c>
      <c r="C879" t="s">
        <v>0</v>
      </c>
      <c r="D879" t="s">
        <v>340</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2">
      <c r="A880" t="s">
        <v>366</v>
      </c>
      <c r="B880" t="s">
        <v>6</v>
      </c>
      <c r="C880" t="s">
        <v>0</v>
      </c>
      <c r="D880" t="s">
        <v>341</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2">
      <c r="A881" t="s">
        <v>366</v>
      </c>
      <c r="B881" t="s">
        <v>6</v>
      </c>
      <c r="C881" t="s">
        <v>0</v>
      </c>
      <c r="D881" t="s">
        <v>341</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2">
      <c r="A882" t="s">
        <v>366</v>
      </c>
      <c r="B882" t="s">
        <v>6</v>
      </c>
      <c r="C882" t="s">
        <v>0</v>
      </c>
      <c r="D882" t="s">
        <v>341</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2">
      <c r="A883" t="s">
        <v>366</v>
      </c>
      <c r="B883" t="s">
        <v>6</v>
      </c>
      <c r="C883" t="s">
        <v>0</v>
      </c>
      <c r="D883" t="s">
        <v>341</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2">
      <c r="A884" t="s">
        <v>366</v>
      </c>
      <c r="B884" t="s">
        <v>6</v>
      </c>
      <c r="C884" t="s">
        <v>0</v>
      </c>
      <c r="D884" t="s">
        <v>342</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2">
      <c r="A885" t="s">
        <v>366</v>
      </c>
      <c r="B885" t="s">
        <v>6</v>
      </c>
      <c r="C885" t="s">
        <v>0</v>
      </c>
      <c r="D885" t="s">
        <v>342</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2">
      <c r="A886" t="s">
        <v>366</v>
      </c>
      <c r="B886" t="s">
        <v>6</v>
      </c>
      <c r="C886" t="s">
        <v>0</v>
      </c>
      <c r="D886" t="s">
        <v>342</v>
      </c>
      <c r="E886" t="s">
        <v>179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2">
      <c r="A887" t="s">
        <v>366</v>
      </c>
      <c r="B887" t="s">
        <v>6</v>
      </c>
      <c r="C887" t="s">
        <v>0</v>
      </c>
      <c r="D887" t="s">
        <v>342</v>
      </c>
      <c r="E887" t="s">
        <v>180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2">
      <c r="A888" t="s">
        <v>366</v>
      </c>
      <c r="B888" t="s">
        <v>6</v>
      </c>
      <c r="C888" t="s">
        <v>0</v>
      </c>
      <c r="D888" t="s">
        <v>343</v>
      </c>
      <c r="E888" t="s">
        <v>194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2">
      <c r="A889" t="s">
        <v>366</v>
      </c>
      <c r="B889" t="s">
        <v>6</v>
      </c>
      <c r="C889" t="s">
        <v>0</v>
      </c>
      <c r="D889" t="s">
        <v>343</v>
      </c>
      <c r="E889" t="s">
        <v>196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2">
      <c r="A890" t="s">
        <v>366</v>
      </c>
      <c r="B890" t="s">
        <v>6</v>
      </c>
      <c r="C890" t="s">
        <v>0</v>
      </c>
      <c r="D890" t="s">
        <v>343</v>
      </c>
      <c r="E890" t="s">
        <v>198</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2">
      <c r="A891" t="s">
        <v>366</v>
      </c>
      <c r="B891" t="s">
        <v>6</v>
      </c>
      <c r="C891" t="s">
        <v>0</v>
      </c>
      <c r="D891" t="s">
        <v>343</v>
      </c>
      <c r="E891" t="s">
        <v>200</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2">
      <c r="A892" t="s">
        <v>366</v>
      </c>
      <c r="B892" t="s">
        <v>6</v>
      </c>
      <c r="C892" t="s">
        <v>0</v>
      </c>
      <c r="D892" t="s">
        <v>344</v>
      </c>
      <c r="E892" t="s">
        <v>201</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2">
      <c r="A893" t="s">
        <v>366</v>
      </c>
      <c r="B893" t="s">
        <v>6</v>
      </c>
      <c r="C893" t="s">
        <v>0</v>
      </c>
      <c r="D893" t="s">
        <v>344</v>
      </c>
      <c r="E893" t="s">
        <v>205</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2">
      <c r="A894" t="s">
        <v>366</v>
      </c>
      <c r="B894" t="s">
        <v>6</v>
      </c>
      <c r="C894" t="s">
        <v>0</v>
      </c>
      <c r="D894" t="s">
        <v>344</v>
      </c>
      <c r="E894" t="s">
        <v>209</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2">
      <c r="A895" t="s">
        <v>366</v>
      </c>
      <c r="B895" t="s">
        <v>6</v>
      </c>
      <c r="C895" t="s">
        <v>0</v>
      </c>
      <c r="D895" t="s">
        <v>344</v>
      </c>
      <c r="E895" t="s">
        <v>211</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2">
      <c r="A896" t="s">
        <v>366</v>
      </c>
      <c r="B896" t="s">
        <v>6</v>
      </c>
      <c r="C896" t="s">
        <v>0</v>
      </c>
      <c r="D896" t="s">
        <v>345</v>
      </c>
      <c r="E896" t="s">
        <v>251</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2">
      <c r="A897" t="s">
        <v>366</v>
      </c>
      <c r="B897" t="s">
        <v>6</v>
      </c>
      <c r="C897" t="s">
        <v>0</v>
      </c>
      <c r="D897" t="s">
        <v>345</v>
      </c>
      <c r="E897" t="s">
        <v>263</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2">
      <c r="A898" t="s">
        <v>366</v>
      </c>
      <c r="B898" t="s">
        <v>6</v>
      </c>
      <c r="C898" t="s">
        <v>0</v>
      </c>
      <c r="D898" t="s">
        <v>345</v>
      </c>
      <c r="E898" t="s">
        <v>264</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2">
      <c r="A899" t="s">
        <v>366</v>
      </c>
      <c r="B899" t="s">
        <v>6</v>
      </c>
      <c r="C899" t="s">
        <v>0</v>
      </c>
      <c r="D899" t="s">
        <v>345</v>
      </c>
      <c r="E899" t="s">
        <v>269</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2">
      <c r="A900" t="s">
        <v>366</v>
      </c>
      <c r="B900" t="s">
        <v>6</v>
      </c>
      <c r="C900" t="s">
        <v>0</v>
      </c>
      <c r="D900" t="s">
        <v>346</v>
      </c>
      <c r="E900" t="s">
        <v>270</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2">
      <c r="A901" t="s">
        <v>366</v>
      </c>
      <c r="B901" t="s">
        <v>6</v>
      </c>
      <c r="C901" t="s">
        <v>0</v>
      </c>
      <c r="D901" t="s">
        <v>346</v>
      </c>
      <c r="E901" t="s">
        <v>271</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2">
      <c r="A902" t="s">
        <v>366</v>
      </c>
      <c r="B902" t="s">
        <v>6</v>
      </c>
      <c r="C902" t="s">
        <v>0</v>
      </c>
      <c r="D902" t="s">
        <v>346</v>
      </c>
      <c r="E902" t="s">
        <v>272</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2">
      <c r="A903" t="s">
        <v>366</v>
      </c>
      <c r="B903" t="s">
        <v>6</v>
      </c>
      <c r="C903" t="s">
        <v>0</v>
      </c>
      <c r="D903" t="s">
        <v>346</v>
      </c>
      <c r="E903" t="s">
        <v>274</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2">
      <c r="A904" t="s">
        <v>366</v>
      </c>
      <c r="B904" t="s">
        <v>6</v>
      </c>
      <c r="C904" t="s">
        <v>0</v>
      </c>
      <c r="D904" t="s">
        <v>347</v>
      </c>
      <c r="E904" t="s">
        <v>277</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2">
      <c r="A905" t="s">
        <v>366</v>
      </c>
      <c r="B905" t="s">
        <v>6</v>
      </c>
      <c r="C905" t="s">
        <v>0</v>
      </c>
      <c r="D905" t="s">
        <v>347</v>
      </c>
      <c r="E905" t="s">
        <v>279</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2">
      <c r="A906" t="s">
        <v>366</v>
      </c>
      <c r="B906" t="s">
        <v>6</v>
      </c>
      <c r="C906" t="s">
        <v>0</v>
      </c>
      <c r="D906" t="s">
        <v>347</v>
      </c>
      <c r="E906" t="s">
        <v>280</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2">
      <c r="A907" t="s">
        <v>366</v>
      </c>
      <c r="B907" t="s">
        <v>6</v>
      </c>
      <c r="C907" t="s">
        <v>0</v>
      </c>
      <c r="D907" t="s">
        <v>347</v>
      </c>
      <c r="E907" t="s">
        <v>282</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2">
      <c r="A908" t="s">
        <v>366</v>
      </c>
      <c r="B908" t="s">
        <v>6</v>
      </c>
      <c r="C908" t="s">
        <v>0</v>
      </c>
      <c r="D908" t="s">
        <v>348</v>
      </c>
      <c r="E908" t="s">
        <v>283</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2">
      <c r="A909" t="s">
        <v>366</v>
      </c>
      <c r="B909" t="s">
        <v>6</v>
      </c>
      <c r="C909" t="s">
        <v>0</v>
      </c>
      <c r="D909" t="s">
        <v>348</v>
      </c>
      <c r="E909" t="s">
        <v>284</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2">
      <c r="A910" t="s">
        <v>366</v>
      </c>
      <c r="B910" t="s">
        <v>6</v>
      </c>
      <c r="C910" t="s">
        <v>0</v>
      </c>
      <c r="D910" t="s">
        <v>348</v>
      </c>
      <c r="E910" t="s">
        <v>287</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2">
      <c r="A911" t="s">
        <v>366</v>
      </c>
      <c r="B911" t="s">
        <v>6</v>
      </c>
      <c r="C911" t="s">
        <v>0</v>
      </c>
      <c r="D911" t="s">
        <v>348</v>
      </c>
      <c r="E911" t="s">
        <v>289</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2">
      <c r="A912" t="s">
        <v>366</v>
      </c>
      <c r="B912" t="s">
        <v>6</v>
      </c>
      <c r="C912" t="s">
        <v>0</v>
      </c>
      <c r="D912" t="s">
        <v>349</v>
      </c>
      <c r="E912" t="s">
        <v>290</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2">
      <c r="A913" t="s">
        <v>366</v>
      </c>
      <c r="B913" t="s">
        <v>6</v>
      </c>
      <c r="C913" t="s">
        <v>0</v>
      </c>
      <c r="D913" t="s">
        <v>349</v>
      </c>
      <c r="E913" t="s">
        <v>291</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2">
      <c r="A914" t="s">
        <v>366</v>
      </c>
      <c r="B914" t="s">
        <v>6</v>
      </c>
      <c r="C914" t="s">
        <v>0</v>
      </c>
      <c r="D914" t="s">
        <v>349</v>
      </c>
      <c r="E914" t="s">
        <v>293</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2">
      <c r="A915" t="s">
        <v>366</v>
      </c>
      <c r="B915" t="s">
        <v>6</v>
      </c>
      <c r="C915" t="s">
        <v>0</v>
      </c>
      <c r="D915" t="s">
        <v>349</v>
      </c>
      <c r="E915" t="s">
        <v>308</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2">
      <c r="A916" t="s">
        <v>366</v>
      </c>
      <c r="B916" t="s">
        <v>6</v>
      </c>
      <c r="C916" t="s">
        <v>0</v>
      </c>
      <c r="D916" t="s">
        <v>350</v>
      </c>
      <c r="E916" t="s">
        <v>311</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2">
      <c r="A917" t="s">
        <v>367</v>
      </c>
      <c r="B917" t="s">
        <v>7</v>
      </c>
      <c r="C917" t="s">
        <v>0</v>
      </c>
      <c r="D917" t="s">
        <v>335</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2">
      <c r="A918" t="s">
        <v>367</v>
      </c>
      <c r="B918" t="s">
        <v>7</v>
      </c>
      <c r="C918" t="s">
        <v>0</v>
      </c>
      <c r="D918" t="s">
        <v>335</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2">
      <c r="A919" t="s">
        <v>367</v>
      </c>
      <c r="B919" t="s">
        <v>7</v>
      </c>
      <c r="C919" t="s">
        <v>0</v>
      </c>
      <c r="D919" t="s">
        <v>335</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2">
      <c r="A920" t="s">
        <v>367</v>
      </c>
      <c r="B920" t="s">
        <v>7</v>
      </c>
      <c r="C920" t="s">
        <v>0</v>
      </c>
      <c r="D920" t="s">
        <v>335</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2">
      <c r="A921" t="s">
        <v>367</v>
      </c>
      <c r="B921" t="s">
        <v>7</v>
      </c>
      <c r="C921" t="s">
        <v>0</v>
      </c>
      <c r="D921" t="s">
        <v>336</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2">
      <c r="A922" t="s">
        <v>367</v>
      </c>
      <c r="B922" t="s">
        <v>7</v>
      </c>
      <c r="C922" t="s">
        <v>0</v>
      </c>
      <c r="D922" t="s">
        <v>336</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2">
      <c r="A923" t="s">
        <v>367</v>
      </c>
      <c r="B923" t="s">
        <v>7</v>
      </c>
      <c r="C923" t="s">
        <v>0</v>
      </c>
      <c r="D923" t="s">
        <v>336</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2">
      <c r="A924" t="s">
        <v>367</v>
      </c>
      <c r="B924" t="s">
        <v>7</v>
      </c>
      <c r="C924" t="s">
        <v>0</v>
      </c>
      <c r="D924" t="s">
        <v>336</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2">
      <c r="A925" t="s">
        <v>367</v>
      </c>
      <c r="B925" t="s">
        <v>7</v>
      </c>
      <c r="C925" t="s">
        <v>0</v>
      </c>
      <c r="D925" t="s">
        <v>337</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2">
      <c r="A926" t="s">
        <v>367</v>
      </c>
      <c r="B926" t="s">
        <v>7</v>
      </c>
      <c r="C926" t="s">
        <v>0</v>
      </c>
      <c r="D926" t="s">
        <v>337</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2">
      <c r="A927" t="s">
        <v>367</v>
      </c>
      <c r="B927" t="s">
        <v>7</v>
      </c>
      <c r="C927" t="s">
        <v>0</v>
      </c>
      <c r="D927" t="s">
        <v>337</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2">
      <c r="A928" t="s">
        <v>367</v>
      </c>
      <c r="B928" t="s">
        <v>7</v>
      </c>
      <c r="C928" t="s">
        <v>0</v>
      </c>
      <c r="D928" t="s">
        <v>337</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2">
      <c r="A929" t="s">
        <v>367</v>
      </c>
      <c r="B929" t="s">
        <v>7</v>
      </c>
      <c r="C929" t="s">
        <v>0</v>
      </c>
      <c r="D929" t="s">
        <v>338</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2">
      <c r="A930" t="s">
        <v>367</v>
      </c>
      <c r="B930" t="s">
        <v>7</v>
      </c>
      <c r="C930" t="s">
        <v>0</v>
      </c>
      <c r="D930" t="s">
        <v>338</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2">
      <c r="A931" t="s">
        <v>367</v>
      </c>
      <c r="B931" t="s">
        <v>7</v>
      </c>
      <c r="C931" t="s">
        <v>0</v>
      </c>
      <c r="D931" t="s">
        <v>338</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2">
      <c r="A932" t="s">
        <v>367</v>
      </c>
      <c r="B932" t="s">
        <v>7</v>
      </c>
      <c r="C932" t="s">
        <v>0</v>
      </c>
      <c r="D932" t="s">
        <v>338</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2">
      <c r="A933" t="s">
        <v>367</v>
      </c>
      <c r="B933" t="s">
        <v>7</v>
      </c>
      <c r="C933" t="s">
        <v>0</v>
      </c>
      <c r="D933" t="s">
        <v>339</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2">
      <c r="A934" t="s">
        <v>367</v>
      </c>
      <c r="B934" t="s">
        <v>7</v>
      </c>
      <c r="C934" t="s">
        <v>0</v>
      </c>
      <c r="D934" t="s">
        <v>339</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2">
      <c r="A935" t="s">
        <v>367</v>
      </c>
      <c r="B935" t="s">
        <v>7</v>
      </c>
      <c r="C935" t="s">
        <v>0</v>
      </c>
      <c r="D935" t="s">
        <v>339</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2">
      <c r="A936" t="s">
        <v>367</v>
      </c>
      <c r="B936" t="s">
        <v>7</v>
      </c>
      <c r="C936" t="s">
        <v>0</v>
      </c>
      <c r="D936" t="s">
        <v>339</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2">
      <c r="A937" t="s">
        <v>367</v>
      </c>
      <c r="B937" t="s">
        <v>7</v>
      </c>
      <c r="C937" t="s">
        <v>0</v>
      </c>
      <c r="D937" t="s">
        <v>340</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2">
      <c r="A938" t="s">
        <v>367</v>
      </c>
      <c r="B938" t="s">
        <v>7</v>
      </c>
      <c r="C938" t="s">
        <v>0</v>
      </c>
      <c r="D938" t="s">
        <v>340</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2">
      <c r="A939" t="s">
        <v>367</v>
      </c>
      <c r="B939" t="s">
        <v>7</v>
      </c>
      <c r="C939" t="s">
        <v>0</v>
      </c>
      <c r="D939" t="s">
        <v>340</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2">
      <c r="A940" t="s">
        <v>367</v>
      </c>
      <c r="B940" t="s">
        <v>7</v>
      </c>
      <c r="C940" t="s">
        <v>0</v>
      </c>
      <c r="D940" t="s">
        <v>340</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2">
      <c r="A941" t="s">
        <v>367</v>
      </c>
      <c r="B941" t="s">
        <v>7</v>
      </c>
      <c r="C941" t="s">
        <v>0</v>
      </c>
      <c r="D941" t="s">
        <v>341</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2">
      <c r="A942" t="s">
        <v>367</v>
      </c>
      <c r="B942" t="s">
        <v>7</v>
      </c>
      <c r="C942" t="s">
        <v>0</v>
      </c>
      <c r="D942" t="s">
        <v>341</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2">
      <c r="A943" t="s">
        <v>367</v>
      </c>
      <c r="B943" t="s">
        <v>7</v>
      </c>
      <c r="C943" t="s">
        <v>0</v>
      </c>
      <c r="D943" t="s">
        <v>341</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2">
      <c r="A944" t="s">
        <v>367</v>
      </c>
      <c r="B944" t="s">
        <v>7</v>
      </c>
      <c r="C944" t="s">
        <v>0</v>
      </c>
      <c r="D944" t="s">
        <v>341</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2">
      <c r="A945" t="s">
        <v>367</v>
      </c>
      <c r="B945" t="s">
        <v>7</v>
      </c>
      <c r="C945" t="s">
        <v>0</v>
      </c>
      <c r="D945" t="s">
        <v>342</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2">
      <c r="A946" t="s">
        <v>367</v>
      </c>
      <c r="B946" t="s">
        <v>7</v>
      </c>
      <c r="C946" t="s">
        <v>0</v>
      </c>
      <c r="D946" t="s">
        <v>342</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2">
      <c r="A947" t="s">
        <v>367</v>
      </c>
      <c r="B947" t="s">
        <v>7</v>
      </c>
      <c r="C947" t="s">
        <v>0</v>
      </c>
      <c r="D947" t="s">
        <v>342</v>
      </c>
      <c r="E947" t="s">
        <v>179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2">
      <c r="A948" t="s">
        <v>367</v>
      </c>
      <c r="B948" t="s">
        <v>7</v>
      </c>
      <c r="C948" t="s">
        <v>0</v>
      </c>
      <c r="D948" t="s">
        <v>342</v>
      </c>
      <c r="E948" t="s">
        <v>180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2">
      <c r="A949" t="s">
        <v>367</v>
      </c>
      <c r="B949" t="s">
        <v>7</v>
      </c>
      <c r="C949" t="s">
        <v>0</v>
      </c>
      <c r="D949" t="s">
        <v>343</v>
      </c>
      <c r="E949" t="s">
        <v>194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2">
      <c r="A950" t="s">
        <v>367</v>
      </c>
      <c r="B950" t="s">
        <v>7</v>
      </c>
      <c r="C950" t="s">
        <v>0</v>
      </c>
      <c r="D950" t="s">
        <v>343</v>
      </c>
      <c r="E950" t="s">
        <v>196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2">
      <c r="A951" t="s">
        <v>367</v>
      </c>
      <c r="B951" t="s">
        <v>7</v>
      </c>
      <c r="C951" t="s">
        <v>0</v>
      </c>
      <c r="D951" t="s">
        <v>343</v>
      </c>
      <c r="E951" t="s">
        <v>198</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2">
      <c r="A952" t="s">
        <v>367</v>
      </c>
      <c r="B952" t="s">
        <v>7</v>
      </c>
      <c r="C952" t="s">
        <v>0</v>
      </c>
      <c r="D952" t="s">
        <v>343</v>
      </c>
      <c r="E952" t="s">
        <v>200</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2">
      <c r="A953" t="s">
        <v>367</v>
      </c>
      <c r="B953" t="s">
        <v>7</v>
      </c>
      <c r="C953" t="s">
        <v>0</v>
      </c>
      <c r="D953" t="s">
        <v>344</v>
      </c>
      <c r="E953" t="s">
        <v>201</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2">
      <c r="A954" t="s">
        <v>367</v>
      </c>
      <c r="B954" t="s">
        <v>7</v>
      </c>
      <c r="C954" t="s">
        <v>0</v>
      </c>
      <c r="D954" t="s">
        <v>344</v>
      </c>
      <c r="E954" t="s">
        <v>205</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2">
      <c r="A955" t="s">
        <v>367</v>
      </c>
      <c r="B955" t="s">
        <v>7</v>
      </c>
      <c r="C955" t="s">
        <v>0</v>
      </c>
      <c r="D955" t="s">
        <v>344</v>
      </c>
      <c r="E955" t="s">
        <v>209</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2">
      <c r="A956" t="s">
        <v>367</v>
      </c>
      <c r="B956" t="s">
        <v>7</v>
      </c>
      <c r="C956" t="s">
        <v>0</v>
      </c>
      <c r="D956" t="s">
        <v>344</v>
      </c>
      <c r="E956" t="s">
        <v>211</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2">
      <c r="A957" t="s">
        <v>367</v>
      </c>
      <c r="B957" t="s">
        <v>7</v>
      </c>
      <c r="C957" t="s">
        <v>0</v>
      </c>
      <c r="D957" t="s">
        <v>345</v>
      </c>
      <c r="E957" t="s">
        <v>251</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2">
      <c r="A958" t="s">
        <v>367</v>
      </c>
      <c r="B958" t="s">
        <v>7</v>
      </c>
      <c r="C958" t="s">
        <v>0</v>
      </c>
      <c r="D958" t="s">
        <v>345</v>
      </c>
      <c r="E958" t="s">
        <v>263</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2">
      <c r="A959" t="s">
        <v>367</v>
      </c>
      <c r="B959" t="s">
        <v>7</v>
      </c>
      <c r="C959" t="s">
        <v>0</v>
      </c>
      <c r="D959" t="s">
        <v>345</v>
      </c>
      <c r="E959" t="s">
        <v>264</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2">
      <c r="A960" t="s">
        <v>367</v>
      </c>
      <c r="B960" t="s">
        <v>7</v>
      </c>
      <c r="C960" t="s">
        <v>0</v>
      </c>
      <c r="D960" t="s">
        <v>345</v>
      </c>
      <c r="E960" t="s">
        <v>269</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2">
      <c r="A961" t="s">
        <v>367</v>
      </c>
      <c r="B961" t="s">
        <v>7</v>
      </c>
      <c r="C961" t="s">
        <v>0</v>
      </c>
      <c r="D961" t="s">
        <v>346</v>
      </c>
      <c r="E961" t="s">
        <v>270</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2">
      <c r="A962" t="s">
        <v>367</v>
      </c>
      <c r="B962" t="s">
        <v>7</v>
      </c>
      <c r="C962" t="s">
        <v>0</v>
      </c>
      <c r="D962" t="s">
        <v>346</v>
      </c>
      <c r="E962" t="s">
        <v>271</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2">
      <c r="A963" t="s">
        <v>367</v>
      </c>
      <c r="B963" t="s">
        <v>7</v>
      </c>
      <c r="C963" t="s">
        <v>0</v>
      </c>
      <c r="D963" t="s">
        <v>346</v>
      </c>
      <c r="E963" t="s">
        <v>272</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2">
      <c r="A964" t="s">
        <v>367</v>
      </c>
      <c r="B964" t="s">
        <v>7</v>
      </c>
      <c r="C964" t="s">
        <v>0</v>
      </c>
      <c r="D964" t="s">
        <v>346</v>
      </c>
      <c r="E964" t="s">
        <v>274</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2">
      <c r="A965" t="s">
        <v>367</v>
      </c>
      <c r="B965" t="s">
        <v>7</v>
      </c>
      <c r="C965" t="s">
        <v>0</v>
      </c>
      <c r="D965" t="s">
        <v>347</v>
      </c>
      <c r="E965" t="s">
        <v>277</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2">
      <c r="A966" t="s">
        <v>367</v>
      </c>
      <c r="B966" t="s">
        <v>7</v>
      </c>
      <c r="C966" t="s">
        <v>0</v>
      </c>
      <c r="D966" t="s">
        <v>347</v>
      </c>
      <c r="E966" t="s">
        <v>279</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2">
      <c r="A967" t="s">
        <v>367</v>
      </c>
      <c r="B967" t="s">
        <v>7</v>
      </c>
      <c r="C967" t="s">
        <v>0</v>
      </c>
      <c r="D967" t="s">
        <v>347</v>
      </c>
      <c r="E967" t="s">
        <v>280</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2">
      <c r="A968" t="s">
        <v>367</v>
      </c>
      <c r="B968" t="s">
        <v>7</v>
      </c>
      <c r="C968" t="s">
        <v>0</v>
      </c>
      <c r="D968" t="s">
        <v>347</v>
      </c>
      <c r="E968" t="s">
        <v>282</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2">
      <c r="A969" t="s">
        <v>367</v>
      </c>
      <c r="B969" t="s">
        <v>7</v>
      </c>
      <c r="C969" t="s">
        <v>0</v>
      </c>
      <c r="D969" t="s">
        <v>348</v>
      </c>
      <c r="E969" t="s">
        <v>283</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2">
      <c r="A970" t="s">
        <v>367</v>
      </c>
      <c r="B970" t="s">
        <v>7</v>
      </c>
      <c r="C970" t="s">
        <v>0</v>
      </c>
      <c r="D970" t="s">
        <v>348</v>
      </c>
      <c r="E970" t="s">
        <v>284</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2">
      <c r="A971" t="s">
        <v>367</v>
      </c>
      <c r="B971" t="s">
        <v>7</v>
      </c>
      <c r="C971" t="s">
        <v>0</v>
      </c>
      <c r="D971" t="s">
        <v>348</v>
      </c>
      <c r="E971" t="s">
        <v>287</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2">
      <c r="A972" t="s">
        <v>367</v>
      </c>
      <c r="B972" t="s">
        <v>7</v>
      </c>
      <c r="C972" t="s">
        <v>0</v>
      </c>
      <c r="D972" t="s">
        <v>348</v>
      </c>
      <c r="E972" t="s">
        <v>289</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2">
      <c r="A973" t="s">
        <v>367</v>
      </c>
      <c r="B973" t="s">
        <v>7</v>
      </c>
      <c r="C973" t="s">
        <v>0</v>
      </c>
      <c r="D973" t="s">
        <v>349</v>
      </c>
      <c r="E973" t="s">
        <v>290</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2">
      <c r="A974" t="s">
        <v>367</v>
      </c>
      <c r="B974" t="s">
        <v>7</v>
      </c>
      <c r="C974" t="s">
        <v>0</v>
      </c>
      <c r="D974" t="s">
        <v>349</v>
      </c>
      <c r="E974" t="s">
        <v>291</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2">
      <c r="A975" t="s">
        <v>367</v>
      </c>
      <c r="B975" t="s">
        <v>7</v>
      </c>
      <c r="C975" t="s">
        <v>0</v>
      </c>
      <c r="D975" t="s">
        <v>349</v>
      </c>
      <c r="E975" t="s">
        <v>293</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2">
      <c r="A976" t="s">
        <v>367</v>
      </c>
      <c r="B976" t="s">
        <v>7</v>
      </c>
      <c r="C976" t="s">
        <v>0</v>
      </c>
      <c r="D976" t="s">
        <v>349</v>
      </c>
      <c r="E976" t="s">
        <v>308</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2">
      <c r="A977" t="s">
        <v>367</v>
      </c>
      <c r="B977" t="s">
        <v>7</v>
      </c>
      <c r="C977" t="s">
        <v>0</v>
      </c>
      <c r="D977" t="s">
        <v>350</v>
      </c>
      <c r="E977" t="s">
        <v>311</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2">
      <c r="A978" t="s">
        <v>368</v>
      </c>
      <c r="B978" t="s">
        <v>8</v>
      </c>
      <c r="C978" t="s">
        <v>0</v>
      </c>
      <c r="D978" t="s">
        <v>335</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2">
      <c r="A979" t="s">
        <v>368</v>
      </c>
      <c r="B979" t="s">
        <v>8</v>
      </c>
      <c r="C979" t="s">
        <v>0</v>
      </c>
      <c r="D979" t="s">
        <v>335</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2">
      <c r="A980" t="s">
        <v>368</v>
      </c>
      <c r="B980" t="s">
        <v>8</v>
      </c>
      <c r="C980" t="s">
        <v>0</v>
      </c>
      <c r="D980" t="s">
        <v>335</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2">
      <c r="A981" t="s">
        <v>368</v>
      </c>
      <c r="B981" t="s">
        <v>8</v>
      </c>
      <c r="C981" t="s">
        <v>0</v>
      </c>
      <c r="D981" t="s">
        <v>335</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2">
      <c r="A982" t="s">
        <v>368</v>
      </c>
      <c r="B982" t="s">
        <v>8</v>
      </c>
      <c r="C982" t="s">
        <v>0</v>
      </c>
      <c r="D982" t="s">
        <v>336</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2">
      <c r="A983" t="s">
        <v>368</v>
      </c>
      <c r="B983" t="s">
        <v>8</v>
      </c>
      <c r="C983" t="s">
        <v>0</v>
      </c>
      <c r="D983" t="s">
        <v>336</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2">
      <c r="A984" t="s">
        <v>368</v>
      </c>
      <c r="B984" t="s">
        <v>8</v>
      </c>
      <c r="C984" t="s">
        <v>0</v>
      </c>
      <c r="D984" t="s">
        <v>336</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2">
      <c r="A985" t="s">
        <v>368</v>
      </c>
      <c r="B985" t="s">
        <v>8</v>
      </c>
      <c r="C985" t="s">
        <v>0</v>
      </c>
      <c r="D985" t="s">
        <v>336</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2">
      <c r="A986" t="s">
        <v>368</v>
      </c>
      <c r="B986" t="s">
        <v>8</v>
      </c>
      <c r="C986" t="s">
        <v>0</v>
      </c>
      <c r="D986" t="s">
        <v>337</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2">
      <c r="A987" t="s">
        <v>368</v>
      </c>
      <c r="B987" t="s">
        <v>8</v>
      </c>
      <c r="C987" t="s">
        <v>0</v>
      </c>
      <c r="D987" t="s">
        <v>337</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2">
      <c r="A988" t="s">
        <v>368</v>
      </c>
      <c r="B988" t="s">
        <v>8</v>
      </c>
      <c r="C988" t="s">
        <v>0</v>
      </c>
      <c r="D988" t="s">
        <v>337</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2">
      <c r="A989" t="s">
        <v>368</v>
      </c>
      <c r="B989" t="s">
        <v>8</v>
      </c>
      <c r="C989" t="s">
        <v>0</v>
      </c>
      <c r="D989" t="s">
        <v>337</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2">
      <c r="A990" t="s">
        <v>368</v>
      </c>
      <c r="B990" t="s">
        <v>8</v>
      </c>
      <c r="C990" t="s">
        <v>0</v>
      </c>
      <c r="D990" t="s">
        <v>338</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2">
      <c r="A991" t="s">
        <v>368</v>
      </c>
      <c r="B991" t="s">
        <v>8</v>
      </c>
      <c r="C991" t="s">
        <v>0</v>
      </c>
      <c r="D991" t="s">
        <v>338</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2">
      <c r="A992" t="s">
        <v>368</v>
      </c>
      <c r="B992" t="s">
        <v>8</v>
      </c>
      <c r="C992" t="s">
        <v>0</v>
      </c>
      <c r="D992" t="s">
        <v>338</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2">
      <c r="A993" t="s">
        <v>368</v>
      </c>
      <c r="B993" t="s">
        <v>8</v>
      </c>
      <c r="C993" t="s">
        <v>0</v>
      </c>
      <c r="D993" t="s">
        <v>338</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2">
      <c r="A994" t="s">
        <v>368</v>
      </c>
      <c r="B994" t="s">
        <v>8</v>
      </c>
      <c r="C994" t="s">
        <v>0</v>
      </c>
      <c r="D994" t="s">
        <v>339</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2">
      <c r="A995" t="s">
        <v>368</v>
      </c>
      <c r="B995" t="s">
        <v>8</v>
      </c>
      <c r="C995" t="s">
        <v>0</v>
      </c>
      <c r="D995" t="s">
        <v>339</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2">
      <c r="A996" t="s">
        <v>368</v>
      </c>
      <c r="B996" t="s">
        <v>8</v>
      </c>
      <c r="C996" t="s">
        <v>0</v>
      </c>
      <c r="D996" t="s">
        <v>339</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2">
      <c r="A997" t="s">
        <v>368</v>
      </c>
      <c r="B997" t="s">
        <v>8</v>
      </c>
      <c r="C997" t="s">
        <v>0</v>
      </c>
      <c r="D997" t="s">
        <v>339</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2">
      <c r="A998" t="s">
        <v>368</v>
      </c>
      <c r="B998" t="s">
        <v>8</v>
      </c>
      <c r="C998" t="s">
        <v>0</v>
      </c>
      <c r="D998" t="s">
        <v>340</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2">
      <c r="A999" t="s">
        <v>368</v>
      </c>
      <c r="B999" t="s">
        <v>8</v>
      </c>
      <c r="C999" t="s">
        <v>0</v>
      </c>
      <c r="D999" t="s">
        <v>340</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2">
      <c r="A1000" t="s">
        <v>368</v>
      </c>
      <c r="B1000" t="s">
        <v>8</v>
      </c>
      <c r="C1000" t="s">
        <v>0</v>
      </c>
      <c r="D1000" t="s">
        <v>340</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2">
      <c r="A1001" t="s">
        <v>368</v>
      </c>
      <c r="B1001" t="s">
        <v>8</v>
      </c>
      <c r="C1001" t="s">
        <v>0</v>
      </c>
      <c r="D1001" t="s">
        <v>340</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2">
      <c r="A1002" t="s">
        <v>368</v>
      </c>
      <c r="B1002" t="s">
        <v>8</v>
      </c>
      <c r="C1002" t="s">
        <v>0</v>
      </c>
      <c r="D1002" t="s">
        <v>341</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2">
      <c r="A1003" t="s">
        <v>368</v>
      </c>
      <c r="B1003" t="s">
        <v>8</v>
      </c>
      <c r="C1003" t="s">
        <v>0</v>
      </c>
      <c r="D1003" t="s">
        <v>341</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2">
      <c r="A1004" t="s">
        <v>368</v>
      </c>
      <c r="B1004" t="s">
        <v>8</v>
      </c>
      <c r="C1004" t="s">
        <v>0</v>
      </c>
      <c r="D1004" t="s">
        <v>341</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2">
      <c r="A1005" t="s">
        <v>368</v>
      </c>
      <c r="B1005" t="s">
        <v>8</v>
      </c>
      <c r="C1005" t="s">
        <v>0</v>
      </c>
      <c r="D1005" t="s">
        <v>341</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2">
      <c r="A1006" t="s">
        <v>368</v>
      </c>
      <c r="B1006" t="s">
        <v>8</v>
      </c>
      <c r="C1006" t="s">
        <v>0</v>
      </c>
      <c r="D1006" t="s">
        <v>342</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2">
      <c r="A1007" t="s">
        <v>368</v>
      </c>
      <c r="B1007" t="s">
        <v>8</v>
      </c>
      <c r="C1007" t="s">
        <v>0</v>
      </c>
      <c r="D1007" t="s">
        <v>342</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2">
      <c r="A1008" t="s">
        <v>368</v>
      </c>
      <c r="B1008" t="s">
        <v>8</v>
      </c>
      <c r="C1008" t="s">
        <v>0</v>
      </c>
      <c r="D1008" t="s">
        <v>342</v>
      </c>
      <c r="E1008" t="s">
        <v>179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2">
      <c r="A1009" t="s">
        <v>368</v>
      </c>
      <c r="B1009" t="s">
        <v>8</v>
      </c>
      <c r="C1009" t="s">
        <v>0</v>
      </c>
      <c r="D1009" t="s">
        <v>342</v>
      </c>
      <c r="E1009" t="s">
        <v>180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2">
      <c r="A1010" t="s">
        <v>368</v>
      </c>
      <c r="B1010" t="s">
        <v>8</v>
      </c>
      <c r="C1010" t="s">
        <v>0</v>
      </c>
      <c r="D1010" t="s">
        <v>343</v>
      </c>
      <c r="E1010" t="s">
        <v>194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2">
      <c r="A1011" t="s">
        <v>368</v>
      </c>
      <c r="B1011" t="s">
        <v>8</v>
      </c>
      <c r="C1011" t="s">
        <v>0</v>
      </c>
      <c r="D1011" t="s">
        <v>343</v>
      </c>
      <c r="E1011" t="s">
        <v>196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2">
      <c r="A1012" t="s">
        <v>368</v>
      </c>
      <c r="B1012" t="s">
        <v>8</v>
      </c>
      <c r="C1012" t="s">
        <v>0</v>
      </c>
      <c r="D1012" t="s">
        <v>343</v>
      </c>
      <c r="E1012" t="s">
        <v>198</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2">
      <c r="A1013" t="s">
        <v>368</v>
      </c>
      <c r="B1013" t="s">
        <v>8</v>
      </c>
      <c r="C1013" t="s">
        <v>0</v>
      </c>
      <c r="D1013" t="s">
        <v>343</v>
      </c>
      <c r="E1013" t="s">
        <v>200</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2">
      <c r="A1014" t="s">
        <v>368</v>
      </c>
      <c r="B1014" t="s">
        <v>8</v>
      </c>
      <c r="C1014" t="s">
        <v>0</v>
      </c>
      <c r="D1014" t="s">
        <v>344</v>
      </c>
      <c r="E1014" t="s">
        <v>201</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2">
      <c r="A1015" t="s">
        <v>368</v>
      </c>
      <c r="B1015" t="s">
        <v>8</v>
      </c>
      <c r="C1015" t="s">
        <v>0</v>
      </c>
      <c r="D1015" t="s">
        <v>344</v>
      </c>
      <c r="E1015" t="s">
        <v>205</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2">
      <c r="A1016" t="s">
        <v>368</v>
      </c>
      <c r="B1016" t="s">
        <v>8</v>
      </c>
      <c r="C1016" t="s">
        <v>0</v>
      </c>
      <c r="D1016" t="s">
        <v>344</v>
      </c>
      <c r="E1016" t="s">
        <v>209</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2">
      <c r="A1017" t="s">
        <v>368</v>
      </c>
      <c r="B1017" t="s">
        <v>8</v>
      </c>
      <c r="C1017" t="s">
        <v>0</v>
      </c>
      <c r="D1017" t="s">
        <v>344</v>
      </c>
      <c r="E1017" t="s">
        <v>211</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2">
      <c r="A1018" t="s">
        <v>368</v>
      </c>
      <c r="B1018" t="s">
        <v>8</v>
      </c>
      <c r="C1018" t="s">
        <v>0</v>
      </c>
      <c r="D1018" t="s">
        <v>345</v>
      </c>
      <c r="E1018" t="s">
        <v>251</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2">
      <c r="A1019" t="s">
        <v>368</v>
      </c>
      <c r="B1019" t="s">
        <v>8</v>
      </c>
      <c r="C1019" t="s">
        <v>0</v>
      </c>
      <c r="D1019" t="s">
        <v>345</v>
      </c>
      <c r="E1019" t="s">
        <v>263</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2">
      <c r="A1020" t="s">
        <v>368</v>
      </c>
      <c r="B1020" t="s">
        <v>8</v>
      </c>
      <c r="C1020" t="s">
        <v>0</v>
      </c>
      <c r="D1020" t="s">
        <v>345</v>
      </c>
      <c r="E1020" t="s">
        <v>264</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2">
      <c r="A1021" t="s">
        <v>368</v>
      </c>
      <c r="B1021" t="s">
        <v>8</v>
      </c>
      <c r="C1021" t="s">
        <v>0</v>
      </c>
      <c r="D1021" t="s">
        <v>345</v>
      </c>
      <c r="E1021" t="s">
        <v>269</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2">
      <c r="A1022" t="s">
        <v>368</v>
      </c>
      <c r="B1022" t="s">
        <v>8</v>
      </c>
      <c r="C1022" t="s">
        <v>0</v>
      </c>
      <c r="D1022" t="s">
        <v>346</v>
      </c>
      <c r="E1022" t="s">
        <v>270</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2">
      <c r="A1023" t="s">
        <v>368</v>
      </c>
      <c r="B1023" t="s">
        <v>8</v>
      </c>
      <c r="C1023" t="s">
        <v>0</v>
      </c>
      <c r="D1023" t="s">
        <v>346</v>
      </c>
      <c r="E1023" t="s">
        <v>271</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2">
      <c r="A1024" t="s">
        <v>368</v>
      </c>
      <c r="B1024" t="s">
        <v>8</v>
      </c>
      <c r="C1024" t="s">
        <v>0</v>
      </c>
      <c r="D1024" t="s">
        <v>346</v>
      </c>
      <c r="E1024" t="s">
        <v>272</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2">
      <c r="A1025" t="s">
        <v>368</v>
      </c>
      <c r="B1025" t="s">
        <v>8</v>
      </c>
      <c r="C1025" t="s">
        <v>0</v>
      </c>
      <c r="D1025" t="s">
        <v>346</v>
      </c>
      <c r="E1025" t="s">
        <v>274</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2">
      <c r="A1026" t="s">
        <v>368</v>
      </c>
      <c r="B1026" t="s">
        <v>8</v>
      </c>
      <c r="C1026" t="s">
        <v>0</v>
      </c>
      <c r="D1026" t="s">
        <v>347</v>
      </c>
      <c r="E1026" t="s">
        <v>277</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2">
      <c r="A1027" t="s">
        <v>368</v>
      </c>
      <c r="B1027" t="s">
        <v>8</v>
      </c>
      <c r="C1027" t="s">
        <v>0</v>
      </c>
      <c r="D1027" t="s">
        <v>347</v>
      </c>
      <c r="E1027" t="s">
        <v>279</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2">
      <c r="A1028" t="s">
        <v>368</v>
      </c>
      <c r="B1028" t="s">
        <v>8</v>
      </c>
      <c r="C1028" t="s">
        <v>0</v>
      </c>
      <c r="D1028" t="s">
        <v>347</v>
      </c>
      <c r="E1028" t="s">
        <v>280</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2">
      <c r="A1029" t="s">
        <v>368</v>
      </c>
      <c r="B1029" t="s">
        <v>8</v>
      </c>
      <c r="C1029" t="s">
        <v>0</v>
      </c>
      <c r="D1029" t="s">
        <v>347</v>
      </c>
      <c r="E1029" t="s">
        <v>282</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2">
      <c r="A1030" t="s">
        <v>368</v>
      </c>
      <c r="B1030" t="s">
        <v>8</v>
      </c>
      <c r="C1030" t="s">
        <v>0</v>
      </c>
      <c r="D1030" t="s">
        <v>348</v>
      </c>
      <c r="E1030" t="s">
        <v>283</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2">
      <c r="A1031" t="s">
        <v>368</v>
      </c>
      <c r="B1031" t="s">
        <v>8</v>
      </c>
      <c r="C1031" t="s">
        <v>0</v>
      </c>
      <c r="D1031" t="s">
        <v>348</v>
      </c>
      <c r="E1031" t="s">
        <v>284</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2">
      <c r="A1032" t="s">
        <v>368</v>
      </c>
      <c r="B1032" t="s">
        <v>8</v>
      </c>
      <c r="C1032" t="s">
        <v>0</v>
      </c>
      <c r="D1032" t="s">
        <v>348</v>
      </c>
      <c r="E1032" t="s">
        <v>287</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2">
      <c r="A1033" t="s">
        <v>368</v>
      </c>
      <c r="B1033" t="s">
        <v>8</v>
      </c>
      <c r="C1033" t="s">
        <v>0</v>
      </c>
      <c r="D1033" t="s">
        <v>348</v>
      </c>
      <c r="E1033" t="s">
        <v>289</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2">
      <c r="A1034" t="s">
        <v>368</v>
      </c>
      <c r="B1034" t="s">
        <v>8</v>
      </c>
      <c r="C1034" t="s">
        <v>0</v>
      </c>
      <c r="D1034" t="s">
        <v>349</v>
      </c>
      <c r="E1034" t="s">
        <v>290</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2">
      <c r="A1035" t="s">
        <v>368</v>
      </c>
      <c r="B1035" t="s">
        <v>8</v>
      </c>
      <c r="C1035" t="s">
        <v>0</v>
      </c>
      <c r="D1035" t="s">
        <v>349</v>
      </c>
      <c r="E1035" t="s">
        <v>291</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2">
      <c r="A1036" t="s">
        <v>368</v>
      </c>
      <c r="B1036" t="s">
        <v>8</v>
      </c>
      <c r="C1036" t="s">
        <v>0</v>
      </c>
      <c r="D1036" t="s">
        <v>349</v>
      </c>
      <c r="E1036" t="s">
        <v>293</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2">
      <c r="A1037" t="s">
        <v>368</v>
      </c>
      <c r="B1037" t="s">
        <v>8</v>
      </c>
      <c r="C1037" t="s">
        <v>0</v>
      </c>
      <c r="D1037" t="s">
        <v>349</v>
      </c>
      <c r="E1037" t="s">
        <v>308</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2">
      <c r="A1038" t="s">
        <v>368</v>
      </c>
      <c r="B1038" t="s">
        <v>8</v>
      </c>
      <c r="C1038" t="s">
        <v>0</v>
      </c>
      <c r="D1038" t="s">
        <v>350</v>
      </c>
      <c r="E1038" t="s">
        <v>311</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2">
      <c r="A1039" t="s">
        <v>369</v>
      </c>
      <c r="B1039" t="s">
        <v>40</v>
      </c>
      <c r="C1039" t="s">
        <v>0</v>
      </c>
      <c r="D1039" t="s">
        <v>335</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2">
      <c r="A1040" t="s">
        <v>369</v>
      </c>
      <c r="B1040" t="s">
        <v>40</v>
      </c>
      <c r="C1040" t="s">
        <v>0</v>
      </c>
      <c r="D1040" t="s">
        <v>335</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2">
      <c r="A1041" t="s">
        <v>369</v>
      </c>
      <c r="B1041" t="s">
        <v>40</v>
      </c>
      <c r="C1041" t="s">
        <v>0</v>
      </c>
      <c r="D1041" t="s">
        <v>335</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2">
      <c r="A1042" t="s">
        <v>369</v>
      </c>
      <c r="B1042" t="s">
        <v>40</v>
      </c>
      <c r="C1042" t="s">
        <v>0</v>
      </c>
      <c r="D1042" t="s">
        <v>335</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2">
      <c r="A1043" t="s">
        <v>369</v>
      </c>
      <c r="B1043" t="s">
        <v>40</v>
      </c>
      <c r="C1043" t="s">
        <v>0</v>
      </c>
      <c r="D1043" t="s">
        <v>336</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2">
      <c r="A1044" t="s">
        <v>369</v>
      </c>
      <c r="B1044" t="s">
        <v>40</v>
      </c>
      <c r="C1044" t="s">
        <v>0</v>
      </c>
      <c r="D1044" t="s">
        <v>336</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2">
      <c r="A1045" t="s">
        <v>369</v>
      </c>
      <c r="B1045" t="s">
        <v>40</v>
      </c>
      <c r="C1045" t="s">
        <v>0</v>
      </c>
      <c r="D1045" t="s">
        <v>336</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2">
      <c r="A1046" t="s">
        <v>369</v>
      </c>
      <c r="B1046" t="s">
        <v>40</v>
      </c>
      <c r="C1046" t="s">
        <v>0</v>
      </c>
      <c r="D1046" t="s">
        <v>336</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2">
      <c r="A1047" t="s">
        <v>369</v>
      </c>
      <c r="B1047" t="s">
        <v>40</v>
      </c>
      <c r="C1047" t="s">
        <v>0</v>
      </c>
      <c r="D1047" t="s">
        <v>337</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2">
      <c r="A1048" t="s">
        <v>369</v>
      </c>
      <c r="B1048" t="s">
        <v>40</v>
      </c>
      <c r="C1048" t="s">
        <v>0</v>
      </c>
      <c r="D1048" t="s">
        <v>337</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2">
      <c r="A1049" t="s">
        <v>369</v>
      </c>
      <c r="B1049" t="s">
        <v>40</v>
      </c>
      <c r="C1049" t="s">
        <v>0</v>
      </c>
      <c r="D1049" t="s">
        <v>337</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2">
      <c r="A1050" t="s">
        <v>369</v>
      </c>
      <c r="B1050" t="s">
        <v>40</v>
      </c>
      <c r="C1050" t="s">
        <v>0</v>
      </c>
      <c r="D1050" t="s">
        <v>337</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2">
      <c r="A1051" t="s">
        <v>369</v>
      </c>
      <c r="B1051" t="s">
        <v>40</v>
      </c>
      <c r="C1051" t="s">
        <v>0</v>
      </c>
      <c r="D1051" t="s">
        <v>338</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2">
      <c r="A1052" t="s">
        <v>369</v>
      </c>
      <c r="B1052" t="s">
        <v>40</v>
      </c>
      <c r="C1052" t="s">
        <v>0</v>
      </c>
      <c r="D1052" t="s">
        <v>338</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2">
      <c r="A1053" t="s">
        <v>369</v>
      </c>
      <c r="B1053" t="s">
        <v>40</v>
      </c>
      <c r="C1053" t="s">
        <v>0</v>
      </c>
      <c r="D1053" t="s">
        <v>338</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2">
      <c r="A1054" t="s">
        <v>369</v>
      </c>
      <c r="B1054" t="s">
        <v>40</v>
      </c>
      <c r="C1054" t="s">
        <v>0</v>
      </c>
      <c r="D1054" t="s">
        <v>338</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2">
      <c r="A1055" t="s">
        <v>369</v>
      </c>
      <c r="B1055" t="s">
        <v>40</v>
      </c>
      <c r="C1055" t="s">
        <v>0</v>
      </c>
      <c r="D1055" t="s">
        <v>339</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2">
      <c r="A1056" t="s">
        <v>369</v>
      </c>
      <c r="B1056" t="s">
        <v>40</v>
      </c>
      <c r="C1056" t="s">
        <v>0</v>
      </c>
      <c r="D1056" t="s">
        <v>339</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2">
      <c r="A1057" t="s">
        <v>369</v>
      </c>
      <c r="B1057" t="s">
        <v>40</v>
      </c>
      <c r="C1057" t="s">
        <v>0</v>
      </c>
      <c r="D1057" t="s">
        <v>339</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2">
      <c r="A1058" t="s">
        <v>369</v>
      </c>
      <c r="B1058" t="s">
        <v>40</v>
      </c>
      <c r="C1058" t="s">
        <v>0</v>
      </c>
      <c r="D1058" t="s">
        <v>339</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2">
      <c r="A1059" t="s">
        <v>369</v>
      </c>
      <c r="B1059" t="s">
        <v>40</v>
      </c>
      <c r="C1059" t="s">
        <v>0</v>
      </c>
      <c r="D1059" t="s">
        <v>340</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2">
      <c r="A1060" t="s">
        <v>369</v>
      </c>
      <c r="B1060" t="s">
        <v>40</v>
      </c>
      <c r="C1060" t="s">
        <v>0</v>
      </c>
      <c r="D1060" t="s">
        <v>340</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2">
      <c r="A1061" t="s">
        <v>369</v>
      </c>
      <c r="B1061" t="s">
        <v>40</v>
      </c>
      <c r="C1061" t="s">
        <v>0</v>
      </c>
      <c r="D1061" t="s">
        <v>340</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2">
      <c r="A1062" t="s">
        <v>369</v>
      </c>
      <c r="B1062" t="s">
        <v>40</v>
      </c>
      <c r="C1062" t="s">
        <v>0</v>
      </c>
      <c r="D1062" t="s">
        <v>340</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2">
      <c r="A1063" t="s">
        <v>369</v>
      </c>
      <c r="B1063" t="s">
        <v>40</v>
      </c>
      <c r="C1063" t="s">
        <v>0</v>
      </c>
      <c r="D1063" t="s">
        <v>341</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2">
      <c r="A1064" t="s">
        <v>369</v>
      </c>
      <c r="B1064" t="s">
        <v>40</v>
      </c>
      <c r="C1064" t="s">
        <v>0</v>
      </c>
      <c r="D1064" t="s">
        <v>341</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2">
      <c r="A1065" t="s">
        <v>369</v>
      </c>
      <c r="B1065" t="s">
        <v>40</v>
      </c>
      <c r="C1065" t="s">
        <v>0</v>
      </c>
      <c r="D1065" t="s">
        <v>341</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2">
      <c r="A1066" t="s">
        <v>369</v>
      </c>
      <c r="B1066" t="s">
        <v>40</v>
      </c>
      <c r="C1066" t="s">
        <v>0</v>
      </c>
      <c r="D1066" t="s">
        <v>341</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2">
      <c r="A1067" t="s">
        <v>369</v>
      </c>
      <c r="B1067" t="s">
        <v>40</v>
      </c>
      <c r="C1067" t="s">
        <v>0</v>
      </c>
      <c r="D1067" t="s">
        <v>342</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2">
      <c r="A1068" t="s">
        <v>369</v>
      </c>
      <c r="B1068" t="s">
        <v>40</v>
      </c>
      <c r="C1068" t="s">
        <v>0</v>
      </c>
      <c r="D1068" t="s">
        <v>342</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2">
      <c r="A1069" t="s">
        <v>369</v>
      </c>
      <c r="B1069" t="s">
        <v>40</v>
      </c>
      <c r="C1069" t="s">
        <v>0</v>
      </c>
      <c r="D1069" t="s">
        <v>342</v>
      </c>
      <c r="E1069" t="s">
        <v>179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2">
      <c r="A1070" t="s">
        <v>369</v>
      </c>
      <c r="B1070" t="s">
        <v>40</v>
      </c>
      <c r="C1070" t="s">
        <v>0</v>
      </c>
      <c r="D1070" t="s">
        <v>342</v>
      </c>
      <c r="E1070" t="s">
        <v>180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2">
      <c r="A1071" t="s">
        <v>369</v>
      </c>
      <c r="B1071" t="s">
        <v>40</v>
      </c>
      <c r="C1071" t="s">
        <v>0</v>
      </c>
      <c r="D1071" t="s">
        <v>343</v>
      </c>
      <c r="E1071" t="s">
        <v>194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2">
      <c r="A1072" t="s">
        <v>369</v>
      </c>
      <c r="B1072" t="s">
        <v>40</v>
      </c>
      <c r="C1072" t="s">
        <v>0</v>
      </c>
      <c r="D1072" t="s">
        <v>343</v>
      </c>
      <c r="E1072" t="s">
        <v>196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2">
      <c r="A1073" t="s">
        <v>369</v>
      </c>
      <c r="B1073" t="s">
        <v>40</v>
      </c>
      <c r="C1073" t="s">
        <v>0</v>
      </c>
      <c r="D1073" t="s">
        <v>343</v>
      </c>
      <c r="E1073" t="s">
        <v>198</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2">
      <c r="A1074" t="s">
        <v>369</v>
      </c>
      <c r="B1074" t="s">
        <v>40</v>
      </c>
      <c r="C1074" t="s">
        <v>0</v>
      </c>
      <c r="D1074" t="s">
        <v>343</v>
      </c>
      <c r="E1074" t="s">
        <v>200</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2">
      <c r="A1075" t="s">
        <v>369</v>
      </c>
      <c r="B1075" t="s">
        <v>40</v>
      </c>
      <c r="C1075" t="s">
        <v>0</v>
      </c>
      <c r="D1075" t="s">
        <v>344</v>
      </c>
      <c r="E1075" t="s">
        <v>201</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2">
      <c r="A1076" t="s">
        <v>369</v>
      </c>
      <c r="B1076" t="s">
        <v>40</v>
      </c>
      <c r="C1076" t="s">
        <v>0</v>
      </c>
      <c r="D1076" t="s">
        <v>344</v>
      </c>
      <c r="E1076" t="s">
        <v>205</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2">
      <c r="A1077" t="s">
        <v>369</v>
      </c>
      <c r="B1077" t="s">
        <v>40</v>
      </c>
      <c r="C1077" t="s">
        <v>0</v>
      </c>
      <c r="D1077" t="s">
        <v>344</v>
      </c>
      <c r="E1077" t="s">
        <v>209</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2">
      <c r="A1078" t="s">
        <v>369</v>
      </c>
      <c r="B1078" t="s">
        <v>40</v>
      </c>
      <c r="C1078" t="s">
        <v>0</v>
      </c>
      <c r="D1078" t="s">
        <v>344</v>
      </c>
      <c r="E1078" t="s">
        <v>211</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2">
      <c r="A1079" t="s">
        <v>369</v>
      </c>
      <c r="B1079" t="s">
        <v>40</v>
      </c>
      <c r="C1079" t="s">
        <v>0</v>
      </c>
      <c r="D1079" t="s">
        <v>345</v>
      </c>
      <c r="E1079" t="s">
        <v>251</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2">
      <c r="A1080" t="s">
        <v>369</v>
      </c>
      <c r="B1080" t="s">
        <v>40</v>
      </c>
      <c r="C1080" t="s">
        <v>0</v>
      </c>
      <c r="D1080" t="s">
        <v>345</v>
      </c>
      <c r="E1080" t="s">
        <v>263</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2">
      <c r="A1081" t="s">
        <v>369</v>
      </c>
      <c r="B1081" t="s">
        <v>40</v>
      </c>
      <c r="C1081" t="s">
        <v>0</v>
      </c>
      <c r="D1081" t="s">
        <v>345</v>
      </c>
      <c r="E1081" t="s">
        <v>264</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2">
      <c r="A1082" t="s">
        <v>369</v>
      </c>
      <c r="B1082" t="s">
        <v>40</v>
      </c>
      <c r="C1082" t="s">
        <v>0</v>
      </c>
      <c r="D1082" t="s">
        <v>345</v>
      </c>
      <c r="E1082" t="s">
        <v>269</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2">
      <c r="A1083" t="s">
        <v>369</v>
      </c>
      <c r="B1083" t="s">
        <v>40</v>
      </c>
      <c r="C1083" t="s">
        <v>0</v>
      </c>
      <c r="D1083" t="s">
        <v>346</v>
      </c>
      <c r="E1083" t="s">
        <v>270</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2">
      <c r="A1084" t="s">
        <v>369</v>
      </c>
      <c r="B1084" t="s">
        <v>40</v>
      </c>
      <c r="C1084" t="s">
        <v>0</v>
      </c>
      <c r="D1084" t="s">
        <v>346</v>
      </c>
      <c r="E1084" t="s">
        <v>271</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2">
      <c r="A1085" t="s">
        <v>369</v>
      </c>
      <c r="B1085" t="s">
        <v>40</v>
      </c>
      <c r="C1085" t="s">
        <v>0</v>
      </c>
      <c r="D1085" t="s">
        <v>346</v>
      </c>
      <c r="E1085" t="s">
        <v>272</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2">
      <c r="A1086" t="s">
        <v>369</v>
      </c>
      <c r="B1086" t="s">
        <v>40</v>
      </c>
      <c r="C1086" t="s">
        <v>0</v>
      </c>
      <c r="D1086" t="s">
        <v>346</v>
      </c>
      <c r="E1086" t="s">
        <v>274</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2">
      <c r="A1087" t="s">
        <v>369</v>
      </c>
      <c r="B1087" t="s">
        <v>40</v>
      </c>
      <c r="C1087" t="s">
        <v>0</v>
      </c>
      <c r="D1087" t="s">
        <v>347</v>
      </c>
      <c r="E1087" t="s">
        <v>277</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2">
      <c r="A1088" t="s">
        <v>369</v>
      </c>
      <c r="B1088" t="s">
        <v>40</v>
      </c>
      <c r="C1088" t="s">
        <v>0</v>
      </c>
      <c r="D1088" t="s">
        <v>347</v>
      </c>
      <c r="E1088" t="s">
        <v>279</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2">
      <c r="A1089" t="s">
        <v>369</v>
      </c>
      <c r="B1089" t="s">
        <v>40</v>
      </c>
      <c r="C1089" t="s">
        <v>0</v>
      </c>
      <c r="D1089" t="s">
        <v>347</v>
      </c>
      <c r="E1089" t="s">
        <v>280</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2">
      <c r="A1090" t="s">
        <v>369</v>
      </c>
      <c r="B1090" t="s">
        <v>40</v>
      </c>
      <c r="C1090" t="s">
        <v>0</v>
      </c>
      <c r="D1090" t="s">
        <v>347</v>
      </c>
      <c r="E1090" t="s">
        <v>282</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2">
      <c r="A1091" t="s">
        <v>369</v>
      </c>
      <c r="B1091" t="s">
        <v>40</v>
      </c>
      <c r="C1091" t="s">
        <v>0</v>
      </c>
      <c r="D1091" t="s">
        <v>348</v>
      </c>
      <c r="E1091" t="s">
        <v>283</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2">
      <c r="A1092" t="s">
        <v>369</v>
      </c>
      <c r="B1092" t="s">
        <v>40</v>
      </c>
      <c r="C1092" t="s">
        <v>0</v>
      </c>
      <c r="D1092" t="s">
        <v>348</v>
      </c>
      <c r="E1092" t="s">
        <v>284</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2">
      <c r="A1093" t="s">
        <v>369</v>
      </c>
      <c r="B1093" t="s">
        <v>40</v>
      </c>
      <c r="C1093" t="s">
        <v>0</v>
      </c>
      <c r="D1093" t="s">
        <v>348</v>
      </c>
      <c r="E1093" t="s">
        <v>287</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2">
      <c r="A1094" t="s">
        <v>369</v>
      </c>
      <c r="B1094" t="s">
        <v>40</v>
      </c>
      <c r="C1094" t="s">
        <v>0</v>
      </c>
      <c r="D1094" t="s">
        <v>348</v>
      </c>
      <c r="E1094" t="s">
        <v>289</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2">
      <c r="A1095" t="s">
        <v>369</v>
      </c>
      <c r="B1095" t="s">
        <v>40</v>
      </c>
      <c r="C1095" t="s">
        <v>0</v>
      </c>
      <c r="D1095" t="s">
        <v>349</v>
      </c>
      <c r="E1095" t="s">
        <v>290</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2">
      <c r="A1096" t="s">
        <v>369</v>
      </c>
      <c r="B1096" t="s">
        <v>40</v>
      </c>
      <c r="C1096" t="s">
        <v>0</v>
      </c>
      <c r="D1096" t="s">
        <v>349</v>
      </c>
      <c r="E1096" t="s">
        <v>291</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2">
      <c r="A1097" t="s">
        <v>369</v>
      </c>
      <c r="B1097" t="s">
        <v>40</v>
      </c>
      <c r="C1097" t="s">
        <v>0</v>
      </c>
      <c r="D1097" t="s">
        <v>349</v>
      </c>
      <c r="E1097" t="s">
        <v>293</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2">
      <c r="A1098" t="s">
        <v>369</v>
      </c>
      <c r="B1098" t="s">
        <v>40</v>
      </c>
      <c r="C1098" t="s">
        <v>0</v>
      </c>
      <c r="D1098" t="s">
        <v>349</v>
      </c>
      <c r="E1098" t="s">
        <v>308</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2">
      <c r="A1099" t="s">
        <v>369</v>
      </c>
      <c r="B1099" t="s">
        <v>40</v>
      </c>
      <c r="C1099" t="s">
        <v>0</v>
      </c>
      <c r="D1099" t="s">
        <v>350</v>
      </c>
      <c r="E1099" t="s">
        <v>311</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2">
      <c r="A1100" t="s">
        <v>370</v>
      </c>
      <c r="B1100" t="s">
        <v>41</v>
      </c>
      <c r="C1100" t="s">
        <v>28</v>
      </c>
      <c r="D1100" t="s">
        <v>335</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2">
      <c r="A1101" t="s">
        <v>370</v>
      </c>
      <c r="B1101" t="s">
        <v>41</v>
      </c>
      <c r="C1101" t="s">
        <v>28</v>
      </c>
      <c r="D1101" t="s">
        <v>335</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2">
      <c r="A1102" t="s">
        <v>370</v>
      </c>
      <c r="B1102" t="s">
        <v>41</v>
      </c>
      <c r="C1102" t="s">
        <v>28</v>
      </c>
      <c r="D1102" t="s">
        <v>335</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2">
      <c r="A1103" t="s">
        <v>370</v>
      </c>
      <c r="B1103" t="s">
        <v>41</v>
      </c>
      <c r="C1103" t="s">
        <v>28</v>
      </c>
      <c r="D1103" t="s">
        <v>335</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2">
      <c r="A1104" t="s">
        <v>370</v>
      </c>
      <c r="B1104" t="s">
        <v>41</v>
      </c>
      <c r="C1104" t="s">
        <v>28</v>
      </c>
      <c r="D1104" t="s">
        <v>336</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2">
      <c r="A1105" t="s">
        <v>370</v>
      </c>
      <c r="B1105" t="s">
        <v>41</v>
      </c>
      <c r="C1105" t="s">
        <v>28</v>
      </c>
      <c r="D1105" t="s">
        <v>336</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2">
      <c r="A1106" t="s">
        <v>370</v>
      </c>
      <c r="B1106" t="s">
        <v>41</v>
      </c>
      <c r="C1106" t="s">
        <v>28</v>
      </c>
      <c r="D1106" t="s">
        <v>336</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2">
      <c r="A1107" t="s">
        <v>370</v>
      </c>
      <c r="B1107" t="s">
        <v>41</v>
      </c>
      <c r="C1107" t="s">
        <v>28</v>
      </c>
      <c r="D1107" t="s">
        <v>336</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2">
      <c r="A1108" t="s">
        <v>370</v>
      </c>
      <c r="B1108" t="s">
        <v>41</v>
      </c>
      <c r="C1108" t="s">
        <v>28</v>
      </c>
      <c r="D1108" t="s">
        <v>337</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2">
      <c r="A1109" t="s">
        <v>370</v>
      </c>
      <c r="B1109" t="s">
        <v>41</v>
      </c>
      <c r="C1109" t="s">
        <v>28</v>
      </c>
      <c r="D1109" t="s">
        <v>337</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2">
      <c r="A1110" t="s">
        <v>370</v>
      </c>
      <c r="B1110" t="s">
        <v>41</v>
      </c>
      <c r="C1110" t="s">
        <v>28</v>
      </c>
      <c r="D1110" t="s">
        <v>337</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2">
      <c r="A1111" t="s">
        <v>370</v>
      </c>
      <c r="B1111" t="s">
        <v>41</v>
      </c>
      <c r="C1111" t="s">
        <v>28</v>
      </c>
      <c r="D1111" t="s">
        <v>337</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2">
      <c r="A1112" t="s">
        <v>370</v>
      </c>
      <c r="B1112" t="s">
        <v>41</v>
      </c>
      <c r="C1112" t="s">
        <v>28</v>
      </c>
      <c r="D1112" t="s">
        <v>338</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2">
      <c r="A1113" t="s">
        <v>370</v>
      </c>
      <c r="B1113" t="s">
        <v>41</v>
      </c>
      <c r="C1113" t="s">
        <v>28</v>
      </c>
      <c r="D1113" t="s">
        <v>338</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2">
      <c r="A1114" t="s">
        <v>370</v>
      </c>
      <c r="B1114" t="s">
        <v>41</v>
      </c>
      <c r="C1114" t="s">
        <v>28</v>
      </c>
      <c r="D1114" t="s">
        <v>338</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2">
      <c r="A1115" t="s">
        <v>370</v>
      </c>
      <c r="B1115" t="s">
        <v>41</v>
      </c>
      <c r="C1115" t="s">
        <v>28</v>
      </c>
      <c r="D1115" t="s">
        <v>338</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2">
      <c r="A1116" t="s">
        <v>370</v>
      </c>
      <c r="B1116" t="s">
        <v>41</v>
      </c>
      <c r="C1116" t="s">
        <v>28</v>
      </c>
      <c r="D1116" t="s">
        <v>339</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2">
      <c r="A1117" t="s">
        <v>370</v>
      </c>
      <c r="B1117" t="s">
        <v>41</v>
      </c>
      <c r="C1117" t="s">
        <v>28</v>
      </c>
      <c r="D1117" t="s">
        <v>339</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2">
      <c r="A1118" t="s">
        <v>370</v>
      </c>
      <c r="B1118" t="s">
        <v>41</v>
      </c>
      <c r="C1118" t="s">
        <v>28</v>
      </c>
      <c r="D1118" t="s">
        <v>339</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2">
      <c r="A1119" t="s">
        <v>370</v>
      </c>
      <c r="B1119" t="s">
        <v>41</v>
      </c>
      <c r="C1119" t="s">
        <v>28</v>
      </c>
      <c r="D1119" t="s">
        <v>339</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2">
      <c r="A1120" t="s">
        <v>370</v>
      </c>
      <c r="B1120" t="s">
        <v>41</v>
      </c>
      <c r="C1120" t="s">
        <v>28</v>
      </c>
      <c r="D1120" t="s">
        <v>340</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2">
      <c r="A1121" t="s">
        <v>370</v>
      </c>
      <c r="B1121" t="s">
        <v>41</v>
      </c>
      <c r="C1121" t="s">
        <v>28</v>
      </c>
      <c r="D1121" t="s">
        <v>340</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2">
      <c r="A1122" t="s">
        <v>370</v>
      </c>
      <c r="B1122" t="s">
        <v>41</v>
      </c>
      <c r="C1122" t="s">
        <v>28</v>
      </c>
      <c r="D1122" t="s">
        <v>340</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2">
      <c r="A1123" t="s">
        <v>370</v>
      </c>
      <c r="B1123" t="s">
        <v>41</v>
      </c>
      <c r="C1123" t="s">
        <v>28</v>
      </c>
      <c r="D1123" t="s">
        <v>340</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2">
      <c r="A1124" t="s">
        <v>370</v>
      </c>
      <c r="B1124" t="s">
        <v>41</v>
      </c>
      <c r="C1124" t="s">
        <v>28</v>
      </c>
      <c r="D1124" t="s">
        <v>341</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2">
      <c r="A1125" t="s">
        <v>370</v>
      </c>
      <c r="B1125" t="s">
        <v>41</v>
      </c>
      <c r="C1125" t="s">
        <v>28</v>
      </c>
      <c r="D1125" t="s">
        <v>341</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2">
      <c r="A1126" t="s">
        <v>370</v>
      </c>
      <c r="B1126" t="s">
        <v>41</v>
      </c>
      <c r="C1126" t="s">
        <v>28</v>
      </c>
      <c r="D1126" t="s">
        <v>341</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2">
      <c r="A1127" t="s">
        <v>370</v>
      </c>
      <c r="B1127" t="s">
        <v>41</v>
      </c>
      <c r="C1127" t="s">
        <v>28</v>
      </c>
      <c r="D1127" t="s">
        <v>341</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2">
      <c r="A1128" t="s">
        <v>370</v>
      </c>
      <c r="B1128" t="s">
        <v>41</v>
      </c>
      <c r="C1128" t="s">
        <v>28</v>
      </c>
      <c r="D1128" t="s">
        <v>342</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2">
      <c r="A1129" t="s">
        <v>370</v>
      </c>
      <c r="B1129" t="s">
        <v>41</v>
      </c>
      <c r="C1129" t="s">
        <v>28</v>
      </c>
      <c r="D1129" t="s">
        <v>342</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2">
      <c r="A1130" t="s">
        <v>370</v>
      </c>
      <c r="B1130" t="s">
        <v>41</v>
      </c>
      <c r="C1130" t="s">
        <v>28</v>
      </c>
      <c r="D1130" t="s">
        <v>342</v>
      </c>
      <c r="E1130" t="s">
        <v>179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2">
      <c r="A1131" t="s">
        <v>370</v>
      </c>
      <c r="B1131" t="s">
        <v>41</v>
      </c>
      <c r="C1131" t="s">
        <v>28</v>
      </c>
      <c r="D1131" t="s">
        <v>342</v>
      </c>
      <c r="E1131" t="s">
        <v>180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2">
      <c r="A1132" t="s">
        <v>370</v>
      </c>
      <c r="B1132" t="s">
        <v>41</v>
      </c>
      <c r="C1132" t="s">
        <v>28</v>
      </c>
      <c r="D1132" t="s">
        <v>343</v>
      </c>
      <c r="E1132" t="s">
        <v>194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2">
      <c r="A1133" t="s">
        <v>370</v>
      </c>
      <c r="B1133" t="s">
        <v>41</v>
      </c>
      <c r="C1133" t="s">
        <v>28</v>
      </c>
      <c r="D1133" t="s">
        <v>343</v>
      </c>
      <c r="E1133" t="s">
        <v>196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2">
      <c r="A1134" t="s">
        <v>370</v>
      </c>
      <c r="B1134" t="s">
        <v>41</v>
      </c>
      <c r="C1134" t="s">
        <v>28</v>
      </c>
      <c r="D1134" t="s">
        <v>343</v>
      </c>
      <c r="E1134" t="s">
        <v>198</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2">
      <c r="A1135" t="s">
        <v>370</v>
      </c>
      <c r="B1135" t="s">
        <v>41</v>
      </c>
      <c r="C1135" t="s">
        <v>28</v>
      </c>
      <c r="D1135" t="s">
        <v>343</v>
      </c>
      <c r="E1135" t="s">
        <v>200</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2">
      <c r="A1136" t="s">
        <v>370</v>
      </c>
      <c r="B1136" t="s">
        <v>41</v>
      </c>
      <c r="C1136" t="s">
        <v>28</v>
      </c>
      <c r="D1136" t="s">
        <v>344</v>
      </c>
      <c r="E1136" t="s">
        <v>201</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2">
      <c r="A1137" t="s">
        <v>370</v>
      </c>
      <c r="B1137" t="s">
        <v>41</v>
      </c>
      <c r="C1137" t="s">
        <v>28</v>
      </c>
      <c r="D1137" t="s">
        <v>344</v>
      </c>
      <c r="E1137" t="s">
        <v>205</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2">
      <c r="A1138" t="s">
        <v>370</v>
      </c>
      <c r="B1138" t="s">
        <v>41</v>
      </c>
      <c r="C1138" t="s">
        <v>28</v>
      </c>
      <c r="D1138" t="s">
        <v>344</v>
      </c>
      <c r="E1138" t="s">
        <v>209</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2">
      <c r="A1139" t="s">
        <v>370</v>
      </c>
      <c r="B1139" t="s">
        <v>41</v>
      </c>
      <c r="C1139" t="s">
        <v>28</v>
      </c>
      <c r="D1139" t="s">
        <v>344</v>
      </c>
      <c r="E1139" t="s">
        <v>211</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2">
      <c r="A1140" t="s">
        <v>370</v>
      </c>
      <c r="B1140" t="s">
        <v>41</v>
      </c>
      <c r="C1140" t="s">
        <v>28</v>
      </c>
      <c r="D1140" t="s">
        <v>345</v>
      </c>
      <c r="E1140" t="s">
        <v>251</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2">
      <c r="A1141" t="s">
        <v>370</v>
      </c>
      <c r="B1141" t="s">
        <v>41</v>
      </c>
      <c r="C1141" t="s">
        <v>28</v>
      </c>
      <c r="D1141" t="s">
        <v>345</v>
      </c>
      <c r="E1141" t="s">
        <v>263</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2">
      <c r="A1142" t="s">
        <v>370</v>
      </c>
      <c r="B1142" t="s">
        <v>41</v>
      </c>
      <c r="C1142" t="s">
        <v>28</v>
      </c>
      <c r="D1142" t="s">
        <v>345</v>
      </c>
      <c r="E1142" t="s">
        <v>264</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2">
      <c r="A1143" t="s">
        <v>370</v>
      </c>
      <c r="B1143" t="s">
        <v>41</v>
      </c>
      <c r="C1143" t="s">
        <v>28</v>
      </c>
      <c r="D1143" t="s">
        <v>345</v>
      </c>
      <c r="E1143" t="s">
        <v>269</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2">
      <c r="A1144" t="s">
        <v>370</v>
      </c>
      <c r="B1144" t="s">
        <v>41</v>
      </c>
      <c r="C1144" t="s">
        <v>28</v>
      </c>
      <c r="D1144" t="s">
        <v>346</v>
      </c>
      <c r="E1144" t="s">
        <v>270</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2">
      <c r="A1145" t="s">
        <v>370</v>
      </c>
      <c r="B1145" t="s">
        <v>41</v>
      </c>
      <c r="C1145" t="s">
        <v>28</v>
      </c>
      <c r="D1145" t="s">
        <v>346</v>
      </c>
      <c r="E1145" t="s">
        <v>271</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2">
      <c r="A1146" t="s">
        <v>370</v>
      </c>
      <c r="B1146" t="s">
        <v>41</v>
      </c>
      <c r="C1146" t="s">
        <v>28</v>
      </c>
      <c r="D1146" t="s">
        <v>346</v>
      </c>
      <c r="E1146" t="s">
        <v>272</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2">
      <c r="A1147" t="s">
        <v>370</v>
      </c>
      <c r="B1147" t="s">
        <v>41</v>
      </c>
      <c r="C1147" t="s">
        <v>28</v>
      </c>
      <c r="D1147" t="s">
        <v>346</v>
      </c>
      <c r="E1147" t="s">
        <v>274</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2">
      <c r="A1148" t="s">
        <v>370</v>
      </c>
      <c r="B1148" t="s">
        <v>41</v>
      </c>
      <c r="C1148" t="s">
        <v>28</v>
      </c>
      <c r="D1148" t="s">
        <v>347</v>
      </c>
      <c r="E1148" t="s">
        <v>277</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2">
      <c r="A1149" t="s">
        <v>370</v>
      </c>
      <c r="B1149" t="s">
        <v>41</v>
      </c>
      <c r="C1149" t="s">
        <v>28</v>
      </c>
      <c r="D1149" t="s">
        <v>347</v>
      </c>
      <c r="E1149" t="s">
        <v>279</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2">
      <c r="A1150" t="s">
        <v>370</v>
      </c>
      <c r="B1150" t="s">
        <v>41</v>
      </c>
      <c r="C1150" t="s">
        <v>28</v>
      </c>
      <c r="D1150" t="s">
        <v>347</v>
      </c>
      <c r="E1150" t="s">
        <v>280</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2">
      <c r="A1151" t="s">
        <v>370</v>
      </c>
      <c r="B1151" t="s">
        <v>41</v>
      </c>
      <c r="C1151" t="s">
        <v>28</v>
      </c>
      <c r="D1151" t="s">
        <v>347</v>
      </c>
      <c r="E1151" t="s">
        <v>282</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2">
      <c r="A1152" t="s">
        <v>370</v>
      </c>
      <c r="B1152" t="s">
        <v>41</v>
      </c>
      <c r="C1152" t="s">
        <v>28</v>
      </c>
      <c r="D1152" t="s">
        <v>348</v>
      </c>
      <c r="E1152" t="s">
        <v>283</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2">
      <c r="A1153" t="s">
        <v>370</v>
      </c>
      <c r="B1153" t="s">
        <v>41</v>
      </c>
      <c r="C1153" t="s">
        <v>28</v>
      </c>
      <c r="D1153" t="s">
        <v>348</v>
      </c>
      <c r="E1153" t="s">
        <v>284</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2">
      <c r="A1154" t="s">
        <v>370</v>
      </c>
      <c r="B1154" t="s">
        <v>41</v>
      </c>
      <c r="C1154" t="s">
        <v>28</v>
      </c>
      <c r="D1154" t="s">
        <v>348</v>
      </c>
      <c r="E1154" t="s">
        <v>287</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2">
      <c r="A1155" t="s">
        <v>370</v>
      </c>
      <c r="B1155" t="s">
        <v>41</v>
      </c>
      <c r="C1155" t="s">
        <v>28</v>
      </c>
      <c r="D1155" t="s">
        <v>348</v>
      </c>
      <c r="E1155" t="s">
        <v>289</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2">
      <c r="A1156" t="s">
        <v>370</v>
      </c>
      <c r="B1156" t="s">
        <v>41</v>
      </c>
      <c r="C1156" t="s">
        <v>28</v>
      </c>
      <c r="D1156" t="s">
        <v>349</v>
      </c>
      <c r="E1156" t="s">
        <v>290</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2">
      <c r="A1157" t="s">
        <v>370</v>
      </c>
      <c r="B1157" t="s">
        <v>41</v>
      </c>
      <c r="C1157" t="s">
        <v>28</v>
      </c>
      <c r="D1157" t="s">
        <v>349</v>
      </c>
      <c r="E1157" t="s">
        <v>291</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2">
      <c r="A1158" t="s">
        <v>370</v>
      </c>
      <c r="B1158" t="s">
        <v>41</v>
      </c>
      <c r="C1158" t="s">
        <v>28</v>
      </c>
      <c r="D1158" t="s">
        <v>349</v>
      </c>
      <c r="E1158" t="s">
        <v>293</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2">
      <c r="A1159" t="s">
        <v>370</v>
      </c>
      <c r="B1159" t="s">
        <v>41</v>
      </c>
      <c r="C1159" t="s">
        <v>28</v>
      </c>
      <c r="D1159" t="s">
        <v>349</v>
      </c>
      <c r="E1159" t="s">
        <v>308</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2">
      <c r="A1160" t="s">
        <v>370</v>
      </c>
      <c r="B1160" t="s">
        <v>41</v>
      </c>
      <c r="C1160" t="s">
        <v>28</v>
      </c>
      <c r="D1160" t="s">
        <v>350</v>
      </c>
      <c r="E1160" t="s">
        <v>311</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2">
      <c r="A1161" t="s">
        <v>371</v>
      </c>
      <c r="B1161" t="s">
        <v>9</v>
      </c>
      <c r="C1161" t="s">
        <v>24</v>
      </c>
      <c r="D1161" t="s">
        <v>335</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2">
      <c r="A1162" t="s">
        <v>371</v>
      </c>
      <c r="B1162" t="s">
        <v>9</v>
      </c>
      <c r="C1162" t="s">
        <v>24</v>
      </c>
      <c r="D1162" t="s">
        <v>335</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2">
      <c r="A1163" t="s">
        <v>371</v>
      </c>
      <c r="B1163" t="s">
        <v>9</v>
      </c>
      <c r="C1163" t="s">
        <v>24</v>
      </c>
      <c r="D1163" t="s">
        <v>335</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2">
      <c r="A1164" t="s">
        <v>371</v>
      </c>
      <c r="B1164" t="s">
        <v>9</v>
      </c>
      <c r="C1164" t="s">
        <v>24</v>
      </c>
      <c r="D1164" t="s">
        <v>335</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2">
      <c r="A1165" t="s">
        <v>371</v>
      </c>
      <c r="B1165" t="s">
        <v>9</v>
      </c>
      <c r="C1165" t="s">
        <v>24</v>
      </c>
      <c r="D1165" t="s">
        <v>336</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2">
      <c r="A1166" t="s">
        <v>371</v>
      </c>
      <c r="B1166" t="s">
        <v>9</v>
      </c>
      <c r="C1166" t="s">
        <v>24</v>
      </c>
      <c r="D1166" t="s">
        <v>336</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2">
      <c r="A1167" t="s">
        <v>371</v>
      </c>
      <c r="B1167" t="s">
        <v>9</v>
      </c>
      <c r="C1167" t="s">
        <v>24</v>
      </c>
      <c r="D1167" t="s">
        <v>336</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2">
      <c r="A1168" t="s">
        <v>371</v>
      </c>
      <c r="B1168" t="s">
        <v>9</v>
      </c>
      <c r="C1168" t="s">
        <v>24</v>
      </c>
      <c r="D1168" t="s">
        <v>336</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2">
      <c r="A1169" t="s">
        <v>371</v>
      </c>
      <c r="B1169" t="s">
        <v>9</v>
      </c>
      <c r="C1169" t="s">
        <v>24</v>
      </c>
      <c r="D1169" t="s">
        <v>337</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2">
      <c r="A1170" t="s">
        <v>371</v>
      </c>
      <c r="B1170" t="s">
        <v>9</v>
      </c>
      <c r="C1170" t="s">
        <v>24</v>
      </c>
      <c r="D1170" t="s">
        <v>337</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2">
      <c r="A1171" t="s">
        <v>371</v>
      </c>
      <c r="B1171" t="s">
        <v>9</v>
      </c>
      <c r="C1171" t="s">
        <v>24</v>
      </c>
      <c r="D1171" t="s">
        <v>337</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2">
      <c r="A1172" t="s">
        <v>371</v>
      </c>
      <c r="B1172" t="s">
        <v>9</v>
      </c>
      <c r="C1172" t="s">
        <v>24</v>
      </c>
      <c r="D1172" t="s">
        <v>337</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2">
      <c r="A1173" t="s">
        <v>371</v>
      </c>
      <c r="B1173" t="s">
        <v>9</v>
      </c>
      <c r="C1173" t="s">
        <v>24</v>
      </c>
      <c r="D1173" t="s">
        <v>338</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2">
      <c r="A1174" t="s">
        <v>371</v>
      </c>
      <c r="B1174" t="s">
        <v>9</v>
      </c>
      <c r="C1174" t="s">
        <v>24</v>
      </c>
      <c r="D1174" t="s">
        <v>338</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2">
      <c r="A1175" t="s">
        <v>371</v>
      </c>
      <c r="B1175" t="s">
        <v>9</v>
      </c>
      <c r="C1175" t="s">
        <v>24</v>
      </c>
      <c r="D1175" t="s">
        <v>338</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2">
      <c r="A1176" t="s">
        <v>371</v>
      </c>
      <c r="B1176" t="s">
        <v>9</v>
      </c>
      <c r="C1176" t="s">
        <v>24</v>
      </c>
      <c r="D1176" t="s">
        <v>338</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2">
      <c r="A1177" t="s">
        <v>371</v>
      </c>
      <c r="B1177" t="s">
        <v>9</v>
      </c>
      <c r="C1177" t="s">
        <v>24</v>
      </c>
      <c r="D1177" t="s">
        <v>339</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2">
      <c r="A1178" t="s">
        <v>371</v>
      </c>
      <c r="B1178" t="s">
        <v>9</v>
      </c>
      <c r="C1178" t="s">
        <v>24</v>
      </c>
      <c r="D1178" t="s">
        <v>339</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2">
      <c r="A1179" t="s">
        <v>371</v>
      </c>
      <c r="B1179" t="s">
        <v>9</v>
      </c>
      <c r="C1179" t="s">
        <v>24</v>
      </c>
      <c r="D1179" t="s">
        <v>339</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2">
      <c r="A1180" t="s">
        <v>371</v>
      </c>
      <c r="B1180" t="s">
        <v>9</v>
      </c>
      <c r="C1180" t="s">
        <v>24</v>
      </c>
      <c r="D1180" t="s">
        <v>339</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2">
      <c r="A1181" t="s">
        <v>371</v>
      </c>
      <c r="B1181" t="s">
        <v>9</v>
      </c>
      <c r="C1181" t="s">
        <v>24</v>
      </c>
      <c r="D1181" t="s">
        <v>340</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2">
      <c r="A1182" t="s">
        <v>371</v>
      </c>
      <c r="B1182" t="s">
        <v>9</v>
      </c>
      <c r="C1182" t="s">
        <v>24</v>
      </c>
      <c r="D1182" t="s">
        <v>340</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2">
      <c r="A1183" t="s">
        <v>371</v>
      </c>
      <c r="B1183" t="s">
        <v>9</v>
      </c>
      <c r="C1183" t="s">
        <v>24</v>
      </c>
      <c r="D1183" t="s">
        <v>340</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2">
      <c r="A1184" t="s">
        <v>371</v>
      </c>
      <c r="B1184" t="s">
        <v>9</v>
      </c>
      <c r="C1184" t="s">
        <v>24</v>
      </c>
      <c r="D1184" t="s">
        <v>340</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2">
      <c r="A1185" t="s">
        <v>371</v>
      </c>
      <c r="B1185" t="s">
        <v>9</v>
      </c>
      <c r="C1185" t="s">
        <v>24</v>
      </c>
      <c r="D1185" t="s">
        <v>341</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2">
      <c r="A1186" t="s">
        <v>371</v>
      </c>
      <c r="B1186" t="s">
        <v>9</v>
      </c>
      <c r="C1186" t="s">
        <v>24</v>
      </c>
      <c r="D1186" t="s">
        <v>341</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2">
      <c r="A1187" t="s">
        <v>371</v>
      </c>
      <c r="B1187" t="s">
        <v>9</v>
      </c>
      <c r="C1187" t="s">
        <v>24</v>
      </c>
      <c r="D1187" t="s">
        <v>341</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2">
      <c r="A1188" t="s">
        <v>371</v>
      </c>
      <c r="B1188" t="s">
        <v>9</v>
      </c>
      <c r="C1188" t="s">
        <v>24</v>
      </c>
      <c r="D1188" t="s">
        <v>341</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2">
      <c r="A1189" t="s">
        <v>371</v>
      </c>
      <c r="B1189" t="s">
        <v>9</v>
      </c>
      <c r="C1189" t="s">
        <v>24</v>
      </c>
      <c r="D1189" t="s">
        <v>342</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2">
      <c r="A1190" t="s">
        <v>371</v>
      </c>
      <c r="B1190" t="s">
        <v>9</v>
      </c>
      <c r="C1190" t="s">
        <v>24</v>
      </c>
      <c r="D1190" t="s">
        <v>342</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2">
      <c r="A1191" t="s">
        <v>371</v>
      </c>
      <c r="B1191" t="s">
        <v>9</v>
      </c>
      <c r="C1191" t="s">
        <v>24</v>
      </c>
      <c r="D1191" t="s">
        <v>342</v>
      </c>
      <c r="E1191" t="s">
        <v>179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2">
      <c r="A1192" t="s">
        <v>371</v>
      </c>
      <c r="B1192" t="s">
        <v>9</v>
      </c>
      <c r="C1192" t="s">
        <v>24</v>
      </c>
      <c r="D1192" t="s">
        <v>342</v>
      </c>
      <c r="E1192" t="s">
        <v>180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2">
      <c r="A1193" t="s">
        <v>371</v>
      </c>
      <c r="B1193" t="s">
        <v>9</v>
      </c>
      <c r="C1193" t="s">
        <v>24</v>
      </c>
      <c r="D1193" t="s">
        <v>343</v>
      </c>
      <c r="E1193" t="s">
        <v>194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2">
      <c r="A1194" t="s">
        <v>371</v>
      </c>
      <c r="B1194" t="s">
        <v>9</v>
      </c>
      <c r="C1194" t="s">
        <v>24</v>
      </c>
      <c r="D1194" t="s">
        <v>343</v>
      </c>
      <c r="E1194" t="s">
        <v>196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2">
      <c r="A1195" t="s">
        <v>371</v>
      </c>
      <c r="B1195" t="s">
        <v>9</v>
      </c>
      <c r="C1195" t="s">
        <v>24</v>
      </c>
      <c r="D1195" t="s">
        <v>343</v>
      </c>
      <c r="E1195" t="s">
        <v>198</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2">
      <c r="A1196" t="s">
        <v>371</v>
      </c>
      <c r="B1196" t="s">
        <v>9</v>
      </c>
      <c r="C1196" t="s">
        <v>24</v>
      </c>
      <c r="D1196" t="s">
        <v>343</v>
      </c>
      <c r="E1196" t="s">
        <v>200</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2">
      <c r="A1197" t="s">
        <v>371</v>
      </c>
      <c r="B1197" t="s">
        <v>9</v>
      </c>
      <c r="C1197" t="s">
        <v>24</v>
      </c>
      <c r="D1197" t="s">
        <v>344</v>
      </c>
      <c r="E1197" t="s">
        <v>201</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2">
      <c r="A1198" t="s">
        <v>371</v>
      </c>
      <c r="B1198" t="s">
        <v>9</v>
      </c>
      <c r="C1198" t="s">
        <v>24</v>
      </c>
      <c r="D1198" t="s">
        <v>344</v>
      </c>
      <c r="E1198" t="s">
        <v>205</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2">
      <c r="A1199" t="s">
        <v>371</v>
      </c>
      <c r="B1199" t="s">
        <v>9</v>
      </c>
      <c r="C1199" t="s">
        <v>24</v>
      </c>
      <c r="D1199" t="s">
        <v>344</v>
      </c>
      <c r="E1199" t="s">
        <v>209</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2">
      <c r="A1200" t="s">
        <v>371</v>
      </c>
      <c r="B1200" t="s">
        <v>9</v>
      </c>
      <c r="C1200" t="s">
        <v>24</v>
      </c>
      <c r="D1200" t="s">
        <v>344</v>
      </c>
      <c r="E1200" t="s">
        <v>211</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2">
      <c r="A1201" t="s">
        <v>371</v>
      </c>
      <c r="B1201" t="s">
        <v>9</v>
      </c>
      <c r="C1201" t="s">
        <v>24</v>
      </c>
      <c r="D1201" t="s">
        <v>345</v>
      </c>
      <c r="E1201" t="s">
        <v>251</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2">
      <c r="A1202" t="s">
        <v>371</v>
      </c>
      <c r="B1202" t="s">
        <v>9</v>
      </c>
      <c r="C1202" t="s">
        <v>24</v>
      </c>
      <c r="D1202" t="s">
        <v>345</v>
      </c>
      <c r="E1202" t="s">
        <v>263</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2">
      <c r="A1203" t="s">
        <v>371</v>
      </c>
      <c r="B1203" t="s">
        <v>9</v>
      </c>
      <c r="C1203" t="s">
        <v>24</v>
      </c>
      <c r="D1203" t="s">
        <v>345</v>
      </c>
      <c r="E1203" t="s">
        <v>264</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2">
      <c r="A1204" t="s">
        <v>371</v>
      </c>
      <c r="B1204" t="s">
        <v>9</v>
      </c>
      <c r="C1204" t="s">
        <v>24</v>
      </c>
      <c r="D1204" t="s">
        <v>345</v>
      </c>
      <c r="E1204" t="s">
        <v>269</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2">
      <c r="A1205" t="s">
        <v>371</v>
      </c>
      <c r="B1205" t="s">
        <v>9</v>
      </c>
      <c r="C1205" t="s">
        <v>24</v>
      </c>
      <c r="D1205" t="s">
        <v>346</v>
      </c>
      <c r="E1205" t="s">
        <v>270</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2">
      <c r="A1206" t="s">
        <v>371</v>
      </c>
      <c r="B1206" t="s">
        <v>9</v>
      </c>
      <c r="C1206" t="s">
        <v>24</v>
      </c>
      <c r="D1206" t="s">
        <v>346</v>
      </c>
      <c r="E1206" t="s">
        <v>271</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2">
      <c r="A1207" t="s">
        <v>371</v>
      </c>
      <c r="B1207" t="s">
        <v>9</v>
      </c>
      <c r="C1207" t="s">
        <v>24</v>
      </c>
      <c r="D1207" t="s">
        <v>346</v>
      </c>
      <c r="E1207" t="s">
        <v>272</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2">
      <c r="A1208" t="s">
        <v>371</v>
      </c>
      <c r="B1208" t="s">
        <v>9</v>
      </c>
      <c r="C1208" t="s">
        <v>24</v>
      </c>
      <c r="D1208" t="s">
        <v>346</v>
      </c>
      <c r="E1208" t="s">
        <v>274</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2">
      <c r="A1209" t="s">
        <v>371</v>
      </c>
      <c r="B1209" t="s">
        <v>9</v>
      </c>
      <c r="C1209" t="s">
        <v>24</v>
      </c>
      <c r="D1209" t="s">
        <v>347</v>
      </c>
      <c r="E1209" t="s">
        <v>277</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2">
      <c r="A1210" t="s">
        <v>371</v>
      </c>
      <c r="B1210" t="s">
        <v>9</v>
      </c>
      <c r="C1210" t="s">
        <v>24</v>
      </c>
      <c r="D1210" t="s">
        <v>347</v>
      </c>
      <c r="E1210" t="s">
        <v>279</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2">
      <c r="A1211" t="s">
        <v>371</v>
      </c>
      <c r="B1211" t="s">
        <v>9</v>
      </c>
      <c r="C1211" t="s">
        <v>24</v>
      </c>
      <c r="D1211" t="s">
        <v>347</v>
      </c>
      <c r="E1211" t="s">
        <v>280</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2">
      <c r="A1212" t="s">
        <v>371</v>
      </c>
      <c r="B1212" t="s">
        <v>9</v>
      </c>
      <c r="C1212" t="s">
        <v>24</v>
      </c>
      <c r="D1212" t="s">
        <v>347</v>
      </c>
      <c r="E1212" t="s">
        <v>282</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2">
      <c r="A1213" t="s">
        <v>371</v>
      </c>
      <c r="B1213" t="s">
        <v>9</v>
      </c>
      <c r="C1213" t="s">
        <v>24</v>
      </c>
      <c r="D1213" t="s">
        <v>348</v>
      </c>
      <c r="E1213" t="s">
        <v>283</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2">
      <c r="A1214" t="s">
        <v>371</v>
      </c>
      <c r="B1214" t="s">
        <v>9</v>
      </c>
      <c r="C1214" t="s">
        <v>24</v>
      </c>
      <c r="D1214" t="s">
        <v>348</v>
      </c>
      <c r="E1214" t="s">
        <v>284</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2">
      <c r="A1215" t="s">
        <v>371</v>
      </c>
      <c r="B1215" t="s">
        <v>9</v>
      </c>
      <c r="C1215" t="s">
        <v>24</v>
      </c>
      <c r="D1215" t="s">
        <v>348</v>
      </c>
      <c r="E1215" t="s">
        <v>287</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2">
      <c r="A1216" t="s">
        <v>371</v>
      </c>
      <c r="B1216" t="s">
        <v>9</v>
      </c>
      <c r="C1216" t="s">
        <v>24</v>
      </c>
      <c r="D1216" t="s">
        <v>348</v>
      </c>
      <c r="E1216" t="s">
        <v>289</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2">
      <c r="A1217" t="s">
        <v>371</v>
      </c>
      <c r="B1217" t="s">
        <v>9</v>
      </c>
      <c r="C1217" t="s">
        <v>24</v>
      </c>
      <c r="D1217" t="s">
        <v>349</v>
      </c>
      <c r="E1217" t="s">
        <v>290</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2">
      <c r="A1218" t="s">
        <v>371</v>
      </c>
      <c r="B1218" t="s">
        <v>9</v>
      </c>
      <c r="C1218" t="s">
        <v>24</v>
      </c>
      <c r="D1218" t="s">
        <v>349</v>
      </c>
      <c r="E1218" t="s">
        <v>291</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2">
      <c r="A1219" t="s">
        <v>371</v>
      </c>
      <c r="B1219" t="s">
        <v>9</v>
      </c>
      <c r="C1219" t="s">
        <v>24</v>
      </c>
      <c r="D1219" t="s">
        <v>349</v>
      </c>
      <c r="E1219" t="s">
        <v>293</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2">
      <c r="A1220" t="s">
        <v>371</v>
      </c>
      <c r="B1220" t="s">
        <v>9</v>
      </c>
      <c r="C1220" t="s">
        <v>24</v>
      </c>
      <c r="D1220" t="s">
        <v>349</v>
      </c>
      <c r="E1220" t="s">
        <v>308</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2">
      <c r="A1221" t="s">
        <v>371</v>
      </c>
      <c r="B1221" t="s">
        <v>9</v>
      </c>
      <c r="C1221" t="s">
        <v>24</v>
      </c>
      <c r="D1221" t="s">
        <v>350</v>
      </c>
      <c r="E1221" t="s">
        <v>311</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2">
      <c r="A1222" t="s">
        <v>372</v>
      </c>
      <c r="B1222" t="s">
        <v>10</v>
      </c>
      <c r="C1222" t="s">
        <v>29</v>
      </c>
      <c r="D1222" t="s">
        <v>335</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2">
      <c r="A1223" t="s">
        <v>372</v>
      </c>
      <c r="B1223" t="s">
        <v>10</v>
      </c>
      <c r="C1223" t="s">
        <v>29</v>
      </c>
      <c r="D1223" t="s">
        <v>335</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2">
      <c r="A1224" t="s">
        <v>372</v>
      </c>
      <c r="B1224" t="s">
        <v>10</v>
      </c>
      <c r="C1224" t="s">
        <v>29</v>
      </c>
      <c r="D1224" t="s">
        <v>335</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2">
      <c r="A1225" t="s">
        <v>372</v>
      </c>
      <c r="B1225" t="s">
        <v>10</v>
      </c>
      <c r="C1225" t="s">
        <v>29</v>
      </c>
      <c r="D1225" t="s">
        <v>335</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2">
      <c r="A1226" t="s">
        <v>372</v>
      </c>
      <c r="B1226" t="s">
        <v>10</v>
      </c>
      <c r="C1226" t="s">
        <v>29</v>
      </c>
      <c r="D1226" t="s">
        <v>336</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2">
      <c r="A1227" t="s">
        <v>372</v>
      </c>
      <c r="B1227" t="s">
        <v>10</v>
      </c>
      <c r="C1227" t="s">
        <v>29</v>
      </c>
      <c r="D1227" t="s">
        <v>336</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2">
      <c r="A1228" t="s">
        <v>372</v>
      </c>
      <c r="B1228" t="s">
        <v>10</v>
      </c>
      <c r="C1228" t="s">
        <v>29</v>
      </c>
      <c r="D1228" t="s">
        <v>336</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2">
      <c r="A1229" t="s">
        <v>372</v>
      </c>
      <c r="B1229" t="s">
        <v>10</v>
      </c>
      <c r="C1229" t="s">
        <v>29</v>
      </c>
      <c r="D1229" t="s">
        <v>336</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2">
      <c r="A1230" t="s">
        <v>372</v>
      </c>
      <c r="B1230" t="s">
        <v>10</v>
      </c>
      <c r="C1230" t="s">
        <v>29</v>
      </c>
      <c r="D1230" t="s">
        <v>337</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2">
      <c r="A1231" t="s">
        <v>372</v>
      </c>
      <c r="B1231" t="s">
        <v>10</v>
      </c>
      <c r="C1231" t="s">
        <v>29</v>
      </c>
      <c r="D1231" t="s">
        <v>337</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2">
      <c r="A1232" t="s">
        <v>372</v>
      </c>
      <c r="B1232" t="s">
        <v>10</v>
      </c>
      <c r="C1232" t="s">
        <v>29</v>
      </c>
      <c r="D1232" t="s">
        <v>337</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2">
      <c r="A1233" t="s">
        <v>372</v>
      </c>
      <c r="B1233" t="s">
        <v>10</v>
      </c>
      <c r="C1233" t="s">
        <v>29</v>
      </c>
      <c r="D1233" t="s">
        <v>337</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2">
      <c r="A1234" t="s">
        <v>372</v>
      </c>
      <c r="B1234" t="s">
        <v>10</v>
      </c>
      <c r="C1234" t="s">
        <v>29</v>
      </c>
      <c r="D1234" t="s">
        <v>338</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2">
      <c r="A1235" t="s">
        <v>372</v>
      </c>
      <c r="B1235" t="s">
        <v>10</v>
      </c>
      <c r="C1235" t="s">
        <v>29</v>
      </c>
      <c r="D1235" t="s">
        <v>338</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2">
      <c r="A1236" t="s">
        <v>372</v>
      </c>
      <c r="B1236" t="s">
        <v>10</v>
      </c>
      <c r="C1236" t="s">
        <v>29</v>
      </c>
      <c r="D1236" t="s">
        <v>338</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2">
      <c r="A1237" t="s">
        <v>372</v>
      </c>
      <c r="B1237" t="s">
        <v>10</v>
      </c>
      <c r="C1237" t="s">
        <v>29</v>
      </c>
      <c r="D1237" t="s">
        <v>338</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2">
      <c r="A1238" t="s">
        <v>372</v>
      </c>
      <c r="B1238" t="s">
        <v>10</v>
      </c>
      <c r="C1238" t="s">
        <v>29</v>
      </c>
      <c r="D1238" t="s">
        <v>339</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2">
      <c r="A1239" t="s">
        <v>372</v>
      </c>
      <c r="B1239" t="s">
        <v>10</v>
      </c>
      <c r="C1239" t="s">
        <v>29</v>
      </c>
      <c r="D1239" t="s">
        <v>339</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2">
      <c r="A1240" t="s">
        <v>372</v>
      </c>
      <c r="B1240" t="s">
        <v>10</v>
      </c>
      <c r="C1240" t="s">
        <v>29</v>
      </c>
      <c r="D1240" t="s">
        <v>339</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2">
      <c r="A1241" t="s">
        <v>372</v>
      </c>
      <c r="B1241" t="s">
        <v>10</v>
      </c>
      <c r="C1241" t="s">
        <v>29</v>
      </c>
      <c r="D1241" t="s">
        <v>339</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2">
      <c r="A1242" t="s">
        <v>372</v>
      </c>
      <c r="B1242" t="s">
        <v>10</v>
      </c>
      <c r="C1242" t="s">
        <v>29</v>
      </c>
      <c r="D1242" t="s">
        <v>340</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2">
      <c r="A1243" t="s">
        <v>372</v>
      </c>
      <c r="B1243" t="s">
        <v>10</v>
      </c>
      <c r="C1243" t="s">
        <v>29</v>
      </c>
      <c r="D1243" t="s">
        <v>340</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2">
      <c r="A1244" t="s">
        <v>372</v>
      </c>
      <c r="B1244" t="s">
        <v>10</v>
      </c>
      <c r="C1244" t="s">
        <v>29</v>
      </c>
      <c r="D1244" t="s">
        <v>340</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2">
      <c r="A1245" t="s">
        <v>372</v>
      </c>
      <c r="B1245" t="s">
        <v>10</v>
      </c>
      <c r="C1245" t="s">
        <v>29</v>
      </c>
      <c r="D1245" t="s">
        <v>340</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2">
      <c r="A1246" t="s">
        <v>372</v>
      </c>
      <c r="B1246" t="s">
        <v>10</v>
      </c>
      <c r="C1246" t="s">
        <v>29</v>
      </c>
      <c r="D1246" t="s">
        <v>341</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2">
      <c r="A1247" t="s">
        <v>372</v>
      </c>
      <c r="B1247" t="s">
        <v>10</v>
      </c>
      <c r="C1247" t="s">
        <v>29</v>
      </c>
      <c r="D1247" t="s">
        <v>341</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2">
      <c r="A1248" t="s">
        <v>372</v>
      </c>
      <c r="B1248" t="s">
        <v>10</v>
      </c>
      <c r="C1248" t="s">
        <v>29</v>
      </c>
      <c r="D1248" t="s">
        <v>341</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2">
      <c r="A1249" t="s">
        <v>372</v>
      </c>
      <c r="B1249" t="s">
        <v>10</v>
      </c>
      <c r="C1249" t="s">
        <v>29</v>
      </c>
      <c r="D1249" t="s">
        <v>341</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2">
      <c r="A1250" t="s">
        <v>372</v>
      </c>
      <c r="B1250" t="s">
        <v>10</v>
      </c>
      <c r="C1250" t="s">
        <v>29</v>
      </c>
      <c r="D1250" t="s">
        <v>342</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2">
      <c r="A1251" t="s">
        <v>372</v>
      </c>
      <c r="B1251" t="s">
        <v>10</v>
      </c>
      <c r="C1251" t="s">
        <v>29</v>
      </c>
      <c r="D1251" t="s">
        <v>342</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2">
      <c r="A1252" t="s">
        <v>372</v>
      </c>
      <c r="B1252" t="s">
        <v>10</v>
      </c>
      <c r="C1252" t="s">
        <v>29</v>
      </c>
      <c r="D1252" t="s">
        <v>342</v>
      </c>
      <c r="E1252" t="s">
        <v>179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2">
      <c r="A1253" t="s">
        <v>372</v>
      </c>
      <c r="B1253" t="s">
        <v>10</v>
      </c>
      <c r="C1253" t="s">
        <v>29</v>
      </c>
      <c r="D1253" t="s">
        <v>342</v>
      </c>
      <c r="E1253" t="s">
        <v>180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2">
      <c r="A1254" t="s">
        <v>372</v>
      </c>
      <c r="B1254" t="s">
        <v>10</v>
      </c>
      <c r="C1254" t="s">
        <v>29</v>
      </c>
      <c r="D1254" t="s">
        <v>343</v>
      </c>
      <c r="E1254" t="s">
        <v>194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2">
      <c r="A1255" t="s">
        <v>372</v>
      </c>
      <c r="B1255" t="s">
        <v>10</v>
      </c>
      <c r="C1255" t="s">
        <v>29</v>
      </c>
      <c r="D1255" t="s">
        <v>343</v>
      </c>
      <c r="E1255" t="s">
        <v>196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2">
      <c r="A1256" t="s">
        <v>372</v>
      </c>
      <c r="B1256" t="s">
        <v>10</v>
      </c>
      <c r="C1256" t="s">
        <v>29</v>
      </c>
      <c r="D1256" t="s">
        <v>343</v>
      </c>
      <c r="E1256" t="s">
        <v>198</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2">
      <c r="A1257" t="s">
        <v>372</v>
      </c>
      <c r="B1257" t="s">
        <v>10</v>
      </c>
      <c r="C1257" t="s">
        <v>29</v>
      </c>
      <c r="D1257" t="s">
        <v>343</v>
      </c>
      <c r="E1257" t="s">
        <v>200</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2">
      <c r="A1258" t="s">
        <v>372</v>
      </c>
      <c r="B1258" t="s">
        <v>10</v>
      </c>
      <c r="C1258" t="s">
        <v>29</v>
      </c>
      <c r="D1258" t="s">
        <v>344</v>
      </c>
      <c r="E1258" t="s">
        <v>201</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2">
      <c r="A1259" t="s">
        <v>372</v>
      </c>
      <c r="B1259" t="s">
        <v>10</v>
      </c>
      <c r="C1259" t="s">
        <v>29</v>
      </c>
      <c r="D1259" t="s">
        <v>344</v>
      </c>
      <c r="E1259" t="s">
        <v>205</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2">
      <c r="A1260" t="s">
        <v>372</v>
      </c>
      <c r="B1260" t="s">
        <v>10</v>
      </c>
      <c r="C1260" t="s">
        <v>29</v>
      </c>
      <c r="D1260" t="s">
        <v>344</v>
      </c>
      <c r="E1260" t="s">
        <v>209</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2">
      <c r="A1261" t="s">
        <v>372</v>
      </c>
      <c r="B1261" t="s">
        <v>10</v>
      </c>
      <c r="C1261" t="s">
        <v>29</v>
      </c>
      <c r="D1261" t="s">
        <v>344</v>
      </c>
      <c r="E1261" t="s">
        <v>211</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2">
      <c r="A1262" t="s">
        <v>372</v>
      </c>
      <c r="B1262" t="s">
        <v>10</v>
      </c>
      <c r="C1262" t="s">
        <v>29</v>
      </c>
      <c r="D1262" t="s">
        <v>345</v>
      </c>
      <c r="E1262" t="s">
        <v>251</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2">
      <c r="A1263" t="s">
        <v>372</v>
      </c>
      <c r="B1263" t="s">
        <v>10</v>
      </c>
      <c r="C1263" t="s">
        <v>29</v>
      </c>
      <c r="D1263" t="s">
        <v>345</v>
      </c>
      <c r="E1263" t="s">
        <v>263</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2">
      <c r="A1264" t="s">
        <v>372</v>
      </c>
      <c r="B1264" t="s">
        <v>10</v>
      </c>
      <c r="C1264" t="s">
        <v>29</v>
      </c>
      <c r="D1264" t="s">
        <v>345</v>
      </c>
      <c r="E1264" t="s">
        <v>264</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2">
      <c r="A1265" t="s">
        <v>372</v>
      </c>
      <c r="B1265" t="s">
        <v>10</v>
      </c>
      <c r="C1265" t="s">
        <v>29</v>
      </c>
      <c r="D1265" t="s">
        <v>345</v>
      </c>
      <c r="E1265" t="s">
        <v>269</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2">
      <c r="A1266" t="s">
        <v>372</v>
      </c>
      <c r="B1266" t="s">
        <v>10</v>
      </c>
      <c r="C1266" t="s">
        <v>29</v>
      </c>
      <c r="D1266" t="s">
        <v>346</v>
      </c>
      <c r="E1266" t="s">
        <v>270</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2">
      <c r="A1267" t="s">
        <v>372</v>
      </c>
      <c r="B1267" t="s">
        <v>10</v>
      </c>
      <c r="C1267" t="s">
        <v>29</v>
      </c>
      <c r="D1267" t="s">
        <v>346</v>
      </c>
      <c r="E1267" t="s">
        <v>271</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2">
      <c r="A1268" t="s">
        <v>372</v>
      </c>
      <c r="B1268" t="s">
        <v>10</v>
      </c>
      <c r="C1268" t="s">
        <v>29</v>
      </c>
      <c r="D1268" t="s">
        <v>346</v>
      </c>
      <c r="E1268" t="s">
        <v>272</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2">
      <c r="A1269" t="s">
        <v>372</v>
      </c>
      <c r="B1269" t="s">
        <v>10</v>
      </c>
      <c r="C1269" t="s">
        <v>29</v>
      </c>
      <c r="D1269" t="s">
        <v>346</v>
      </c>
      <c r="E1269" t="s">
        <v>274</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2">
      <c r="A1270" t="s">
        <v>372</v>
      </c>
      <c r="B1270" t="s">
        <v>10</v>
      </c>
      <c r="C1270" t="s">
        <v>29</v>
      </c>
      <c r="D1270" t="s">
        <v>347</v>
      </c>
      <c r="E1270" t="s">
        <v>277</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2">
      <c r="A1271" t="s">
        <v>372</v>
      </c>
      <c r="B1271" t="s">
        <v>10</v>
      </c>
      <c r="C1271" t="s">
        <v>29</v>
      </c>
      <c r="D1271" t="s">
        <v>347</v>
      </c>
      <c r="E1271" t="s">
        <v>279</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2">
      <c r="A1272" t="s">
        <v>372</v>
      </c>
      <c r="B1272" t="s">
        <v>10</v>
      </c>
      <c r="C1272" t="s">
        <v>29</v>
      </c>
      <c r="D1272" t="s">
        <v>347</v>
      </c>
      <c r="E1272" t="s">
        <v>280</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2">
      <c r="A1273" t="s">
        <v>372</v>
      </c>
      <c r="B1273" t="s">
        <v>10</v>
      </c>
      <c r="C1273" t="s">
        <v>29</v>
      </c>
      <c r="D1273" t="s">
        <v>347</v>
      </c>
      <c r="E1273" t="s">
        <v>282</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2">
      <c r="A1274" t="s">
        <v>372</v>
      </c>
      <c r="B1274" t="s">
        <v>10</v>
      </c>
      <c r="C1274" t="s">
        <v>29</v>
      </c>
      <c r="D1274" t="s">
        <v>348</v>
      </c>
      <c r="E1274" t="s">
        <v>283</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2">
      <c r="A1275" t="s">
        <v>372</v>
      </c>
      <c r="B1275" t="s">
        <v>10</v>
      </c>
      <c r="C1275" t="s">
        <v>29</v>
      </c>
      <c r="D1275" t="s">
        <v>348</v>
      </c>
      <c r="E1275" t="s">
        <v>284</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2">
      <c r="A1276" t="s">
        <v>372</v>
      </c>
      <c r="B1276" t="s">
        <v>10</v>
      </c>
      <c r="C1276" t="s">
        <v>29</v>
      </c>
      <c r="D1276" t="s">
        <v>348</v>
      </c>
      <c r="E1276" t="s">
        <v>287</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2">
      <c r="A1277" t="s">
        <v>372</v>
      </c>
      <c r="B1277" t="s">
        <v>10</v>
      </c>
      <c r="C1277" t="s">
        <v>29</v>
      </c>
      <c r="D1277" t="s">
        <v>348</v>
      </c>
      <c r="E1277" t="s">
        <v>289</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2">
      <c r="A1278" t="s">
        <v>372</v>
      </c>
      <c r="B1278" t="s">
        <v>10</v>
      </c>
      <c r="C1278" t="s">
        <v>29</v>
      </c>
      <c r="D1278" t="s">
        <v>349</v>
      </c>
      <c r="E1278" t="s">
        <v>290</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2">
      <c r="A1279" t="s">
        <v>372</v>
      </c>
      <c r="B1279" t="s">
        <v>10</v>
      </c>
      <c r="C1279" t="s">
        <v>29</v>
      </c>
      <c r="D1279" t="s">
        <v>349</v>
      </c>
      <c r="E1279" t="s">
        <v>291</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2">
      <c r="A1280" t="s">
        <v>372</v>
      </c>
      <c r="B1280" t="s">
        <v>10</v>
      </c>
      <c r="C1280" t="s">
        <v>29</v>
      </c>
      <c r="D1280" t="s">
        <v>349</v>
      </c>
      <c r="E1280" t="s">
        <v>293</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2">
      <c r="A1281" t="s">
        <v>372</v>
      </c>
      <c r="B1281" t="s">
        <v>10</v>
      </c>
      <c r="C1281" t="s">
        <v>29</v>
      </c>
      <c r="D1281" t="s">
        <v>349</v>
      </c>
      <c r="E1281" t="s">
        <v>308</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2">
      <c r="A1282" t="s">
        <v>372</v>
      </c>
      <c r="B1282" t="s">
        <v>10</v>
      </c>
      <c r="C1282" t="s">
        <v>29</v>
      </c>
      <c r="D1282" t="s">
        <v>350</v>
      </c>
      <c r="E1282" t="s">
        <v>311</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2">
      <c r="A1283" t="s">
        <v>373</v>
      </c>
      <c r="B1283" t="s">
        <v>42</v>
      </c>
      <c r="C1283" t="s">
        <v>374</v>
      </c>
      <c r="D1283" t="s">
        <v>335</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2">
      <c r="A1284" t="s">
        <v>373</v>
      </c>
      <c r="B1284" t="s">
        <v>42</v>
      </c>
      <c r="C1284" t="s">
        <v>374</v>
      </c>
      <c r="D1284" t="s">
        <v>335</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2">
      <c r="A1285" t="s">
        <v>373</v>
      </c>
      <c r="B1285" t="s">
        <v>42</v>
      </c>
      <c r="C1285" t="s">
        <v>374</v>
      </c>
      <c r="D1285" t="s">
        <v>335</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2">
      <c r="A1286" t="s">
        <v>373</v>
      </c>
      <c r="B1286" t="s">
        <v>42</v>
      </c>
      <c r="C1286" t="s">
        <v>374</v>
      </c>
      <c r="D1286" t="s">
        <v>335</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2">
      <c r="A1287" t="s">
        <v>373</v>
      </c>
      <c r="B1287" t="s">
        <v>42</v>
      </c>
      <c r="C1287" t="s">
        <v>374</v>
      </c>
      <c r="D1287" t="s">
        <v>336</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2">
      <c r="A1288" t="s">
        <v>373</v>
      </c>
      <c r="B1288" t="s">
        <v>42</v>
      </c>
      <c r="C1288" t="s">
        <v>374</v>
      </c>
      <c r="D1288" t="s">
        <v>336</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2">
      <c r="A1289" t="s">
        <v>373</v>
      </c>
      <c r="B1289" t="s">
        <v>42</v>
      </c>
      <c r="C1289" t="s">
        <v>374</v>
      </c>
      <c r="D1289" t="s">
        <v>336</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2">
      <c r="A1290" t="s">
        <v>373</v>
      </c>
      <c r="B1290" t="s">
        <v>42</v>
      </c>
      <c r="C1290" t="s">
        <v>374</v>
      </c>
      <c r="D1290" t="s">
        <v>336</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2">
      <c r="A1291" t="s">
        <v>373</v>
      </c>
      <c r="B1291" t="s">
        <v>42</v>
      </c>
      <c r="C1291" t="s">
        <v>374</v>
      </c>
      <c r="D1291" t="s">
        <v>337</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2">
      <c r="A1292" t="s">
        <v>373</v>
      </c>
      <c r="B1292" t="s">
        <v>42</v>
      </c>
      <c r="C1292" t="s">
        <v>374</v>
      </c>
      <c r="D1292" t="s">
        <v>337</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2">
      <c r="A1293" t="s">
        <v>373</v>
      </c>
      <c r="B1293" t="s">
        <v>42</v>
      </c>
      <c r="C1293" t="s">
        <v>374</v>
      </c>
      <c r="D1293" t="s">
        <v>337</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2">
      <c r="A1294" t="s">
        <v>373</v>
      </c>
      <c r="B1294" t="s">
        <v>42</v>
      </c>
      <c r="C1294" t="s">
        <v>374</v>
      </c>
      <c r="D1294" t="s">
        <v>337</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2">
      <c r="A1295" t="s">
        <v>373</v>
      </c>
      <c r="B1295" t="s">
        <v>42</v>
      </c>
      <c r="C1295" t="s">
        <v>374</v>
      </c>
      <c r="D1295" t="s">
        <v>338</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2">
      <c r="A1296" t="s">
        <v>373</v>
      </c>
      <c r="B1296" t="s">
        <v>42</v>
      </c>
      <c r="C1296" t="s">
        <v>374</v>
      </c>
      <c r="D1296" t="s">
        <v>338</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2">
      <c r="A1297" t="s">
        <v>373</v>
      </c>
      <c r="B1297" t="s">
        <v>42</v>
      </c>
      <c r="C1297" t="s">
        <v>374</v>
      </c>
      <c r="D1297" t="s">
        <v>338</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2">
      <c r="A1298" t="s">
        <v>373</v>
      </c>
      <c r="B1298" t="s">
        <v>42</v>
      </c>
      <c r="C1298" t="s">
        <v>374</v>
      </c>
      <c r="D1298" t="s">
        <v>338</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2">
      <c r="A1299" t="s">
        <v>373</v>
      </c>
      <c r="B1299" t="s">
        <v>42</v>
      </c>
      <c r="C1299" t="s">
        <v>374</v>
      </c>
      <c r="D1299" t="s">
        <v>339</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2">
      <c r="A1300" t="s">
        <v>373</v>
      </c>
      <c r="B1300" t="s">
        <v>42</v>
      </c>
      <c r="C1300" t="s">
        <v>374</v>
      </c>
      <c r="D1300" t="s">
        <v>339</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2">
      <c r="A1301" t="s">
        <v>373</v>
      </c>
      <c r="B1301" t="s">
        <v>42</v>
      </c>
      <c r="C1301" t="s">
        <v>374</v>
      </c>
      <c r="D1301" t="s">
        <v>339</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2">
      <c r="A1302" t="s">
        <v>373</v>
      </c>
      <c r="B1302" t="s">
        <v>42</v>
      </c>
      <c r="C1302" t="s">
        <v>374</v>
      </c>
      <c r="D1302" t="s">
        <v>339</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2">
      <c r="A1303" t="s">
        <v>373</v>
      </c>
      <c r="B1303" t="s">
        <v>42</v>
      </c>
      <c r="C1303" t="s">
        <v>374</v>
      </c>
      <c r="D1303" t="s">
        <v>340</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2">
      <c r="A1304" t="s">
        <v>373</v>
      </c>
      <c r="B1304" t="s">
        <v>42</v>
      </c>
      <c r="C1304" t="s">
        <v>374</v>
      </c>
      <c r="D1304" t="s">
        <v>340</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2">
      <c r="A1305" t="s">
        <v>373</v>
      </c>
      <c r="B1305" t="s">
        <v>42</v>
      </c>
      <c r="C1305" t="s">
        <v>374</v>
      </c>
      <c r="D1305" t="s">
        <v>340</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2">
      <c r="A1306" t="s">
        <v>373</v>
      </c>
      <c r="B1306" t="s">
        <v>42</v>
      </c>
      <c r="C1306" t="s">
        <v>374</v>
      </c>
      <c r="D1306" t="s">
        <v>340</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2">
      <c r="A1307" t="s">
        <v>373</v>
      </c>
      <c r="B1307" t="s">
        <v>42</v>
      </c>
      <c r="C1307" t="s">
        <v>374</v>
      </c>
      <c r="D1307" t="s">
        <v>341</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2">
      <c r="A1308" t="s">
        <v>373</v>
      </c>
      <c r="B1308" t="s">
        <v>42</v>
      </c>
      <c r="C1308" t="s">
        <v>374</v>
      </c>
      <c r="D1308" t="s">
        <v>341</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2">
      <c r="A1309" t="s">
        <v>373</v>
      </c>
      <c r="B1309" t="s">
        <v>42</v>
      </c>
      <c r="C1309" t="s">
        <v>374</v>
      </c>
      <c r="D1309" t="s">
        <v>341</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2">
      <c r="A1310" t="s">
        <v>373</v>
      </c>
      <c r="B1310" t="s">
        <v>42</v>
      </c>
      <c r="C1310" t="s">
        <v>374</v>
      </c>
      <c r="D1310" t="s">
        <v>341</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2">
      <c r="A1311" t="s">
        <v>373</v>
      </c>
      <c r="B1311" t="s">
        <v>42</v>
      </c>
      <c r="C1311" t="s">
        <v>374</v>
      </c>
      <c r="D1311" t="s">
        <v>342</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2">
      <c r="A1312" t="s">
        <v>373</v>
      </c>
      <c r="B1312" t="s">
        <v>42</v>
      </c>
      <c r="C1312" t="s">
        <v>374</v>
      </c>
      <c r="D1312" t="s">
        <v>342</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2">
      <c r="A1313" t="s">
        <v>373</v>
      </c>
      <c r="B1313" t="s">
        <v>42</v>
      </c>
      <c r="C1313" t="s">
        <v>374</v>
      </c>
      <c r="D1313" t="s">
        <v>342</v>
      </c>
      <c r="E1313" t="s">
        <v>179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2">
      <c r="A1314" t="s">
        <v>373</v>
      </c>
      <c r="B1314" t="s">
        <v>42</v>
      </c>
      <c r="C1314" t="s">
        <v>374</v>
      </c>
      <c r="D1314" t="s">
        <v>342</v>
      </c>
      <c r="E1314" t="s">
        <v>180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2">
      <c r="A1315" t="s">
        <v>373</v>
      </c>
      <c r="B1315" t="s">
        <v>42</v>
      </c>
      <c r="C1315" t="s">
        <v>374</v>
      </c>
      <c r="D1315" t="s">
        <v>343</v>
      </c>
      <c r="E1315" t="s">
        <v>194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2">
      <c r="A1316" t="s">
        <v>373</v>
      </c>
      <c r="B1316" t="s">
        <v>42</v>
      </c>
      <c r="C1316" t="s">
        <v>374</v>
      </c>
      <c r="D1316" t="s">
        <v>343</v>
      </c>
      <c r="E1316" t="s">
        <v>196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2">
      <c r="A1317" t="s">
        <v>373</v>
      </c>
      <c r="B1317" t="s">
        <v>42</v>
      </c>
      <c r="C1317" t="s">
        <v>374</v>
      </c>
      <c r="D1317" t="s">
        <v>343</v>
      </c>
      <c r="E1317" t="s">
        <v>198</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2">
      <c r="A1318" t="s">
        <v>373</v>
      </c>
      <c r="B1318" t="s">
        <v>42</v>
      </c>
      <c r="C1318" t="s">
        <v>374</v>
      </c>
      <c r="D1318" t="s">
        <v>343</v>
      </c>
      <c r="E1318" t="s">
        <v>200</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2">
      <c r="A1319" t="s">
        <v>373</v>
      </c>
      <c r="B1319" t="s">
        <v>42</v>
      </c>
      <c r="C1319" t="s">
        <v>374</v>
      </c>
      <c r="D1319" t="s">
        <v>344</v>
      </c>
      <c r="E1319" t="s">
        <v>201</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2">
      <c r="A1320" t="s">
        <v>373</v>
      </c>
      <c r="B1320" t="s">
        <v>42</v>
      </c>
      <c r="C1320" t="s">
        <v>374</v>
      </c>
      <c r="D1320" t="s">
        <v>344</v>
      </c>
      <c r="E1320" t="s">
        <v>205</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2">
      <c r="A1321" t="s">
        <v>373</v>
      </c>
      <c r="B1321" t="s">
        <v>42</v>
      </c>
      <c r="C1321" t="s">
        <v>374</v>
      </c>
      <c r="D1321" t="s">
        <v>344</v>
      </c>
      <c r="E1321" t="s">
        <v>209</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2">
      <c r="A1322" t="s">
        <v>373</v>
      </c>
      <c r="B1322" t="s">
        <v>42</v>
      </c>
      <c r="C1322" t="s">
        <v>374</v>
      </c>
      <c r="D1322" t="s">
        <v>344</v>
      </c>
      <c r="E1322" t="s">
        <v>211</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2">
      <c r="A1323" t="s">
        <v>373</v>
      </c>
      <c r="B1323" t="s">
        <v>42</v>
      </c>
      <c r="C1323" t="s">
        <v>374</v>
      </c>
      <c r="D1323" t="s">
        <v>345</v>
      </c>
      <c r="E1323" t="s">
        <v>251</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2">
      <c r="A1324" t="s">
        <v>373</v>
      </c>
      <c r="B1324" t="s">
        <v>42</v>
      </c>
      <c r="C1324" t="s">
        <v>374</v>
      </c>
      <c r="D1324" t="s">
        <v>345</v>
      </c>
      <c r="E1324" t="s">
        <v>263</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2">
      <c r="A1325" t="s">
        <v>373</v>
      </c>
      <c r="B1325" t="s">
        <v>42</v>
      </c>
      <c r="C1325" t="s">
        <v>374</v>
      </c>
      <c r="D1325" t="s">
        <v>345</v>
      </c>
      <c r="E1325" t="s">
        <v>264</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2">
      <c r="A1326" t="s">
        <v>373</v>
      </c>
      <c r="B1326" t="s">
        <v>42</v>
      </c>
      <c r="C1326" t="s">
        <v>374</v>
      </c>
      <c r="D1326" t="s">
        <v>345</v>
      </c>
      <c r="E1326" t="s">
        <v>269</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2">
      <c r="A1327" t="s">
        <v>373</v>
      </c>
      <c r="B1327" t="s">
        <v>42</v>
      </c>
      <c r="C1327" t="s">
        <v>374</v>
      </c>
      <c r="D1327" t="s">
        <v>346</v>
      </c>
      <c r="E1327" t="s">
        <v>270</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2">
      <c r="A1328" t="s">
        <v>373</v>
      </c>
      <c r="B1328" t="s">
        <v>42</v>
      </c>
      <c r="C1328" t="s">
        <v>374</v>
      </c>
      <c r="D1328" t="s">
        <v>346</v>
      </c>
      <c r="E1328" t="s">
        <v>271</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2">
      <c r="A1329" t="s">
        <v>373</v>
      </c>
      <c r="B1329" t="s">
        <v>42</v>
      </c>
      <c r="C1329" t="s">
        <v>374</v>
      </c>
      <c r="D1329" t="s">
        <v>346</v>
      </c>
      <c r="E1329" t="s">
        <v>272</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2">
      <c r="A1330" t="s">
        <v>373</v>
      </c>
      <c r="B1330" t="s">
        <v>42</v>
      </c>
      <c r="C1330" t="s">
        <v>374</v>
      </c>
      <c r="D1330" t="s">
        <v>346</v>
      </c>
      <c r="E1330" t="s">
        <v>274</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2">
      <c r="A1331" t="s">
        <v>373</v>
      </c>
      <c r="B1331" t="s">
        <v>42</v>
      </c>
      <c r="C1331" t="s">
        <v>374</v>
      </c>
      <c r="D1331" t="s">
        <v>347</v>
      </c>
      <c r="E1331" t="s">
        <v>277</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2">
      <c r="A1332" t="s">
        <v>373</v>
      </c>
      <c r="B1332" t="s">
        <v>42</v>
      </c>
      <c r="C1332" t="s">
        <v>374</v>
      </c>
      <c r="D1332" t="s">
        <v>347</v>
      </c>
      <c r="E1332" t="s">
        <v>279</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2">
      <c r="A1333" t="s">
        <v>373</v>
      </c>
      <c r="B1333" t="s">
        <v>42</v>
      </c>
      <c r="C1333" t="s">
        <v>374</v>
      </c>
      <c r="D1333" t="s">
        <v>347</v>
      </c>
      <c r="E1333" t="s">
        <v>280</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2">
      <c r="A1334" t="s">
        <v>373</v>
      </c>
      <c r="B1334" t="s">
        <v>42</v>
      </c>
      <c r="C1334" t="s">
        <v>374</v>
      </c>
      <c r="D1334" t="s">
        <v>347</v>
      </c>
      <c r="E1334" t="s">
        <v>282</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2">
      <c r="A1335" t="s">
        <v>373</v>
      </c>
      <c r="B1335" t="s">
        <v>42</v>
      </c>
      <c r="C1335" t="s">
        <v>374</v>
      </c>
      <c r="D1335" t="s">
        <v>348</v>
      </c>
      <c r="E1335" t="s">
        <v>283</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2">
      <c r="A1336" t="s">
        <v>373</v>
      </c>
      <c r="B1336" t="s">
        <v>42</v>
      </c>
      <c r="C1336" t="s">
        <v>374</v>
      </c>
      <c r="D1336" t="s">
        <v>348</v>
      </c>
      <c r="E1336" t="s">
        <v>284</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2">
      <c r="A1337" t="s">
        <v>373</v>
      </c>
      <c r="B1337" t="s">
        <v>42</v>
      </c>
      <c r="C1337" t="s">
        <v>374</v>
      </c>
      <c r="D1337" t="s">
        <v>348</v>
      </c>
      <c r="E1337" t="s">
        <v>287</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2">
      <c r="A1338" t="s">
        <v>373</v>
      </c>
      <c r="B1338" t="s">
        <v>42</v>
      </c>
      <c r="C1338" t="s">
        <v>374</v>
      </c>
      <c r="D1338" t="s">
        <v>348</v>
      </c>
      <c r="E1338" t="s">
        <v>289</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2">
      <c r="A1339" t="s">
        <v>373</v>
      </c>
      <c r="B1339" t="s">
        <v>42</v>
      </c>
      <c r="C1339" t="s">
        <v>374</v>
      </c>
      <c r="D1339" t="s">
        <v>349</v>
      </c>
      <c r="E1339" t="s">
        <v>290</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2">
      <c r="A1340" t="s">
        <v>373</v>
      </c>
      <c r="B1340" t="s">
        <v>42</v>
      </c>
      <c r="C1340" t="s">
        <v>374</v>
      </c>
      <c r="D1340" t="s">
        <v>349</v>
      </c>
      <c r="E1340" t="s">
        <v>291</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2">
      <c r="A1341" t="s">
        <v>373</v>
      </c>
      <c r="B1341" t="s">
        <v>42</v>
      </c>
      <c r="C1341" t="s">
        <v>374</v>
      </c>
      <c r="D1341" t="s">
        <v>349</v>
      </c>
      <c r="E1341" t="s">
        <v>293</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2">
      <c r="A1342" t="s">
        <v>373</v>
      </c>
      <c r="B1342" t="s">
        <v>42</v>
      </c>
      <c r="C1342" t="s">
        <v>374</v>
      </c>
      <c r="D1342" t="s">
        <v>349</v>
      </c>
      <c r="E1342" t="s">
        <v>308</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2">
      <c r="A1343" t="s">
        <v>373</v>
      </c>
      <c r="B1343" t="s">
        <v>42</v>
      </c>
      <c r="C1343" t="s">
        <v>374</v>
      </c>
      <c r="D1343" t="s">
        <v>350</v>
      </c>
      <c r="E1343" t="s">
        <v>311</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2">
      <c r="A1344" t="s">
        <v>375</v>
      </c>
      <c r="B1344" t="s">
        <v>11</v>
      </c>
      <c r="C1344" t="s">
        <v>29</v>
      </c>
      <c r="D1344" t="s">
        <v>335</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2">
      <c r="A1345" t="s">
        <v>375</v>
      </c>
      <c r="B1345" t="s">
        <v>11</v>
      </c>
      <c r="C1345" t="s">
        <v>29</v>
      </c>
      <c r="D1345" t="s">
        <v>335</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2">
      <c r="A1346" t="s">
        <v>375</v>
      </c>
      <c r="B1346" t="s">
        <v>11</v>
      </c>
      <c r="C1346" t="s">
        <v>29</v>
      </c>
      <c r="D1346" t="s">
        <v>335</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2">
      <c r="A1347" t="s">
        <v>375</v>
      </c>
      <c r="B1347" t="s">
        <v>11</v>
      </c>
      <c r="C1347" t="s">
        <v>29</v>
      </c>
      <c r="D1347" t="s">
        <v>335</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2">
      <c r="A1348" t="s">
        <v>375</v>
      </c>
      <c r="B1348" t="s">
        <v>11</v>
      </c>
      <c r="C1348" t="s">
        <v>29</v>
      </c>
      <c r="D1348" t="s">
        <v>336</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2">
      <c r="A1349" t="s">
        <v>375</v>
      </c>
      <c r="B1349" t="s">
        <v>11</v>
      </c>
      <c r="C1349" t="s">
        <v>29</v>
      </c>
      <c r="D1349" t="s">
        <v>336</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2">
      <c r="A1350" t="s">
        <v>375</v>
      </c>
      <c r="B1350" t="s">
        <v>11</v>
      </c>
      <c r="C1350" t="s">
        <v>29</v>
      </c>
      <c r="D1350" t="s">
        <v>336</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2">
      <c r="A1351" t="s">
        <v>375</v>
      </c>
      <c r="B1351" t="s">
        <v>11</v>
      </c>
      <c r="C1351" t="s">
        <v>29</v>
      </c>
      <c r="D1351" t="s">
        <v>336</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2">
      <c r="A1352" t="s">
        <v>375</v>
      </c>
      <c r="B1352" t="s">
        <v>11</v>
      </c>
      <c r="C1352" t="s">
        <v>29</v>
      </c>
      <c r="D1352" t="s">
        <v>337</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2">
      <c r="A1353" t="s">
        <v>375</v>
      </c>
      <c r="B1353" t="s">
        <v>11</v>
      </c>
      <c r="C1353" t="s">
        <v>29</v>
      </c>
      <c r="D1353" t="s">
        <v>337</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2">
      <c r="A1354" t="s">
        <v>375</v>
      </c>
      <c r="B1354" t="s">
        <v>11</v>
      </c>
      <c r="C1354" t="s">
        <v>29</v>
      </c>
      <c r="D1354" t="s">
        <v>337</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2">
      <c r="A1355" t="s">
        <v>375</v>
      </c>
      <c r="B1355" t="s">
        <v>11</v>
      </c>
      <c r="C1355" t="s">
        <v>29</v>
      </c>
      <c r="D1355" t="s">
        <v>337</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2">
      <c r="A1356" t="s">
        <v>375</v>
      </c>
      <c r="B1356" t="s">
        <v>11</v>
      </c>
      <c r="C1356" t="s">
        <v>29</v>
      </c>
      <c r="D1356" t="s">
        <v>338</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2">
      <c r="A1357" t="s">
        <v>375</v>
      </c>
      <c r="B1357" t="s">
        <v>11</v>
      </c>
      <c r="C1357" t="s">
        <v>29</v>
      </c>
      <c r="D1357" t="s">
        <v>338</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2">
      <c r="A1358" t="s">
        <v>375</v>
      </c>
      <c r="B1358" t="s">
        <v>11</v>
      </c>
      <c r="C1358" t="s">
        <v>29</v>
      </c>
      <c r="D1358" t="s">
        <v>338</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2">
      <c r="A1359" t="s">
        <v>375</v>
      </c>
      <c r="B1359" t="s">
        <v>11</v>
      </c>
      <c r="C1359" t="s">
        <v>29</v>
      </c>
      <c r="D1359" t="s">
        <v>338</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2">
      <c r="A1360" t="s">
        <v>375</v>
      </c>
      <c r="B1360" t="s">
        <v>11</v>
      </c>
      <c r="C1360" t="s">
        <v>29</v>
      </c>
      <c r="D1360" t="s">
        <v>339</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2">
      <c r="A1361" t="s">
        <v>375</v>
      </c>
      <c r="B1361" t="s">
        <v>11</v>
      </c>
      <c r="C1361" t="s">
        <v>29</v>
      </c>
      <c r="D1361" t="s">
        <v>339</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2">
      <c r="A1362" t="s">
        <v>375</v>
      </c>
      <c r="B1362" t="s">
        <v>11</v>
      </c>
      <c r="C1362" t="s">
        <v>29</v>
      </c>
      <c r="D1362" t="s">
        <v>339</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2">
      <c r="A1363" t="s">
        <v>375</v>
      </c>
      <c r="B1363" t="s">
        <v>11</v>
      </c>
      <c r="C1363" t="s">
        <v>29</v>
      </c>
      <c r="D1363" t="s">
        <v>339</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2">
      <c r="A1364" t="s">
        <v>375</v>
      </c>
      <c r="B1364" t="s">
        <v>11</v>
      </c>
      <c r="C1364" t="s">
        <v>29</v>
      </c>
      <c r="D1364" t="s">
        <v>340</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2">
      <c r="A1365" t="s">
        <v>375</v>
      </c>
      <c r="B1365" t="s">
        <v>11</v>
      </c>
      <c r="C1365" t="s">
        <v>29</v>
      </c>
      <c r="D1365" t="s">
        <v>340</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2">
      <c r="A1366" t="s">
        <v>375</v>
      </c>
      <c r="B1366" t="s">
        <v>11</v>
      </c>
      <c r="C1366" t="s">
        <v>29</v>
      </c>
      <c r="D1366" t="s">
        <v>340</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2">
      <c r="A1367" t="s">
        <v>375</v>
      </c>
      <c r="B1367" t="s">
        <v>11</v>
      </c>
      <c r="C1367" t="s">
        <v>29</v>
      </c>
      <c r="D1367" t="s">
        <v>340</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2">
      <c r="A1368" t="s">
        <v>375</v>
      </c>
      <c r="B1368" t="s">
        <v>11</v>
      </c>
      <c r="C1368" t="s">
        <v>29</v>
      </c>
      <c r="D1368" t="s">
        <v>341</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2">
      <c r="A1369" t="s">
        <v>375</v>
      </c>
      <c r="B1369" t="s">
        <v>11</v>
      </c>
      <c r="C1369" t="s">
        <v>29</v>
      </c>
      <c r="D1369" t="s">
        <v>341</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2">
      <c r="A1370" t="s">
        <v>375</v>
      </c>
      <c r="B1370" t="s">
        <v>11</v>
      </c>
      <c r="C1370" t="s">
        <v>29</v>
      </c>
      <c r="D1370" t="s">
        <v>341</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2">
      <c r="A1371" t="s">
        <v>375</v>
      </c>
      <c r="B1371" t="s">
        <v>11</v>
      </c>
      <c r="C1371" t="s">
        <v>29</v>
      </c>
      <c r="D1371" t="s">
        <v>341</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2">
      <c r="A1372" t="s">
        <v>375</v>
      </c>
      <c r="B1372" t="s">
        <v>11</v>
      </c>
      <c r="C1372" t="s">
        <v>29</v>
      </c>
      <c r="D1372" t="s">
        <v>342</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2">
      <c r="A1373" t="s">
        <v>375</v>
      </c>
      <c r="B1373" t="s">
        <v>11</v>
      </c>
      <c r="C1373" t="s">
        <v>29</v>
      </c>
      <c r="D1373" t="s">
        <v>342</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2">
      <c r="A1374" t="s">
        <v>375</v>
      </c>
      <c r="B1374" t="s">
        <v>11</v>
      </c>
      <c r="C1374" t="s">
        <v>29</v>
      </c>
      <c r="D1374" t="s">
        <v>342</v>
      </c>
      <c r="E1374" t="s">
        <v>179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2">
      <c r="A1375" t="s">
        <v>375</v>
      </c>
      <c r="B1375" t="s">
        <v>11</v>
      </c>
      <c r="C1375" t="s">
        <v>29</v>
      </c>
      <c r="D1375" t="s">
        <v>342</v>
      </c>
      <c r="E1375" t="s">
        <v>180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2">
      <c r="A1376" t="s">
        <v>375</v>
      </c>
      <c r="B1376" t="s">
        <v>11</v>
      </c>
      <c r="C1376" t="s">
        <v>29</v>
      </c>
      <c r="D1376" t="s">
        <v>343</v>
      </c>
      <c r="E1376" t="s">
        <v>194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2">
      <c r="A1377" t="s">
        <v>375</v>
      </c>
      <c r="B1377" t="s">
        <v>11</v>
      </c>
      <c r="C1377" t="s">
        <v>29</v>
      </c>
      <c r="D1377" t="s">
        <v>343</v>
      </c>
      <c r="E1377" t="s">
        <v>196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2">
      <c r="A1378" t="s">
        <v>375</v>
      </c>
      <c r="B1378" t="s">
        <v>11</v>
      </c>
      <c r="C1378" t="s">
        <v>29</v>
      </c>
      <c r="D1378" t="s">
        <v>343</v>
      </c>
      <c r="E1378" t="s">
        <v>198</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2">
      <c r="A1379" t="s">
        <v>375</v>
      </c>
      <c r="B1379" t="s">
        <v>11</v>
      </c>
      <c r="C1379" t="s">
        <v>29</v>
      </c>
      <c r="D1379" t="s">
        <v>343</v>
      </c>
      <c r="E1379" t="s">
        <v>200</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2">
      <c r="A1380" t="s">
        <v>375</v>
      </c>
      <c r="B1380" t="s">
        <v>11</v>
      </c>
      <c r="C1380" t="s">
        <v>29</v>
      </c>
      <c r="D1380" t="s">
        <v>344</v>
      </c>
      <c r="E1380" t="s">
        <v>201</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2">
      <c r="A1381" t="s">
        <v>375</v>
      </c>
      <c r="B1381" t="s">
        <v>11</v>
      </c>
      <c r="C1381" t="s">
        <v>29</v>
      </c>
      <c r="D1381" t="s">
        <v>344</v>
      </c>
      <c r="E1381" t="s">
        <v>205</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2">
      <c r="A1382" t="s">
        <v>375</v>
      </c>
      <c r="B1382" t="s">
        <v>11</v>
      </c>
      <c r="C1382" t="s">
        <v>29</v>
      </c>
      <c r="D1382" t="s">
        <v>344</v>
      </c>
      <c r="E1382" t="s">
        <v>209</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2">
      <c r="A1383" t="s">
        <v>375</v>
      </c>
      <c r="B1383" t="s">
        <v>11</v>
      </c>
      <c r="C1383" t="s">
        <v>29</v>
      </c>
      <c r="D1383" t="s">
        <v>344</v>
      </c>
      <c r="E1383" t="s">
        <v>211</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2">
      <c r="A1384" t="s">
        <v>375</v>
      </c>
      <c r="B1384" t="s">
        <v>11</v>
      </c>
      <c r="C1384" t="s">
        <v>29</v>
      </c>
      <c r="D1384" t="s">
        <v>345</v>
      </c>
      <c r="E1384" t="s">
        <v>251</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2">
      <c r="A1385" t="s">
        <v>375</v>
      </c>
      <c r="B1385" t="s">
        <v>11</v>
      </c>
      <c r="C1385" t="s">
        <v>29</v>
      </c>
      <c r="D1385" t="s">
        <v>345</v>
      </c>
      <c r="E1385" t="s">
        <v>263</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2">
      <c r="A1386" t="s">
        <v>375</v>
      </c>
      <c r="B1386" t="s">
        <v>11</v>
      </c>
      <c r="C1386" t="s">
        <v>29</v>
      </c>
      <c r="D1386" t="s">
        <v>345</v>
      </c>
      <c r="E1386" t="s">
        <v>264</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2">
      <c r="A1387" t="s">
        <v>375</v>
      </c>
      <c r="B1387" t="s">
        <v>11</v>
      </c>
      <c r="C1387" t="s">
        <v>29</v>
      </c>
      <c r="D1387" t="s">
        <v>345</v>
      </c>
      <c r="E1387" t="s">
        <v>269</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2">
      <c r="A1388" t="s">
        <v>375</v>
      </c>
      <c r="B1388" t="s">
        <v>11</v>
      </c>
      <c r="C1388" t="s">
        <v>29</v>
      </c>
      <c r="D1388" t="s">
        <v>346</v>
      </c>
      <c r="E1388" t="s">
        <v>270</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2">
      <c r="A1389" t="s">
        <v>375</v>
      </c>
      <c r="B1389" t="s">
        <v>11</v>
      </c>
      <c r="C1389" t="s">
        <v>29</v>
      </c>
      <c r="D1389" t="s">
        <v>346</v>
      </c>
      <c r="E1389" t="s">
        <v>271</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2">
      <c r="A1390" t="s">
        <v>375</v>
      </c>
      <c r="B1390" t="s">
        <v>11</v>
      </c>
      <c r="C1390" t="s">
        <v>29</v>
      </c>
      <c r="D1390" t="s">
        <v>346</v>
      </c>
      <c r="E1390" t="s">
        <v>272</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2">
      <c r="A1391" t="s">
        <v>375</v>
      </c>
      <c r="B1391" t="s">
        <v>11</v>
      </c>
      <c r="C1391" t="s">
        <v>29</v>
      </c>
      <c r="D1391" t="s">
        <v>346</v>
      </c>
      <c r="E1391" t="s">
        <v>274</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2">
      <c r="A1392" t="s">
        <v>375</v>
      </c>
      <c r="B1392" t="s">
        <v>11</v>
      </c>
      <c r="C1392" t="s">
        <v>29</v>
      </c>
      <c r="D1392" t="s">
        <v>347</v>
      </c>
      <c r="E1392" t="s">
        <v>277</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2">
      <c r="A1393" t="s">
        <v>375</v>
      </c>
      <c r="B1393" t="s">
        <v>11</v>
      </c>
      <c r="C1393" t="s">
        <v>29</v>
      </c>
      <c r="D1393" t="s">
        <v>347</v>
      </c>
      <c r="E1393" t="s">
        <v>279</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2">
      <c r="A1394" t="s">
        <v>375</v>
      </c>
      <c r="B1394" t="s">
        <v>11</v>
      </c>
      <c r="C1394" t="s">
        <v>29</v>
      </c>
      <c r="D1394" t="s">
        <v>347</v>
      </c>
      <c r="E1394" t="s">
        <v>280</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2">
      <c r="A1395" t="s">
        <v>375</v>
      </c>
      <c r="B1395" t="s">
        <v>11</v>
      </c>
      <c r="C1395" t="s">
        <v>29</v>
      </c>
      <c r="D1395" t="s">
        <v>347</v>
      </c>
      <c r="E1395" t="s">
        <v>282</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2">
      <c r="A1396" t="s">
        <v>375</v>
      </c>
      <c r="B1396" t="s">
        <v>11</v>
      </c>
      <c r="C1396" t="s">
        <v>29</v>
      </c>
      <c r="D1396" t="s">
        <v>348</v>
      </c>
      <c r="E1396" t="s">
        <v>283</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2">
      <c r="A1397" t="s">
        <v>375</v>
      </c>
      <c r="B1397" t="s">
        <v>11</v>
      </c>
      <c r="C1397" t="s">
        <v>29</v>
      </c>
      <c r="D1397" t="s">
        <v>348</v>
      </c>
      <c r="E1397" t="s">
        <v>284</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2">
      <c r="A1398" t="s">
        <v>375</v>
      </c>
      <c r="B1398" t="s">
        <v>11</v>
      </c>
      <c r="C1398" t="s">
        <v>29</v>
      </c>
      <c r="D1398" t="s">
        <v>348</v>
      </c>
      <c r="E1398" t="s">
        <v>287</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2">
      <c r="A1399" t="s">
        <v>375</v>
      </c>
      <c r="B1399" t="s">
        <v>11</v>
      </c>
      <c r="C1399" t="s">
        <v>29</v>
      </c>
      <c r="D1399" t="s">
        <v>348</v>
      </c>
      <c r="E1399" t="s">
        <v>289</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2">
      <c r="A1400" t="s">
        <v>375</v>
      </c>
      <c r="B1400" t="s">
        <v>11</v>
      </c>
      <c r="C1400" t="s">
        <v>29</v>
      </c>
      <c r="D1400" t="s">
        <v>349</v>
      </c>
      <c r="E1400" t="s">
        <v>290</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2">
      <c r="A1401" t="s">
        <v>375</v>
      </c>
      <c r="B1401" t="s">
        <v>11</v>
      </c>
      <c r="C1401" t="s">
        <v>29</v>
      </c>
      <c r="D1401" t="s">
        <v>349</v>
      </c>
      <c r="E1401" t="s">
        <v>291</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2">
      <c r="A1402" t="s">
        <v>375</v>
      </c>
      <c r="B1402" t="s">
        <v>11</v>
      </c>
      <c r="C1402" t="s">
        <v>29</v>
      </c>
      <c r="D1402" t="s">
        <v>349</v>
      </c>
      <c r="E1402" t="s">
        <v>293</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2">
      <c r="A1403" t="s">
        <v>375</v>
      </c>
      <c r="B1403" t="s">
        <v>11</v>
      </c>
      <c r="C1403" t="s">
        <v>29</v>
      </c>
      <c r="D1403" t="s">
        <v>349</v>
      </c>
      <c r="E1403" t="s">
        <v>308</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2">
      <c r="A1404" t="s">
        <v>375</v>
      </c>
      <c r="B1404" t="s">
        <v>11</v>
      </c>
      <c r="C1404" t="s">
        <v>29</v>
      </c>
      <c r="D1404" t="s">
        <v>350</v>
      </c>
      <c r="E1404" t="s">
        <v>311</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2">
      <c r="A1405" t="s">
        <v>376</v>
      </c>
      <c r="B1405" t="s">
        <v>43</v>
      </c>
      <c r="C1405" t="s">
        <v>29</v>
      </c>
      <c r="D1405" t="s">
        <v>335</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2">
      <c r="A1406" t="s">
        <v>376</v>
      </c>
      <c r="B1406" t="s">
        <v>43</v>
      </c>
      <c r="C1406" t="s">
        <v>29</v>
      </c>
      <c r="D1406" t="s">
        <v>335</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2">
      <c r="A1407" t="s">
        <v>376</v>
      </c>
      <c r="B1407" t="s">
        <v>43</v>
      </c>
      <c r="C1407" t="s">
        <v>29</v>
      </c>
      <c r="D1407" t="s">
        <v>335</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2">
      <c r="A1408" t="s">
        <v>376</v>
      </c>
      <c r="B1408" t="s">
        <v>43</v>
      </c>
      <c r="C1408" t="s">
        <v>29</v>
      </c>
      <c r="D1408" t="s">
        <v>335</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2">
      <c r="A1409" t="s">
        <v>376</v>
      </c>
      <c r="B1409" t="s">
        <v>43</v>
      </c>
      <c r="C1409" t="s">
        <v>29</v>
      </c>
      <c r="D1409" t="s">
        <v>336</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2">
      <c r="A1410" t="s">
        <v>376</v>
      </c>
      <c r="B1410" t="s">
        <v>43</v>
      </c>
      <c r="C1410" t="s">
        <v>29</v>
      </c>
      <c r="D1410" t="s">
        <v>336</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2">
      <c r="A1411" t="s">
        <v>376</v>
      </c>
      <c r="B1411" t="s">
        <v>43</v>
      </c>
      <c r="C1411" t="s">
        <v>29</v>
      </c>
      <c r="D1411" t="s">
        <v>336</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2">
      <c r="A1412" t="s">
        <v>376</v>
      </c>
      <c r="B1412" t="s">
        <v>43</v>
      </c>
      <c r="C1412" t="s">
        <v>29</v>
      </c>
      <c r="D1412" t="s">
        <v>336</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2">
      <c r="A1413" t="s">
        <v>376</v>
      </c>
      <c r="B1413" t="s">
        <v>43</v>
      </c>
      <c r="C1413" t="s">
        <v>29</v>
      </c>
      <c r="D1413" t="s">
        <v>337</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2">
      <c r="A1414" t="s">
        <v>376</v>
      </c>
      <c r="B1414" t="s">
        <v>43</v>
      </c>
      <c r="C1414" t="s">
        <v>29</v>
      </c>
      <c r="D1414" t="s">
        <v>337</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2">
      <c r="A1415" t="s">
        <v>376</v>
      </c>
      <c r="B1415" t="s">
        <v>43</v>
      </c>
      <c r="C1415" t="s">
        <v>29</v>
      </c>
      <c r="D1415" t="s">
        <v>337</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2">
      <c r="A1416" t="s">
        <v>376</v>
      </c>
      <c r="B1416" t="s">
        <v>43</v>
      </c>
      <c r="C1416" t="s">
        <v>29</v>
      </c>
      <c r="D1416" t="s">
        <v>337</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2">
      <c r="A1417" t="s">
        <v>376</v>
      </c>
      <c r="B1417" t="s">
        <v>43</v>
      </c>
      <c r="C1417" t="s">
        <v>29</v>
      </c>
      <c r="D1417" t="s">
        <v>338</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2">
      <c r="A1418" t="s">
        <v>376</v>
      </c>
      <c r="B1418" t="s">
        <v>43</v>
      </c>
      <c r="C1418" t="s">
        <v>29</v>
      </c>
      <c r="D1418" t="s">
        <v>338</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2">
      <c r="A1419" t="s">
        <v>376</v>
      </c>
      <c r="B1419" t="s">
        <v>43</v>
      </c>
      <c r="C1419" t="s">
        <v>29</v>
      </c>
      <c r="D1419" t="s">
        <v>338</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2">
      <c r="A1420" t="s">
        <v>376</v>
      </c>
      <c r="B1420" t="s">
        <v>43</v>
      </c>
      <c r="C1420" t="s">
        <v>29</v>
      </c>
      <c r="D1420" t="s">
        <v>338</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2">
      <c r="A1421" t="s">
        <v>376</v>
      </c>
      <c r="B1421" t="s">
        <v>43</v>
      </c>
      <c r="C1421" t="s">
        <v>29</v>
      </c>
      <c r="D1421" t="s">
        <v>339</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2">
      <c r="A1422" t="s">
        <v>376</v>
      </c>
      <c r="B1422" t="s">
        <v>43</v>
      </c>
      <c r="C1422" t="s">
        <v>29</v>
      </c>
      <c r="D1422" t="s">
        <v>339</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2">
      <c r="A1423" t="s">
        <v>376</v>
      </c>
      <c r="B1423" t="s">
        <v>43</v>
      </c>
      <c r="C1423" t="s">
        <v>29</v>
      </c>
      <c r="D1423" t="s">
        <v>339</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2">
      <c r="A1424" t="s">
        <v>376</v>
      </c>
      <c r="B1424" t="s">
        <v>43</v>
      </c>
      <c r="C1424" t="s">
        <v>29</v>
      </c>
      <c r="D1424" t="s">
        <v>339</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2">
      <c r="A1425" t="s">
        <v>376</v>
      </c>
      <c r="B1425" t="s">
        <v>43</v>
      </c>
      <c r="C1425" t="s">
        <v>29</v>
      </c>
      <c r="D1425" t="s">
        <v>340</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2">
      <c r="A1426" t="s">
        <v>376</v>
      </c>
      <c r="B1426" t="s">
        <v>43</v>
      </c>
      <c r="C1426" t="s">
        <v>29</v>
      </c>
      <c r="D1426" t="s">
        <v>340</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2">
      <c r="A1427" t="s">
        <v>376</v>
      </c>
      <c r="B1427" t="s">
        <v>43</v>
      </c>
      <c r="C1427" t="s">
        <v>29</v>
      </c>
      <c r="D1427" t="s">
        <v>340</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2">
      <c r="A1428" t="s">
        <v>376</v>
      </c>
      <c r="B1428" t="s">
        <v>43</v>
      </c>
      <c r="C1428" t="s">
        <v>29</v>
      </c>
      <c r="D1428" t="s">
        <v>340</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2">
      <c r="A1429" t="s">
        <v>376</v>
      </c>
      <c r="B1429" t="s">
        <v>43</v>
      </c>
      <c r="C1429" t="s">
        <v>29</v>
      </c>
      <c r="D1429" t="s">
        <v>341</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2">
      <c r="A1430" t="s">
        <v>376</v>
      </c>
      <c r="B1430" t="s">
        <v>43</v>
      </c>
      <c r="C1430" t="s">
        <v>29</v>
      </c>
      <c r="D1430" t="s">
        <v>341</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2">
      <c r="A1431" t="s">
        <v>376</v>
      </c>
      <c r="B1431" t="s">
        <v>43</v>
      </c>
      <c r="C1431" t="s">
        <v>29</v>
      </c>
      <c r="D1431" t="s">
        <v>341</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2">
      <c r="A1432" t="s">
        <v>376</v>
      </c>
      <c r="B1432" t="s">
        <v>43</v>
      </c>
      <c r="C1432" t="s">
        <v>29</v>
      </c>
      <c r="D1432" t="s">
        <v>341</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2">
      <c r="A1433" t="s">
        <v>376</v>
      </c>
      <c r="B1433" t="s">
        <v>43</v>
      </c>
      <c r="C1433" t="s">
        <v>29</v>
      </c>
      <c r="D1433" t="s">
        <v>342</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2">
      <c r="A1434" t="s">
        <v>376</v>
      </c>
      <c r="B1434" t="s">
        <v>43</v>
      </c>
      <c r="C1434" t="s">
        <v>29</v>
      </c>
      <c r="D1434" t="s">
        <v>342</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2">
      <c r="A1435" t="s">
        <v>376</v>
      </c>
      <c r="B1435" t="s">
        <v>43</v>
      </c>
      <c r="C1435" t="s">
        <v>29</v>
      </c>
      <c r="D1435" t="s">
        <v>342</v>
      </c>
      <c r="E1435" t="s">
        <v>179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2">
      <c r="A1436" t="s">
        <v>376</v>
      </c>
      <c r="B1436" t="s">
        <v>43</v>
      </c>
      <c r="C1436" t="s">
        <v>29</v>
      </c>
      <c r="D1436" t="s">
        <v>342</v>
      </c>
      <c r="E1436" t="s">
        <v>180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2">
      <c r="A1437" t="s">
        <v>376</v>
      </c>
      <c r="B1437" t="s">
        <v>43</v>
      </c>
      <c r="C1437" t="s">
        <v>29</v>
      </c>
      <c r="D1437" t="s">
        <v>343</v>
      </c>
      <c r="E1437" t="s">
        <v>194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2">
      <c r="A1438" t="s">
        <v>376</v>
      </c>
      <c r="B1438" t="s">
        <v>43</v>
      </c>
      <c r="C1438" t="s">
        <v>29</v>
      </c>
      <c r="D1438" t="s">
        <v>343</v>
      </c>
      <c r="E1438" t="s">
        <v>196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2">
      <c r="A1439" t="s">
        <v>376</v>
      </c>
      <c r="B1439" t="s">
        <v>43</v>
      </c>
      <c r="C1439" t="s">
        <v>29</v>
      </c>
      <c r="D1439" t="s">
        <v>343</v>
      </c>
      <c r="E1439" t="s">
        <v>198</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2">
      <c r="A1440" t="s">
        <v>376</v>
      </c>
      <c r="B1440" t="s">
        <v>43</v>
      </c>
      <c r="C1440" t="s">
        <v>29</v>
      </c>
      <c r="D1440" t="s">
        <v>343</v>
      </c>
      <c r="E1440" t="s">
        <v>200</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2">
      <c r="A1441" t="s">
        <v>376</v>
      </c>
      <c r="B1441" t="s">
        <v>43</v>
      </c>
      <c r="C1441" t="s">
        <v>29</v>
      </c>
      <c r="D1441" t="s">
        <v>344</v>
      </c>
      <c r="E1441" t="s">
        <v>201</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2">
      <c r="A1442" t="s">
        <v>376</v>
      </c>
      <c r="B1442" t="s">
        <v>43</v>
      </c>
      <c r="C1442" t="s">
        <v>29</v>
      </c>
      <c r="D1442" t="s">
        <v>344</v>
      </c>
      <c r="E1442" t="s">
        <v>205</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2">
      <c r="A1443" t="s">
        <v>376</v>
      </c>
      <c r="B1443" t="s">
        <v>43</v>
      </c>
      <c r="C1443" t="s">
        <v>29</v>
      </c>
      <c r="D1443" t="s">
        <v>344</v>
      </c>
      <c r="E1443" t="s">
        <v>209</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2">
      <c r="A1444" t="s">
        <v>376</v>
      </c>
      <c r="B1444" t="s">
        <v>43</v>
      </c>
      <c r="C1444" t="s">
        <v>29</v>
      </c>
      <c r="D1444" t="s">
        <v>344</v>
      </c>
      <c r="E1444" t="s">
        <v>211</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2">
      <c r="A1445" t="s">
        <v>376</v>
      </c>
      <c r="B1445" t="s">
        <v>43</v>
      </c>
      <c r="C1445" t="s">
        <v>29</v>
      </c>
      <c r="D1445" t="s">
        <v>345</v>
      </c>
      <c r="E1445" t="s">
        <v>251</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2">
      <c r="A1446" t="s">
        <v>376</v>
      </c>
      <c r="B1446" t="s">
        <v>43</v>
      </c>
      <c r="C1446" t="s">
        <v>29</v>
      </c>
      <c r="D1446" t="s">
        <v>345</v>
      </c>
      <c r="E1446" t="s">
        <v>263</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2">
      <c r="A1447" t="s">
        <v>376</v>
      </c>
      <c r="B1447" t="s">
        <v>43</v>
      </c>
      <c r="C1447" t="s">
        <v>29</v>
      </c>
      <c r="D1447" t="s">
        <v>345</v>
      </c>
      <c r="E1447" t="s">
        <v>264</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2">
      <c r="A1448" t="s">
        <v>376</v>
      </c>
      <c r="B1448" t="s">
        <v>43</v>
      </c>
      <c r="C1448" t="s">
        <v>29</v>
      </c>
      <c r="D1448" t="s">
        <v>345</v>
      </c>
      <c r="E1448" t="s">
        <v>269</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2">
      <c r="A1449" t="s">
        <v>376</v>
      </c>
      <c r="B1449" t="s">
        <v>43</v>
      </c>
      <c r="C1449" t="s">
        <v>29</v>
      </c>
      <c r="D1449" t="s">
        <v>346</v>
      </c>
      <c r="E1449" t="s">
        <v>270</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2">
      <c r="A1450" t="s">
        <v>376</v>
      </c>
      <c r="B1450" t="s">
        <v>43</v>
      </c>
      <c r="C1450" t="s">
        <v>29</v>
      </c>
      <c r="D1450" t="s">
        <v>346</v>
      </c>
      <c r="E1450" t="s">
        <v>271</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2">
      <c r="A1451" t="s">
        <v>376</v>
      </c>
      <c r="B1451" t="s">
        <v>43</v>
      </c>
      <c r="C1451" t="s">
        <v>29</v>
      </c>
      <c r="D1451" t="s">
        <v>346</v>
      </c>
      <c r="E1451" t="s">
        <v>272</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2">
      <c r="A1452" t="s">
        <v>376</v>
      </c>
      <c r="B1452" t="s">
        <v>43</v>
      </c>
      <c r="C1452" t="s">
        <v>29</v>
      </c>
      <c r="D1452" t="s">
        <v>346</v>
      </c>
      <c r="E1452" t="s">
        <v>274</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2">
      <c r="A1453" t="s">
        <v>376</v>
      </c>
      <c r="B1453" t="s">
        <v>43</v>
      </c>
      <c r="C1453" t="s">
        <v>29</v>
      </c>
      <c r="D1453" t="s">
        <v>347</v>
      </c>
      <c r="E1453" t="s">
        <v>277</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2">
      <c r="A1454" t="s">
        <v>376</v>
      </c>
      <c r="B1454" t="s">
        <v>43</v>
      </c>
      <c r="C1454" t="s">
        <v>29</v>
      </c>
      <c r="D1454" t="s">
        <v>347</v>
      </c>
      <c r="E1454" t="s">
        <v>279</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2">
      <c r="A1455" t="s">
        <v>376</v>
      </c>
      <c r="B1455" t="s">
        <v>43</v>
      </c>
      <c r="C1455" t="s">
        <v>29</v>
      </c>
      <c r="D1455" t="s">
        <v>347</v>
      </c>
      <c r="E1455" t="s">
        <v>280</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2">
      <c r="A1456" t="s">
        <v>376</v>
      </c>
      <c r="B1456" t="s">
        <v>43</v>
      </c>
      <c r="C1456" t="s">
        <v>29</v>
      </c>
      <c r="D1456" t="s">
        <v>347</v>
      </c>
      <c r="E1456" t="s">
        <v>282</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2">
      <c r="A1457" t="s">
        <v>376</v>
      </c>
      <c r="B1457" t="s">
        <v>43</v>
      </c>
      <c r="C1457" t="s">
        <v>29</v>
      </c>
      <c r="D1457" t="s">
        <v>348</v>
      </c>
      <c r="E1457" t="s">
        <v>283</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2">
      <c r="A1458" t="s">
        <v>376</v>
      </c>
      <c r="B1458" t="s">
        <v>43</v>
      </c>
      <c r="C1458" t="s">
        <v>29</v>
      </c>
      <c r="D1458" t="s">
        <v>348</v>
      </c>
      <c r="E1458" t="s">
        <v>284</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2">
      <c r="A1459" t="s">
        <v>376</v>
      </c>
      <c r="B1459" t="s">
        <v>43</v>
      </c>
      <c r="C1459" t="s">
        <v>29</v>
      </c>
      <c r="D1459" t="s">
        <v>348</v>
      </c>
      <c r="E1459" t="s">
        <v>287</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2">
      <c r="A1460" t="s">
        <v>376</v>
      </c>
      <c r="B1460" t="s">
        <v>43</v>
      </c>
      <c r="C1460" t="s">
        <v>29</v>
      </c>
      <c r="D1460" t="s">
        <v>348</v>
      </c>
      <c r="E1460" t="s">
        <v>289</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2">
      <c r="A1461" t="s">
        <v>376</v>
      </c>
      <c r="B1461" t="s">
        <v>43</v>
      </c>
      <c r="C1461" t="s">
        <v>29</v>
      </c>
      <c r="D1461" t="s">
        <v>349</v>
      </c>
      <c r="E1461" t="s">
        <v>290</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2">
      <c r="A1462" t="s">
        <v>376</v>
      </c>
      <c r="B1462" t="s">
        <v>43</v>
      </c>
      <c r="C1462" t="s">
        <v>29</v>
      </c>
      <c r="D1462" t="s">
        <v>349</v>
      </c>
      <c r="E1462" t="s">
        <v>291</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2">
      <c r="A1463" t="s">
        <v>376</v>
      </c>
      <c r="B1463" t="s">
        <v>43</v>
      </c>
      <c r="C1463" t="s">
        <v>29</v>
      </c>
      <c r="D1463" t="s">
        <v>349</v>
      </c>
      <c r="E1463" t="s">
        <v>293</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2">
      <c r="A1464" t="s">
        <v>376</v>
      </c>
      <c r="B1464" t="s">
        <v>43</v>
      </c>
      <c r="C1464" t="s">
        <v>29</v>
      </c>
      <c r="D1464" t="s">
        <v>349</v>
      </c>
      <c r="E1464" t="s">
        <v>308</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2">
      <c r="A1465" t="s">
        <v>376</v>
      </c>
      <c r="B1465" t="s">
        <v>43</v>
      </c>
      <c r="C1465" t="s">
        <v>29</v>
      </c>
      <c r="D1465" t="s">
        <v>350</v>
      </c>
      <c r="E1465" t="s">
        <v>311</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2">
      <c r="A1466" t="s">
        <v>377</v>
      </c>
      <c r="B1466" t="s">
        <v>12</v>
      </c>
      <c r="C1466" t="s">
        <v>29</v>
      </c>
      <c r="D1466" t="s">
        <v>335</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2">
      <c r="A1467" t="s">
        <v>377</v>
      </c>
      <c r="B1467" t="s">
        <v>12</v>
      </c>
      <c r="C1467" t="s">
        <v>29</v>
      </c>
      <c r="D1467" t="s">
        <v>335</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2">
      <c r="A1468" t="s">
        <v>377</v>
      </c>
      <c r="B1468" t="s">
        <v>12</v>
      </c>
      <c r="C1468" t="s">
        <v>29</v>
      </c>
      <c r="D1468" t="s">
        <v>335</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2">
      <c r="A1469" t="s">
        <v>377</v>
      </c>
      <c r="B1469" t="s">
        <v>12</v>
      </c>
      <c r="C1469" t="s">
        <v>29</v>
      </c>
      <c r="D1469" t="s">
        <v>335</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2">
      <c r="A1470" t="s">
        <v>377</v>
      </c>
      <c r="B1470" t="s">
        <v>12</v>
      </c>
      <c r="C1470" t="s">
        <v>29</v>
      </c>
      <c r="D1470" t="s">
        <v>336</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2">
      <c r="A1471" t="s">
        <v>377</v>
      </c>
      <c r="B1471" t="s">
        <v>12</v>
      </c>
      <c r="C1471" t="s">
        <v>29</v>
      </c>
      <c r="D1471" t="s">
        <v>336</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2">
      <c r="A1472" t="s">
        <v>377</v>
      </c>
      <c r="B1472" t="s">
        <v>12</v>
      </c>
      <c r="C1472" t="s">
        <v>29</v>
      </c>
      <c r="D1472" t="s">
        <v>336</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2">
      <c r="A1473" t="s">
        <v>377</v>
      </c>
      <c r="B1473" t="s">
        <v>12</v>
      </c>
      <c r="C1473" t="s">
        <v>29</v>
      </c>
      <c r="D1473" t="s">
        <v>336</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2">
      <c r="A1474" t="s">
        <v>377</v>
      </c>
      <c r="B1474" t="s">
        <v>12</v>
      </c>
      <c r="C1474" t="s">
        <v>29</v>
      </c>
      <c r="D1474" t="s">
        <v>337</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2">
      <c r="A1475" t="s">
        <v>377</v>
      </c>
      <c r="B1475" t="s">
        <v>12</v>
      </c>
      <c r="C1475" t="s">
        <v>29</v>
      </c>
      <c r="D1475" t="s">
        <v>337</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2">
      <c r="A1476" t="s">
        <v>377</v>
      </c>
      <c r="B1476" t="s">
        <v>12</v>
      </c>
      <c r="C1476" t="s">
        <v>29</v>
      </c>
      <c r="D1476" t="s">
        <v>337</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2">
      <c r="A1477" t="s">
        <v>377</v>
      </c>
      <c r="B1477" t="s">
        <v>12</v>
      </c>
      <c r="C1477" t="s">
        <v>29</v>
      </c>
      <c r="D1477" t="s">
        <v>337</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2">
      <c r="A1478" t="s">
        <v>377</v>
      </c>
      <c r="B1478" t="s">
        <v>12</v>
      </c>
      <c r="C1478" t="s">
        <v>29</v>
      </c>
      <c r="D1478" t="s">
        <v>338</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2">
      <c r="A1479" t="s">
        <v>377</v>
      </c>
      <c r="B1479" t="s">
        <v>12</v>
      </c>
      <c r="C1479" t="s">
        <v>29</v>
      </c>
      <c r="D1479" t="s">
        <v>338</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2">
      <c r="A1480" t="s">
        <v>377</v>
      </c>
      <c r="B1480" t="s">
        <v>12</v>
      </c>
      <c r="C1480" t="s">
        <v>29</v>
      </c>
      <c r="D1480" t="s">
        <v>338</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2">
      <c r="A1481" t="s">
        <v>377</v>
      </c>
      <c r="B1481" t="s">
        <v>12</v>
      </c>
      <c r="C1481" t="s">
        <v>29</v>
      </c>
      <c r="D1481" t="s">
        <v>338</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2">
      <c r="A1482" t="s">
        <v>377</v>
      </c>
      <c r="B1482" t="s">
        <v>12</v>
      </c>
      <c r="C1482" t="s">
        <v>29</v>
      </c>
      <c r="D1482" t="s">
        <v>339</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2">
      <c r="A1483" t="s">
        <v>377</v>
      </c>
      <c r="B1483" t="s">
        <v>12</v>
      </c>
      <c r="C1483" t="s">
        <v>29</v>
      </c>
      <c r="D1483" t="s">
        <v>339</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2">
      <c r="A1484" t="s">
        <v>377</v>
      </c>
      <c r="B1484" t="s">
        <v>12</v>
      </c>
      <c r="C1484" t="s">
        <v>29</v>
      </c>
      <c r="D1484" t="s">
        <v>339</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2">
      <c r="A1485" t="s">
        <v>377</v>
      </c>
      <c r="B1485" t="s">
        <v>12</v>
      </c>
      <c r="C1485" t="s">
        <v>29</v>
      </c>
      <c r="D1485" t="s">
        <v>339</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2">
      <c r="A1486" t="s">
        <v>377</v>
      </c>
      <c r="B1486" t="s">
        <v>12</v>
      </c>
      <c r="C1486" t="s">
        <v>29</v>
      </c>
      <c r="D1486" t="s">
        <v>340</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2">
      <c r="A1487" t="s">
        <v>377</v>
      </c>
      <c r="B1487" t="s">
        <v>12</v>
      </c>
      <c r="C1487" t="s">
        <v>29</v>
      </c>
      <c r="D1487" t="s">
        <v>340</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2">
      <c r="A1488" t="s">
        <v>377</v>
      </c>
      <c r="B1488" t="s">
        <v>12</v>
      </c>
      <c r="C1488" t="s">
        <v>29</v>
      </c>
      <c r="D1488" t="s">
        <v>340</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2">
      <c r="A1489" t="s">
        <v>377</v>
      </c>
      <c r="B1489" t="s">
        <v>12</v>
      </c>
      <c r="C1489" t="s">
        <v>29</v>
      </c>
      <c r="D1489" t="s">
        <v>340</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2">
      <c r="A1490" t="s">
        <v>377</v>
      </c>
      <c r="B1490" t="s">
        <v>12</v>
      </c>
      <c r="C1490" t="s">
        <v>29</v>
      </c>
      <c r="D1490" t="s">
        <v>341</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2">
      <c r="A1491" t="s">
        <v>377</v>
      </c>
      <c r="B1491" t="s">
        <v>12</v>
      </c>
      <c r="C1491" t="s">
        <v>29</v>
      </c>
      <c r="D1491" t="s">
        <v>341</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2">
      <c r="A1492" t="s">
        <v>377</v>
      </c>
      <c r="B1492" t="s">
        <v>12</v>
      </c>
      <c r="C1492" t="s">
        <v>29</v>
      </c>
      <c r="D1492" t="s">
        <v>341</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2">
      <c r="A1493" t="s">
        <v>377</v>
      </c>
      <c r="B1493" t="s">
        <v>12</v>
      </c>
      <c r="C1493" t="s">
        <v>29</v>
      </c>
      <c r="D1493" t="s">
        <v>341</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2">
      <c r="A1494" t="s">
        <v>377</v>
      </c>
      <c r="B1494" t="s">
        <v>12</v>
      </c>
      <c r="C1494" t="s">
        <v>29</v>
      </c>
      <c r="D1494" t="s">
        <v>342</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2">
      <c r="A1495" t="s">
        <v>377</v>
      </c>
      <c r="B1495" t="s">
        <v>12</v>
      </c>
      <c r="C1495" t="s">
        <v>29</v>
      </c>
      <c r="D1495" t="s">
        <v>342</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2">
      <c r="A1496" t="s">
        <v>377</v>
      </c>
      <c r="B1496" t="s">
        <v>12</v>
      </c>
      <c r="C1496" t="s">
        <v>29</v>
      </c>
      <c r="D1496" t="s">
        <v>342</v>
      </c>
      <c r="E1496" t="s">
        <v>179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2">
      <c r="A1497" t="s">
        <v>377</v>
      </c>
      <c r="B1497" t="s">
        <v>12</v>
      </c>
      <c r="C1497" t="s">
        <v>29</v>
      </c>
      <c r="D1497" t="s">
        <v>342</v>
      </c>
      <c r="E1497" t="s">
        <v>180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2">
      <c r="A1498" t="s">
        <v>377</v>
      </c>
      <c r="B1498" t="s">
        <v>12</v>
      </c>
      <c r="C1498" t="s">
        <v>29</v>
      </c>
      <c r="D1498" t="s">
        <v>343</v>
      </c>
      <c r="E1498" t="s">
        <v>194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2">
      <c r="A1499" t="s">
        <v>377</v>
      </c>
      <c r="B1499" t="s">
        <v>12</v>
      </c>
      <c r="C1499" t="s">
        <v>29</v>
      </c>
      <c r="D1499" t="s">
        <v>343</v>
      </c>
      <c r="E1499" t="s">
        <v>196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2">
      <c r="A1500" t="s">
        <v>377</v>
      </c>
      <c r="B1500" t="s">
        <v>12</v>
      </c>
      <c r="C1500" t="s">
        <v>29</v>
      </c>
      <c r="D1500" t="s">
        <v>343</v>
      </c>
      <c r="E1500" t="s">
        <v>198</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2">
      <c r="A1501" t="s">
        <v>377</v>
      </c>
      <c r="B1501" t="s">
        <v>12</v>
      </c>
      <c r="C1501" t="s">
        <v>29</v>
      </c>
      <c r="D1501" t="s">
        <v>343</v>
      </c>
      <c r="E1501" t="s">
        <v>200</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2">
      <c r="A1502" t="s">
        <v>377</v>
      </c>
      <c r="B1502" t="s">
        <v>12</v>
      </c>
      <c r="C1502" t="s">
        <v>29</v>
      </c>
      <c r="D1502" t="s">
        <v>344</v>
      </c>
      <c r="E1502" t="s">
        <v>201</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2">
      <c r="A1503" t="s">
        <v>377</v>
      </c>
      <c r="B1503" t="s">
        <v>12</v>
      </c>
      <c r="C1503" t="s">
        <v>29</v>
      </c>
      <c r="D1503" t="s">
        <v>344</v>
      </c>
      <c r="E1503" t="s">
        <v>205</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2">
      <c r="A1504" t="s">
        <v>377</v>
      </c>
      <c r="B1504" t="s">
        <v>12</v>
      </c>
      <c r="C1504" t="s">
        <v>29</v>
      </c>
      <c r="D1504" t="s">
        <v>344</v>
      </c>
      <c r="E1504" t="s">
        <v>209</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2">
      <c r="A1505" t="s">
        <v>377</v>
      </c>
      <c r="B1505" t="s">
        <v>12</v>
      </c>
      <c r="C1505" t="s">
        <v>29</v>
      </c>
      <c r="D1505" t="s">
        <v>344</v>
      </c>
      <c r="E1505" t="s">
        <v>211</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2">
      <c r="A1506" t="s">
        <v>377</v>
      </c>
      <c r="B1506" t="s">
        <v>12</v>
      </c>
      <c r="C1506" t="s">
        <v>29</v>
      </c>
      <c r="D1506" t="s">
        <v>345</v>
      </c>
      <c r="E1506" t="s">
        <v>251</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2">
      <c r="A1507" t="s">
        <v>377</v>
      </c>
      <c r="B1507" t="s">
        <v>12</v>
      </c>
      <c r="C1507" t="s">
        <v>29</v>
      </c>
      <c r="D1507" t="s">
        <v>345</v>
      </c>
      <c r="E1507" t="s">
        <v>263</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2">
      <c r="A1508" t="s">
        <v>377</v>
      </c>
      <c r="B1508" t="s">
        <v>12</v>
      </c>
      <c r="C1508" t="s">
        <v>29</v>
      </c>
      <c r="D1508" t="s">
        <v>345</v>
      </c>
      <c r="E1508" t="s">
        <v>264</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2">
      <c r="A1509" t="s">
        <v>377</v>
      </c>
      <c r="B1509" t="s">
        <v>12</v>
      </c>
      <c r="C1509" t="s">
        <v>29</v>
      </c>
      <c r="D1509" t="s">
        <v>345</v>
      </c>
      <c r="E1509" t="s">
        <v>269</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2">
      <c r="A1510" t="s">
        <v>377</v>
      </c>
      <c r="B1510" t="s">
        <v>12</v>
      </c>
      <c r="C1510" t="s">
        <v>29</v>
      </c>
      <c r="D1510" t="s">
        <v>346</v>
      </c>
      <c r="E1510" t="s">
        <v>270</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2">
      <c r="A1511" t="s">
        <v>377</v>
      </c>
      <c r="B1511" t="s">
        <v>12</v>
      </c>
      <c r="C1511" t="s">
        <v>29</v>
      </c>
      <c r="D1511" t="s">
        <v>346</v>
      </c>
      <c r="E1511" t="s">
        <v>271</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2">
      <c r="A1512" t="s">
        <v>377</v>
      </c>
      <c r="B1512" t="s">
        <v>12</v>
      </c>
      <c r="C1512" t="s">
        <v>29</v>
      </c>
      <c r="D1512" t="s">
        <v>346</v>
      </c>
      <c r="E1512" t="s">
        <v>272</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2">
      <c r="A1513" t="s">
        <v>377</v>
      </c>
      <c r="B1513" t="s">
        <v>12</v>
      </c>
      <c r="C1513" t="s">
        <v>29</v>
      </c>
      <c r="D1513" t="s">
        <v>346</v>
      </c>
      <c r="E1513" t="s">
        <v>274</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2">
      <c r="A1514" t="s">
        <v>377</v>
      </c>
      <c r="B1514" t="s">
        <v>12</v>
      </c>
      <c r="C1514" t="s">
        <v>29</v>
      </c>
      <c r="D1514" t="s">
        <v>347</v>
      </c>
      <c r="E1514" t="s">
        <v>277</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2">
      <c r="A1515" t="s">
        <v>377</v>
      </c>
      <c r="B1515" t="s">
        <v>12</v>
      </c>
      <c r="C1515" t="s">
        <v>29</v>
      </c>
      <c r="D1515" t="s">
        <v>347</v>
      </c>
      <c r="E1515" t="s">
        <v>279</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2">
      <c r="A1516" t="s">
        <v>377</v>
      </c>
      <c r="B1516" t="s">
        <v>12</v>
      </c>
      <c r="C1516" t="s">
        <v>29</v>
      </c>
      <c r="D1516" t="s">
        <v>347</v>
      </c>
      <c r="E1516" t="s">
        <v>280</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2">
      <c r="A1517" t="s">
        <v>377</v>
      </c>
      <c r="B1517" t="s">
        <v>12</v>
      </c>
      <c r="C1517" t="s">
        <v>29</v>
      </c>
      <c r="D1517" t="s">
        <v>347</v>
      </c>
      <c r="E1517" t="s">
        <v>282</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2">
      <c r="A1518" t="s">
        <v>377</v>
      </c>
      <c r="B1518" t="s">
        <v>12</v>
      </c>
      <c r="C1518" t="s">
        <v>29</v>
      </c>
      <c r="D1518" t="s">
        <v>348</v>
      </c>
      <c r="E1518" t="s">
        <v>283</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2">
      <c r="A1519" t="s">
        <v>377</v>
      </c>
      <c r="B1519" t="s">
        <v>12</v>
      </c>
      <c r="C1519" t="s">
        <v>29</v>
      </c>
      <c r="D1519" t="s">
        <v>348</v>
      </c>
      <c r="E1519" t="s">
        <v>284</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2">
      <c r="A1520" t="s">
        <v>377</v>
      </c>
      <c r="B1520" t="s">
        <v>12</v>
      </c>
      <c r="C1520" t="s">
        <v>29</v>
      </c>
      <c r="D1520" t="s">
        <v>348</v>
      </c>
      <c r="E1520" t="s">
        <v>287</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2">
      <c r="A1521" t="s">
        <v>377</v>
      </c>
      <c r="B1521" t="s">
        <v>12</v>
      </c>
      <c r="C1521" t="s">
        <v>29</v>
      </c>
      <c r="D1521" t="s">
        <v>348</v>
      </c>
      <c r="E1521" t="s">
        <v>289</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2">
      <c r="A1522" t="s">
        <v>377</v>
      </c>
      <c r="B1522" t="s">
        <v>12</v>
      </c>
      <c r="C1522" t="s">
        <v>29</v>
      </c>
      <c r="D1522" t="s">
        <v>349</v>
      </c>
      <c r="E1522" t="s">
        <v>290</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2">
      <c r="A1523" t="s">
        <v>377</v>
      </c>
      <c r="B1523" t="s">
        <v>12</v>
      </c>
      <c r="C1523" t="s">
        <v>29</v>
      </c>
      <c r="D1523" t="s">
        <v>349</v>
      </c>
      <c r="E1523" t="s">
        <v>291</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2">
      <c r="A1524" t="s">
        <v>377</v>
      </c>
      <c r="B1524" t="s">
        <v>12</v>
      </c>
      <c r="C1524" t="s">
        <v>29</v>
      </c>
      <c r="D1524" t="s">
        <v>349</v>
      </c>
      <c r="E1524" t="s">
        <v>293</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2">
      <c r="A1525" t="s">
        <v>377</v>
      </c>
      <c r="B1525" t="s">
        <v>12</v>
      </c>
      <c r="C1525" t="s">
        <v>29</v>
      </c>
      <c r="D1525" t="s">
        <v>349</v>
      </c>
      <c r="E1525" t="s">
        <v>308</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2">
      <c r="A1526" t="s">
        <v>377</v>
      </c>
      <c r="B1526" t="s">
        <v>12</v>
      </c>
      <c r="C1526" t="s">
        <v>29</v>
      </c>
      <c r="D1526" t="s">
        <v>350</v>
      </c>
      <c r="E1526" t="s">
        <v>311</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2">
      <c r="A1527" t="s">
        <v>378</v>
      </c>
      <c r="B1527" t="s">
        <v>13</v>
      </c>
      <c r="C1527" t="s">
        <v>29</v>
      </c>
      <c r="D1527" t="s">
        <v>335</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2">
      <c r="A1528" t="s">
        <v>378</v>
      </c>
      <c r="B1528" t="s">
        <v>13</v>
      </c>
      <c r="C1528" t="s">
        <v>29</v>
      </c>
      <c r="D1528" t="s">
        <v>335</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2">
      <c r="A1529" t="s">
        <v>378</v>
      </c>
      <c r="B1529" t="s">
        <v>13</v>
      </c>
      <c r="C1529" t="s">
        <v>29</v>
      </c>
      <c r="D1529" t="s">
        <v>335</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2">
      <c r="A1530" t="s">
        <v>378</v>
      </c>
      <c r="B1530" t="s">
        <v>13</v>
      </c>
      <c r="C1530" t="s">
        <v>29</v>
      </c>
      <c r="D1530" t="s">
        <v>335</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2">
      <c r="A1531" t="s">
        <v>378</v>
      </c>
      <c r="B1531" t="s">
        <v>13</v>
      </c>
      <c r="C1531" t="s">
        <v>29</v>
      </c>
      <c r="D1531" t="s">
        <v>336</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2">
      <c r="A1532" t="s">
        <v>378</v>
      </c>
      <c r="B1532" t="s">
        <v>13</v>
      </c>
      <c r="C1532" t="s">
        <v>29</v>
      </c>
      <c r="D1532" t="s">
        <v>336</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2">
      <c r="A1533" t="s">
        <v>378</v>
      </c>
      <c r="B1533" t="s">
        <v>13</v>
      </c>
      <c r="C1533" t="s">
        <v>29</v>
      </c>
      <c r="D1533" t="s">
        <v>336</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2">
      <c r="A1534" t="s">
        <v>378</v>
      </c>
      <c r="B1534" t="s">
        <v>13</v>
      </c>
      <c r="C1534" t="s">
        <v>29</v>
      </c>
      <c r="D1534" t="s">
        <v>336</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2">
      <c r="A1535" t="s">
        <v>378</v>
      </c>
      <c r="B1535" t="s">
        <v>13</v>
      </c>
      <c r="C1535" t="s">
        <v>29</v>
      </c>
      <c r="D1535" t="s">
        <v>337</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2">
      <c r="A1536" t="s">
        <v>378</v>
      </c>
      <c r="B1536" t="s">
        <v>13</v>
      </c>
      <c r="C1536" t="s">
        <v>29</v>
      </c>
      <c r="D1536" t="s">
        <v>337</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2">
      <c r="A1537" t="s">
        <v>378</v>
      </c>
      <c r="B1537" t="s">
        <v>13</v>
      </c>
      <c r="C1537" t="s">
        <v>29</v>
      </c>
      <c r="D1537" t="s">
        <v>337</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2">
      <c r="A1538" t="s">
        <v>378</v>
      </c>
      <c r="B1538" t="s">
        <v>13</v>
      </c>
      <c r="C1538" t="s">
        <v>29</v>
      </c>
      <c r="D1538" t="s">
        <v>337</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2">
      <c r="A1539" t="s">
        <v>378</v>
      </c>
      <c r="B1539" t="s">
        <v>13</v>
      </c>
      <c r="C1539" t="s">
        <v>29</v>
      </c>
      <c r="D1539" t="s">
        <v>338</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2">
      <c r="A1540" t="s">
        <v>378</v>
      </c>
      <c r="B1540" t="s">
        <v>13</v>
      </c>
      <c r="C1540" t="s">
        <v>29</v>
      </c>
      <c r="D1540" t="s">
        <v>338</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2">
      <c r="A1541" t="s">
        <v>378</v>
      </c>
      <c r="B1541" t="s">
        <v>13</v>
      </c>
      <c r="C1541" t="s">
        <v>29</v>
      </c>
      <c r="D1541" t="s">
        <v>338</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2">
      <c r="A1542" t="s">
        <v>378</v>
      </c>
      <c r="B1542" t="s">
        <v>13</v>
      </c>
      <c r="C1542" t="s">
        <v>29</v>
      </c>
      <c r="D1542" t="s">
        <v>338</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2">
      <c r="A1543" t="s">
        <v>378</v>
      </c>
      <c r="B1543" t="s">
        <v>13</v>
      </c>
      <c r="C1543" t="s">
        <v>29</v>
      </c>
      <c r="D1543" t="s">
        <v>339</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2">
      <c r="A1544" t="s">
        <v>378</v>
      </c>
      <c r="B1544" t="s">
        <v>13</v>
      </c>
      <c r="C1544" t="s">
        <v>29</v>
      </c>
      <c r="D1544" t="s">
        <v>339</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2">
      <c r="A1545" t="s">
        <v>378</v>
      </c>
      <c r="B1545" t="s">
        <v>13</v>
      </c>
      <c r="C1545" t="s">
        <v>29</v>
      </c>
      <c r="D1545" t="s">
        <v>339</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2">
      <c r="A1546" t="s">
        <v>378</v>
      </c>
      <c r="B1546" t="s">
        <v>13</v>
      </c>
      <c r="C1546" t="s">
        <v>29</v>
      </c>
      <c r="D1546" t="s">
        <v>339</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2">
      <c r="A1547" t="s">
        <v>378</v>
      </c>
      <c r="B1547" t="s">
        <v>13</v>
      </c>
      <c r="C1547" t="s">
        <v>29</v>
      </c>
      <c r="D1547" t="s">
        <v>340</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2">
      <c r="A1548" t="s">
        <v>378</v>
      </c>
      <c r="B1548" t="s">
        <v>13</v>
      </c>
      <c r="C1548" t="s">
        <v>29</v>
      </c>
      <c r="D1548" t="s">
        <v>340</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2">
      <c r="A1549" t="s">
        <v>378</v>
      </c>
      <c r="B1549" t="s">
        <v>13</v>
      </c>
      <c r="C1549" t="s">
        <v>29</v>
      </c>
      <c r="D1549" t="s">
        <v>340</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2">
      <c r="A1550" t="s">
        <v>378</v>
      </c>
      <c r="B1550" t="s">
        <v>13</v>
      </c>
      <c r="C1550" t="s">
        <v>29</v>
      </c>
      <c r="D1550" t="s">
        <v>340</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2">
      <c r="A1551" t="s">
        <v>378</v>
      </c>
      <c r="B1551" t="s">
        <v>13</v>
      </c>
      <c r="C1551" t="s">
        <v>29</v>
      </c>
      <c r="D1551" t="s">
        <v>341</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2">
      <c r="A1552" t="s">
        <v>378</v>
      </c>
      <c r="B1552" t="s">
        <v>13</v>
      </c>
      <c r="C1552" t="s">
        <v>29</v>
      </c>
      <c r="D1552" t="s">
        <v>341</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2">
      <c r="A1553" t="s">
        <v>378</v>
      </c>
      <c r="B1553" t="s">
        <v>13</v>
      </c>
      <c r="C1553" t="s">
        <v>29</v>
      </c>
      <c r="D1553" t="s">
        <v>341</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2">
      <c r="A1554" t="s">
        <v>378</v>
      </c>
      <c r="B1554" t="s">
        <v>13</v>
      </c>
      <c r="C1554" t="s">
        <v>29</v>
      </c>
      <c r="D1554" t="s">
        <v>341</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2">
      <c r="A1555" t="s">
        <v>378</v>
      </c>
      <c r="B1555" t="s">
        <v>13</v>
      </c>
      <c r="C1555" t="s">
        <v>29</v>
      </c>
      <c r="D1555" t="s">
        <v>342</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2">
      <c r="A1556" t="s">
        <v>378</v>
      </c>
      <c r="B1556" t="s">
        <v>13</v>
      </c>
      <c r="C1556" t="s">
        <v>29</v>
      </c>
      <c r="D1556" t="s">
        <v>342</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2">
      <c r="A1557" t="s">
        <v>378</v>
      </c>
      <c r="B1557" t="s">
        <v>13</v>
      </c>
      <c r="C1557" t="s">
        <v>29</v>
      </c>
      <c r="D1557" t="s">
        <v>342</v>
      </c>
      <c r="E1557" t="s">
        <v>179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2">
      <c r="A1558" t="s">
        <v>378</v>
      </c>
      <c r="B1558" t="s">
        <v>13</v>
      </c>
      <c r="C1558" t="s">
        <v>29</v>
      </c>
      <c r="D1558" t="s">
        <v>342</v>
      </c>
      <c r="E1558" t="s">
        <v>180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2">
      <c r="A1559" t="s">
        <v>378</v>
      </c>
      <c r="B1559" t="s">
        <v>13</v>
      </c>
      <c r="C1559" t="s">
        <v>29</v>
      </c>
      <c r="D1559" t="s">
        <v>343</v>
      </c>
      <c r="E1559" t="s">
        <v>194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2">
      <c r="A1560" t="s">
        <v>378</v>
      </c>
      <c r="B1560" t="s">
        <v>13</v>
      </c>
      <c r="C1560" t="s">
        <v>29</v>
      </c>
      <c r="D1560" t="s">
        <v>343</v>
      </c>
      <c r="E1560" t="s">
        <v>196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2">
      <c r="A1561" t="s">
        <v>378</v>
      </c>
      <c r="B1561" t="s">
        <v>13</v>
      </c>
      <c r="C1561" t="s">
        <v>29</v>
      </c>
      <c r="D1561" t="s">
        <v>343</v>
      </c>
      <c r="E1561" t="s">
        <v>198</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2">
      <c r="A1562" t="s">
        <v>378</v>
      </c>
      <c r="B1562" t="s">
        <v>13</v>
      </c>
      <c r="C1562" t="s">
        <v>29</v>
      </c>
      <c r="D1562" t="s">
        <v>343</v>
      </c>
      <c r="E1562" t="s">
        <v>200</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2">
      <c r="A1563" t="s">
        <v>378</v>
      </c>
      <c r="B1563" t="s">
        <v>13</v>
      </c>
      <c r="C1563" t="s">
        <v>29</v>
      </c>
      <c r="D1563" t="s">
        <v>344</v>
      </c>
      <c r="E1563" t="s">
        <v>201</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2">
      <c r="A1564" t="s">
        <v>378</v>
      </c>
      <c r="B1564" t="s">
        <v>13</v>
      </c>
      <c r="C1564" t="s">
        <v>29</v>
      </c>
      <c r="D1564" t="s">
        <v>344</v>
      </c>
      <c r="E1564" t="s">
        <v>205</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2">
      <c r="A1565" t="s">
        <v>378</v>
      </c>
      <c r="B1565" t="s">
        <v>13</v>
      </c>
      <c r="C1565" t="s">
        <v>29</v>
      </c>
      <c r="D1565" t="s">
        <v>344</v>
      </c>
      <c r="E1565" t="s">
        <v>209</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2">
      <c r="A1566" t="s">
        <v>378</v>
      </c>
      <c r="B1566" t="s">
        <v>13</v>
      </c>
      <c r="C1566" t="s">
        <v>29</v>
      </c>
      <c r="D1566" t="s">
        <v>344</v>
      </c>
      <c r="E1566" t="s">
        <v>211</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2">
      <c r="A1567" t="s">
        <v>378</v>
      </c>
      <c r="B1567" t="s">
        <v>13</v>
      </c>
      <c r="C1567" t="s">
        <v>29</v>
      </c>
      <c r="D1567" t="s">
        <v>345</v>
      </c>
      <c r="E1567" t="s">
        <v>251</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2">
      <c r="A1568" t="s">
        <v>378</v>
      </c>
      <c r="B1568" t="s">
        <v>13</v>
      </c>
      <c r="C1568" t="s">
        <v>29</v>
      </c>
      <c r="D1568" t="s">
        <v>345</v>
      </c>
      <c r="E1568" t="s">
        <v>263</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2">
      <c r="A1569" t="s">
        <v>378</v>
      </c>
      <c r="B1569" t="s">
        <v>13</v>
      </c>
      <c r="C1569" t="s">
        <v>29</v>
      </c>
      <c r="D1569" t="s">
        <v>345</v>
      </c>
      <c r="E1569" t="s">
        <v>264</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2">
      <c r="A1570" t="s">
        <v>378</v>
      </c>
      <c r="B1570" t="s">
        <v>13</v>
      </c>
      <c r="C1570" t="s">
        <v>29</v>
      </c>
      <c r="D1570" t="s">
        <v>345</v>
      </c>
      <c r="E1570" t="s">
        <v>269</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2">
      <c r="A1571" t="s">
        <v>378</v>
      </c>
      <c r="B1571" t="s">
        <v>13</v>
      </c>
      <c r="C1571" t="s">
        <v>29</v>
      </c>
      <c r="D1571" t="s">
        <v>346</v>
      </c>
      <c r="E1571" t="s">
        <v>270</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2">
      <c r="A1572" t="s">
        <v>378</v>
      </c>
      <c r="B1572" t="s">
        <v>13</v>
      </c>
      <c r="C1572" t="s">
        <v>29</v>
      </c>
      <c r="D1572" t="s">
        <v>346</v>
      </c>
      <c r="E1572" t="s">
        <v>271</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2">
      <c r="A1573" t="s">
        <v>378</v>
      </c>
      <c r="B1573" t="s">
        <v>13</v>
      </c>
      <c r="C1573" t="s">
        <v>29</v>
      </c>
      <c r="D1573" t="s">
        <v>346</v>
      </c>
      <c r="E1573" t="s">
        <v>272</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2">
      <c r="A1574" t="s">
        <v>378</v>
      </c>
      <c r="B1574" t="s">
        <v>13</v>
      </c>
      <c r="C1574" t="s">
        <v>29</v>
      </c>
      <c r="D1574" t="s">
        <v>346</v>
      </c>
      <c r="E1574" t="s">
        <v>274</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2">
      <c r="A1575" t="s">
        <v>378</v>
      </c>
      <c r="B1575" t="s">
        <v>13</v>
      </c>
      <c r="C1575" t="s">
        <v>29</v>
      </c>
      <c r="D1575" t="s">
        <v>347</v>
      </c>
      <c r="E1575" t="s">
        <v>277</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2">
      <c r="A1576" t="s">
        <v>378</v>
      </c>
      <c r="B1576" t="s">
        <v>13</v>
      </c>
      <c r="C1576" t="s">
        <v>29</v>
      </c>
      <c r="D1576" t="s">
        <v>347</v>
      </c>
      <c r="E1576" t="s">
        <v>279</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2">
      <c r="A1577" t="s">
        <v>378</v>
      </c>
      <c r="B1577" t="s">
        <v>13</v>
      </c>
      <c r="C1577" t="s">
        <v>29</v>
      </c>
      <c r="D1577" t="s">
        <v>347</v>
      </c>
      <c r="E1577" t="s">
        <v>280</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2">
      <c r="A1578" t="s">
        <v>378</v>
      </c>
      <c r="B1578" t="s">
        <v>13</v>
      </c>
      <c r="C1578" t="s">
        <v>29</v>
      </c>
      <c r="D1578" t="s">
        <v>347</v>
      </c>
      <c r="E1578" t="s">
        <v>282</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2">
      <c r="A1579" t="s">
        <v>378</v>
      </c>
      <c r="B1579" t="s">
        <v>13</v>
      </c>
      <c r="C1579" t="s">
        <v>29</v>
      </c>
      <c r="D1579" t="s">
        <v>348</v>
      </c>
      <c r="E1579" t="s">
        <v>283</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2">
      <c r="A1580" t="s">
        <v>378</v>
      </c>
      <c r="B1580" t="s">
        <v>13</v>
      </c>
      <c r="C1580" t="s">
        <v>29</v>
      </c>
      <c r="D1580" t="s">
        <v>348</v>
      </c>
      <c r="E1580" t="s">
        <v>284</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2">
      <c r="A1581" t="s">
        <v>378</v>
      </c>
      <c r="B1581" t="s">
        <v>13</v>
      </c>
      <c r="C1581" t="s">
        <v>29</v>
      </c>
      <c r="D1581" t="s">
        <v>348</v>
      </c>
      <c r="E1581" t="s">
        <v>287</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2">
      <c r="A1582" t="s">
        <v>378</v>
      </c>
      <c r="B1582" t="s">
        <v>13</v>
      </c>
      <c r="C1582" t="s">
        <v>29</v>
      </c>
      <c r="D1582" t="s">
        <v>348</v>
      </c>
      <c r="E1582" t="s">
        <v>289</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2">
      <c r="A1583" t="s">
        <v>378</v>
      </c>
      <c r="B1583" t="s">
        <v>13</v>
      </c>
      <c r="C1583" t="s">
        <v>29</v>
      </c>
      <c r="D1583" t="s">
        <v>349</v>
      </c>
      <c r="E1583" t="s">
        <v>290</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2">
      <c r="A1584" t="s">
        <v>378</v>
      </c>
      <c r="B1584" t="s">
        <v>13</v>
      </c>
      <c r="C1584" t="s">
        <v>29</v>
      </c>
      <c r="D1584" t="s">
        <v>349</v>
      </c>
      <c r="E1584" t="s">
        <v>291</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2">
      <c r="A1585" t="s">
        <v>378</v>
      </c>
      <c r="B1585" t="s">
        <v>13</v>
      </c>
      <c r="C1585" t="s">
        <v>29</v>
      </c>
      <c r="D1585" t="s">
        <v>349</v>
      </c>
      <c r="E1585" t="s">
        <v>293</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2">
      <c r="A1586" t="s">
        <v>378</v>
      </c>
      <c r="B1586" t="s">
        <v>13</v>
      </c>
      <c r="C1586" t="s">
        <v>29</v>
      </c>
      <c r="D1586" t="s">
        <v>349</v>
      </c>
      <c r="E1586" t="s">
        <v>308</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2">
      <c r="A1587" t="s">
        <v>378</v>
      </c>
      <c r="B1587" t="s">
        <v>13</v>
      </c>
      <c r="C1587" t="s">
        <v>29</v>
      </c>
      <c r="D1587" t="s">
        <v>350</v>
      </c>
      <c r="E1587" t="s">
        <v>311</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2">
      <c r="A1588" t="s">
        <v>379</v>
      </c>
      <c r="B1588" t="s">
        <v>44</v>
      </c>
      <c r="C1588" t="s">
        <v>29</v>
      </c>
      <c r="D1588" t="s">
        <v>335</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2">
      <c r="A1589" t="s">
        <v>379</v>
      </c>
      <c r="B1589" t="s">
        <v>44</v>
      </c>
      <c r="C1589" t="s">
        <v>29</v>
      </c>
      <c r="D1589" t="s">
        <v>335</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2">
      <c r="A1590" t="s">
        <v>379</v>
      </c>
      <c r="B1590" t="s">
        <v>44</v>
      </c>
      <c r="C1590" t="s">
        <v>29</v>
      </c>
      <c r="D1590" t="s">
        <v>335</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2">
      <c r="A1591" t="s">
        <v>379</v>
      </c>
      <c r="B1591" t="s">
        <v>44</v>
      </c>
      <c r="C1591" t="s">
        <v>29</v>
      </c>
      <c r="D1591" t="s">
        <v>335</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2">
      <c r="A1592" t="s">
        <v>379</v>
      </c>
      <c r="B1592" t="s">
        <v>44</v>
      </c>
      <c r="C1592" t="s">
        <v>29</v>
      </c>
      <c r="D1592" t="s">
        <v>336</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2">
      <c r="A1593" t="s">
        <v>379</v>
      </c>
      <c r="B1593" t="s">
        <v>44</v>
      </c>
      <c r="C1593" t="s">
        <v>29</v>
      </c>
      <c r="D1593" t="s">
        <v>336</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2">
      <c r="A1594" t="s">
        <v>379</v>
      </c>
      <c r="B1594" t="s">
        <v>44</v>
      </c>
      <c r="C1594" t="s">
        <v>29</v>
      </c>
      <c r="D1594" t="s">
        <v>336</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2">
      <c r="A1595" t="s">
        <v>379</v>
      </c>
      <c r="B1595" t="s">
        <v>44</v>
      </c>
      <c r="C1595" t="s">
        <v>29</v>
      </c>
      <c r="D1595" t="s">
        <v>336</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2">
      <c r="A1596" t="s">
        <v>379</v>
      </c>
      <c r="B1596" t="s">
        <v>44</v>
      </c>
      <c r="C1596" t="s">
        <v>29</v>
      </c>
      <c r="D1596" t="s">
        <v>337</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2">
      <c r="A1597" t="s">
        <v>379</v>
      </c>
      <c r="B1597" t="s">
        <v>44</v>
      </c>
      <c r="C1597" t="s">
        <v>29</v>
      </c>
      <c r="D1597" t="s">
        <v>337</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2">
      <c r="A1598" t="s">
        <v>379</v>
      </c>
      <c r="B1598" t="s">
        <v>44</v>
      </c>
      <c r="C1598" t="s">
        <v>29</v>
      </c>
      <c r="D1598" t="s">
        <v>337</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2">
      <c r="A1599" t="s">
        <v>379</v>
      </c>
      <c r="B1599" t="s">
        <v>44</v>
      </c>
      <c r="C1599" t="s">
        <v>29</v>
      </c>
      <c r="D1599" t="s">
        <v>337</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2">
      <c r="A1600" t="s">
        <v>379</v>
      </c>
      <c r="B1600" t="s">
        <v>44</v>
      </c>
      <c r="C1600" t="s">
        <v>29</v>
      </c>
      <c r="D1600" t="s">
        <v>338</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2">
      <c r="A1601" t="s">
        <v>379</v>
      </c>
      <c r="B1601" t="s">
        <v>44</v>
      </c>
      <c r="C1601" t="s">
        <v>29</v>
      </c>
      <c r="D1601" t="s">
        <v>338</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2">
      <c r="A1602" t="s">
        <v>379</v>
      </c>
      <c r="B1602" t="s">
        <v>44</v>
      </c>
      <c r="C1602" t="s">
        <v>29</v>
      </c>
      <c r="D1602" t="s">
        <v>338</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2">
      <c r="A1603" t="s">
        <v>379</v>
      </c>
      <c r="B1603" t="s">
        <v>44</v>
      </c>
      <c r="C1603" t="s">
        <v>29</v>
      </c>
      <c r="D1603" t="s">
        <v>338</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2">
      <c r="A1604" t="s">
        <v>379</v>
      </c>
      <c r="B1604" t="s">
        <v>44</v>
      </c>
      <c r="C1604" t="s">
        <v>29</v>
      </c>
      <c r="D1604" t="s">
        <v>339</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2">
      <c r="A1605" t="s">
        <v>379</v>
      </c>
      <c r="B1605" t="s">
        <v>44</v>
      </c>
      <c r="C1605" t="s">
        <v>29</v>
      </c>
      <c r="D1605" t="s">
        <v>339</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2">
      <c r="A1606" t="s">
        <v>379</v>
      </c>
      <c r="B1606" t="s">
        <v>44</v>
      </c>
      <c r="C1606" t="s">
        <v>29</v>
      </c>
      <c r="D1606" t="s">
        <v>339</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2">
      <c r="A1607" t="s">
        <v>379</v>
      </c>
      <c r="B1607" t="s">
        <v>44</v>
      </c>
      <c r="C1607" t="s">
        <v>29</v>
      </c>
      <c r="D1607" t="s">
        <v>339</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2">
      <c r="A1608" t="s">
        <v>379</v>
      </c>
      <c r="B1608" t="s">
        <v>44</v>
      </c>
      <c r="C1608" t="s">
        <v>29</v>
      </c>
      <c r="D1608" t="s">
        <v>340</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2">
      <c r="A1609" t="s">
        <v>379</v>
      </c>
      <c r="B1609" t="s">
        <v>44</v>
      </c>
      <c r="C1609" t="s">
        <v>29</v>
      </c>
      <c r="D1609" t="s">
        <v>340</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2">
      <c r="A1610" t="s">
        <v>379</v>
      </c>
      <c r="B1610" t="s">
        <v>44</v>
      </c>
      <c r="C1610" t="s">
        <v>29</v>
      </c>
      <c r="D1610" t="s">
        <v>340</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2">
      <c r="A1611" t="s">
        <v>379</v>
      </c>
      <c r="B1611" t="s">
        <v>44</v>
      </c>
      <c r="C1611" t="s">
        <v>29</v>
      </c>
      <c r="D1611" t="s">
        <v>340</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2">
      <c r="A1612" t="s">
        <v>379</v>
      </c>
      <c r="B1612" t="s">
        <v>44</v>
      </c>
      <c r="C1612" t="s">
        <v>29</v>
      </c>
      <c r="D1612" t="s">
        <v>341</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2">
      <c r="A1613" t="s">
        <v>379</v>
      </c>
      <c r="B1613" t="s">
        <v>44</v>
      </c>
      <c r="C1613" t="s">
        <v>29</v>
      </c>
      <c r="D1613" t="s">
        <v>341</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2">
      <c r="A1614" t="s">
        <v>379</v>
      </c>
      <c r="B1614" t="s">
        <v>44</v>
      </c>
      <c r="C1614" t="s">
        <v>29</v>
      </c>
      <c r="D1614" t="s">
        <v>341</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2">
      <c r="A1615" t="s">
        <v>379</v>
      </c>
      <c r="B1615" t="s">
        <v>44</v>
      </c>
      <c r="C1615" t="s">
        <v>29</v>
      </c>
      <c r="D1615" t="s">
        <v>341</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2">
      <c r="A1616" t="s">
        <v>379</v>
      </c>
      <c r="B1616" t="s">
        <v>44</v>
      </c>
      <c r="C1616" t="s">
        <v>29</v>
      </c>
      <c r="D1616" t="s">
        <v>342</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2">
      <c r="A1617" t="s">
        <v>379</v>
      </c>
      <c r="B1617" t="s">
        <v>44</v>
      </c>
      <c r="C1617" t="s">
        <v>29</v>
      </c>
      <c r="D1617" t="s">
        <v>342</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2">
      <c r="A1618" t="s">
        <v>379</v>
      </c>
      <c r="B1618" t="s">
        <v>44</v>
      </c>
      <c r="C1618" t="s">
        <v>29</v>
      </c>
      <c r="D1618" t="s">
        <v>342</v>
      </c>
      <c r="E1618" t="s">
        <v>179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2">
      <c r="A1619" t="s">
        <v>379</v>
      </c>
      <c r="B1619" t="s">
        <v>44</v>
      </c>
      <c r="C1619" t="s">
        <v>29</v>
      </c>
      <c r="D1619" t="s">
        <v>342</v>
      </c>
      <c r="E1619" t="s">
        <v>180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2">
      <c r="A1620" t="s">
        <v>379</v>
      </c>
      <c r="B1620" t="s">
        <v>44</v>
      </c>
      <c r="C1620" t="s">
        <v>29</v>
      </c>
      <c r="D1620" t="s">
        <v>343</v>
      </c>
      <c r="E1620" t="s">
        <v>194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2">
      <c r="A1621" t="s">
        <v>379</v>
      </c>
      <c r="B1621" t="s">
        <v>44</v>
      </c>
      <c r="C1621" t="s">
        <v>29</v>
      </c>
      <c r="D1621" t="s">
        <v>343</v>
      </c>
      <c r="E1621" t="s">
        <v>196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2">
      <c r="A1622" t="s">
        <v>379</v>
      </c>
      <c r="B1622" t="s">
        <v>44</v>
      </c>
      <c r="C1622" t="s">
        <v>29</v>
      </c>
      <c r="D1622" t="s">
        <v>343</v>
      </c>
      <c r="E1622" t="s">
        <v>198</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2">
      <c r="A1623" t="s">
        <v>379</v>
      </c>
      <c r="B1623" t="s">
        <v>44</v>
      </c>
      <c r="C1623" t="s">
        <v>29</v>
      </c>
      <c r="D1623" t="s">
        <v>343</v>
      </c>
      <c r="E1623" t="s">
        <v>200</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2">
      <c r="A1624" t="s">
        <v>379</v>
      </c>
      <c r="B1624" t="s">
        <v>44</v>
      </c>
      <c r="C1624" t="s">
        <v>29</v>
      </c>
      <c r="D1624" t="s">
        <v>344</v>
      </c>
      <c r="E1624" t="s">
        <v>201</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2">
      <c r="A1625" t="s">
        <v>379</v>
      </c>
      <c r="B1625" t="s">
        <v>44</v>
      </c>
      <c r="C1625" t="s">
        <v>29</v>
      </c>
      <c r="D1625" t="s">
        <v>344</v>
      </c>
      <c r="E1625" t="s">
        <v>205</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2">
      <c r="A1626" t="s">
        <v>379</v>
      </c>
      <c r="B1626" t="s">
        <v>44</v>
      </c>
      <c r="C1626" t="s">
        <v>29</v>
      </c>
      <c r="D1626" t="s">
        <v>344</v>
      </c>
      <c r="E1626" t="s">
        <v>209</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2">
      <c r="A1627" t="s">
        <v>379</v>
      </c>
      <c r="B1627" t="s">
        <v>44</v>
      </c>
      <c r="C1627" t="s">
        <v>29</v>
      </c>
      <c r="D1627" t="s">
        <v>344</v>
      </c>
      <c r="E1627" t="s">
        <v>211</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2">
      <c r="A1628" t="s">
        <v>379</v>
      </c>
      <c r="B1628" t="s">
        <v>44</v>
      </c>
      <c r="C1628" t="s">
        <v>29</v>
      </c>
      <c r="D1628" t="s">
        <v>345</v>
      </c>
      <c r="E1628" t="s">
        <v>251</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2">
      <c r="A1629" t="s">
        <v>379</v>
      </c>
      <c r="B1629" t="s">
        <v>44</v>
      </c>
      <c r="C1629" t="s">
        <v>29</v>
      </c>
      <c r="D1629" t="s">
        <v>345</v>
      </c>
      <c r="E1629" t="s">
        <v>263</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2">
      <c r="A1630" t="s">
        <v>379</v>
      </c>
      <c r="B1630" t="s">
        <v>44</v>
      </c>
      <c r="C1630" t="s">
        <v>29</v>
      </c>
      <c r="D1630" t="s">
        <v>345</v>
      </c>
      <c r="E1630" t="s">
        <v>264</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2">
      <c r="A1631" t="s">
        <v>379</v>
      </c>
      <c r="B1631" t="s">
        <v>44</v>
      </c>
      <c r="C1631" t="s">
        <v>29</v>
      </c>
      <c r="D1631" t="s">
        <v>345</v>
      </c>
      <c r="E1631" t="s">
        <v>269</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2">
      <c r="A1632" t="s">
        <v>379</v>
      </c>
      <c r="B1632" t="s">
        <v>44</v>
      </c>
      <c r="C1632" t="s">
        <v>29</v>
      </c>
      <c r="D1632" t="s">
        <v>346</v>
      </c>
      <c r="E1632" t="s">
        <v>270</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2">
      <c r="A1633" t="s">
        <v>379</v>
      </c>
      <c r="B1633" t="s">
        <v>44</v>
      </c>
      <c r="C1633" t="s">
        <v>29</v>
      </c>
      <c r="D1633" t="s">
        <v>346</v>
      </c>
      <c r="E1633" t="s">
        <v>271</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2">
      <c r="A1634" t="s">
        <v>379</v>
      </c>
      <c r="B1634" t="s">
        <v>44</v>
      </c>
      <c r="C1634" t="s">
        <v>29</v>
      </c>
      <c r="D1634" t="s">
        <v>346</v>
      </c>
      <c r="E1634" t="s">
        <v>272</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2">
      <c r="A1635" t="s">
        <v>379</v>
      </c>
      <c r="B1635" t="s">
        <v>44</v>
      </c>
      <c r="C1635" t="s">
        <v>29</v>
      </c>
      <c r="D1635" t="s">
        <v>346</v>
      </c>
      <c r="E1635" t="s">
        <v>274</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2">
      <c r="A1636" t="s">
        <v>379</v>
      </c>
      <c r="B1636" t="s">
        <v>44</v>
      </c>
      <c r="C1636" t="s">
        <v>29</v>
      </c>
      <c r="D1636" t="s">
        <v>347</v>
      </c>
      <c r="E1636" t="s">
        <v>277</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2">
      <c r="A1637" t="s">
        <v>379</v>
      </c>
      <c r="B1637" t="s">
        <v>44</v>
      </c>
      <c r="C1637" t="s">
        <v>29</v>
      </c>
      <c r="D1637" t="s">
        <v>347</v>
      </c>
      <c r="E1637" t="s">
        <v>279</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2">
      <c r="A1638" t="s">
        <v>379</v>
      </c>
      <c r="B1638" t="s">
        <v>44</v>
      </c>
      <c r="C1638" t="s">
        <v>29</v>
      </c>
      <c r="D1638" t="s">
        <v>347</v>
      </c>
      <c r="E1638" t="s">
        <v>280</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2">
      <c r="A1639" t="s">
        <v>379</v>
      </c>
      <c r="B1639" t="s">
        <v>44</v>
      </c>
      <c r="C1639" t="s">
        <v>29</v>
      </c>
      <c r="D1639" t="s">
        <v>347</v>
      </c>
      <c r="E1639" t="s">
        <v>282</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2">
      <c r="A1640" t="s">
        <v>379</v>
      </c>
      <c r="B1640" t="s">
        <v>44</v>
      </c>
      <c r="C1640" t="s">
        <v>29</v>
      </c>
      <c r="D1640" t="s">
        <v>348</v>
      </c>
      <c r="E1640" t="s">
        <v>283</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2">
      <c r="A1641" t="s">
        <v>379</v>
      </c>
      <c r="B1641" t="s">
        <v>44</v>
      </c>
      <c r="C1641" t="s">
        <v>29</v>
      </c>
      <c r="D1641" t="s">
        <v>348</v>
      </c>
      <c r="E1641" t="s">
        <v>284</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2">
      <c r="A1642" t="s">
        <v>379</v>
      </c>
      <c r="B1642" t="s">
        <v>44</v>
      </c>
      <c r="C1642" t="s">
        <v>29</v>
      </c>
      <c r="D1642" t="s">
        <v>348</v>
      </c>
      <c r="E1642" t="s">
        <v>287</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2">
      <c r="A1643" t="s">
        <v>379</v>
      </c>
      <c r="B1643" t="s">
        <v>44</v>
      </c>
      <c r="C1643" t="s">
        <v>29</v>
      </c>
      <c r="D1643" t="s">
        <v>348</v>
      </c>
      <c r="E1643" t="s">
        <v>289</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2">
      <c r="A1644" t="s">
        <v>379</v>
      </c>
      <c r="B1644" t="s">
        <v>44</v>
      </c>
      <c r="C1644" t="s">
        <v>29</v>
      </c>
      <c r="D1644" t="s">
        <v>349</v>
      </c>
      <c r="E1644" t="s">
        <v>290</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2">
      <c r="A1645" t="s">
        <v>379</v>
      </c>
      <c r="B1645" t="s">
        <v>44</v>
      </c>
      <c r="C1645" t="s">
        <v>29</v>
      </c>
      <c r="D1645" t="s">
        <v>349</v>
      </c>
      <c r="E1645" t="s">
        <v>291</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2">
      <c r="A1646" t="s">
        <v>379</v>
      </c>
      <c r="B1646" t="s">
        <v>44</v>
      </c>
      <c r="C1646" t="s">
        <v>29</v>
      </c>
      <c r="D1646" t="s">
        <v>349</v>
      </c>
      <c r="E1646" t="s">
        <v>293</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2">
      <c r="A1647" t="s">
        <v>379</v>
      </c>
      <c r="B1647" t="s">
        <v>44</v>
      </c>
      <c r="C1647" t="s">
        <v>29</v>
      </c>
      <c r="D1647" t="s">
        <v>349</v>
      </c>
      <c r="E1647" t="s">
        <v>308</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2">
      <c r="A1648" t="s">
        <v>379</v>
      </c>
      <c r="B1648" t="s">
        <v>44</v>
      </c>
      <c r="C1648" t="s">
        <v>29</v>
      </c>
      <c r="D1648" t="s">
        <v>350</v>
      </c>
      <c r="E1648" t="s">
        <v>311</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2">
      <c r="A1649" t="s">
        <v>380</v>
      </c>
      <c r="B1649" t="s">
        <v>14</v>
      </c>
      <c r="C1649" t="s">
        <v>29</v>
      </c>
      <c r="D1649" t="s">
        <v>335</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2">
      <c r="A1650" t="s">
        <v>380</v>
      </c>
      <c r="B1650" t="s">
        <v>14</v>
      </c>
      <c r="C1650" t="s">
        <v>29</v>
      </c>
      <c r="D1650" t="s">
        <v>335</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2">
      <c r="A1651" t="s">
        <v>380</v>
      </c>
      <c r="B1651" t="s">
        <v>14</v>
      </c>
      <c r="C1651" t="s">
        <v>29</v>
      </c>
      <c r="D1651" t="s">
        <v>335</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2">
      <c r="A1652" t="s">
        <v>380</v>
      </c>
      <c r="B1652" t="s">
        <v>14</v>
      </c>
      <c r="C1652" t="s">
        <v>29</v>
      </c>
      <c r="D1652" t="s">
        <v>335</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2">
      <c r="A1653" t="s">
        <v>380</v>
      </c>
      <c r="B1653" t="s">
        <v>14</v>
      </c>
      <c r="C1653" t="s">
        <v>29</v>
      </c>
      <c r="D1653" t="s">
        <v>336</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2">
      <c r="A1654" t="s">
        <v>380</v>
      </c>
      <c r="B1654" t="s">
        <v>14</v>
      </c>
      <c r="C1654" t="s">
        <v>29</v>
      </c>
      <c r="D1654" t="s">
        <v>336</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2">
      <c r="A1655" t="s">
        <v>380</v>
      </c>
      <c r="B1655" t="s">
        <v>14</v>
      </c>
      <c r="C1655" t="s">
        <v>29</v>
      </c>
      <c r="D1655" t="s">
        <v>336</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2">
      <c r="A1656" t="s">
        <v>380</v>
      </c>
      <c r="B1656" t="s">
        <v>14</v>
      </c>
      <c r="C1656" t="s">
        <v>29</v>
      </c>
      <c r="D1656" t="s">
        <v>336</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2">
      <c r="A1657" t="s">
        <v>380</v>
      </c>
      <c r="B1657" t="s">
        <v>14</v>
      </c>
      <c r="C1657" t="s">
        <v>29</v>
      </c>
      <c r="D1657" t="s">
        <v>337</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2">
      <c r="A1658" t="s">
        <v>380</v>
      </c>
      <c r="B1658" t="s">
        <v>14</v>
      </c>
      <c r="C1658" t="s">
        <v>29</v>
      </c>
      <c r="D1658" t="s">
        <v>337</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2">
      <c r="A1659" t="s">
        <v>380</v>
      </c>
      <c r="B1659" t="s">
        <v>14</v>
      </c>
      <c r="C1659" t="s">
        <v>29</v>
      </c>
      <c r="D1659" t="s">
        <v>337</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2">
      <c r="A1660" t="s">
        <v>380</v>
      </c>
      <c r="B1660" t="s">
        <v>14</v>
      </c>
      <c r="C1660" t="s">
        <v>29</v>
      </c>
      <c r="D1660" t="s">
        <v>337</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2">
      <c r="A1661" t="s">
        <v>380</v>
      </c>
      <c r="B1661" t="s">
        <v>14</v>
      </c>
      <c r="C1661" t="s">
        <v>29</v>
      </c>
      <c r="D1661" t="s">
        <v>338</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2">
      <c r="A1662" t="s">
        <v>380</v>
      </c>
      <c r="B1662" t="s">
        <v>14</v>
      </c>
      <c r="C1662" t="s">
        <v>29</v>
      </c>
      <c r="D1662" t="s">
        <v>338</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2">
      <c r="A1663" t="s">
        <v>380</v>
      </c>
      <c r="B1663" t="s">
        <v>14</v>
      </c>
      <c r="C1663" t="s">
        <v>29</v>
      </c>
      <c r="D1663" t="s">
        <v>338</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2">
      <c r="A1664" t="s">
        <v>380</v>
      </c>
      <c r="B1664" t="s">
        <v>14</v>
      </c>
      <c r="C1664" t="s">
        <v>29</v>
      </c>
      <c r="D1664" t="s">
        <v>338</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2">
      <c r="A1665" t="s">
        <v>380</v>
      </c>
      <c r="B1665" t="s">
        <v>14</v>
      </c>
      <c r="C1665" t="s">
        <v>29</v>
      </c>
      <c r="D1665" t="s">
        <v>339</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2">
      <c r="A1666" t="s">
        <v>380</v>
      </c>
      <c r="B1666" t="s">
        <v>14</v>
      </c>
      <c r="C1666" t="s">
        <v>29</v>
      </c>
      <c r="D1666" t="s">
        <v>339</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2">
      <c r="A1667" t="s">
        <v>380</v>
      </c>
      <c r="B1667" t="s">
        <v>14</v>
      </c>
      <c r="C1667" t="s">
        <v>29</v>
      </c>
      <c r="D1667" t="s">
        <v>339</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2">
      <c r="A1668" t="s">
        <v>380</v>
      </c>
      <c r="B1668" t="s">
        <v>14</v>
      </c>
      <c r="C1668" t="s">
        <v>29</v>
      </c>
      <c r="D1668" t="s">
        <v>339</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2">
      <c r="A1669" t="s">
        <v>380</v>
      </c>
      <c r="B1669" t="s">
        <v>14</v>
      </c>
      <c r="C1669" t="s">
        <v>29</v>
      </c>
      <c r="D1669" t="s">
        <v>340</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2">
      <c r="A1670" t="s">
        <v>380</v>
      </c>
      <c r="B1670" t="s">
        <v>14</v>
      </c>
      <c r="C1670" t="s">
        <v>29</v>
      </c>
      <c r="D1670" t="s">
        <v>340</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2">
      <c r="A1671" t="s">
        <v>380</v>
      </c>
      <c r="B1671" t="s">
        <v>14</v>
      </c>
      <c r="C1671" t="s">
        <v>29</v>
      </c>
      <c r="D1671" t="s">
        <v>340</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2">
      <c r="A1672" t="s">
        <v>380</v>
      </c>
      <c r="B1672" t="s">
        <v>14</v>
      </c>
      <c r="C1672" t="s">
        <v>29</v>
      </c>
      <c r="D1672" t="s">
        <v>340</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2">
      <c r="A1673" t="s">
        <v>380</v>
      </c>
      <c r="B1673" t="s">
        <v>14</v>
      </c>
      <c r="C1673" t="s">
        <v>29</v>
      </c>
      <c r="D1673" t="s">
        <v>341</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2">
      <c r="A1674" t="s">
        <v>380</v>
      </c>
      <c r="B1674" t="s">
        <v>14</v>
      </c>
      <c r="C1674" t="s">
        <v>29</v>
      </c>
      <c r="D1674" t="s">
        <v>341</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2">
      <c r="A1675" t="s">
        <v>380</v>
      </c>
      <c r="B1675" t="s">
        <v>14</v>
      </c>
      <c r="C1675" t="s">
        <v>29</v>
      </c>
      <c r="D1675" t="s">
        <v>341</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2">
      <c r="A1676" t="s">
        <v>380</v>
      </c>
      <c r="B1676" t="s">
        <v>14</v>
      </c>
      <c r="C1676" t="s">
        <v>29</v>
      </c>
      <c r="D1676" t="s">
        <v>341</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2">
      <c r="A1677" t="s">
        <v>380</v>
      </c>
      <c r="B1677" t="s">
        <v>14</v>
      </c>
      <c r="C1677" t="s">
        <v>29</v>
      </c>
      <c r="D1677" t="s">
        <v>342</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2">
      <c r="A1678" t="s">
        <v>380</v>
      </c>
      <c r="B1678" t="s">
        <v>14</v>
      </c>
      <c r="C1678" t="s">
        <v>29</v>
      </c>
      <c r="D1678" t="s">
        <v>342</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2">
      <c r="A1679" t="s">
        <v>380</v>
      </c>
      <c r="B1679" t="s">
        <v>14</v>
      </c>
      <c r="C1679" t="s">
        <v>29</v>
      </c>
      <c r="D1679" t="s">
        <v>342</v>
      </c>
      <c r="E1679" t="s">
        <v>179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2">
      <c r="A1680" t="s">
        <v>380</v>
      </c>
      <c r="B1680" t="s">
        <v>14</v>
      </c>
      <c r="C1680" t="s">
        <v>29</v>
      </c>
      <c r="D1680" t="s">
        <v>342</v>
      </c>
      <c r="E1680" t="s">
        <v>180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2">
      <c r="A1681" t="s">
        <v>380</v>
      </c>
      <c r="B1681" t="s">
        <v>14</v>
      </c>
      <c r="C1681" t="s">
        <v>29</v>
      </c>
      <c r="D1681" t="s">
        <v>343</v>
      </c>
      <c r="E1681" t="s">
        <v>194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2">
      <c r="A1682" t="s">
        <v>380</v>
      </c>
      <c r="B1682" t="s">
        <v>14</v>
      </c>
      <c r="C1682" t="s">
        <v>29</v>
      </c>
      <c r="D1682" t="s">
        <v>343</v>
      </c>
      <c r="E1682" t="s">
        <v>196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2">
      <c r="A1683" t="s">
        <v>380</v>
      </c>
      <c r="B1683" t="s">
        <v>14</v>
      </c>
      <c r="C1683" t="s">
        <v>29</v>
      </c>
      <c r="D1683" t="s">
        <v>343</v>
      </c>
      <c r="E1683" t="s">
        <v>198</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2">
      <c r="A1684" t="s">
        <v>380</v>
      </c>
      <c r="B1684" t="s">
        <v>14</v>
      </c>
      <c r="C1684" t="s">
        <v>29</v>
      </c>
      <c r="D1684" t="s">
        <v>343</v>
      </c>
      <c r="E1684" t="s">
        <v>200</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2">
      <c r="A1685" t="s">
        <v>380</v>
      </c>
      <c r="B1685" t="s">
        <v>14</v>
      </c>
      <c r="C1685" t="s">
        <v>29</v>
      </c>
      <c r="D1685" t="s">
        <v>344</v>
      </c>
      <c r="E1685" t="s">
        <v>201</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2">
      <c r="A1686" t="s">
        <v>380</v>
      </c>
      <c r="B1686" t="s">
        <v>14</v>
      </c>
      <c r="C1686" t="s">
        <v>29</v>
      </c>
      <c r="D1686" t="s">
        <v>344</v>
      </c>
      <c r="E1686" t="s">
        <v>205</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2">
      <c r="A1687" t="s">
        <v>380</v>
      </c>
      <c r="B1687" t="s">
        <v>14</v>
      </c>
      <c r="C1687" t="s">
        <v>29</v>
      </c>
      <c r="D1687" t="s">
        <v>344</v>
      </c>
      <c r="E1687" t="s">
        <v>209</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2">
      <c r="A1688" t="s">
        <v>380</v>
      </c>
      <c r="B1688" t="s">
        <v>14</v>
      </c>
      <c r="C1688" t="s">
        <v>29</v>
      </c>
      <c r="D1688" t="s">
        <v>344</v>
      </c>
      <c r="E1688" t="s">
        <v>211</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2">
      <c r="A1689" t="s">
        <v>380</v>
      </c>
      <c r="B1689" t="s">
        <v>14</v>
      </c>
      <c r="C1689" t="s">
        <v>29</v>
      </c>
      <c r="D1689" t="s">
        <v>345</v>
      </c>
      <c r="E1689" t="s">
        <v>251</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2">
      <c r="A1690" t="s">
        <v>380</v>
      </c>
      <c r="B1690" t="s">
        <v>14</v>
      </c>
      <c r="C1690" t="s">
        <v>29</v>
      </c>
      <c r="D1690" t="s">
        <v>345</v>
      </c>
      <c r="E1690" t="s">
        <v>263</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2">
      <c r="A1691" t="s">
        <v>380</v>
      </c>
      <c r="B1691" t="s">
        <v>14</v>
      </c>
      <c r="C1691" t="s">
        <v>29</v>
      </c>
      <c r="D1691" t="s">
        <v>345</v>
      </c>
      <c r="E1691" t="s">
        <v>264</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2">
      <c r="A1692" t="s">
        <v>380</v>
      </c>
      <c r="B1692" t="s">
        <v>14</v>
      </c>
      <c r="C1692" t="s">
        <v>29</v>
      </c>
      <c r="D1692" t="s">
        <v>345</v>
      </c>
      <c r="E1692" t="s">
        <v>269</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2">
      <c r="A1693" t="s">
        <v>380</v>
      </c>
      <c r="B1693" t="s">
        <v>14</v>
      </c>
      <c r="C1693" t="s">
        <v>29</v>
      </c>
      <c r="D1693" t="s">
        <v>346</v>
      </c>
      <c r="E1693" t="s">
        <v>270</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2">
      <c r="A1694" t="s">
        <v>380</v>
      </c>
      <c r="B1694" t="s">
        <v>14</v>
      </c>
      <c r="C1694" t="s">
        <v>29</v>
      </c>
      <c r="D1694" t="s">
        <v>346</v>
      </c>
      <c r="E1694" t="s">
        <v>271</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2">
      <c r="A1695" t="s">
        <v>380</v>
      </c>
      <c r="B1695" t="s">
        <v>14</v>
      </c>
      <c r="C1695" t="s">
        <v>29</v>
      </c>
      <c r="D1695" t="s">
        <v>346</v>
      </c>
      <c r="E1695" t="s">
        <v>272</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2">
      <c r="A1696" t="s">
        <v>380</v>
      </c>
      <c r="B1696" t="s">
        <v>14</v>
      </c>
      <c r="C1696" t="s">
        <v>29</v>
      </c>
      <c r="D1696" t="s">
        <v>346</v>
      </c>
      <c r="E1696" t="s">
        <v>274</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2">
      <c r="A1697" t="s">
        <v>380</v>
      </c>
      <c r="B1697" t="s">
        <v>14</v>
      </c>
      <c r="C1697" t="s">
        <v>29</v>
      </c>
      <c r="D1697" t="s">
        <v>347</v>
      </c>
      <c r="E1697" t="s">
        <v>277</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2">
      <c r="A1698" t="s">
        <v>380</v>
      </c>
      <c r="B1698" t="s">
        <v>14</v>
      </c>
      <c r="C1698" t="s">
        <v>29</v>
      </c>
      <c r="D1698" t="s">
        <v>347</v>
      </c>
      <c r="E1698" t="s">
        <v>279</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2">
      <c r="A1699" t="s">
        <v>380</v>
      </c>
      <c r="B1699" t="s">
        <v>14</v>
      </c>
      <c r="C1699" t="s">
        <v>29</v>
      </c>
      <c r="D1699" t="s">
        <v>347</v>
      </c>
      <c r="E1699" t="s">
        <v>280</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2">
      <c r="A1700" t="s">
        <v>380</v>
      </c>
      <c r="B1700" t="s">
        <v>14</v>
      </c>
      <c r="C1700" t="s">
        <v>29</v>
      </c>
      <c r="D1700" t="s">
        <v>347</v>
      </c>
      <c r="E1700" t="s">
        <v>282</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2">
      <c r="A1701" t="s">
        <v>380</v>
      </c>
      <c r="B1701" t="s">
        <v>14</v>
      </c>
      <c r="C1701" t="s">
        <v>29</v>
      </c>
      <c r="D1701" t="s">
        <v>348</v>
      </c>
      <c r="E1701" t="s">
        <v>283</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2">
      <c r="A1702" t="s">
        <v>380</v>
      </c>
      <c r="B1702" t="s">
        <v>14</v>
      </c>
      <c r="C1702" t="s">
        <v>29</v>
      </c>
      <c r="D1702" t="s">
        <v>348</v>
      </c>
      <c r="E1702" t="s">
        <v>284</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2">
      <c r="A1703" t="s">
        <v>380</v>
      </c>
      <c r="B1703" t="s">
        <v>14</v>
      </c>
      <c r="C1703" t="s">
        <v>29</v>
      </c>
      <c r="D1703" t="s">
        <v>348</v>
      </c>
      <c r="E1703" t="s">
        <v>287</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2">
      <c r="A1704" t="s">
        <v>380</v>
      </c>
      <c r="B1704" t="s">
        <v>14</v>
      </c>
      <c r="C1704" t="s">
        <v>29</v>
      </c>
      <c r="D1704" t="s">
        <v>348</v>
      </c>
      <c r="E1704" t="s">
        <v>289</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2">
      <c r="A1705" t="s">
        <v>380</v>
      </c>
      <c r="B1705" t="s">
        <v>14</v>
      </c>
      <c r="C1705" t="s">
        <v>29</v>
      </c>
      <c r="D1705" t="s">
        <v>349</v>
      </c>
      <c r="E1705" t="s">
        <v>290</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2">
      <c r="A1706" t="s">
        <v>380</v>
      </c>
      <c r="B1706" t="s">
        <v>14</v>
      </c>
      <c r="C1706" t="s">
        <v>29</v>
      </c>
      <c r="D1706" t="s">
        <v>349</v>
      </c>
      <c r="E1706" t="s">
        <v>291</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2">
      <c r="A1707" t="s">
        <v>380</v>
      </c>
      <c r="B1707" t="s">
        <v>14</v>
      </c>
      <c r="C1707" t="s">
        <v>29</v>
      </c>
      <c r="D1707" t="s">
        <v>349</v>
      </c>
      <c r="E1707" t="s">
        <v>293</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2">
      <c r="A1708" t="s">
        <v>380</v>
      </c>
      <c r="B1708" t="s">
        <v>14</v>
      </c>
      <c r="C1708" t="s">
        <v>29</v>
      </c>
      <c r="D1708" t="s">
        <v>349</v>
      </c>
      <c r="E1708" t="s">
        <v>308</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2">
      <c r="A1709" t="s">
        <v>380</v>
      </c>
      <c r="B1709" t="s">
        <v>14</v>
      </c>
      <c r="C1709" t="s">
        <v>29</v>
      </c>
      <c r="D1709" t="s">
        <v>350</v>
      </c>
      <c r="E1709" t="s">
        <v>311</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2">
      <c r="A1710" t="s">
        <v>381</v>
      </c>
      <c r="B1710" t="s">
        <v>45</v>
      </c>
      <c r="C1710" t="s">
        <v>29</v>
      </c>
      <c r="D1710" t="s">
        <v>335</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2">
      <c r="A1711" t="s">
        <v>381</v>
      </c>
      <c r="B1711" t="s">
        <v>45</v>
      </c>
      <c r="C1711" t="s">
        <v>29</v>
      </c>
      <c r="D1711" t="s">
        <v>335</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2">
      <c r="A1712" t="s">
        <v>381</v>
      </c>
      <c r="B1712" t="s">
        <v>45</v>
      </c>
      <c r="C1712" t="s">
        <v>29</v>
      </c>
      <c r="D1712" t="s">
        <v>335</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2">
      <c r="A1713" t="s">
        <v>381</v>
      </c>
      <c r="B1713" t="s">
        <v>45</v>
      </c>
      <c r="C1713" t="s">
        <v>29</v>
      </c>
      <c r="D1713" t="s">
        <v>335</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2">
      <c r="A1714" t="s">
        <v>381</v>
      </c>
      <c r="B1714" t="s">
        <v>45</v>
      </c>
      <c r="C1714" t="s">
        <v>29</v>
      </c>
      <c r="D1714" t="s">
        <v>336</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2">
      <c r="A1715" t="s">
        <v>381</v>
      </c>
      <c r="B1715" t="s">
        <v>45</v>
      </c>
      <c r="C1715" t="s">
        <v>29</v>
      </c>
      <c r="D1715" t="s">
        <v>336</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2">
      <c r="A1716" t="s">
        <v>381</v>
      </c>
      <c r="B1716" t="s">
        <v>45</v>
      </c>
      <c r="C1716" t="s">
        <v>29</v>
      </c>
      <c r="D1716" t="s">
        <v>336</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2">
      <c r="A1717" t="s">
        <v>381</v>
      </c>
      <c r="B1717" t="s">
        <v>45</v>
      </c>
      <c r="C1717" t="s">
        <v>29</v>
      </c>
      <c r="D1717" t="s">
        <v>336</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2">
      <c r="A1718" t="s">
        <v>381</v>
      </c>
      <c r="B1718" t="s">
        <v>45</v>
      </c>
      <c r="C1718" t="s">
        <v>29</v>
      </c>
      <c r="D1718" t="s">
        <v>337</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2">
      <c r="A1719" t="s">
        <v>381</v>
      </c>
      <c r="B1719" t="s">
        <v>45</v>
      </c>
      <c r="C1719" t="s">
        <v>29</v>
      </c>
      <c r="D1719" t="s">
        <v>337</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2">
      <c r="A1720" t="s">
        <v>381</v>
      </c>
      <c r="B1720" t="s">
        <v>45</v>
      </c>
      <c r="C1720" t="s">
        <v>29</v>
      </c>
      <c r="D1720" t="s">
        <v>337</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2">
      <c r="A1721" t="s">
        <v>381</v>
      </c>
      <c r="B1721" t="s">
        <v>45</v>
      </c>
      <c r="C1721" t="s">
        <v>29</v>
      </c>
      <c r="D1721" t="s">
        <v>337</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2">
      <c r="A1722" t="s">
        <v>381</v>
      </c>
      <c r="B1722" t="s">
        <v>45</v>
      </c>
      <c r="C1722" t="s">
        <v>29</v>
      </c>
      <c r="D1722" t="s">
        <v>338</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2">
      <c r="A1723" t="s">
        <v>381</v>
      </c>
      <c r="B1723" t="s">
        <v>45</v>
      </c>
      <c r="C1723" t="s">
        <v>29</v>
      </c>
      <c r="D1723" t="s">
        <v>338</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2">
      <c r="A1724" t="s">
        <v>381</v>
      </c>
      <c r="B1724" t="s">
        <v>45</v>
      </c>
      <c r="C1724" t="s">
        <v>29</v>
      </c>
      <c r="D1724" t="s">
        <v>338</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2">
      <c r="A1725" t="s">
        <v>381</v>
      </c>
      <c r="B1725" t="s">
        <v>45</v>
      </c>
      <c r="C1725" t="s">
        <v>29</v>
      </c>
      <c r="D1725" t="s">
        <v>338</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2">
      <c r="A1726" t="s">
        <v>381</v>
      </c>
      <c r="B1726" t="s">
        <v>45</v>
      </c>
      <c r="C1726" t="s">
        <v>29</v>
      </c>
      <c r="D1726" t="s">
        <v>339</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2">
      <c r="A1727" t="s">
        <v>381</v>
      </c>
      <c r="B1727" t="s">
        <v>45</v>
      </c>
      <c r="C1727" t="s">
        <v>29</v>
      </c>
      <c r="D1727" t="s">
        <v>339</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2">
      <c r="A1728" t="s">
        <v>381</v>
      </c>
      <c r="B1728" t="s">
        <v>45</v>
      </c>
      <c r="C1728" t="s">
        <v>29</v>
      </c>
      <c r="D1728" t="s">
        <v>339</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2">
      <c r="A1729" t="s">
        <v>381</v>
      </c>
      <c r="B1729" t="s">
        <v>45</v>
      </c>
      <c r="C1729" t="s">
        <v>29</v>
      </c>
      <c r="D1729" t="s">
        <v>339</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2">
      <c r="A1730" t="s">
        <v>381</v>
      </c>
      <c r="B1730" t="s">
        <v>45</v>
      </c>
      <c r="C1730" t="s">
        <v>29</v>
      </c>
      <c r="D1730" t="s">
        <v>340</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2">
      <c r="A1731" t="s">
        <v>381</v>
      </c>
      <c r="B1731" t="s">
        <v>45</v>
      </c>
      <c r="C1731" t="s">
        <v>29</v>
      </c>
      <c r="D1731" t="s">
        <v>340</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2">
      <c r="A1732" t="s">
        <v>381</v>
      </c>
      <c r="B1732" t="s">
        <v>45</v>
      </c>
      <c r="C1732" t="s">
        <v>29</v>
      </c>
      <c r="D1732" t="s">
        <v>340</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2">
      <c r="A1733" t="s">
        <v>381</v>
      </c>
      <c r="B1733" t="s">
        <v>45</v>
      </c>
      <c r="C1733" t="s">
        <v>29</v>
      </c>
      <c r="D1733" t="s">
        <v>340</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2">
      <c r="A1734" t="s">
        <v>381</v>
      </c>
      <c r="B1734" t="s">
        <v>45</v>
      </c>
      <c r="C1734" t="s">
        <v>29</v>
      </c>
      <c r="D1734" t="s">
        <v>341</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2">
      <c r="A1735" t="s">
        <v>381</v>
      </c>
      <c r="B1735" t="s">
        <v>45</v>
      </c>
      <c r="C1735" t="s">
        <v>29</v>
      </c>
      <c r="D1735" t="s">
        <v>341</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2">
      <c r="A1736" t="s">
        <v>381</v>
      </c>
      <c r="B1736" t="s">
        <v>45</v>
      </c>
      <c r="C1736" t="s">
        <v>29</v>
      </c>
      <c r="D1736" t="s">
        <v>341</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2">
      <c r="A1737" t="s">
        <v>381</v>
      </c>
      <c r="B1737" t="s">
        <v>45</v>
      </c>
      <c r="C1737" t="s">
        <v>29</v>
      </c>
      <c r="D1737" t="s">
        <v>341</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2">
      <c r="A1738" t="s">
        <v>381</v>
      </c>
      <c r="B1738" t="s">
        <v>45</v>
      </c>
      <c r="C1738" t="s">
        <v>29</v>
      </c>
      <c r="D1738" t="s">
        <v>342</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2">
      <c r="A1739" t="s">
        <v>381</v>
      </c>
      <c r="B1739" t="s">
        <v>45</v>
      </c>
      <c r="C1739" t="s">
        <v>29</v>
      </c>
      <c r="D1739" t="s">
        <v>342</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2">
      <c r="A1740" t="s">
        <v>381</v>
      </c>
      <c r="B1740" t="s">
        <v>45</v>
      </c>
      <c r="C1740" t="s">
        <v>29</v>
      </c>
      <c r="D1740" t="s">
        <v>342</v>
      </c>
      <c r="E1740" t="s">
        <v>179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2">
      <c r="A1741" t="s">
        <v>381</v>
      </c>
      <c r="B1741" t="s">
        <v>45</v>
      </c>
      <c r="C1741" t="s">
        <v>29</v>
      </c>
      <c r="D1741" t="s">
        <v>342</v>
      </c>
      <c r="E1741" t="s">
        <v>180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2">
      <c r="A1742" t="s">
        <v>381</v>
      </c>
      <c r="B1742" t="s">
        <v>45</v>
      </c>
      <c r="C1742" t="s">
        <v>29</v>
      </c>
      <c r="D1742" t="s">
        <v>343</v>
      </c>
      <c r="E1742" t="s">
        <v>194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2">
      <c r="A1743" t="s">
        <v>381</v>
      </c>
      <c r="B1743" t="s">
        <v>45</v>
      </c>
      <c r="C1743" t="s">
        <v>29</v>
      </c>
      <c r="D1743" t="s">
        <v>343</v>
      </c>
      <c r="E1743" t="s">
        <v>196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2">
      <c r="A1744" t="s">
        <v>381</v>
      </c>
      <c r="B1744" t="s">
        <v>45</v>
      </c>
      <c r="C1744" t="s">
        <v>29</v>
      </c>
      <c r="D1744" t="s">
        <v>343</v>
      </c>
      <c r="E1744" t="s">
        <v>198</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2">
      <c r="A1745" t="s">
        <v>381</v>
      </c>
      <c r="B1745" t="s">
        <v>45</v>
      </c>
      <c r="C1745" t="s">
        <v>29</v>
      </c>
      <c r="D1745" t="s">
        <v>343</v>
      </c>
      <c r="E1745" t="s">
        <v>200</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2">
      <c r="A1746" t="s">
        <v>381</v>
      </c>
      <c r="B1746" t="s">
        <v>45</v>
      </c>
      <c r="C1746" t="s">
        <v>29</v>
      </c>
      <c r="D1746" t="s">
        <v>344</v>
      </c>
      <c r="E1746" t="s">
        <v>201</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2">
      <c r="A1747" t="s">
        <v>381</v>
      </c>
      <c r="B1747" t="s">
        <v>45</v>
      </c>
      <c r="C1747" t="s">
        <v>29</v>
      </c>
      <c r="D1747" t="s">
        <v>344</v>
      </c>
      <c r="E1747" t="s">
        <v>205</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2">
      <c r="A1748" t="s">
        <v>381</v>
      </c>
      <c r="B1748" t="s">
        <v>45</v>
      </c>
      <c r="C1748" t="s">
        <v>29</v>
      </c>
      <c r="D1748" t="s">
        <v>344</v>
      </c>
      <c r="E1748" t="s">
        <v>209</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2">
      <c r="A1749" t="s">
        <v>381</v>
      </c>
      <c r="B1749" t="s">
        <v>45</v>
      </c>
      <c r="C1749" t="s">
        <v>29</v>
      </c>
      <c r="D1749" t="s">
        <v>344</v>
      </c>
      <c r="E1749" t="s">
        <v>211</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2">
      <c r="A1750" t="s">
        <v>381</v>
      </c>
      <c r="B1750" t="s">
        <v>45</v>
      </c>
      <c r="C1750" t="s">
        <v>29</v>
      </c>
      <c r="D1750" t="s">
        <v>345</v>
      </c>
      <c r="E1750" t="s">
        <v>251</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2">
      <c r="A1751" t="s">
        <v>381</v>
      </c>
      <c r="B1751" t="s">
        <v>45</v>
      </c>
      <c r="C1751" t="s">
        <v>29</v>
      </c>
      <c r="D1751" t="s">
        <v>345</v>
      </c>
      <c r="E1751" t="s">
        <v>263</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2">
      <c r="A1752" t="s">
        <v>381</v>
      </c>
      <c r="B1752" t="s">
        <v>45</v>
      </c>
      <c r="C1752" t="s">
        <v>29</v>
      </c>
      <c r="D1752" t="s">
        <v>345</v>
      </c>
      <c r="E1752" t="s">
        <v>264</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2">
      <c r="A1753" t="s">
        <v>381</v>
      </c>
      <c r="B1753" t="s">
        <v>45</v>
      </c>
      <c r="C1753" t="s">
        <v>29</v>
      </c>
      <c r="D1753" t="s">
        <v>345</v>
      </c>
      <c r="E1753" t="s">
        <v>269</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2">
      <c r="A1754" t="s">
        <v>381</v>
      </c>
      <c r="B1754" t="s">
        <v>45</v>
      </c>
      <c r="C1754" t="s">
        <v>29</v>
      </c>
      <c r="D1754" t="s">
        <v>346</v>
      </c>
      <c r="E1754" t="s">
        <v>270</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2">
      <c r="A1755" t="s">
        <v>381</v>
      </c>
      <c r="B1755" t="s">
        <v>45</v>
      </c>
      <c r="C1755" t="s">
        <v>29</v>
      </c>
      <c r="D1755" t="s">
        <v>346</v>
      </c>
      <c r="E1755" t="s">
        <v>271</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2">
      <c r="A1756" t="s">
        <v>381</v>
      </c>
      <c r="B1756" t="s">
        <v>45</v>
      </c>
      <c r="C1756" t="s">
        <v>29</v>
      </c>
      <c r="D1756" t="s">
        <v>346</v>
      </c>
      <c r="E1756" t="s">
        <v>272</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2">
      <c r="A1757" t="s">
        <v>381</v>
      </c>
      <c r="B1757" t="s">
        <v>45</v>
      </c>
      <c r="C1757" t="s">
        <v>29</v>
      </c>
      <c r="D1757" t="s">
        <v>346</v>
      </c>
      <c r="E1757" t="s">
        <v>274</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2">
      <c r="A1758" t="s">
        <v>381</v>
      </c>
      <c r="B1758" t="s">
        <v>45</v>
      </c>
      <c r="C1758" t="s">
        <v>29</v>
      </c>
      <c r="D1758" t="s">
        <v>347</v>
      </c>
      <c r="E1758" t="s">
        <v>277</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2">
      <c r="A1759" t="s">
        <v>381</v>
      </c>
      <c r="B1759" t="s">
        <v>45</v>
      </c>
      <c r="C1759" t="s">
        <v>29</v>
      </c>
      <c r="D1759" t="s">
        <v>347</v>
      </c>
      <c r="E1759" t="s">
        <v>279</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2">
      <c r="A1760" t="s">
        <v>381</v>
      </c>
      <c r="B1760" t="s">
        <v>45</v>
      </c>
      <c r="C1760" t="s">
        <v>29</v>
      </c>
      <c r="D1760" t="s">
        <v>347</v>
      </c>
      <c r="E1760" t="s">
        <v>280</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2">
      <c r="A1761" t="s">
        <v>381</v>
      </c>
      <c r="B1761" t="s">
        <v>45</v>
      </c>
      <c r="C1761" t="s">
        <v>29</v>
      </c>
      <c r="D1761" t="s">
        <v>347</v>
      </c>
      <c r="E1761" t="s">
        <v>282</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2">
      <c r="A1762" t="s">
        <v>381</v>
      </c>
      <c r="B1762" t="s">
        <v>45</v>
      </c>
      <c r="C1762" t="s">
        <v>29</v>
      </c>
      <c r="D1762" t="s">
        <v>348</v>
      </c>
      <c r="E1762" t="s">
        <v>283</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2">
      <c r="A1763" t="s">
        <v>381</v>
      </c>
      <c r="B1763" t="s">
        <v>45</v>
      </c>
      <c r="C1763" t="s">
        <v>29</v>
      </c>
      <c r="D1763" t="s">
        <v>348</v>
      </c>
      <c r="E1763" t="s">
        <v>284</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2">
      <c r="A1764" t="s">
        <v>381</v>
      </c>
      <c r="B1764" t="s">
        <v>45</v>
      </c>
      <c r="C1764" t="s">
        <v>29</v>
      </c>
      <c r="D1764" t="s">
        <v>348</v>
      </c>
      <c r="E1764" t="s">
        <v>287</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2">
      <c r="A1765" t="s">
        <v>381</v>
      </c>
      <c r="B1765" t="s">
        <v>45</v>
      </c>
      <c r="C1765" t="s">
        <v>29</v>
      </c>
      <c r="D1765" t="s">
        <v>348</v>
      </c>
      <c r="E1765" t="s">
        <v>289</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2">
      <c r="A1766" t="s">
        <v>381</v>
      </c>
      <c r="B1766" t="s">
        <v>45</v>
      </c>
      <c r="C1766" t="s">
        <v>29</v>
      </c>
      <c r="D1766" t="s">
        <v>349</v>
      </c>
      <c r="E1766" t="s">
        <v>290</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2">
      <c r="A1767" t="s">
        <v>381</v>
      </c>
      <c r="B1767" t="s">
        <v>45</v>
      </c>
      <c r="C1767" t="s">
        <v>29</v>
      </c>
      <c r="D1767" t="s">
        <v>349</v>
      </c>
      <c r="E1767" t="s">
        <v>291</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2">
      <c r="A1768" t="s">
        <v>381</v>
      </c>
      <c r="B1768" t="s">
        <v>45</v>
      </c>
      <c r="C1768" t="s">
        <v>29</v>
      </c>
      <c r="D1768" t="s">
        <v>349</v>
      </c>
      <c r="E1768" t="s">
        <v>293</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2">
      <c r="A1769" t="s">
        <v>381</v>
      </c>
      <c r="B1769" t="s">
        <v>45</v>
      </c>
      <c r="C1769" t="s">
        <v>29</v>
      </c>
      <c r="D1769" t="s">
        <v>349</v>
      </c>
      <c r="E1769" t="s">
        <v>308</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2">
      <c r="A1770" t="s">
        <v>381</v>
      </c>
      <c r="B1770" t="s">
        <v>45</v>
      </c>
      <c r="C1770" t="s">
        <v>29</v>
      </c>
      <c r="D1770" t="s">
        <v>350</v>
      </c>
      <c r="E1770" t="s">
        <v>311</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2">
      <c r="A1771" t="s">
        <v>382</v>
      </c>
      <c r="B1771" t="s">
        <v>15</v>
      </c>
      <c r="C1771" t="s">
        <v>29</v>
      </c>
      <c r="D1771" t="s">
        <v>335</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2">
      <c r="A1772" t="s">
        <v>382</v>
      </c>
      <c r="B1772" t="s">
        <v>15</v>
      </c>
      <c r="C1772" t="s">
        <v>29</v>
      </c>
      <c r="D1772" t="s">
        <v>335</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2">
      <c r="A1773" t="s">
        <v>382</v>
      </c>
      <c r="B1773" t="s">
        <v>15</v>
      </c>
      <c r="C1773" t="s">
        <v>29</v>
      </c>
      <c r="D1773" t="s">
        <v>335</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2">
      <c r="A1774" t="s">
        <v>382</v>
      </c>
      <c r="B1774" t="s">
        <v>15</v>
      </c>
      <c r="C1774" t="s">
        <v>29</v>
      </c>
      <c r="D1774" t="s">
        <v>335</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2">
      <c r="A1775" t="s">
        <v>382</v>
      </c>
      <c r="B1775" t="s">
        <v>15</v>
      </c>
      <c r="C1775" t="s">
        <v>29</v>
      </c>
      <c r="D1775" t="s">
        <v>336</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2">
      <c r="A1776" t="s">
        <v>382</v>
      </c>
      <c r="B1776" t="s">
        <v>15</v>
      </c>
      <c r="C1776" t="s">
        <v>29</v>
      </c>
      <c r="D1776" t="s">
        <v>336</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2">
      <c r="A1777" t="s">
        <v>382</v>
      </c>
      <c r="B1777" t="s">
        <v>15</v>
      </c>
      <c r="C1777" t="s">
        <v>29</v>
      </c>
      <c r="D1777" t="s">
        <v>336</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2">
      <c r="A1778" t="s">
        <v>382</v>
      </c>
      <c r="B1778" t="s">
        <v>15</v>
      </c>
      <c r="C1778" t="s">
        <v>29</v>
      </c>
      <c r="D1778" t="s">
        <v>336</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2">
      <c r="A1779" t="s">
        <v>382</v>
      </c>
      <c r="B1779" t="s">
        <v>15</v>
      </c>
      <c r="C1779" t="s">
        <v>29</v>
      </c>
      <c r="D1779" t="s">
        <v>337</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2">
      <c r="A1780" t="s">
        <v>382</v>
      </c>
      <c r="B1780" t="s">
        <v>15</v>
      </c>
      <c r="C1780" t="s">
        <v>29</v>
      </c>
      <c r="D1780" t="s">
        <v>337</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2">
      <c r="A1781" t="s">
        <v>382</v>
      </c>
      <c r="B1781" t="s">
        <v>15</v>
      </c>
      <c r="C1781" t="s">
        <v>29</v>
      </c>
      <c r="D1781" t="s">
        <v>337</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2">
      <c r="A1782" t="s">
        <v>382</v>
      </c>
      <c r="B1782" t="s">
        <v>15</v>
      </c>
      <c r="C1782" t="s">
        <v>29</v>
      </c>
      <c r="D1782" t="s">
        <v>337</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2">
      <c r="A1783" t="s">
        <v>382</v>
      </c>
      <c r="B1783" t="s">
        <v>15</v>
      </c>
      <c r="C1783" t="s">
        <v>29</v>
      </c>
      <c r="D1783" t="s">
        <v>338</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2">
      <c r="A1784" t="s">
        <v>382</v>
      </c>
      <c r="B1784" t="s">
        <v>15</v>
      </c>
      <c r="C1784" t="s">
        <v>29</v>
      </c>
      <c r="D1784" t="s">
        <v>338</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2">
      <c r="A1785" t="s">
        <v>382</v>
      </c>
      <c r="B1785" t="s">
        <v>15</v>
      </c>
      <c r="C1785" t="s">
        <v>29</v>
      </c>
      <c r="D1785" t="s">
        <v>338</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2">
      <c r="A1786" t="s">
        <v>382</v>
      </c>
      <c r="B1786" t="s">
        <v>15</v>
      </c>
      <c r="C1786" t="s">
        <v>29</v>
      </c>
      <c r="D1786" t="s">
        <v>338</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2">
      <c r="A1787" t="s">
        <v>382</v>
      </c>
      <c r="B1787" t="s">
        <v>15</v>
      </c>
      <c r="C1787" t="s">
        <v>29</v>
      </c>
      <c r="D1787" t="s">
        <v>339</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2">
      <c r="A1788" t="s">
        <v>382</v>
      </c>
      <c r="B1788" t="s">
        <v>15</v>
      </c>
      <c r="C1788" t="s">
        <v>29</v>
      </c>
      <c r="D1788" t="s">
        <v>339</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2">
      <c r="A1789" t="s">
        <v>382</v>
      </c>
      <c r="B1789" t="s">
        <v>15</v>
      </c>
      <c r="C1789" t="s">
        <v>29</v>
      </c>
      <c r="D1789" t="s">
        <v>339</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2">
      <c r="A1790" t="s">
        <v>382</v>
      </c>
      <c r="B1790" t="s">
        <v>15</v>
      </c>
      <c r="C1790" t="s">
        <v>29</v>
      </c>
      <c r="D1790" t="s">
        <v>339</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2">
      <c r="A1791" t="s">
        <v>382</v>
      </c>
      <c r="B1791" t="s">
        <v>15</v>
      </c>
      <c r="C1791" t="s">
        <v>29</v>
      </c>
      <c r="D1791" t="s">
        <v>340</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2">
      <c r="A1792" t="s">
        <v>382</v>
      </c>
      <c r="B1792" t="s">
        <v>15</v>
      </c>
      <c r="C1792" t="s">
        <v>29</v>
      </c>
      <c r="D1792" t="s">
        <v>340</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2">
      <c r="A1793" t="s">
        <v>382</v>
      </c>
      <c r="B1793" t="s">
        <v>15</v>
      </c>
      <c r="C1793" t="s">
        <v>29</v>
      </c>
      <c r="D1793" t="s">
        <v>340</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2">
      <c r="A1794" t="s">
        <v>382</v>
      </c>
      <c r="B1794" t="s">
        <v>15</v>
      </c>
      <c r="C1794" t="s">
        <v>29</v>
      </c>
      <c r="D1794" t="s">
        <v>340</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2">
      <c r="A1795" t="s">
        <v>382</v>
      </c>
      <c r="B1795" t="s">
        <v>15</v>
      </c>
      <c r="C1795" t="s">
        <v>29</v>
      </c>
      <c r="D1795" t="s">
        <v>341</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2">
      <c r="A1796" t="s">
        <v>382</v>
      </c>
      <c r="B1796" t="s">
        <v>15</v>
      </c>
      <c r="C1796" t="s">
        <v>29</v>
      </c>
      <c r="D1796" t="s">
        <v>341</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2">
      <c r="A1797" t="s">
        <v>382</v>
      </c>
      <c r="B1797" t="s">
        <v>15</v>
      </c>
      <c r="C1797" t="s">
        <v>29</v>
      </c>
      <c r="D1797" t="s">
        <v>341</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2">
      <c r="A1798" t="s">
        <v>382</v>
      </c>
      <c r="B1798" t="s">
        <v>15</v>
      </c>
      <c r="C1798" t="s">
        <v>29</v>
      </c>
      <c r="D1798" t="s">
        <v>341</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2">
      <c r="A1799" t="s">
        <v>382</v>
      </c>
      <c r="B1799" t="s">
        <v>15</v>
      </c>
      <c r="C1799" t="s">
        <v>29</v>
      </c>
      <c r="D1799" t="s">
        <v>342</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2">
      <c r="A1800" t="s">
        <v>382</v>
      </c>
      <c r="B1800" t="s">
        <v>15</v>
      </c>
      <c r="C1800" t="s">
        <v>29</v>
      </c>
      <c r="D1800" t="s">
        <v>342</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2">
      <c r="A1801" t="s">
        <v>382</v>
      </c>
      <c r="B1801" t="s">
        <v>15</v>
      </c>
      <c r="C1801" t="s">
        <v>29</v>
      </c>
      <c r="D1801" t="s">
        <v>342</v>
      </c>
      <c r="E1801" t="s">
        <v>179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2">
      <c r="A1802" t="s">
        <v>382</v>
      </c>
      <c r="B1802" t="s">
        <v>15</v>
      </c>
      <c r="C1802" t="s">
        <v>29</v>
      </c>
      <c r="D1802" t="s">
        <v>342</v>
      </c>
      <c r="E1802" t="s">
        <v>180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2">
      <c r="A1803" t="s">
        <v>382</v>
      </c>
      <c r="B1803" t="s">
        <v>15</v>
      </c>
      <c r="C1803" t="s">
        <v>29</v>
      </c>
      <c r="D1803" t="s">
        <v>343</v>
      </c>
      <c r="E1803" t="s">
        <v>194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2">
      <c r="A1804" t="s">
        <v>382</v>
      </c>
      <c r="B1804" t="s">
        <v>15</v>
      </c>
      <c r="C1804" t="s">
        <v>29</v>
      </c>
      <c r="D1804" t="s">
        <v>343</v>
      </c>
      <c r="E1804" t="s">
        <v>196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2">
      <c r="A1805" t="s">
        <v>382</v>
      </c>
      <c r="B1805" t="s">
        <v>15</v>
      </c>
      <c r="C1805" t="s">
        <v>29</v>
      </c>
      <c r="D1805" t="s">
        <v>343</v>
      </c>
      <c r="E1805" t="s">
        <v>198</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2">
      <c r="A1806" t="s">
        <v>382</v>
      </c>
      <c r="B1806" t="s">
        <v>15</v>
      </c>
      <c r="C1806" t="s">
        <v>29</v>
      </c>
      <c r="D1806" t="s">
        <v>343</v>
      </c>
      <c r="E1806" t="s">
        <v>200</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2">
      <c r="A1807" t="s">
        <v>382</v>
      </c>
      <c r="B1807" t="s">
        <v>15</v>
      </c>
      <c r="C1807" t="s">
        <v>29</v>
      </c>
      <c r="D1807" t="s">
        <v>344</v>
      </c>
      <c r="E1807" t="s">
        <v>201</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2">
      <c r="A1808" t="s">
        <v>382</v>
      </c>
      <c r="B1808" t="s">
        <v>15</v>
      </c>
      <c r="C1808" t="s">
        <v>29</v>
      </c>
      <c r="D1808" t="s">
        <v>344</v>
      </c>
      <c r="E1808" t="s">
        <v>205</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2">
      <c r="A1809" t="s">
        <v>382</v>
      </c>
      <c r="B1809" t="s">
        <v>15</v>
      </c>
      <c r="C1809" t="s">
        <v>29</v>
      </c>
      <c r="D1809" t="s">
        <v>344</v>
      </c>
      <c r="E1809" t="s">
        <v>209</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2">
      <c r="A1810" t="s">
        <v>382</v>
      </c>
      <c r="B1810" t="s">
        <v>15</v>
      </c>
      <c r="C1810" t="s">
        <v>29</v>
      </c>
      <c r="D1810" t="s">
        <v>344</v>
      </c>
      <c r="E1810" t="s">
        <v>211</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2">
      <c r="A1811" t="s">
        <v>382</v>
      </c>
      <c r="B1811" t="s">
        <v>15</v>
      </c>
      <c r="C1811" t="s">
        <v>29</v>
      </c>
      <c r="D1811" t="s">
        <v>345</v>
      </c>
      <c r="E1811" t="s">
        <v>251</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2">
      <c r="A1812" t="s">
        <v>382</v>
      </c>
      <c r="B1812" t="s">
        <v>15</v>
      </c>
      <c r="C1812" t="s">
        <v>29</v>
      </c>
      <c r="D1812" t="s">
        <v>345</v>
      </c>
      <c r="E1812" t="s">
        <v>263</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2">
      <c r="A1813" t="s">
        <v>382</v>
      </c>
      <c r="B1813" t="s">
        <v>15</v>
      </c>
      <c r="C1813" t="s">
        <v>29</v>
      </c>
      <c r="D1813" t="s">
        <v>345</v>
      </c>
      <c r="E1813" t="s">
        <v>264</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2">
      <c r="A1814" t="s">
        <v>382</v>
      </c>
      <c r="B1814" t="s">
        <v>15</v>
      </c>
      <c r="C1814" t="s">
        <v>29</v>
      </c>
      <c r="D1814" t="s">
        <v>345</v>
      </c>
      <c r="E1814" t="s">
        <v>269</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2">
      <c r="A1815" t="s">
        <v>382</v>
      </c>
      <c r="B1815" t="s">
        <v>15</v>
      </c>
      <c r="C1815" t="s">
        <v>29</v>
      </c>
      <c r="D1815" t="s">
        <v>346</v>
      </c>
      <c r="E1815" t="s">
        <v>270</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2">
      <c r="A1816" t="s">
        <v>382</v>
      </c>
      <c r="B1816" t="s">
        <v>15</v>
      </c>
      <c r="C1816" t="s">
        <v>29</v>
      </c>
      <c r="D1816" t="s">
        <v>346</v>
      </c>
      <c r="E1816" t="s">
        <v>271</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2">
      <c r="A1817" t="s">
        <v>382</v>
      </c>
      <c r="B1817" t="s">
        <v>15</v>
      </c>
      <c r="C1817" t="s">
        <v>29</v>
      </c>
      <c r="D1817" t="s">
        <v>346</v>
      </c>
      <c r="E1817" t="s">
        <v>272</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2">
      <c r="A1818" t="s">
        <v>382</v>
      </c>
      <c r="B1818" t="s">
        <v>15</v>
      </c>
      <c r="C1818" t="s">
        <v>29</v>
      </c>
      <c r="D1818" t="s">
        <v>346</v>
      </c>
      <c r="E1818" t="s">
        <v>274</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2">
      <c r="A1819" t="s">
        <v>382</v>
      </c>
      <c r="B1819" t="s">
        <v>15</v>
      </c>
      <c r="C1819" t="s">
        <v>29</v>
      </c>
      <c r="D1819" t="s">
        <v>347</v>
      </c>
      <c r="E1819" t="s">
        <v>277</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2">
      <c r="A1820" t="s">
        <v>382</v>
      </c>
      <c r="B1820" t="s">
        <v>15</v>
      </c>
      <c r="C1820" t="s">
        <v>29</v>
      </c>
      <c r="D1820" t="s">
        <v>347</v>
      </c>
      <c r="E1820" t="s">
        <v>279</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2">
      <c r="A1821" t="s">
        <v>382</v>
      </c>
      <c r="B1821" t="s">
        <v>15</v>
      </c>
      <c r="C1821" t="s">
        <v>29</v>
      </c>
      <c r="D1821" t="s">
        <v>347</v>
      </c>
      <c r="E1821" t="s">
        <v>280</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2">
      <c r="A1822" t="s">
        <v>382</v>
      </c>
      <c r="B1822" t="s">
        <v>15</v>
      </c>
      <c r="C1822" t="s">
        <v>29</v>
      </c>
      <c r="D1822" t="s">
        <v>347</v>
      </c>
      <c r="E1822" t="s">
        <v>282</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2">
      <c r="A1823" t="s">
        <v>382</v>
      </c>
      <c r="B1823" t="s">
        <v>15</v>
      </c>
      <c r="C1823" t="s">
        <v>29</v>
      </c>
      <c r="D1823" t="s">
        <v>348</v>
      </c>
      <c r="E1823" t="s">
        <v>283</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2">
      <c r="A1824" t="s">
        <v>382</v>
      </c>
      <c r="B1824" t="s">
        <v>15</v>
      </c>
      <c r="C1824" t="s">
        <v>29</v>
      </c>
      <c r="D1824" t="s">
        <v>348</v>
      </c>
      <c r="E1824" t="s">
        <v>284</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2">
      <c r="A1825" t="s">
        <v>382</v>
      </c>
      <c r="B1825" t="s">
        <v>15</v>
      </c>
      <c r="C1825" t="s">
        <v>29</v>
      </c>
      <c r="D1825" t="s">
        <v>348</v>
      </c>
      <c r="E1825" t="s">
        <v>287</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2">
      <c r="A1826" t="s">
        <v>382</v>
      </c>
      <c r="B1826" t="s">
        <v>15</v>
      </c>
      <c r="C1826" t="s">
        <v>29</v>
      </c>
      <c r="D1826" t="s">
        <v>348</v>
      </c>
      <c r="E1826" t="s">
        <v>289</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2">
      <c r="A1827" t="s">
        <v>382</v>
      </c>
      <c r="B1827" t="s">
        <v>15</v>
      </c>
      <c r="C1827" t="s">
        <v>29</v>
      </c>
      <c r="D1827" t="s">
        <v>349</v>
      </c>
      <c r="E1827" t="s">
        <v>290</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2">
      <c r="A1828" t="s">
        <v>382</v>
      </c>
      <c r="B1828" t="s">
        <v>15</v>
      </c>
      <c r="C1828" t="s">
        <v>29</v>
      </c>
      <c r="D1828" t="s">
        <v>349</v>
      </c>
      <c r="E1828" t="s">
        <v>291</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2">
      <c r="A1829" t="s">
        <v>382</v>
      </c>
      <c r="B1829" t="s">
        <v>15</v>
      </c>
      <c r="C1829" t="s">
        <v>29</v>
      </c>
      <c r="D1829" t="s">
        <v>349</v>
      </c>
      <c r="E1829" t="s">
        <v>293</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2">
      <c r="A1830" t="s">
        <v>382</v>
      </c>
      <c r="B1830" t="s">
        <v>15</v>
      </c>
      <c r="C1830" t="s">
        <v>29</v>
      </c>
      <c r="D1830" t="s">
        <v>349</v>
      </c>
      <c r="E1830" t="s">
        <v>308</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2">
      <c r="A1831" t="s">
        <v>382</v>
      </c>
      <c r="B1831" t="s">
        <v>15</v>
      </c>
      <c r="C1831" t="s">
        <v>29</v>
      </c>
      <c r="D1831" t="s">
        <v>350</v>
      </c>
      <c r="E1831" t="s">
        <v>311</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2">
      <c r="A1832" t="s">
        <v>383</v>
      </c>
      <c r="B1832" t="s">
        <v>46</v>
      </c>
      <c r="C1832" t="s">
        <v>29</v>
      </c>
      <c r="D1832" t="s">
        <v>335</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2">
      <c r="A1833" t="s">
        <v>383</v>
      </c>
      <c r="B1833" t="s">
        <v>46</v>
      </c>
      <c r="C1833" t="s">
        <v>29</v>
      </c>
      <c r="D1833" t="s">
        <v>335</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2">
      <c r="A1834" t="s">
        <v>383</v>
      </c>
      <c r="B1834" t="s">
        <v>46</v>
      </c>
      <c r="C1834" t="s">
        <v>29</v>
      </c>
      <c r="D1834" t="s">
        <v>335</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2">
      <c r="A1835" t="s">
        <v>383</v>
      </c>
      <c r="B1835" t="s">
        <v>46</v>
      </c>
      <c r="C1835" t="s">
        <v>29</v>
      </c>
      <c r="D1835" t="s">
        <v>335</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2">
      <c r="A1836" t="s">
        <v>383</v>
      </c>
      <c r="B1836" t="s">
        <v>46</v>
      </c>
      <c r="C1836" t="s">
        <v>29</v>
      </c>
      <c r="D1836" t="s">
        <v>336</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2">
      <c r="A1837" t="s">
        <v>383</v>
      </c>
      <c r="B1837" t="s">
        <v>46</v>
      </c>
      <c r="C1837" t="s">
        <v>29</v>
      </c>
      <c r="D1837" t="s">
        <v>336</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2">
      <c r="A1838" t="s">
        <v>383</v>
      </c>
      <c r="B1838" t="s">
        <v>46</v>
      </c>
      <c r="C1838" t="s">
        <v>29</v>
      </c>
      <c r="D1838" t="s">
        <v>336</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2">
      <c r="A1839" t="s">
        <v>383</v>
      </c>
      <c r="B1839" t="s">
        <v>46</v>
      </c>
      <c r="C1839" t="s">
        <v>29</v>
      </c>
      <c r="D1839" t="s">
        <v>336</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2">
      <c r="A1840" t="s">
        <v>383</v>
      </c>
      <c r="B1840" t="s">
        <v>46</v>
      </c>
      <c r="C1840" t="s">
        <v>29</v>
      </c>
      <c r="D1840" t="s">
        <v>337</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2">
      <c r="A1841" t="s">
        <v>383</v>
      </c>
      <c r="B1841" t="s">
        <v>46</v>
      </c>
      <c r="C1841" t="s">
        <v>29</v>
      </c>
      <c r="D1841" t="s">
        <v>337</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2">
      <c r="A1842" t="s">
        <v>383</v>
      </c>
      <c r="B1842" t="s">
        <v>46</v>
      </c>
      <c r="C1842" t="s">
        <v>29</v>
      </c>
      <c r="D1842" t="s">
        <v>337</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2">
      <c r="A1843" t="s">
        <v>383</v>
      </c>
      <c r="B1843" t="s">
        <v>46</v>
      </c>
      <c r="C1843" t="s">
        <v>29</v>
      </c>
      <c r="D1843" t="s">
        <v>337</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2">
      <c r="A1844" t="s">
        <v>383</v>
      </c>
      <c r="B1844" t="s">
        <v>46</v>
      </c>
      <c r="C1844" t="s">
        <v>29</v>
      </c>
      <c r="D1844" t="s">
        <v>338</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2">
      <c r="A1845" t="s">
        <v>383</v>
      </c>
      <c r="B1845" t="s">
        <v>46</v>
      </c>
      <c r="C1845" t="s">
        <v>29</v>
      </c>
      <c r="D1845" t="s">
        <v>338</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2">
      <c r="A1846" t="s">
        <v>383</v>
      </c>
      <c r="B1846" t="s">
        <v>46</v>
      </c>
      <c r="C1846" t="s">
        <v>29</v>
      </c>
      <c r="D1846" t="s">
        <v>338</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2">
      <c r="A1847" t="s">
        <v>383</v>
      </c>
      <c r="B1847" t="s">
        <v>46</v>
      </c>
      <c r="C1847" t="s">
        <v>29</v>
      </c>
      <c r="D1847" t="s">
        <v>338</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2">
      <c r="A1848" t="s">
        <v>383</v>
      </c>
      <c r="B1848" t="s">
        <v>46</v>
      </c>
      <c r="C1848" t="s">
        <v>29</v>
      </c>
      <c r="D1848" t="s">
        <v>339</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2">
      <c r="A1849" t="s">
        <v>383</v>
      </c>
      <c r="B1849" t="s">
        <v>46</v>
      </c>
      <c r="C1849" t="s">
        <v>29</v>
      </c>
      <c r="D1849" t="s">
        <v>339</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2">
      <c r="A1850" t="s">
        <v>383</v>
      </c>
      <c r="B1850" t="s">
        <v>46</v>
      </c>
      <c r="C1850" t="s">
        <v>29</v>
      </c>
      <c r="D1850" t="s">
        <v>339</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2">
      <c r="A1851" t="s">
        <v>383</v>
      </c>
      <c r="B1851" t="s">
        <v>46</v>
      </c>
      <c r="C1851" t="s">
        <v>29</v>
      </c>
      <c r="D1851" t="s">
        <v>339</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2">
      <c r="A1852" t="s">
        <v>383</v>
      </c>
      <c r="B1852" t="s">
        <v>46</v>
      </c>
      <c r="C1852" t="s">
        <v>29</v>
      </c>
      <c r="D1852" t="s">
        <v>340</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2">
      <c r="A1853" t="s">
        <v>383</v>
      </c>
      <c r="B1853" t="s">
        <v>46</v>
      </c>
      <c r="C1853" t="s">
        <v>29</v>
      </c>
      <c r="D1853" t="s">
        <v>340</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2">
      <c r="A1854" t="s">
        <v>383</v>
      </c>
      <c r="B1854" t="s">
        <v>46</v>
      </c>
      <c r="C1854" t="s">
        <v>29</v>
      </c>
      <c r="D1854" t="s">
        <v>340</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2">
      <c r="A1855" t="s">
        <v>383</v>
      </c>
      <c r="B1855" t="s">
        <v>46</v>
      </c>
      <c r="C1855" t="s">
        <v>29</v>
      </c>
      <c r="D1855" t="s">
        <v>340</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2">
      <c r="A1856" t="s">
        <v>383</v>
      </c>
      <c r="B1856" t="s">
        <v>46</v>
      </c>
      <c r="C1856" t="s">
        <v>29</v>
      </c>
      <c r="D1856" t="s">
        <v>341</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2">
      <c r="A1857" t="s">
        <v>383</v>
      </c>
      <c r="B1857" t="s">
        <v>46</v>
      </c>
      <c r="C1857" t="s">
        <v>29</v>
      </c>
      <c r="D1857" t="s">
        <v>341</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2">
      <c r="A1858" t="s">
        <v>383</v>
      </c>
      <c r="B1858" t="s">
        <v>46</v>
      </c>
      <c r="C1858" t="s">
        <v>29</v>
      </c>
      <c r="D1858" t="s">
        <v>341</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2">
      <c r="A1859" t="s">
        <v>383</v>
      </c>
      <c r="B1859" t="s">
        <v>46</v>
      </c>
      <c r="C1859" t="s">
        <v>29</v>
      </c>
      <c r="D1859" t="s">
        <v>341</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2">
      <c r="A1860" t="s">
        <v>383</v>
      </c>
      <c r="B1860" t="s">
        <v>46</v>
      </c>
      <c r="C1860" t="s">
        <v>29</v>
      </c>
      <c r="D1860" t="s">
        <v>342</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2">
      <c r="A1861" t="s">
        <v>383</v>
      </c>
      <c r="B1861" t="s">
        <v>46</v>
      </c>
      <c r="C1861" t="s">
        <v>29</v>
      </c>
      <c r="D1861" t="s">
        <v>342</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2">
      <c r="A1862" t="s">
        <v>383</v>
      </c>
      <c r="B1862" t="s">
        <v>46</v>
      </c>
      <c r="C1862" t="s">
        <v>29</v>
      </c>
      <c r="D1862" t="s">
        <v>342</v>
      </c>
      <c r="E1862" t="s">
        <v>179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2">
      <c r="A1863" t="s">
        <v>383</v>
      </c>
      <c r="B1863" t="s">
        <v>46</v>
      </c>
      <c r="C1863" t="s">
        <v>29</v>
      </c>
      <c r="D1863" t="s">
        <v>342</v>
      </c>
      <c r="E1863" t="s">
        <v>180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2">
      <c r="A1864" t="s">
        <v>383</v>
      </c>
      <c r="B1864" t="s">
        <v>46</v>
      </c>
      <c r="C1864" t="s">
        <v>29</v>
      </c>
      <c r="D1864" t="s">
        <v>343</v>
      </c>
      <c r="E1864" t="s">
        <v>194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2">
      <c r="A1865" t="s">
        <v>383</v>
      </c>
      <c r="B1865" t="s">
        <v>46</v>
      </c>
      <c r="C1865" t="s">
        <v>29</v>
      </c>
      <c r="D1865" t="s">
        <v>343</v>
      </c>
      <c r="E1865" t="s">
        <v>196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2">
      <c r="A1866" t="s">
        <v>383</v>
      </c>
      <c r="B1866" t="s">
        <v>46</v>
      </c>
      <c r="C1866" t="s">
        <v>29</v>
      </c>
      <c r="D1866" t="s">
        <v>343</v>
      </c>
      <c r="E1866" t="s">
        <v>198</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2">
      <c r="A1867" t="s">
        <v>383</v>
      </c>
      <c r="B1867" t="s">
        <v>46</v>
      </c>
      <c r="C1867" t="s">
        <v>29</v>
      </c>
      <c r="D1867" t="s">
        <v>343</v>
      </c>
      <c r="E1867" t="s">
        <v>200</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2">
      <c r="A1868" t="s">
        <v>383</v>
      </c>
      <c r="B1868" t="s">
        <v>46</v>
      </c>
      <c r="C1868" t="s">
        <v>29</v>
      </c>
      <c r="D1868" t="s">
        <v>344</v>
      </c>
      <c r="E1868" t="s">
        <v>201</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2">
      <c r="A1869" t="s">
        <v>383</v>
      </c>
      <c r="B1869" t="s">
        <v>46</v>
      </c>
      <c r="C1869" t="s">
        <v>29</v>
      </c>
      <c r="D1869" t="s">
        <v>344</v>
      </c>
      <c r="E1869" t="s">
        <v>205</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2">
      <c r="A1870" t="s">
        <v>383</v>
      </c>
      <c r="B1870" t="s">
        <v>46</v>
      </c>
      <c r="C1870" t="s">
        <v>29</v>
      </c>
      <c r="D1870" t="s">
        <v>344</v>
      </c>
      <c r="E1870" t="s">
        <v>209</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2">
      <c r="A1871" t="s">
        <v>383</v>
      </c>
      <c r="B1871" t="s">
        <v>46</v>
      </c>
      <c r="C1871" t="s">
        <v>29</v>
      </c>
      <c r="D1871" t="s">
        <v>344</v>
      </c>
      <c r="E1871" t="s">
        <v>211</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2">
      <c r="A1872" t="s">
        <v>383</v>
      </c>
      <c r="B1872" t="s">
        <v>46</v>
      </c>
      <c r="C1872" t="s">
        <v>29</v>
      </c>
      <c r="D1872" t="s">
        <v>345</v>
      </c>
      <c r="E1872" t="s">
        <v>251</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2">
      <c r="A1873" t="s">
        <v>383</v>
      </c>
      <c r="B1873" t="s">
        <v>46</v>
      </c>
      <c r="C1873" t="s">
        <v>29</v>
      </c>
      <c r="D1873" t="s">
        <v>345</v>
      </c>
      <c r="E1873" t="s">
        <v>263</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2">
      <c r="A1874" t="s">
        <v>383</v>
      </c>
      <c r="B1874" t="s">
        <v>46</v>
      </c>
      <c r="C1874" t="s">
        <v>29</v>
      </c>
      <c r="D1874" t="s">
        <v>345</v>
      </c>
      <c r="E1874" t="s">
        <v>264</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2">
      <c r="A1875" t="s">
        <v>383</v>
      </c>
      <c r="B1875" t="s">
        <v>46</v>
      </c>
      <c r="C1875" t="s">
        <v>29</v>
      </c>
      <c r="D1875" t="s">
        <v>345</v>
      </c>
      <c r="E1875" t="s">
        <v>269</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2">
      <c r="A1876" t="s">
        <v>383</v>
      </c>
      <c r="B1876" t="s">
        <v>46</v>
      </c>
      <c r="C1876" t="s">
        <v>29</v>
      </c>
      <c r="D1876" t="s">
        <v>346</v>
      </c>
      <c r="E1876" t="s">
        <v>270</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2">
      <c r="A1877" t="s">
        <v>383</v>
      </c>
      <c r="B1877" t="s">
        <v>46</v>
      </c>
      <c r="C1877" t="s">
        <v>29</v>
      </c>
      <c r="D1877" t="s">
        <v>346</v>
      </c>
      <c r="E1877" t="s">
        <v>271</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2">
      <c r="A1878" t="s">
        <v>383</v>
      </c>
      <c r="B1878" t="s">
        <v>46</v>
      </c>
      <c r="C1878" t="s">
        <v>29</v>
      </c>
      <c r="D1878" t="s">
        <v>346</v>
      </c>
      <c r="E1878" t="s">
        <v>272</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2">
      <c r="A1879" t="s">
        <v>383</v>
      </c>
      <c r="B1879" t="s">
        <v>46</v>
      </c>
      <c r="C1879" t="s">
        <v>29</v>
      </c>
      <c r="D1879" t="s">
        <v>346</v>
      </c>
      <c r="E1879" t="s">
        <v>274</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2">
      <c r="A1880" t="s">
        <v>383</v>
      </c>
      <c r="B1880" t="s">
        <v>46</v>
      </c>
      <c r="C1880" t="s">
        <v>29</v>
      </c>
      <c r="D1880" t="s">
        <v>347</v>
      </c>
      <c r="E1880" t="s">
        <v>277</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2">
      <c r="A1881" t="s">
        <v>383</v>
      </c>
      <c r="B1881" t="s">
        <v>46</v>
      </c>
      <c r="C1881" t="s">
        <v>29</v>
      </c>
      <c r="D1881" t="s">
        <v>347</v>
      </c>
      <c r="E1881" t="s">
        <v>279</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2">
      <c r="A1882" t="s">
        <v>383</v>
      </c>
      <c r="B1882" t="s">
        <v>46</v>
      </c>
      <c r="C1882" t="s">
        <v>29</v>
      </c>
      <c r="D1882" t="s">
        <v>347</v>
      </c>
      <c r="E1882" t="s">
        <v>280</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2">
      <c r="A1883" t="s">
        <v>383</v>
      </c>
      <c r="B1883" t="s">
        <v>46</v>
      </c>
      <c r="C1883" t="s">
        <v>29</v>
      </c>
      <c r="D1883" t="s">
        <v>347</v>
      </c>
      <c r="E1883" t="s">
        <v>282</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2">
      <c r="A1884" t="s">
        <v>383</v>
      </c>
      <c r="B1884" t="s">
        <v>46</v>
      </c>
      <c r="C1884" t="s">
        <v>29</v>
      </c>
      <c r="D1884" t="s">
        <v>348</v>
      </c>
      <c r="E1884" t="s">
        <v>283</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2">
      <c r="A1885" t="s">
        <v>383</v>
      </c>
      <c r="B1885" t="s">
        <v>46</v>
      </c>
      <c r="C1885" t="s">
        <v>29</v>
      </c>
      <c r="D1885" t="s">
        <v>348</v>
      </c>
      <c r="E1885" t="s">
        <v>284</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2">
      <c r="A1886" t="s">
        <v>383</v>
      </c>
      <c r="B1886" t="s">
        <v>46</v>
      </c>
      <c r="C1886" t="s">
        <v>29</v>
      </c>
      <c r="D1886" t="s">
        <v>348</v>
      </c>
      <c r="E1886" t="s">
        <v>287</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2">
      <c r="A1887" t="s">
        <v>383</v>
      </c>
      <c r="B1887" t="s">
        <v>46</v>
      </c>
      <c r="C1887" t="s">
        <v>29</v>
      </c>
      <c r="D1887" t="s">
        <v>348</v>
      </c>
      <c r="E1887" t="s">
        <v>289</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2">
      <c r="A1888" t="s">
        <v>383</v>
      </c>
      <c r="B1888" t="s">
        <v>46</v>
      </c>
      <c r="C1888" t="s">
        <v>29</v>
      </c>
      <c r="D1888" t="s">
        <v>349</v>
      </c>
      <c r="E1888" t="s">
        <v>290</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2">
      <c r="A1889" t="s">
        <v>383</v>
      </c>
      <c r="B1889" t="s">
        <v>46</v>
      </c>
      <c r="C1889" t="s">
        <v>29</v>
      </c>
      <c r="D1889" t="s">
        <v>349</v>
      </c>
      <c r="E1889" t="s">
        <v>291</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2">
      <c r="A1890" t="s">
        <v>383</v>
      </c>
      <c r="B1890" t="s">
        <v>46</v>
      </c>
      <c r="C1890" t="s">
        <v>29</v>
      </c>
      <c r="D1890" t="s">
        <v>349</v>
      </c>
      <c r="E1890" t="s">
        <v>293</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2">
      <c r="A1891" t="s">
        <v>383</v>
      </c>
      <c r="B1891" t="s">
        <v>46</v>
      </c>
      <c r="C1891" t="s">
        <v>29</v>
      </c>
      <c r="D1891" t="s">
        <v>349</v>
      </c>
      <c r="E1891" t="s">
        <v>308</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2">
      <c r="A1892" t="s">
        <v>383</v>
      </c>
      <c r="B1892" t="s">
        <v>46</v>
      </c>
      <c r="C1892" t="s">
        <v>29</v>
      </c>
      <c r="D1892" t="s">
        <v>350</v>
      </c>
      <c r="E1892" t="s">
        <v>311</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2">
      <c r="A1893" t="s">
        <v>384</v>
      </c>
      <c r="B1893" t="s">
        <v>16</v>
      </c>
      <c r="C1893" t="s">
        <v>29</v>
      </c>
      <c r="D1893" t="s">
        <v>335</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2">
      <c r="A1894" t="s">
        <v>384</v>
      </c>
      <c r="B1894" t="s">
        <v>16</v>
      </c>
      <c r="C1894" t="s">
        <v>29</v>
      </c>
      <c r="D1894" t="s">
        <v>335</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2">
      <c r="A1895" t="s">
        <v>384</v>
      </c>
      <c r="B1895" t="s">
        <v>16</v>
      </c>
      <c r="C1895" t="s">
        <v>29</v>
      </c>
      <c r="D1895" t="s">
        <v>335</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2">
      <c r="A1896" t="s">
        <v>384</v>
      </c>
      <c r="B1896" t="s">
        <v>16</v>
      </c>
      <c r="C1896" t="s">
        <v>29</v>
      </c>
      <c r="D1896" t="s">
        <v>335</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2">
      <c r="A1897" t="s">
        <v>384</v>
      </c>
      <c r="B1897" t="s">
        <v>16</v>
      </c>
      <c r="C1897" t="s">
        <v>29</v>
      </c>
      <c r="D1897" t="s">
        <v>336</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2">
      <c r="A1898" t="s">
        <v>384</v>
      </c>
      <c r="B1898" t="s">
        <v>16</v>
      </c>
      <c r="C1898" t="s">
        <v>29</v>
      </c>
      <c r="D1898" t="s">
        <v>336</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2">
      <c r="A1899" t="s">
        <v>384</v>
      </c>
      <c r="B1899" t="s">
        <v>16</v>
      </c>
      <c r="C1899" t="s">
        <v>29</v>
      </c>
      <c r="D1899" t="s">
        <v>336</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2">
      <c r="A1900" t="s">
        <v>384</v>
      </c>
      <c r="B1900" t="s">
        <v>16</v>
      </c>
      <c r="C1900" t="s">
        <v>29</v>
      </c>
      <c r="D1900" t="s">
        <v>336</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2">
      <c r="A1901" t="s">
        <v>384</v>
      </c>
      <c r="B1901" t="s">
        <v>16</v>
      </c>
      <c r="C1901" t="s">
        <v>29</v>
      </c>
      <c r="D1901" t="s">
        <v>337</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2">
      <c r="A1902" t="s">
        <v>384</v>
      </c>
      <c r="B1902" t="s">
        <v>16</v>
      </c>
      <c r="C1902" t="s">
        <v>29</v>
      </c>
      <c r="D1902" t="s">
        <v>337</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2">
      <c r="A1903" t="s">
        <v>384</v>
      </c>
      <c r="B1903" t="s">
        <v>16</v>
      </c>
      <c r="C1903" t="s">
        <v>29</v>
      </c>
      <c r="D1903" t="s">
        <v>337</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2">
      <c r="A1904" t="s">
        <v>384</v>
      </c>
      <c r="B1904" t="s">
        <v>16</v>
      </c>
      <c r="C1904" t="s">
        <v>29</v>
      </c>
      <c r="D1904" t="s">
        <v>337</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2">
      <c r="A1905" t="s">
        <v>384</v>
      </c>
      <c r="B1905" t="s">
        <v>16</v>
      </c>
      <c r="C1905" t="s">
        <v>29</v>
      </c>
      <c r="D1905" t="s">
        <v>338</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2">
      <c r="A1906" t="s">
        <v>384</v>
      </c>
      <c r="B1906" t="s">
        <v>16</v>
      </c>
      <c r="C1906" t="s">
        <v>29</v>
      </c>
      <c r="D1906" t="s">
        <v>338</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2">
      <c r="A1907" t="s">
        <v>384</v>
      </c>
      <c r="B1907" t="s">
        <v>16</v>
      </c>
      <c r="C1907" t="s">
        <v>29</v>
      </c>
      <c r="D1907" t="s">
        <v>338</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2">
      <c r="A1908" t="s">
        <v>384</v>
      </c>
      <c r="B1908" t="s">
        <v>16</v>
      </c>
      <c r="C1908" t="s">
        <v>29</v>
      </c>
      <c r="D1908" t="s">
        <v>338</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2">
      <c r="A1909" t="s">
        <v>384</v>
      </c>
      <c r="B1909" t="s">
        <v>16</v>
      </c>
      <c r="C1909" t="s">
        <v>29</v>
      </c>
      <c r="D1909" t="s">
        <v>339</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2">
      <c r="A1910" t="s">
        <v>384</v>
      </c>
      <c r="B1910" t="s">
        <v>16</v>
      </c>
      <c r="C1910" t="s">
        <v>29</v>
      </c>
      <c r="D1910" t="s">
        <v>339</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2">
      <c r="A1911" t="s">
        <v>384</v>
      </c>
      <c r="B1911" t="s">
        <v>16</v>
      </c>
      <c r="C1911" t="s">
        <v>29</v>
      </c>
      <c r="D1911" t="s">
        <v>339</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2">
      <c r="A1912" t="s">
        <v>384</v>
      </c>
      <c r="B1912" t="s">
        <v>16</v>
      </c>
      <c r="C1912" t="s">
        <v>29</v>
      </c>
      <c r="D1912" t="s">
        <v>339</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2">
      <c r="A1913" t="s">
        <v>384</v>
      </c>
      <c r="B1913" t="s">
        <v>16</v>
      </c>
      <c r="C1913" t="s">
        <v>29</v>
      </c>
      <c r="D1913" t="s">
        <v>340</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2">
      <c r="A1914" t="s">
        <v>384</v>
      </c>
      <c r="B1914" t="s">
        <v>16</v>
      </c>
      <c r="C1914" t="s">
        <v>29</v>
      </c>
      <c r="D1914" t="s">
        <v>340</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2">
      <c r="A1915" t="s">
        <v>384</v>
      </c>
      <c r="B1915" t="s">
        <v>16</v>
      </c>
      <c r="C1915" t="s">
        <v>29</v>
      </c>
      <c r="D1915" t="s">
        <v>340</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2">
      <c r="A1916" t="s">
        <v>384</v>
      </c>
      <c r="B1916" t="s">
        <v>16</v>
      </c>
      <c r="C1916" t="s">
        <v>29</v>
      </c>
      <c r="D1916" t="s">
        <v>340</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2">
      <c r="A1917" t="s">
        <v>384</v>
      </c>
      <c r="B1917" t="s">
        <v>16</v>
      </c>
      <c r="C1917" t="s">
        <v>29</v>
      </c>
      <c r="D1917" t="s">
        <v>341</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2">
      <c r="A1918" t="s">
        <v>384</v>
      </c>
      <c r="B1918" t="s">
        <v>16</v>
      </c>
      <c r="C1918" t="s">
        <v>29</v>
      </c>
      <c r="D1918" t="s">
        <v>341</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2">
      <c r="A1919" t="s">
        <v>384</v>
      </c>
      <c r="B1919" t="s">
        <v>16</v>
      </c>
      <c r="C1919" t="s">
        <v>29</v>
      </c>
      <c r="D1919" t="s">
        <v>341</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2">
      <c r="A1920" t="s">
        <v>384</v>
      </c>
      <c r="B1920" t="s">
        <v>16</v>
      </c>
      <c r="C1920" t="s">
        <v>29</v>
      </c>
      <c r="D1920" t="s">
        <v>341</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2">
      <c r="A1921" t="s">
        <v>384</v>
      </c>
      <c r="B1921" t="s">
        <v>16</v>
      </c>
      <c r="C1921" t="s">
        <v>29</v>
      </c>
      <c r="D1921" t="s">
        <v>342</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2">
      <c r="A1922" t="s">
        <v>384</v>
      </c>
      <c r="B1922" t="s">
        <v>16</v>
      </c>
      <c r="C1922" t="s">
        <v>29</v>
      </c>
      <c r="D1922" t="s">
        <v>342</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2">
      <c r="A1923" t="s">
        <v>384</v>
      </c>
      <c r="B1923" t="s">
        <v>16</v>
      </c>
      <c r="C1923" t="s">
        <v>29</v>
      </c>
      <c r="D1923" t="s">
        <v>342</v>
      </c>
      <c r="E1923" t="s">
        <v>179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2">
      <c r="A1924" t="s">
        <v>384</v>
      </c>
      <c r="B1924" t="s">
        <v>16</v>
      </c>
      <c r="C1924" t="s">
        <v>29</v>
      </c>
      <c r="D1924" t="s">
        <v>342</v>
      </c>
      <c r="E1924" t="s">
        <v>180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2">
      <c r="A1925" t="s">
        <v>384</v>
      </c>
      <c r="B1925" t="s">
        <v>16</v>
      </c>
      <c r="C1925" t="s">
        <v>29</v>
      </c>
      <c r="D1925" t="s">
        <v>343</v>
      </c>
      <c r="E1925" t="s">
        <v>194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2">
      <c r="A1926" t="s">
        <v>384</v>
      </c>
      <c r="B1926" t="s">
        <v>16</v>
      </c>
      <c r="C1926" t="s">
        <v>29</v>
      </c>
      <c r="D1926" t="s">
        <v>343</v>
      </c>
      <c r="E1926" t="s">
        <v>196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2">
      <c r="A1927" t="s">
        <v>384</v>
      </c>
      <c r="B1927" t="s">
        <v>16</v>
      </c>
      <c r="C1927" t="s">
        <v>29</v>
      </c>
      <c r="D1927" t="s">
        <v>343</v>
      </c>
      <c r="E1927" t="s">
        <v>198</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2">
      <c r="A1928" t="s">
        <v>384</v>
      </c>
      <c r="B1928" t="s">
        <v>16</v>
      </c>
      <c r="C1928" t="s">
        <v>29</v>
      </c>
      <c r="D1928" t="s">
        <v>343</v>
      </c>
      <c r="E1928" t="s">
        <v>200</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2">
      <c r="A1929" t="s">
        <v>384</v>
      </c>
      <c r="B1929" t="s">
        <v>16</v>
      </c>
      <c r="C1929" t="s">
        <v>29</v>
      </c>
      <c r="D1929" t="s">
        <v>344</v>
      </c>
      <c r="E1929" t="s">
        <v>201</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2">
      <c r="A1930" t="s">
        <v>384</v>
      </c>
      <c r="B1930" t="s">
        <v>16</v>
      </c>
      <c r="C1930" t="s">
        <v>29</v>
      </c>
      <c r="D1930" t="s">
        <v>344</v>
      </c>
      <c r="E1930" t="s">
        <v>205</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2">
      <c r="A1931" t="s">
        <v>384</v>
      </c>
      <c r="B1931" t="s">
        <v>16</v>
      </c>
      <c r="C1931" t="s">
        <v>29</v>
      </c>
      <c r="D1931" t="s">
        <v>344</v>
      </c>
      <c r="E1931" t="s">
        <v>209</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2">
      <c r="A1932" t="s">
        <v>384</v>
      </c>
      <c r="B1932" t="s">
        <v>16</v>
      </c>
      <c r="C1932" t="s">
        <v>29</v>
      </c>
      <c r="D1932" t="s">
        <v>344</v>
      </c>
      <c r="E1932" t="s">
        <v>211</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2">
      <c r="A1933" t="s">
        <v>384</v>
      </c>
      <c r="B1933" t="s">
        <v>16</v>
      </c>
      <c r="C1933" t="s">
        <v>29</v>
      </c>
      <c r="D1933" t="s">
        <v>345</v>
      </c>
      <c r="E1933" t="s">
        <v>251</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2">
      <c r="A1934" t="s">
        <v>384</v>
      </c>
      <c r="B1934" t="s">
        <v>16</v>
      </c>
      <c r="C1934" t="s">
        <v>29</v>
      </c>
      <c r="D1934" t="s">
        <v>345</v>
      </c>
      <c r="E1934" t="s">
        <v>263</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2">
      <c r="A1935" t="s">
        <v>384</v>
      </c>
      <c r="B1935" t="s">
        <v>16</v>
      </c>
      <c r="C1935" t="s">
        <v>29</v>
      </c>
      <c r="D1935" t="s">
        <v>345</v>
      </c>
      <c r="E1935" t="s">
        <v>264</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2">
      <c r="A1936" t="s">
        <v>384</v>
      </c>
      <c r="B1936" t="s">
        <v>16</v>
      </c>
      <c r="C1936" t="s">
        <v>29</v>
      </c>
      <c r="D1936" t="s">
        <v>345</v>
      </c>
      <c r="E1936" t="s">
        <v>269</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2">
      <c r="A1937" t="s">
        <v>384</v>
      </c>
      <c r="B1937" t="s">
        <v>16</v>
      </c>
      <c r="C1937" t="s">
        <v>29</v>
      </c>
      <c r="D1937" t="s">
        <v>346</v>
      </c>
      <c r="E1937" t="s">
        <v>270</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2">
      <c r="A1938" t="s">
        <v>384</v>
      </c>
      <c r="B1938" t="s">
        <v>16</v>
      </c>
      <c r="C1938" t="s">
        <v>29</v>
      </c>
      <c r="D1938" t="s">
        <v>346</v>
      </c>
      <c r="E1938" t="s">
        <v>271</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2">
      <c r="A1939" t="s">
        <v>384</v>
      </c>
      <c r="B1939" t="s">
        <v>16</v>
      </c>
      <c r="C1939" t="s">
        <v>29</v>
      </c>
      <c r="D1939" t="s">
        <v>346</v>
      </c>
      <c r="E1939" t="s">
        <v>272</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2">
      <c r="A1940" t="s">
        <v>384</v>
      </c>
      <c r="B1940" t="s">
        <v>16</v>
      </c>
      <c r="C1940" t="s">
        <v>29</v>
      </c>
      <c r="D1940" t="s">
        <v>346</v>
      </c>
      <c r="E1940" t="s">
        <v>274</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2">
      <c r="A1941" t="s">
        <v>384</v>
      </c>
      <c r="B1941" t="s">
        <v>16</v>
      </c>
      <c r="C1941" t="s">
        <v>29</v>
      </c>
      <c r="D1941" t="s">
        <v>347</v>
      </c>
      <c r="E1941" t="s">
        <v>277</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2">
      <c r="A1942" t="s">
        <v>384</v>
      </c>
      <c r="B1942" t="s">
        <v>16</v>
      </c>
      <c r="C1942" t="s">
        <v>29</v>
      </c>
      <c r="D1942" t="s">
        <v>347</v>
      </c>
      <c r="E1942" t="s">
        <v>279</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2">
      <c r="A1943" t="s">
        <v>384</v>
      </c>
      <c r="B1943" t="s">
        <v>16</v>
      </c>
      <c r="C1943" t="s">
        <v>29</v>
      </c>
      <c r="D1943" t="s">
        <v>347</v>
      </c>
      <c r="E1943" t="s">
        <v>280</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2">
      <c r="A1944" t="s">
        <v>384</v>
      </c>
      <c r="B1944" t="s">
        <v>16</v>
      </c>
      <c r="C1944" t="s">
        <v>29</v>
      </c>
      <c r="D1944" t="s">
        <v>347</v>
      </c>
      <c r="E1944" t="s">
        <v>282</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2">
      <c r="A1945" t="s">
        <v>384</v>
      </c>
      <c r="B1945" t="s">
        <v>16</v>
      </c>
      <c r="C1945" t="s">
        <v>29</v>
      </c>
      <c r="D1945" t="s">
        <v>348</v>
      </c>
      <c r="E1945" t="s">
        <v>283</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2">
      <c r="A1946" t="s">
        <v>384</v>
      </c>
      <c r="B1946" t="s">
        <v>16</v>
      </c>
      <c r="C1946" t="s">
        <v>29</v>
      </c>
      <c r="D1946" t="s">
        <v>348</v>
      </c>
      <c r="E1946" t="s">
        <v>284</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2">
      <c r="A1947" t="s">
        <v>384</v>
      </c>
      <c r="B1947" t="s">
        <v>16</v>
      </c>
      <c r="C1947" t="s">
        <v>29</v>
      </c>
      <c r="D1947" t="s">
        <v>348</v>
      </c>
      <c r="E1947" t="s">
        <v>287</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2">
      <c r="A1948" t="s">
        <v>384</v>
      </c>
      <c r="B1948" t="s">
        <v>16</v>
      </c>
      <c r="C1948" t="s">
        <v>29</v>
      </c>
      <c r="D1948" t="s">
        <v>348</v>
      </c>
      <c r="E1948" t="s">
        <v>289</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2">
      <c r="A1949" t="s">
        <v>384</v>
      </c>
      <c r="B1949" t="s">
        <v>16</v>
      </c>
      <c r="C1949" t="s">
        <v>29</v>
      </c>
      <c r="D1949" t="s">
        <v>349</v>
      </c>
      <c r="E1949" t="s">
        <v>290</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2">
      <c r="A1950" t="s">
        <v>384</v>
      </c>
      <c r="B1950" t="s">
        <v>16</v>
      </c>
      <c r="C1950" t="s">
        <v>29</v>
      </c>
      <c r="D1950" t="s">
        <v>349</v>
      </c>
      <c r="E1950" t="s">
        <v>291</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2">
      <c r="A1951" t="s">
        <v>384</v>
      </c>
      <c r="B1951" t="s">
        <v>16</v>
      </c>
      <c r="C1951" t="s">
        <v>29</v>
      </c>
      <c r="D1951" t="s">
        <v>349</v>
      </c>
      <c r="E1951" t="s">
        <v>293</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2">
      <c r="A1952" t="s">
        <v>384</v>
      </c>
      <c r="B1952" t="s">
        <v>16</v>
      </c>
      <c r="C1952" t="s">
        <v>29</v>
      </c>
      <c r="D1952" t="s">
        <v>349</v>
      </c>
      <c r="E1952" t="s">
        <v>308</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2">
      <c r="A1953" t="s">
        <v>384</v>
      </c>
      <c r="B1953" t="s">
        <v>16</v>
      </c>
      <c r="C1953" t="s">
        <v>29</v>
      </c>
      <c r="D1953" t="s">
        <v>350</v>
      </c>
      <c r="E1953" t="s">
        <v>311</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2">
      <c r="A1954" t="s">
        <v>385</v>
      </c>
      <c r="B1954" t="s">
        <v>17</v>
      </c>
      <c r="C1954" t="s">
        <v>29</v>
      </c>
      <c r="D1954" t="s">
        <v>335</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2">
      <c r="A1955" t="s">
        <v>385</v>
      </c>
      <c r="B1955" t="s">
        <v>17</v>
      </c>
      <c r="C1955" t="s">
        <v>29</v>
      </c>
      <c r="D1955" t="s">
        <v>335</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2">
      <c r="A1956" t="s">
        <v>385</v>
      </c>
      <c r="B1956" t="s">
        <v>17</v>
      </c>
      <c r="C1956" t="s">
        <v>29</v>
      </c>
      <c r="D1956" t="s">
        <v>335</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2">
      <c r="A1957" t="s">
        <v>385</v>
      </c>
      <c r="B1957" t="s">
        <v>17</v>
      </c>
      <c r="C1957" t="s">
        <v>29</v>
      </c>
      <c r="D1957" t="s">
        <v>335</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2">
      <c r="A1958" t="s">
        <v>385</v>
      </c>
      <c r="B1958" t="s">
        <v>17</v>
      </c>
      <c r="C1958" t="s">
        <v>29</v>
      </c>
      <c r="D1958" t="s">
        <v>336</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2">
      <c r="A1959" t="s">
        <v>385</v>
      </c>
      <c r="B1959" t="s">
        <v>17</v>
      </c>
      <c r="C1959" t="s">
        <v>29</v>
      </c>
      <c r="D1959" t="s">
        <v>336</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2">
      <c r="A1960" t="s">
        <v>385</v>
      </c>
      <c r="B1960" t="s">
        <v>17</v>
      </c>
      <c r="C1960" t="s">
        <v>29</v>
      </c>
      <c r="D1960" t="s">
        <v>336</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2">
      <c r="A1961" t="s">
        <v>385</v>
      </c>
      <c r="B1961" t="s">
        <v>17</v>
      </c>
      <c r="C1961" t="s">
        <v>29</v>
      </c>
      <c r="D1961" t="s">
        <v>336</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2">
      <c r="A1962" t="s">
        <v>385</v>
      </c>
      <c r="B1962" t="s">
        <v>17</v>
      </c>
      <c r="C1962" t="s">
        <v>29</v>
      </c>
      <c r="D1962" t="s">
        <v>337</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2">
      <c r="A1963" t="s">
        <v>385</v>
      </c>
      <c r="B1963" t="s">
        <v>17</v>
      </c>
      <c r="C1963" t="s">
        <v>29</v>
      </c>
      <c r="D1963" t="s">
        <v>337</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2">
      <c r="A1964" t="s">
        <v>385</v>
      </c>
      <c r="B1964" t="s">
        <v>17</v>
      </c>
      <c r="C1964" t="s">
        <v>29</v>
      </c>
      <c r="D1964" t="s">
        <v>337</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2">
      <c r="A1965" t="s">
        <v>385</v>
      </c>
      <c r="B1965" t="s">
        <v>17</v>
      </c>
      <c r="C1965" t="s">
        <v>29</v>
      </c>
      <c r="D1965" t="s">
        <v>337</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2">
      <c r="A1966" t="s">
        <v>385</v>
      </c>
      <c r="B1966" t="s">
        <v>17</v>
      </c>
      <c r="C1966" t="s">
        <v>29</v>
      </c>
      <c r="D1966" t="s">
        <v>338</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2">
      <c r="A1967" t="s">
        <v>385</v>
      </c>
      <c r="B1967" t="s">
        <v>17</v>
      </c>
      <c r="C1967" t="s">
        <v>29</v>
      </c>
      <c r="D1967" t="s">
        <v>338</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2">
      <c r="A1968" t="s">
        <v>385</v>
      </c>
      <c r="B1968" t="s">
        <v>17</v>
      </c>
      <c r="C1968" t="s">
        <v>29</v>
      </c>
      <c r="D1968" t="s">
        <v>338</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2">
      <c r="A1969" t="s">
        <v>385</v>
      </c>
      <c r="B1969" t="s">
        <v>17</v>
      </c>
      <c r="C1969" t="s">
        <v>29</v>
      </c>
      <c r="D1969" t="s">
        <v>338</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2">
      <c r="A1970" t="s">
        <v>385</v>
      </c>
      <c r="B1970" t="s">
        <v>17</v>
      </c>
      <c r="C1970" t="s">
        <v>29</v>
      </c>
      <c r="D1970" t="s">
        <v>339</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2">
      <c r="A1971" t="s">
        <v>385</v>
      </c>
      <c r="B1971" t="s">
        <v>17</v>
      </c>
      <c r="C1971" t="s">
        <v>29</v>
      </c>
      <c r="D1971" t="s">
        <v>339</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2">
      <c r="A1972" t="s">
        <v>385</v>
      </c>
      <c r="B1972" t="s">
        <v>17</v>
      </c>
      <c r="C1972" t="s">
        <v>29</v>
      </c>
      <c r="D1972" t="s">
        <v>339</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2">
      <c r="A1973" t="s">
        <v>385</v>
      </c>
      <c r="B1973" t="s">
        <v>17</v>
      </c>
      <c r="C1973" t="s">
        <v>29</v>
      </c>
      <c r="D1973" t="s">
        <v>339</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2">
      <c r="A1974" t="s">
        <v>385</v>
      </c>
      <c r="B1974" t="s">
        <v>17</v>
      </c>
      <c r="C1974" t="s">
        <v>29</v>
      </c>
      <c r="D1974" t="s">
        <v>340</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2">
      <c r="A1975" t="s">
        <v>385</v>
      </c>
      <c r="B1975" t="s">
        <v>17</v>
      </c>
      <c r="C1975" t="s">
        <v>29</v>
      </c>
      <c r="D1975" t="s">
        <v>340</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2">
      <c r="A1976" t="s">
        <v>385</v>
      </c>
      <c r="B1976" t="s">
        <v>17</v>
      </c>
      <c r="C1976" t="s">
        <v>29</v>
      </c>
      <c r="D1976" t="s">
        <v>340</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2">
      <c r="A1977" t="s">
        <v>385</v>
      </c>
      <c r="B1977" t="s">
        <v>17</v>
      </c>
      <c r="C1977" t="s">
        <v>29</v>
      </c>
      <c r="D1977" t="s">
        <v>340</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2">
      <c r="A1978" t="s">
        <v>385</v>
      </c>
      <c r="B1978" t="s">
        <v>17</v>
      </c>
      <c r="C1978" t="s">
        <v>29</v>
      </c>
      <c r="D1978" t="s">
        <v>341</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2">
      <c r="A1979" t="s">
        <v>385</v>
      </c>
      <c r="B1979" t="s">
        <v>17</v>
      </c>
      <c r="C1979" t="s">
        <v>29</v>
      </c>
      <c r="D1979" t="s">
        <v>341</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2">
      <c r="A1980" t="s">
        <v>385</v>
      </c>
      <c r="B1980" t="s">
        <v>17</v>
      </c>
      <c r="C1980" t="s">
        <v>29</v>
      </c>
      <c r="D1980" t="s">
        <v>341</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2">
      <c r="A1981" t="s">
        <v>385</v>
      </c>
      <c r="B1981" t="s">
        <v>17</v>
      </c>
      <c r="C1981" t="s">
        <v>29</v>
      </c>
      <c r="D1981" t="s">
        <v>341</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2">
      <c r="A1982" t="s">
        <v>385</v>
      </c>
      <c r="B1982" t="s">
        <v>17</v>
      </c>
      <c r="C1982" t="s">
        <v>29</v>
      </c>
      <c r="D1982" t="s">
        <v>342</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2">
      <c r="A1983" t="s">
        <v>385</v>
      </c>
      <c r="B1983" t="s">
        <v>17</v>
      </c>
      <c r="C1983" t="s">
        <v>29</v>
      </c>
      <c r="D1983" t="s">
        <v>342</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2">
      <c r="A1984" t="s">
        <v>385</v>
      </c>
      <c r="B1984" t="s">
        <v>17</v>
      </c>
      <c r="C1984" t="s">
        <v>29</v>
      </c>
      <c r="D1984" t="s">
        <v>342</v>
      </c>
      <c r="E1984" t="s">
        <v>179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2">
      <c r="A1985" t="s">
        <v>385</v>
      </c>
      <c r="B1985" t="s">
        <v>17</v>
      </c>
      <c r="C1985" t="s">
        <v>29</v>
      </c>
      <c r="D1985" t="s">
        <v>342</v>
      </c>
      <c r="E1985" t="s">
        <v>180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2">
      <c r="A1986" t="s">
        <v>385</v>
      </c>
      <c r="B1986" t="s">
        <v>17</v>
      </c>
      <c r="C1986" t="s">
        <v>29</v>
      </c>
      <c r="D1986" t="s">
        <v>343</v>
      </c>
      <c r="E1986" t="s">
        <v>194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2">
      <c r="A1987" t="s">
        <v>385</v>
      </c>
      <c r="B1987" t="s">
        <v>17</v>
      </c>
      <c r="C1987" t="s">
        <v>29</v>
      </c>
      <c r="D1987" t="s">
        <v>343</v>
      </c>
      <c r="E1987" t="s">
        <v>196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2">
      <c r="A1988" t="s">
        <v>385</v>
      </c>
      <c r="B1988" t="s">
        <v>17</v>
      </c>
      <c r="C1988" t="s">
        <v>29</v>
      </c>
      <c r="D1988" t="s">
        <v>343</v>
      </c>
      <c r="E1988" t="s">
        <v>198</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2">
      <c r="A1989" t="s">
        <v>385</v>
      </c>
      <c r="B1989" t="s">
        <v>17</v>
      </c>
      <c r="C1989" t="s">
        <v>29</v>
      </c>
      <c r="D1989" t="s">
        <v>343</v>
      </c>
      <c r="E1989" t="s">
        <v>200</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2">
      <c r="A1990" t="s">
        <v>385</v>
      </c>
      <c r="B1990" t="s">
        <v>17</v>
      </c>
      <c r="C1990" t="s">
        <v>29</v>
      </c>
      <c r="D1990" t="s">
        <v>344</v>
      </c>
      <c r="E1990" t="s">
        <v>201</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2">
      <c r="A1991" t="s">
        <v>385</v>
      </c>
      <c r="B1991" t="s">
        <v>17</v>
      </c>
      <c r="C1991" t="s">
        <v>29</v>
      </c>
      <c r="D1991" t="s">
        <v>344</v>
      </c>
      <c r="E1991" t="s">
        <v>205</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2">
      <c r="A1992" t="s">
        <v>385</v>
      </c>
      <c r="B1992" t="s">
        <v>17</v>
      </c>
      <c r="C1992" t="s">
        <v>29</v>
      </c>
      <c r="D1992" t="s">
        <v>344</v>
      </c>
      <c r="E1992" t="s">
        <v>209</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2">
      <c r="A1993" t="s">
        <v>385</v>
      </c>
      <c r="B1993" t="s">
        <v>17</v>
      </c>
      <c r="C1993" t="s">
        <v>29</v>
      </c>
      <c r="D1993" t="s">
        <v>344</v>
      </c>
      <c r="E1993" t="s">
        <v>211</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2">
      <c r="A1994" t="s">
        <v>385</v>
      </c>
      <c r="B1994" t="s">
        <v>17</v>
      </c>
      <c r="C1994" t="s">
        <v>29</v>
      </c>
      <c r="D1994" t="s">
        <v>345</v>
      </c>
      <c r="E1994" t="s">
        <v>251</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2">
      <c r="A1995" t="s">
        <v>385</v>
      </c>
      <c r="B1995" t="s">
        <v>17</v>
      </c>
      <c r="C1995" t="s">
        <v>29</v>
      </c>
      <c r="D1995" t="s">
        <v>345</v>
      </c>
      <c r="E1995" t="s">
        <v>263</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2">
      <c r="A1996" t="s">
        <v>385</v>
      </c>
      <c r="B1996" t="s">
        <v>17</v>
      </c>
      <c r="C1996" t="s">
        <v>29</v>
      </c>
      <c r="D1996" t="s">
        <v>345</v>
      </c>
      <c r="E1996" t="s">
        <v>264</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2">
      <c r="A1997" t="s">
        <v>385</v>
      </c>
      <c r="B1997" t="s">
        <v>17</v>
      </c>
      <c r="C1997" t="s">
        <v>29</v>
      </c>
      <c r="D1997" t="s">
        <v>345</v>
      </c>
      <c r="E1997" t="s">
        <v>269</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2">
      <c r="A1998" t="s">
        <v>385</v>
      </c>
      <c r="B1998" t="s">
        <v>17</v>
      </c>
      <c r="C1998" t="s">
        <v>29</v>
      </c>
      <c r="D1998" t="s">
        <v>346</v>
      </c>
      <c r="E1998" t="s">
        <v>270</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2">
      <c r="A1999" t="s">
        <v>385</v>
      </c>
      <c r="B1999" t="s">
        <v>17</v>
      </c>
      <c r="C1999" t="s">
        <v>29</v>
      </c>
      <c r="D1999" t="s">
        <v>346</v>
      </c>
      <c r="E1999" t="s">
        <v>271</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2">
      <c r="A2000" t="s">
        <v>385</v>
      </c>
      <c r="B2000" t="s">
        <v>17</v>
      </c>
      <c r="C2000" t="s">
        <v>29</v>
      </c>
      <c r="D2000" t="s">
        <v>346</v>
      </c>
      <c r="E2000" t="s">
        <v>272</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2">
      <c r="A2001" t="s">
        <v>385</v>
      </c>
      <c r="B2001" t="s">
        <v>17</v>
      </c>
      <c r="C2001" t="s">
        <v>29</v>
      </c>
      <c r="D2001" t="s">
        <v>346</v>
      </c>
      <c r="E2001" t="s">
        <v>274</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2">
      <c r="A2002" t="s">
        <v>385</v>
      </c>
      <c r="B2002" t="s">
        <v>17</v>
      </c>
      <c r="C2002" t="s">
        <v>29</v>
      </c>
      <c r="D2002" t="s">
        <v>347</v>
      </c>
      <c r="E2002" t="s">
        <v>277</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2">
      <c r="A2003" t="s">
        <v>385</v>
      </c>
      <c r="B2003" t="s">
        <v>17</v>
      </c>
      <c r="C2003" t="s">
        <v>29</v>
      </c>
      <c r="D2003" t="s">
        <v>347</v>
      </c>
      <c r="E2003" t="s">
        <v>279</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2">
      <c r="A2004" t="s">
        <v>385</v>
      </c>
      <c r="B2004" t="s">
        <v>17</v>
      </c>
      <c r="C2004" t="s">
        <v>29</v>
      </c>
      <c r="D2004" t="s">
        <v>347</v>
      </c>
      <c r="E2004" t="s">
        <v>280</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2">
      <c r="A2005" t="s">
        <v>385</v>
      </c>
      <c r="B2005" t="s">
        <v>17</v>
      </c>
      <c r="C2005" t="s">
        <v>29</v>
      </c>
      <c r="D2005" t="s">
        <v>347</v>
      </c>
      <c r="E2005" t="s">
        <v>282</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2">
      <c r="A2006" t="s">
        <v>385</v>
      </c>
      <c r="B2006" t="s">
        <v>17</v>
      </c>
      <c r="C2006" t="s">
        <v>29</v>
      </c>
      <c r="D2006" t="s">
        <v>348</v>
      </c>
      <c r="E2006" t="s">
        <v>283</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2">
      <c r="A2007" t="s">
        <v>385</v>
      </c>
      <c r="B2007" t="s">
        <v>17</v>
      </c>
      <c r="C2007" t="s">
        <v>29</v>
      </c>
      <c r="D2007" t="s">
        <v>348</v>
      </c>
      <c r="E2007" t="s">
        <v>284</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2">
      <c r="A2008" t="s">
        <v>385</v>
      </c>
      <c r="B2008" t="s">
        <v>17</v>
      </c>
      <c r="C2008" t="s">
        <v>29</v>
      </c>
      <c r="D2008" t="s">
        <v>348</v>
      </c>
      <c r="E2008" t="s">
        <v>287</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2">
      <c r="A2009" t="s">
        <v>385</v>
      </c>
      <c r="B2009" t="s">
        <v>17</v>
      </c>
      <c r="C2009" t="s">
        <v>29</v>
      </c>
      <c r="D2009" t="s">
        <v>348</v>
      </c>
      <c r="E2009" t="s">
        <v>289</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2">
      <c r="A2010" t="s">
        <v>385</v>
      </c>
      <c r="B2010" t="s">
        <v>17</v>
      </c>
      <c r="C2010" t="s">
        <v>29</v>
      </c>
      <c r="D2010" t="s">
        <v>349</v>
      </c>
      <c r="E2010" t="s">
        <v>290</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2">
      <c r="A2011" t="s">
        <v>385</v>
      </c>
      <c r="B2011" t="s">
        <v>17</v>
      </c>
      <c r="C2011" t="s">
        <v>29</v>
      </c>
      <c r="D2011" t="s">
        <v>349</v>
      </c>
      <c r="E2011" t="s">
        <v>291</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2">
      <c r="A2012" t="s">
        <v>385</v>
      </c>
      <c r="B2012" t="s">
        <v>17</v>
      </c>
      <c r="C2012" t="s">
        <v>29</v>
      </c>
      <c r="D2012" t="s">
        <v>349</v>
      </c>
      <c r="E2012" t="s">
        <v>293</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2">
      <c r="A2013" t="s">
        <v>385</v>
      </c>
      <c r="B2013" t="s">
        <v>17</v>
      </c>
      <c r="C2013" t="s">
        <v>29</v>
      </c>
      <c r="D2013" t="s">
        <v>349</v>
      </c>
      <c r="E2013" t="s">
        <v>308</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2">
      <c r="A2014" t="s">
        <v>385</v>
      </c>
      <c r="B2014" t="s">
        <v>17</v>
      </c>
      <c r="C2014" t="s">
        <v>29</v>
      </c>
      <c r="D2014" t="s">
        <v>350</v>
      </c>
      <c r="E2014" t="s">
        <v>311</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2">
      <c r="A2015" t="s">
        <v>386</v>
      </c>
      <c r="B2015" t="s">
        <v>18</v>
      </c>
      <c r="C2015" t="s">
        <v>29</v>
      </c>
      <c r="D2015" t="s">
        <v>335</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2">
      <c r="A2016" t="s">
        <v>386</v>
      </c>
      <c r="B2016" t="s">
        <v>18</v>
      </c>
      <c r="C2016" t="s">
        <v>29</v>
      </c>
      <c r="D2016" t="s">
        <v>335</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2">
      <c r="A2017" t="s">
        <v>386</v>
      </c>
      <c r="B2017" t="s">
        <v>18</v>
      </c>
      <c r="C2017" t="s">
        <v>29</v>
      </c>
      <c r="D2017" t="s">
        <v>335</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2">
      <c r="A2018" t="s">
        <v>386</v>
      </c>
      <c r="B2018" t="s">
        <v>18</v>
      </c>
      <c r="C2018" t="s">
        <v>29</v>
      </c>
      <c r="D2018" t="s">
        <v>335</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2">
      <c r="A2019" t="s">
        <v>386</v>
      </c>
      <c r="B2019" t="s">
        <v>18</v>
      </c>
      <c r="C2019" t="s">
        <v>29</v>
      </c>
      <c r="D2019" t="s">
        <v>336</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2">
      <c r="A2020" t="s">
        <v>386</v>
      </c>
      <c r="B2020" t="s">
        <v>18</v>
      </c>
      <c r="C2020" t="s">
        <v>29</v>
      </c>
      <c r="D2020" t="s">
        <v>336</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2">
      <c r="A2021" t="s">
        <v>386</v>
      </c>
      <c r="B2021" t="s">
        <v>18</v>
      </c>
      <c r="C2021" t="s">
        <v>29</v>
      </c>
      <c r="D2021" t="s">
        <v>336</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2">
      <c r="A2022" t="s">
        <v>386</v>
      </c>
      <c r="B2022" t="s">
        <v>18</v>
      </c>
      <c r="C2022" t="s">
        <v>29</v>
      </c>
      <c r="D2022" t="s">
        <v>336</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2">
      <c r="A2023" t="s">
        <v>386</v>
      </c>
      <c r="B2023" t="s">
        <v>18</v>
      </c>
      <c r="C2023" t="s">
        <v>29</v>
      </c>
      <c r="D2023" t="s">
        <v>337</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2">
      <c r="A2024" t="s">
        <v>386</v>
      </c>
      <c r="B2024" t="s">
        <v>18</v>
      </c>
      <c r="C2024" t="s">
        <v>29</v>
      </c>
      <c r="D2024" t="s">
        <v>337</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2">
      <c r="A2025" t="s">
        <v>386</v>
      </c>
      <c r="B2025" t="s">
        <v>18</v>
      </c>
      <c r="C2025" t="s">
        <v>29</v>
      </c>
      <c r="D2025" t="s">
        <v>337</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2">
      <c r="A2026" t="s">
        <v>386</v>
      </c>
      <c r="B2026" t="s">
        <v>18</v>
      </c>
      <c r="C2026" t="s">
        <v>29</v>
      </c>
      <c r="D2026" t="s">
        <v>337</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2">
      <c r="A2027" t="s">
        <v>386</v>
      </c>
      <c r="B2027" t="s">
        <v>18</v>
      </c>
      <c r="C2027" t="s">
        <v>29</v>
      </c>
      <c r="D2027" t="s">
        <v>338</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2">
      <c r="A2028" t="s">
        <v>386</v>
      </c>
      <c r="B2028" t="s">
        <v>18</v>
      </c>
      <c r="C2028" t="s">
        <v>29</v>
      </c>
      <c r="D2028" t="s">
        <v>338</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2">
      <c r="A2029" t="s">
        <v>386</v>
      </c>
      <c r="B2029" t="s">
        <v>18</v>
      </c>
      <c r="C2029" t="s">
        <v>29</v>
      </c>
      <c r="D2029" t="s">
        <v>338</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2">
      <c r="A2030" t="s">
        <v>386</v>
      </c>
      <c r="B2030" t="s">
        <v>18</v>
      </c>
      <c r="C2030" t="s">
        <v>29</v>
      </c>
      <c r="D2030" t="s">
        <v>338</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2">
      <c r="A2031" t="s">
        <v>386</v>
      </c>
      <c r="B2031" t="s">
        <v>18</v>
      </c>
      <c r="C2031" t="s">
        <v>29</v>
      </c>
      <c r="D2031" t="s">
        <v>339</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2">
      <c r="A2032" t="s">
        <v>386</v>
      </c>
      <c r="B2032" t="s">
        <v>18</v>
      </c>
      <c r="C2032" t="s">
        <v>29</v>
      </c>
      <c r="D2032" t="s">
        <v>339</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2">
      <c r="A2033" t="s">
        <v>386</v>
      </c>
      <c r="B2033" t="s">
        <v>18</v>
      </c>
      <c r="C2033" t="s">
        <v>29</v>
      </c>
      <c r="D2033" t="s">
        <v>339</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2">
      <c r="A2034" t="s">
        <v>386</v>
      </c>
      <c r="B2034" t="s">
        <v>18</v>
      </c>
      <c r="C2034" t="s">
        <v>29</v>
      </c>
      <c r="D2034" t="s">
        <v>339</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2">
      <c r="A2035" t="s">
        <v>386</v>
      </c>
      <c r="B2035" t="s">
        <v>18</v>
      </c>
      <c r="C2035" t="s">
        <v>29</v>
      </c>
      <c r="D2035" t="s">
        <v>340</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2">
      <c r="A2036" t="s">
        <v>386</v>
      </c>
      <c r="B2036" t="s">
        <v>18</v>
      </c>
      <c r="C2036" t="s">
        <v>29</v>
      </c>
      <c r="D2036" t="s">
        <v>340</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2">
      <c r="A2037" t="s">
        <v>386</v>
      </c>
      <c r="B2037" t="s">
        <v>18</v>
      </c>
      <c r="C2037" t="s">
        <v>29</v>
      </c>
      <c r="D2037" t="s">
        <v>340</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2">
      <c r="A2038" t="s">
        <v>386</v>
      </c>
      <c r="B2038" t="s">
        <v>18</v>
      </c>
      <c r="C2038" t="s">
        <v>29</v>
      </c>
      <c r="D2038" t="s">
        <v>340</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2">
      <c r="A2039" t="s">
        <v>386</v>
      </c>
      <c r="B2039" t="s">
        <v>18</v>
      </c>
      <c r="C2039" t="s">
        <v>29</v>
      </c>
      <c r="D2039" t="s">
        <v>341</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2">
      <c r="A2040" t="s">
        <v>386</v>
      </c>
      <c r="B2040" t="s">
        <v>18</v>
      </c>
      <c r="C2040" t="s">
        <v>29</v>
      </c>
      <c r="D2040" t="s">
        <v>341</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2">
      <c r="A2041" t="s">
        <v>386</v>
      </c>
      <c r="B2041" t="s">
        <v>18</v>
      </c>
      <c r="C2041" t="s">
        <v>29</v>
      </c>
      <c r="D2041" t="s">
        <v>341</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2">
      <c r="A2042" t="s">
        <v>386</v>
      </c>
      <c r="B2042" t="s">
        <v>18</v>
      </c>
      <c r="C2042" t="s">
        <v>29</v>
      </c>
      <c r="D2042" t="s">
        <v>341</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2">
      <c r="A2043" t="s">
        <v>386</v>
      </c>
      <c r="B2043" t="s">
        <v>18</v>
      </c>
      <c r="C2043" t="s">
        <v>29</v>
      </c>
      <c r="D2043" t="s">
        <v>342</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2">
      <c r="A2044" t="s">
        <v>386</v>
      </c>
      <c r="B2044" t="s">
        <v>18</v>
      </c>
      <c r="C2044" t="s">
        <v>29</v>
      </c>
      <c r="D2044" t="s">
        <v>342</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2">
      <c r="A2045" t="s">
        <v>386</v>
      </c>
      <c r="B2045" t="s">
        <v>18</v>
      </c>
      <c r="C2045" t="s">
        <v>29</v>
      </c>
      <c r="D2045" t="s">
        <v>342</v>
      </c>
      <c r="E2045" t="s">
        <v>179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2">
      <c r="A2046" t="s">
        <v>386</v>
      </c>
      <c r="B2046" t="s">
        <v>18</v>
      </c>
      <c r="C2046" t="s">
        <v>29</v>
      </c>
      <c r="D2046" t="s">
        <v>342</v>
      </c>
      <c r="E2046" t="s">
        <v>180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2">
      <c r="A2047" t="s">
        <v>386</v>
      </c>
      <c r="B2047" t="s">
        <v>18</v>
      </c>
      <c r="C2047" t="s">
        <v>29</v>
      </c>
      <c r="D2047" t="s">
        <v>343</v>
      </c>
      <c r="E2047" t="s">
        <v>194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2">
      <c r="A2048" t="s">
        <v>386</v>
      </c>
      <c r="B2048" t="s">
        <v>18</v>
      </c>
      <c r="C2048" t="s">
        <v>29</v>
      </c>
      <c r="D2048" t="s">
        <v>343</v>
      </c>
      <c r="E2048" t="s">
        <v>196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2">
      <c r="A2049" t="s">
        <v>386</v>
      </c>
      <c r="B2049" t="s">
        <v>18</v>
      </c>
      <c r="C2049" t="s">
        <v>29</v>
      </c>
      <c r="D2049" t="s">
        <v>343</v>
      </c>
      <c r="E2049" t="s">
        <v>198</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2">
      <c r="A2050" t="s">
        <v>386</v>
      </c>
      <c r="B2050" t="s">
        <v>18</v>
      </c>
      <c r="C2050" t="s">
        <v>29</v>
      </c>
      <c r="D2050" t="s">
        <v>343</v>
      </c>
      <c r="E2050" t="s">
        <v>200</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2">
      <c r="A2051" t="s">
        <v>386</v>
      </c>
      <c r="B2051" t="s">
        <v>18</v>
      </c>
      <c r="C2051" t="s">
        <v>29</v>
      </c>
      <c r="D2051" t="s">
        <v>344</v>
      </c>
      <c r="E2051" t="s">
        <v>201</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2">
      <c r="A2052" t="s">
        <v>386</v>
      </c>
      <c r="B2052" t="s">
        <v>18</v>
      </c>
      <c r="C2052" t="s">
        <v>29</v>
      </c>
      <c r="D2052" t="s">
        <v>344</v>
      </c>
      <c r="E2052" t="s">
        <v>205</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2">
      <c r="A2053" t="s">
        <v>386</v>
      </c>
      <c r="B2053" t="s">
        <v>18</v>
      </c>
      <c r="C2053" t="s">
        <v>29</v>
      </c>
      <c r="D2053" t="s">
        <v>344</v>
      </c>
      <c r="E2053" t="s">
        <v>209</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2">
      <c r="A2054" t="s">
        <v>386</v>
      </c>
      <c r="B2054" t="s">
        <v>18</v>
      </c>
      <c r="C2054" t="s">
        <v>29</v>
      </c>
      <c r="D2054" t="s">
        <v>344</v>
      </c>
      <c r="E2054" t="s">
        <v>211</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2">
      <c r="A2055" t="s">
        <v>386</v>
      </c>
      <c r="B2055" t="s">
        <v>18</v>
      </c>
      <c r="C2055" t="s">
        <v>29</v>
      </c>
      <c r="D2055" t="s">
        <v>345</v>
      </c>
      <c r="E2055" t="s">
        <v>251</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2">
      <c r="A2056" t="s">
        <v>386</v>
      </c>
      <c r="B2056" t="s">
        <v>18</v>
      </c>
      <c r="C2056" t="s">
        <v>29</v>
      </c>
      <c r="D2056" t="s">
        <v>345</v>
      </c>
      <c r="E2056" t="s">
        <v>263</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2">
      <c r="A2057" t="s">
        <v>386</v>
      </c>
      <c r="B2057" t="s">
        <v>18</v>
      </c>
      <c r="C2057" t="s">
        <v>29</v>
      </c>
      <c r="D2057" t="s">
        <v>345</v>
      </c>
      <c r="E2057" t="s">
        <v>264</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2">
      <c r="A2058" t="s">
        <v>386</v>
      </c>
      <c r="B2058" t="s">
        <v>18</v>
      </c>
      <c r="C2058" t="s">
        <v>29</v>
      </c>
      <c r="D2058" t="s">
        <v>345</v>
      </c>
      <c r="E2058" t="s">
        <v>269</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2">
      <c r="A2059" t="s">
        <v>386</v>
      </c>
      <c r="B2059" t="s">
        <v>18</v>
      </c>
      <c r="C2059" t="s">
        <v>29</v>
      </c>
      <c r="D2059" t="s">
        <v>346</v>
      </c>
      <c r="E2059" t="s">
        <v>270</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2">
      <c r="A2060" t="s">
        <v>386</v>
      </c>
      <c r="B2060" t="s">
        <v>18</v>
      </c>
      <c r="C2060" t="s">
        <v>29</v>
      </c>
      <c r="D2060" t="s">
        <v>346</v>
      </c>
      <c r="E2060" t="s">
        <v>271</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2">
      <c r="A2061" t="s">
        <v>386</v>
      </c>
      <c r="B2061" t="s">
        <v>18</v>
      </c>
      <c r="C2061" t="s">
        <v>29</v>
      </c>
      <c r="D2061" t="s">
        <v>346</v>
      </c>
      <c r="E2061" t="s">
        <v>272</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2">
      <c r="A2062" t="s">
        <v>386</v>
      </c>
      <c r="B2062" t="s">
        <v>18</v>
      </c>
      <c r="C2062" t="s">
        <v>29</v>
      </c>
      <c r="D2062" t="s">
        <v>346</v>
      </c>
      <c r="E2062" t="s">
        <v>274</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2">
      <c r="A2063" t="s">
        <v>386</v>
      </c>
      <c r="B2063" t="s">
        <v>18</v>
      </c>
      <c r="C2063" t="s">
        <v>29</v>
      </c>
      <c r="D2063" t="s">
        <v>347</v>
      </c>
      <c r="E2063" t="s">
        <v>277</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2">
      <c r="A2064" t="s">
        <v>386</v>
      </c>
      <c r="B2064" t="s">
        <v>18</v>
      </c>
      <c r="C2064" t="s">
        <v>29</v>
      </c>
      <c r="D2064" t="s">
        <v>347</v>
      </c>
      <c r="E2064" t="s">
        <v>279</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2">
      <c r="A2065" t="s">
        <v>386</v>
      </c>
      <c r="B2065" t="s">
        <v>18</v>
      </c>
      <c r="C2065" t="s">
        <v>29</v>
      </c>
      <c r="D2065" t="s">
        <v>347</v>
      </c>
      <c r="E2065" t="s">
        <v>280</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2">
      <c r="A2066" t="s">
        <v>386</v>
      </c>
      <c r="B2066" t="s">
        <v>18</v>
      </c>
      <c r="C2066" t="s">
        <v>29</v>
      </c>
      <c r="D2066" t="s">
        <v>347</v>
      </c>
      <c r="E2066" t="s">
        <v>282</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2">
      <c r="A2067" t="s">
        <v>386</v>
      </c>
      <c r="B2067" t="s">
        <v>18</v>
      </c>
      <c r="C2067" t="s">
        <v>29</v>
      </c>
      <c r="D2067" t="s">
        <v>348</v>
      </c>
      <c r="E2067" t="s">
        <v>283</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2">
      <c r="A2068" t="s">
        <v>386</v>
      </c>
      <c r="B2068" t="s">
        <v>18</v>
      </c>
      <c r="C2068" t="s">
        <v>29</v>
      </c>
      <c r="D2068" t="s">
        <v>348</v>
      </c>
      <c r="E2068" t="s">
        <v>284</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2">
      <c r="A2069" t="s">
        <v>386</v>
      </c>
      <c r="B2069" t="s">
        <v>18</v>
      </c>
      <c r="C2069" t="s">
        <v>29</v>
      </c>
      <c r="D2069" t="s">
        <v>348</v>
      </c>
      <c r="E2069" t="s">
        <v>287</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2">
      <c r="A2070" t="s">
        <v>386</v>
      </c>
      <c r="B2070" t="s">
        <v>18</v>
      </c>
      <c r="C2070" t="s">
        <v>29</v>
      </c>
      <c r="D2070" t="s">
        <v>348</v>
      </c>
      <c r="E2070" t="s">
        <v>289</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2">
      <c r="A2071" t="s">
        <v>386</v>
      </c>
      <c r="B2071" t="s">
        <v>18</v>
      </c>
      <c r="C2071" t="s">
        <v>29</v>
      </c>
      <c r="D2071" t="s">
        <v>349</v>
      </c>
      <c r="E2071" t="s">
        <v>290</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2">
      <c r="A2072" t="s">
        <v>386</v>
      </c>
      <c r="B2072" t="s">
        <v>18</v>
      </c>
      <c r="C2072" t="s">
        <v>29</v>
      </c>
      <c r="D2072" t="s">
        <v>349</v>
      </c>
      <c r="E2072" t="s">
        <v>291</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2">
      <c r="A2073" t="s">
        <v>386</v>
      </c>
      <c r="B2073" t="s">
        <v>18</v>
      </c>
      <c r="C2073" t="s">
        <v>29</v>
      </c>
      <c r="D2073" t="s">
        <v>349</v>
      </c>
      <c r="E2073" t="s">
        <v>293</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2">
      <c r="A2074" t="s">
        <v>386</v>
      </c>
      <c r="B2074" t="s">
        <v>18</v>
      </c>
      <c r="C2074" t="s">
        <v>29</v>
      </c>
      <c r="D2074" t="s">
        <v>349</v>
      </c>
      <c r="E2074" t="s">
        <v>308</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2">
      <c r="A2075" t="s">
        <v>386</v>
      </c>
      <c r="B2075" t="s">
        <v>18</v>
      </c>
      <c r="C2075" t="s">
        <v>29</v>
      </c>
      <c r="D2075" t="s">
        <v>350</v>
      </c>
      <c r="E2075" t="s">
        <v>311</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2">
      <c r="A2076" t="s">
        <v>387</v>
      </c>
      <c r="B2076" t="s">
        <v>19</v>
      </c>
      <c r="C2076" t="s">
        <v>29</v>
      </c>
      <c r="D2076" t="s">
        <v>335</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2">
      <c r="A2077" t="s">
        <v>387</v>
      </c>
      <c r="B2077" t="s">
        <v>19</v>
      </c>
      <c r="C2077" t="s">
        <v>29</v>
      </c>
      <c r="D2077" t="s">
        <v>335</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2">
      <c r="A2078" t="s">
        <v>387</v>
      </c>
      <c r="B2078" t="s">
        <v>19</v>
      </c>
      <c r="C2078" t="s">
        <v>29</v>
      </c>
      <c r="D2078" t="s">
        <v>335</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2">
      <c r="A2079" t="s">
        <v>387</v>
      </c>
      <c r="B2079" t="s">
        <v>19</v>
      </c>
      <c r="C2079" t="s">
        <v>29</v>
      </c>
      <c r="D2079" t="s">
        <v>335</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2">
      <c r="A2080" t="s">
        <v>387</v>
      </c>
      <c r="B2080" t="s">
        <v>19</v>
      </c>
      <c r="C2080" t="s">
        <v>29</v>
      </c>
      <c r="D2080" t="s">
        <v>336</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2">
      <c r="A2081" t="s">
        <v>387</v>
      </c>
      <c r="B2081" t="s">
        <v>19</v>
      </c>
      <c r="C2081" t="s">
        <v>29</v>
      </c>
      <c r="D2081" t="s">
        <v>336</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2">
      <c r="A2082" t="s">
        <v>387</v>
      </c>
      <c r="B2082" t="s">
        <v>19</v>
      </c>
      <c r="C2082" t="s">
        <v>29</v>
      </c>
      <c r="D2082" t="s">
        <v>336</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2">
      <c r="A2083" t="s">
        <v>387</v>
      </c>
      <c r="B2083" t="s">
        <v>19</v>
      </c>
      <c r="C2083" t="s">
        <v>29</v>
      </c>
      <c r="D2083" t="s">
        <v>336</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2">
      <c r="A2084" t="s">
        <v>387</v>
      </c>
      <c r="B2084" t="s">
        <v>19</v>
      </c>
      <c r="C2084" t="s">
        <v>29</v>
      </c>
      <c r="D2084" t="s">
        <v>337</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2">
      <c r="A2085" t="s">
        <v>387</v>
      </c>
      <c r="B2085" t="s">
        <v>19</v>
      </c>
      <c r="C2085" t="s">
        <v>29</v>
      </c>
      <c r="D2085" t="s">
        <v>337</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2">
      <c r="A2086" t="s">
        <v>387</v>
      </c>
      <c r="B2086" t="s">
        <v>19</v>
      </c>
      <c r="C2086" t="s">
        <v>29</v>
      </c>
      <c r="D2086" t="s">
        <v>337</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2">
      <c r="A2087" t="s">
        <v>387</v>
      </c>
      <c r="B2087" t="s">
        <v>19</v>
      </c>
      <c r="C2087" t="s">
        <v>29</v>
      </c>
      <c r="D2087" t="s">
        <v>337</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2">
      <c r="A2088" t="s">
        <v>387</v>
      </c>
      <c r="B2088" t="s">
        <v>19</v>
      </c>
      <c r="C2088" t="s">
        <v>29</v>
      </c>
      <c r="D2088" t="s">
        <v>338</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2">
      <c r="A2089" t="s">
        <v>387</v>
      </c>
      <c r="B2089" t="s">
        <v>19</v>
      </c>
      <c r="C2089" t="s">
        <v>29</v>
      </c>
      <c r="D2089" t="s">
        <v>338</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2">
      <c r="A2090" t="s">
        <v>387</v>
      </c>
      <c r="B2090" t="s">
        <v>19</v>
      </c>
      <c r="C2090" t="s">
        <v>29</v>
      </c>
      <c r="D2090" t="s">
        <v>338</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2">
      <c r="A2091" t="s">
        <v>387</v>
      </c>
      <c r="B2091" t="s">
        <v>19</v>
      </c>
      <c r="C2091" t="s">
        <v>29</v>
      </c>
      <c r="D2091" t="s">
        <v>338</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2">
      <c r="A2092" t="s">
        <v>387</v>
      </c>
      <c r="B2092" t="s">
        <v>19</v>
      </c>
      <c r="C2092" t="s">
        <v>29</v>
      </c>
      <c r="D2092" t="s">
        <v>339</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2">
      <c r="A2093" t="s">
        <v>387</v>
      </c>
      <c r="B2093" t="s">
        <v>19</v>
      </c>
      <c r="C2093" t="s">
        <v>29</v>
      </c>
      <c r="D2093" t="s">
        <v>339</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2">
      <c r="A2094" t="s">
        <v>387</v>
      </c>
      <c r="B2094" t="s">
        <v>19</v>
      </c>
      <c r="C2094" t="s">
        <v>29</v>
      </c>
      <c r="D2094" t="s">
        <v>339</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2">
      <c r="A2095" t="s">
        <v>387</v>
      </c>
      <c r="B2095" t="s">
        <v>19</v>
      </c>
      <c r="C2095" t="s">
        <v>29</v>
      </c>
      <c r="D2095" t="s">
        <v>339</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2">
      <c r="A2096" t="s">
        <v>387</v>
      </c>
      <c r="B2096" t="s">
        <v>19</v>
      </c>
      <c r="C2096" t="s">
        <v>29</v>
      </c>
      <c r="D2096" t="s">
        <v>340</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2">
      <c r="A2097" t="s">
        <v>387</v>
      </c>
      <c r="B2097" t="s">
        <v>19</v>
      </c>
      <c r="C2097" t="s">
        <v>29</v>
      </c>
      <c r="D2097" t="s">
        <v>340</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2">
      <c r="A2098" t="s">
        <v>387</v>
      </c>
      <c r="B2098" t="s">
        <v>19</v>
      </c>
      <c r="C2098" t="s">
        <v>29</v>
      </c>
      <c r="D2098" t="s">
        <v>340</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2">
      <c r="A2099" t="s">
        <v>387</v>
      </c>
      <c r="B2099" t="s">
        <v>19</v>
      </c>
      <c r="C2099" t="s">
        <v>29</v>
      </c>
      <c r="D2099" t="s">
        <v>340</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2">
      <c r="A2100" t="s">
        <v>387</v>
      </c>
      <c r="B2100" t="s">
        <v>19</v>
      </c>
      <c r="C2100" t="s">
        <v>29</v>
      </c>
      <c r="D2100" t="s">
        <v>341</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2">
      <c r="A2101" t="s">
        <v>387</v>
      </c>
      <c r="B2101" t="s">
        <v>19</v>
      </c>
      <c r="C2101" t="s">
        <v>29</v>
      </c>
      <c r="D2101" t="s">
        <v>341</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2">
      <c r="A2102" t="s">
        <v>387</v>
      </c>
      <c r="B2102" t="s">
        <v>19</v>
      </c>
      <c r="C2102" t="s">
        <v>29</v>
      </c>
      <c r="D2102" t="s">
        <v>341</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2">
      <c r="A2103" t="s">
        <v>387</v>
      </c>
      <c r="B2103" t="s">
        <v>19</v>
      </c>
      <c r="C2103" t="s">
        <v>29</v>
      </c>
      <c r="D2103" t="s">
        <v>341</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2">
      <c r="A2104" t="s">
        <v>387</v>
      </c>
      <c r="B2104" t="s">
        <v>19</v>
      </c>
      <c r="C2104" t="s">
        <v>29</v>
      </c>
      <c r="D2104" t="s">
        <v>342</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2">
      <c r="A2105" t="s">
        <v>387</v>
      </c>
      <c r="B2105" t="s">
        <v>19</v>
      </c>
      <c r="C2105" t="s">
        <v>29</v>
      </c>
      <c r="D2105" t="s">
        <v>342</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2">
      <c r="A2106" t="s">
        <v>387</v>
      </c>
      <c r="B2106" t="s">
        <v>19</v>
      </c>
      <c r="C2106" t="s">
        <v>29</v>
      </c>
      <c r="D2106" t="s">
        <v>342</v>
      </c>
      <c r="E2106" t="s">
        <v>179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2">
      <c r="A2107" t="s">
        <v>387</v>
      </c>
      <c r="B2107" t="s">
        <v>19</v>
      </c>
      <c r="C2107" t="s">
        <v>29</v>
      </c>
      <c r="D2107" t="s">
        <v>342</v>
      </c>
      <c r="E2107" t="s">
        <v>180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2">
      <c r="A2108" t="s">
        <v>387</v>
      </c>
      <c r="B2108" t="s">
        <v>19</v>
      </c>
      <c r="C2108" t="s">
        <v>29</v>
      </c>
      <c r="D2108" t="s">
        <v>343</v>
      </c>
      <c r="E2108" t="s">
        <v>194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2">
      <c r="A2109" t="s">
        <v>387</v>
      </c>
      <c r="B2109" t="s">
        <v>19</v>
      </c>
      <c r="C2109" t="s">
        <v>29</v>
      </c>
      <c r="D2109" t="s">
        <v>343</v>
      </c>
      <c r="E2109" t="s">
        <v>196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2">
      <c r="A2110" t="s">
        <v>387</v>
      </c>
      <c r="B2110" t="s">
        <v>19</v>
      </c>
      <c r="C2110" t="s">
        <v>29</v>
      </c>
      <c r="D2110" t="s">
        <v>343</v>
      </c>
      <c r="E2110" t="s">
        <v>198</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2">
      <c r="A2111" t="s">
        <v>387</v>
      </c>
      <c r="B2111" t="s">
        <v>19</v>
      </c>
      <c r="C2111" t="s">
        <v>29</v>
      </c>
      <c r="D2111" t="s">
        <v>343</v>
      </c>
      <c r="E2111" t="s">
        <v>200</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2">
      <c r="A2112" t="s">
        <v>387</v>
      </c>
      <c r="B2112" t="s">
        <v>19</v>
      </c>
      <c r="C2112" t="s">
        <v>29</v>
      </c>
      <c r="D2112" t="s">
        <v>344</v>
      </c>
      <c r="E2112" t="s">
        <v>201</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2">
      <c r="A2113" t="s">
        <v>387</v>
      </c>
      <c r="B2113" t="s">
        <v>19</v>
      </c>
      <c r="C2113" t="s">
        <v>29</v>
      </c>
      <c r="D2113" t="s">
        <v>344</v>
      </c>
      <c r="E2113" t="s">
        <v>205</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2">
      <c r="A2114" t="s">
        <v>387</v>
      </c>
      <c r="B2114" t="s">
        <v>19</v>
      </c>
      <c r="C2114" t="s">
        <v>29</v>
      </c>
      <c r="D2114" t="s">
        <v>344</v>
      </c>
      <c r="E2114" t="s">
        <v>209</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2">
      <c r="A2115" t="s">
        <v>387</v>
      </c>
      <c r="B2115" t="s">
        <v>19</v>
      </c>
      <c r="C2115" t="s">
        <v>29</v>
      </c>
      <c r="D2115" t="s">
        <v>344</v>
      </c>
      <c r="E2115" t="s">
        <v>211</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2">
      <c r="A2116" t="s">
        <v>387</v>
      </c>
      <c r="B2116" t="s">
        <v>19</v>
      </c>
      <c r="C2116" t="s">
        <v>29</v>
      </c>
      <c r="D2116" t="s">
        <v>345</v>
      </c>
      <c r="E2116" t="s">
        <v>251</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2">
      <c r="A2117" t="s">
        <v>387</v>
      </c>
      <c r="B2117" t="s">
        <v>19</v>
      </c>
      <c r="C2117" t="s">
        <v>29</v>
      </c>
      <c r="D2117" t="s">
        <v>345</v>
      </c>
      <c r="E2117" t="s">
        <v>263</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2">
      <c r="A2118" t="s">
        <v>387</v>
      </c>
      <c r="B2118" t="s">
        <v>19</v>
      </c>
      <c r="C2118" t="s">
        <v>29</v>
      </c>
      <c r="D2118" t="s">
        <v>345</v>
      </c>
      <c r="E2118" t="s">
        <v>264</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2">
      <c r="A2119" t="s">
        <v>387</v>
      </c>
      <c r="B2119" t="s">
        <v>19</v>
      </c>
      <c r="C2119" t="s">
        <v>29</v>
      </c>
      <c r="D2119" t="s">
        <v>345</v>
      </c>
      <c r="E2119" t="s">
        <v>269</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2">
      <c r="A2120" t="s">
        <v>387</v>
      </c>
      <c r="B2120" t="s">
        <v>19</v>
      </c>
      <c r="C2120" t="s">
        <v>29</v>
      </c>
      <c r="D2120" t="s">
        <v>346</v>
      </c>
      <c r="E2120" t="s">
        <v>270</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2">
      <c r="A2121" t="s">
        <v>387</v>
      </c>
      <c r="B2121" t="s">
        <v>19</v>
      </c>
      <c r="C2121" t="s">
        <v>29</v>
      </c>
      <c r="D2121" t="s">
        <v>346</v>
      </c>
      <c r="E2121" t="s">
        <v>271</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2">
      <c r="A2122" t="s">
        <v>387</v>
      </c>
      <c r="B2122" t="s">
        <v>19</v>
      </c>
      <c r="C2122" t="s">
        <v>29</v>
      </c>
      <c r="D2122" t="s">
        <v>346</v>
      </c>
      <c r="E2122" t="s">
        <v>272</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2">
      <c r="A2123" t="s">
        <v>387</v>
      </c>
      <c r="B2123" t="s">
        <v>19</v>
      </c>
      <c r="C2123" t="s">
        <v>29</v>
      </c>
      <c r="D2123" t="s">
        <v>346</v>
      </c>
      <c r="E2123" t="s">
        <v>274</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2">
      <c r="A2124" t="s">
        <v>387</v>
      </c>
      <c r="B2124" t="s">
        <v>19</v>
      </c>
      <c r="C2124" t="s">
        <v>29</v>
      </c>
      <c r="D2124" t="s">
        <v>347</v>
      </c>
      <c r="E2124" t="s">
        <v>277</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2">
      <c r="A2125" t="s">
        <v>387</v>
      </c>
      <c r="B2125" t="s">
        <v>19</v>
      </c>
      <c r="C2125" t="s">
        <v>29</v>
      </c>
      <c r="D2125" t="s">
        <v>347</v>
      </c>
      <c r="E2125" t="s">
        <v>279</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2">
      <c r="A2126" t="s">
        <v>387</v>
      </c>
      <c r="B2126" t="s">
        <v>19</v>
      </c>
      <c r="C2126" t="s">
        <v>29</v>
      </c>
      <c r="D2126" t="s">
        <v>347</v>
      </c>
      <c r="E2126" t="s">
        <v>280</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2">
      <c r="A2127" t="s">
        <v>387</v>
      </c>
      <c r="B2127" t="s">
        <v>19</v>
      </c>
      <c r="C2127" t="s">
        <v>29</v>
      </c>
      <c r="D2127" t="s">
        <v>347</v>
      </c>
      <c r="E2127" t="s">
        <v>282</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2">
      <c r="A2128" t="s">
        <v>387</v>
      </c>
      <c r="B2128" t="s">
        <v>19</v>
      </c>
      <c r="C2128" t="s">
        <v>29</v>
      </c>
      <c r="D2128" t="s">
        <v>348</v>
      </c>
      <c r="E2128" t="s">
        <v>283</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2">
      <c r="A2129" t="s">
        <v>387</v>
      </c>
      <c r="B2129" t="s">
        <v>19</v>
      </c>
      <c r="C2129" t="s">
        <v>29</v>
      </c>
      <c r="D2129" t="s">
        <v>348</v>
      </c>
      <c r="E2129" t="s">
        <v>284</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2">
      <c r="A2130" t="s">
        <v>387</v>
      </c>
      <c r="B2130" t="s">
        <v>19</v>
      </c>
      <c r="C2130" t="s">
        <v>29</v>
      </c>
      <c r="D2130" t="s">
        <v>348</v>
      </c>
      <c r="E2130" t="s">
        <v>287</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2">
      <c r="A2131" t="s">
        <v>387</v>
      </c>
      <c r="B2131" t="s">
        <v>19</v>
      </c>
      <c r="C2131" t="s">
        <v>29</v>
      </c>
      <c r="D2131" t="s">
        <v>348</v>
      </c>
      <c r="E2131" t="s">
        <v>289</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2">
      <c r="A2132" t="s">
        <v>387</v>
      </c>
      <c r="B2132" t="s">
        <v>19</v>
      </c>
      <c r="C2132" t="s">
        <v>29</v>
      </c>
      <c r="D2132" t="s">
        <v>349</v>
      </c>
      <c r="E2132" t="s">
        <v>290</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2">
      <c r="A2133" t="s">
        <v>387</v>
      </c>
      <c r="B2133" t="s">
        <v>19</v>
      </c>
      <c r="C2133" t="s">
        <v>29</v>
      </c>
      <c r="D2133" t="s">
        <v>349</v>
      </c>
      <c r="E2133" t="s">
        <v>291</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2">
      <c r="A2134" t="s">
        <v>387</v>
      </c>
      <c r="B2134" t="s">
        <v>19</v>
      </c>
      <c r="C2134" t="s">
        <v>29</v>
      </c>
      <c r="D2134" t="s">
        <v>349</v>
      </c>
      <c r="E2134" t="s">
        <v>293</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2">
      <c r="A2135" t="s">
        <v>387</v>
      </c>
      <c r="B2135" t="s">
        <v>19</v>
      </c>
      <c r="C2135" t="s">
        <v>29</v>
      </c>
      <c r="D2135" t="s">
        <v>349</v>
      </c>
      <c r="E2135" t="s">
        <v>308</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2">
      <c r="A2136" t="s">
        <v>387</v>
      </c>
      <c r="B2136" t="s">
        <v>19</v>
      </c>
      <c r="C2136" t="s">
        <v>29</v>
      </c>
      <c r="D2136" t="s">
        <v>350</v>
      </c>
      <c r="E2136" t="s">
        <v>311</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2">
      <c r="A2137" t="s">
        <v>388</v>
      </c>
      <c r="B2137" t="s">
        <v>20</v>
      </c>
      <c r="C2137" t="s">
        <v>29</v>
      </c>
      <c r="D2137" t="s">
        <v>335</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2">
      <c r="A2138" t="s">
        <v>388</v>
      </c>
      <c r="B2138" t="s">
        <v>20</v>
      </c>
      <c r="C2138" t="s">
        <v>29</v>
      </c>
      <c r="D2138" t="s">
        <v>335</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2">
      <c r="A2139" t="s">
        <v>388</v>
      </c>
      <c r="B2139" t="s">
        <v>20</v>
      </c>
      <c r="C2139" t="s">
        <v>29</v>
      </c>
      <c r="D2139" t="s">
        <v>335</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2">
      <c r="A2140" t="s">
        <v>388</v>
      </c>
      <c r="B2140" t="s">
        <v>20</v>
      </c>
      <c r="C2140" t="s">
        <v>29</v>
      </c>
      <c r="D2140" t="s">
        <v>335</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2">
      <c r="A2141" t="s">
        <v>388</v>
      </c>
      <c r="B2141" t="s">
        <v>20</v>
      </c>
      <c r="C2141" t="s">
        <v>29</v>
      </c>
      <c r="D2141" t="s">
        <v>336</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2">
      <c r="A2142" t="s">
        <v>388</v>
      </c>
      <c r="B2142" t="s">
        <v>20</v>
      </c>
      <c r="C2142" t="s">
        <v>29</v>
      </c>
      <c r="D2142" t="s">
        <v>336</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2">
      <c r="A2143" t="s">
        <v>388</v>
      </c>
      <c r="B2143" t="s">
        <v>20</v>
      </c>
      <c r="C2143" t="s">
        <v>29</v>
      </c>
      <c r="D2143" t="s">
        <v>336</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2">
      <c r="A2144" t="s">
        <v>388</v>
      </c>
      <c r="B2144" t="s">
        <v>20</v>
      </c>
      <c r="C2144" t="s">
        <v>29</v>
      </c>
      <c r="D2144" t="s">
        <v>336</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2">
      <c r="A2145" t="s">
        <v>388</v>
      </c>
      <c r="B2145" t="s">
        <v>20</v>
      </c>
      <c r="C2145" t="s">
        <v>29</v>
      </c>
      <c r="D2145" t="s">
        <v>337</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2">
      <c r="A2146" t="s">
        <v>388</v>
      </c>
      <c r="B2146" t="s">
        <v>20</v>
      </c>
      <c r="C2146" t="s">
        <v>29</v>
      </c>
      <c r="D2146" t="s">
        <v>337</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2">
      <c r="A2147" t="s">
        <v>388</v>
      </c>
      <c r="B2147" t="s">
        <v>20</v>
      </c>
      <c r="C2147" t="s">
        <v>29</v>
      </c>
      <c r="D2147" t="s">
        <v>337</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2">
      <c r="A2148" t="s">
        <v>388</v>
      </c>
      <c r="B2148" t="s">
        <v>20</v>
      </c>
      <c r="C2148" t="s">
        <v>29</v>
      </c>
      <c r="D2148" t="s">
        <v>337</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2">
      <c r="A2149" t="s">
        <v>388</v>
      </c>
      <c r="B2149" t="s">
        <v>20</v>
      </c>
      <c r="C2149" t="s">
        <v>29</v>
      </c>
      <c r="D2149" t="s">
        <v>338</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2">
      <c r="A2150" t="s">
        <v>388</v>
      </c>
      <c r="B2150" t="s">
        <v>20</v>
      </c>
      <c r="C2150" t="s">
        <v>29</v>
      </c>
      <c r="D2150" t="s">
        <v>338</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2">
      <c r="A2151" t="s">
        <v>388</v>
      </c>
      <c r="B2151" t="s">
        <v>20</v>
      </c>
      <c r="C2151" t="s">
        <v>29</v>
      </c>
      <c r="D2151" t="s">
        <v>338</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2">
      <c r="A2152" t="s">
        <v>388</v>
      </c>
      <c r="B2152" t="s">
        <v>20</v>
      </c>
      <c r="C2152" t="s">
        <v>29</v>
      </c>
      <c r="D2152" t="s">
        <v>338</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2">
      <c r="A2153" t="s">
        <v>388</v>
      </c>
      <c r="B2153" t="s">
        <v>20</v>
      </c>
      <c r="C2153" t="s">
        <v>29</v>
      </c>
      <c r="D2153" t="s">
        <v>339</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2">
      <c r="A2154" t="s">
        <v>388</v>
      </c>
      <c r="B2154" t="s">
        <v>20</v>
      </c>
      <c r="C2154" t="s">
        <v>29</v>
      </c>
      <c r="D2154" t="s">
        <v>339</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2">
      <c r="A2155" t="s">
        <v>388</v>
      </c>
      <c r="B2155" t="s">
        <v>20</v>
      </c>
      <c r="C2155" t="s">
        <v>29</v>
      </c>
      <c r="D2155" t="s">
        <v>339</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2">
      <c r="A2156" t="s">
        <v>388</v>
      </c>
      <c r="B2156" t="s">
        <v>20</v>
      </c>
      <c r="C2156" t="s">
        <v>29</v>
      </c>
      <c r="D2156" t="s">
        <v>339</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2">
      <c r="A2157" t="s">
        <v>388</v>
      </c>
      <c r="B2157" t="s">
        <v>20</v>
      </c>
      <c r="C2157" t="s">
        <v>29</v>
      </c>
      <c r="D2157" t="s">
        <v>340</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2">
      <c r="A2158" t="s">
        <v>388</v>
      </c>
      <c r="B2158" t="s">
        <v>20</v>
      </c>
      <c r="C2158" t="s">
        <v>29</v>
      </c>
      <c r="D2158" t="s">
        <v>340</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2">
      <c r="A2159" t="s">
        <v>388</v>
      </c>
      <c r="B2159" t="s">
        <v>20</v>
      </c>
      <c r="C2159" t="s">
        <v>29</v>
      </c>
      <c r="D2159" t="s">
        <v>340</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2">
      <c r="A2160" t="s">
        <v>388</v>
      </c>
      <c r="B2160" t="s">
        <v>20</v>
      </c>
      <c r="C2160" t="s">
        <v>29</v>
      </c>
      <c r="D2160" t="s">
        <v>340</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2">
      <c r="A2161" t="s">
        <v>388</v>
      </c>
      <c r="B2161" t="s">
        <v>20</v>
      </c>
      <c r="C2161" t="s">
        <v>29</v>
      </c>
      <c r="D2161" t="s">
        <v>341</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2">
      <c r="A2162" t="s">
        <v>388</v>
      </c>
      <c r="B2162" t="s">
        <v>20</v>
      </c>
      <c r="C2162" t="s">
        <v>29</v>
      </c>
      <c r="D2162" t="s">
        <v>341</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2">
      <c r="A2163" t="s">
        <v>388</v>
      </c>
      <c r="B2163" t="s">
        <v>20</v>
      </c>
      <c r="C2163" t="s">
        <v>29</v>
      </c>
      <c r="D2163" t="s">
        <v>341</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2">
      <c r="A2164" t="s">
        <v>388</v>
      </c>
      <c r="B2164" t="s">
        <v>20</v>
      </c>
      <c r="C2164" t="s">
        <v>29</v>
      </c>
      <c r="D2164" t="s">
        <v>341</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2">
      <c r="A2165" t="s">
        <v>388</v>
      </c>
      <c r="B2165" t="s">
        <v>20</v>
      </c>
      <c r="C2165" t="s">
        <v>29</v>
      </c>
      <c r="D2165" t="s">
        <v>342</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2">
      <c r="A2166" t="s">
        <v>388</v>
      </c>
      <c r="B2166" t="s">
        <v>20</v>
      </c>
      <c r="C2166" t="s">
        <v>29</v>
      </c>
      <c r="D2166" t="s">
        <v>342</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2">
      <c r="A2167" t="s">
        <v>388</v>
      </c>
      <c r="B2167" t="s">
        <v>20</v>
      </c>
      <c r="C2167" t="s">
        <v>29</v>
      </c>
      <c r="D2167" t="s">
        <v>342</v>
      </c>
      <c r="E2167" t="s">
        <v>179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2">
      <c r="A2168" t="s">
        <v>388</v>
      </c>
      <c r="B2168" t="s">
        <v>20</v>
      </c>
      <c r="C2168" t="s">
        <v>29</v>
      </c>
      <c r="D2168" t="s">
        <v>342</v>
      </c>
      <c r="E2168" t="s">
        <v>180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2">
      <c r="A2169" t="s">
        <v>388</v>
      </c>
      <c r="B2169" t="s">
        <v>20</v>
      </c>
      <c r="C2169" t="s">
        <v>29</v>
      </c>
      <c r="D2169" t="s">
        <v>343</v>
      </c>
      <c r="E2169" t="s">
        <v>194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2">
      <c r="A2170" t="s">
        <v>388</v>
      </c>
      <c r="B2170" t="s">
        <v>20</v>
      </c>
      <c r="C2170" t="s">
        <v>29</v>
      </c>
      <c r="D2170" t="s">
        <v>343</v>
      </c>
      <c r="E2170" t="s">
        <v>196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2">
      <c r="A2171" t="s">
        <v>388</v>
      </c>
      <c r="B2171" t="s">
        <v>20</v>
      </c>
      <c r="C2171" t="s">
        <v>29</v>
      </c>
      <c r="D2171" t="s">
        <v>343</v>
      </c>
      <c r="E2171" t="s">
        <v>198</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2">
      <c r="A2172" t="s">
        <v>388</v>
      </c>
      <c r="B2172" t="s">
        <v>20</v>
      </c>
      <c r="C2172" t="s">
        <v>29</v>
      </c>
      <c r="D2172" t="s">
        <v>343</v>
      </c>
      <c r="E2172" t="s">
        <v>200</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2">
      <c r="A2173" t="s">
        <v>388</v>
      </c>
      <c r="B2173" t="s">
        <v>20</v>
      </c>
      <c r="C2173" t="s">
        <v>29</v>
      </c>
      <c r="D2173" t="s">
        <v>344</v>
      </c>
      <c r="E2173" t="s">
        <v>201</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2">
      <c r="A2174" t="s">
        <v>388</v>
      </c>
      <c r="B2174" t="s">
        <v>20</v>
      </c>
      <c r="C2174" t="s">
        <v>29</v>
      </c>
      <c r="D2174" t="s">
        <v>344</v>
      </c>
      <c r="E2174" t="s">
        <v>205</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2">
      <c r="A2175" t="s">
        <v>388</v>
      </c>
      <c r="B2175" t="s">
        <v>20</v>
      </c>
      <c r="C2175" t="s">
        <v>29</v>
      </c>
      <c r="D2175" t="s">
        <v>344</v>
      </c>
      <c r="E2175" t="s">
        <v>209</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2">
      <c r="A2176" t="s">
        <v>388</v>
      </c>
      <c r="B2176" t="s">
        <v>20</v>
      </c>
      <c r="C2176" t="s">
        <v>29</v>
      </c>
      <c r="D2176" t="s">
        <v>344</v>
      </c>
      <c r="E2176" t="s">
        <v>211</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2">
      <c r="A2177" t="s">
        <v>388</v>
      </c>
      <c r="B2177" t="s">
        <v>20</v>
      </c>
      <c r="C2177" t="s">
        <v>29</v>
      </c>
      <c r="D2177" t="s">
        <v>345</v>
      </c>
      <c r="E2177" t="s">
        <v>251</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2">
      <c r="A2178" t="s">
        <v>388</v>
      </c>
      <c r="B2178" t="s">
        <v>20</v>
      </c>
      <c r="C2178" t="s">
        <v>29</v>
      </c>
      <c r="D2178" t="s">
        <v>345</v>
      </c>
      <c r="E2178" t="s">
        <v>263</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2">
      <c r="A2179" t="s">
        <v>388</v>
      </c>
      <c r="B2179" t="s">
        <v>20</v>
      </c>
      <c r="C2179" t="s">
        <v>29</v>
      </c>
      <c r="D2179" t="s">
        <v>345</v>
      </c>
      <c r="E2179" t="s">
        <v>264</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2">
      <c r="A2180" t="s">
        <v>388</v>
      </c>
      <c r="B2180" t="s">
        <v>20</v>
      </c>
      <c r="C2180" t="s">
        <v>29</v>
      </c>
      <c r="D2180" t="s">
        <v>345</v>
      </c>
      <c r="E2180" t="s">
        <v>269</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2">
      <c r="A2181" t="s">
        <v>388</v>
      </c>
      <c r="B2181" t="s">
        <v>20</v>
      </c>
      <c r="C2181" t="s">
        <v>29</v>
      </c>
      <c r="D2181" t="s">
        <v>346</v>
      </c>
      <c r="E2181" t="s">
        <v>270</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2">
      <c r="A2182" t="s">
        <v>388</v>
      </c>
      <c r="B2182" t="s">
        <v>20</v>
      </c>
      <c r="C2182" t="s">
        <v>29</v>
      </c>
      <c r="D2182" t="s">
        <v>346</v>
      </c>
      <c r="E2182" t="s">
        <v>271</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2">
      <c r="A2183" t="s">
        <v>388</v>
      </c>
      <c r="B2183" t="s">
        <v>20</v>
      </c>
      <c r="C2183" t="s">
        <v>29</v>
      </c>
      <c r="D2183" t="s">
        <v>346</v>
      </c>
      <c r="E2183" t="s">
        <v>272</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2">
      <c r="A2184" t="s">
        <v>388</v>
      </c>
      <c r="B2184" t="s">
        <v>20</v>
      </c>
      <c r="C2184" t="s">
        <v>29</v>
      </c>
      <c r="D2184" t="s">
        <v>346</v>
      </c>
      <c r="E2184" t="s">
        <v>274</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2">
      <c r="A2185" t="s">
        <v>388</v>
      </c>
      <c r="B2185" t="s">
        <v>20</v>
      </c>
      <c r="C2185" t="s">
        <v>29</v>
      </c>
      <c r="D2185" t="s">
        <v>347</v>
      </c>
      <c r="E2185" t="s">
        <v>277</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2">
      <c r="A2186" t="s">
        <v>388</v>
      </c>
      <c r="B2186" t="s">
        <v>20</v>
      </c>
      <c r="C2186" t="s">
        <v>29</v>
      </c>
      <c r="D2186" t="s">
        <v>347</v>
      </c>
      <c r="E2186" t="s">
        <v>279</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2">
      <c r="A2187" t="s">
        <v>388</v>
      </c>
      <c r="B2187" t="s">
        <v>20</v>
      </c>
      <c r="C2187" t="s">
        <v>29</v>
      </c>
      <c r="D2187" t="s">
        <v>347</v>
      </c>
      <c r="E2187" t="s">
        <v>280</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2">
      <c r="A2188" t="s">
        <v>388</v>
      </c>
      <c r="B2188" t="s">
        <v>20</v>
      </c>
      <c r="C2188" t="s">
        <v>29</v>
      </c>
      <c r="D2188" t="s">
        <v>347</v>
      </c>
      <c r="E2188" t="s">
        <v>282</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2">
      <c r="A2189" t="s">
        <v>388</v>
      </c>
      <c r="B2189" t="s">
        <v>20</v>
      </c>
      <c r="C2189" t="s">
        <v>29</v>
      </c>
      <c r="D2189" t="s">
        <v>348</v>
      </c>
      <c r="E2189" t="s">
        <v>283</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2">
      <c r="A2190" t="s">
        <v>388</v>
      </c>
      <c r="B2190" t="s">
        <v>20</v>
      </c>
      <c r="C2190" t="s">
        <v>29</v>
      </c>
      <c r="D2190" t="s">
        <v>348</v>
      </c>
      <c r="E2190" t="s">
        <v>284</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2">
      <c r="A2191" t="s">
        <v>388</v>
      </c>
      <c r="B2191" t="s">
        <v>20</v>
      </c>
      <c r="C2191" t="s">
        <v>29</v>
      </c>
      <c r="D2191" t="s">
        <v>348</v>
      </c>
      <c r="E2191" t="s">
        <v>287</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2">
      <c r="A2192" t="s">
        <v>388</v>
      </c>
      <c r="B2192" t="s">
        <v>20</v>
      </c>
      <c r="C2192" t="s">
        <v>29</v>
      </c>
      <c r="D2192" t="s">
        <v>348</v>
      </c>
      <c r="E2192" t="s">
        <v>289</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2">
      <c r="A2193" t="s">
        <v>388</v>
      </c>
      <c r="B2193" t="s">
        <v>20</v>
      </c>
      <c r="C2193" t="s">
        <v>29</v>
      </c>
      <c r="D2193" t="s">
        <v>349</v>
      </c>
      <c r="E2193" t="s">
        <v>290</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2">
      <c r="A2194" t="s">
        <v>388</v>
      </c>
      <c r="B2194" t="s">
        <v>20</v>
      </c>
      <c r="C2194" t="s">
        <v>29</v>
      </c>
      <c r="D2194" t="s">
        <v>349</v>
      </c>
      <c r="E2194" t="s">
        <v>291</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2">
      <c r="A2195" t="s">
        <v>388</v>
      </c>
      <c r="B2195" t="s">
        <v>20</v>
      </c>
      <c r="C2195" t="s">
        <v>29</v>
      </c>
      <c r="D2195" t="s">
        <v>349</v>
      </c>
      <c r="E2195" t="s">
        <v>293</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2">
      <c r="A2196" t="s">
        <v>388</v>
      </c>
      <c r="B2196" t="s">
        <v>20</v>
      </c>
      <c r="C2196" t="s">
        <v>29</v>
      </c>
      <c r="D2196" t="s">
        <v>349</v>
      </c>
      <c r="E2196" t="s">
        <v>308</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2">
      <c r="A2197" t="s">
        <v>388</v>
      </c>
      <c r="B2197" t="s">
        <v>20</v>
      </c>
      <c r="C2197" t="s">
        <v>29</v>
      </c>
      <c r="D2197" t="s">
        <v>350</v>
      </c>
      <c r="E2197" t="s">
        <v>311</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2">
      <c r="A2198" t="s">
        <v>389</v>
      </c>
      <c r="B2198" t="s">
        <v>47</v>
      </c>
      <c r="C2198" t="s">
        <v>26</v>
      </c>
      <c r="D2198" t="s">
        <v>335</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2">
      <c r="A2199" t="s">
        <v>389</v>
      </c>
      <c r="B2199" t="s">
        <v>47</v>
      </c>
      <c r="C2199" t="s">
        <v>26</v>
      </c>
      <c r="D2199" t="s">
        <v>335</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2">
      <c r="A2200" t="s">
        <v>389</v>
      </c>
      <c r="B2200" t="s">
        <v>47</v>
      </c>
      <c r="C2200" t="s">
        <v>26</v>
      </c>
      <c r="D2200" t="s">
        <v>335</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2">
      <c r="A2201" t="s">
        <v>389</v>
      </c>
      <c r="B2201" t="s">
        <v>47</v>
      </c>
      <c r="C2201" t="s">
        <v>26</v>
      </c>
      <c r="D2201" t="s">
        <v>335</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2">
      <c r="A2202" t="s">
        <v>389</v>
      </c>
      <c r="B2202" t="s">
        <v>47</v>
      </c>
      <c r="C2202" t="s">
        <v>26</v>
      </c>
      <c r="D2202" t="s">
        <v>336</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2">
      <c r="A2203" t="s">
        <v>389</v>
      </c>
      <c r="B2203" t="s">
        <v>47</v>
      </c>
      <c r="C2203" t="s">
        <v>26</v>
      </c>
      <c r="D2203" t="s">
        <v>336</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2">
      <c r="A2204" t="s">
        <v>389</v>
      </c>
      <c r="B2204" t="s">
        <v>47</v>
      </c>
      <c r="C2204" t="s">
        <v>26</v>
      </c>
      <c r="D2204" t="s">
        <v>336</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2">
      <c r="A2205" t="s">
        <v>389</v>
      </c>
      <c r="B2205" t="s">
        <v>47</v>
      </c>
      <c r="C2205" t="s">
        <v>26</v>
      </c>
      <c r="D2205" t="s">
        <v>336</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2">
      <c r="A2206" t="s">
        <v>389</v>
      </c>
      <c r="B2206" t="s">
        <v>47</v>
      </c>
      <c r="C2206" t="s">
        <v>26</v>
      </c>
      <c r="D2206" t="s">
        <v>337</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2">
      <c r="A2207" t="s">
        <v>389</v>
      </c>
      <c r="B2207" t="s">
        <v>47</v>
      </c>
      <c r="C2207" t="s">
        <v>26</v>
      </c>
      <c r="D2207" t="s">
        <v>337</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2">
      <c r="A2208" t="s">
        <v>389</v>
      </c>
      <c r="B2208" t="s">
        <v>47</v>
      </c>
      <c r="C2208" t="s">
        <v>26</v>
      </c>
      <c r="D2208" t="s">
        <v>337</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2">
      <c r="A2209" t="s">
        <v>389</v>
      </c>
      <c r="B2209" t="s">
        <v>47</v>
      </c>
      <c r="C2209" t="s">
        <v>26</v>
      </c>
      <c r="D2209" t="s">
        <v>337</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2">
      <c r="A2210" t="s">
        <v>389</v>
      </c>
      <c r="B2210" t="s">
        <v>47</v>
      </c>
      <c r="C2210" t="s">
        <v>26</v>
      </c>
      <c r="D2210" t="s">
        <v>338</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2">
      <c r="A2211" t="s">
        <v>389</v>
      </c>
      <c r="B2211" t="s">
        <v>47</v>
      </c>
      <c r="C2211" t="s">
        <v>26</v>
      </c>
      <c r="D2211" t="s">
        <v>338</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2">
      <c r="A2212" t="s">
        <v>389</v>
      </c>
      <c r="B2212" t="s">
        <v>47</v>
      </c>
      <c r="C2212" t="s">
        <v>26</v>
      </c>
      <c r="D2212" t="s">
        <v>338</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2">
      <c r="A2213" t="s">
        <v>389</v>
      </c>
      <c r="B2213" t="s">
        <v>47</v>
      </c>
      <c r="C2213" t="s">
        <v>26</v>
      </c>
      <c r="D2213" t="s">
        <v>338</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2">
      <c r="A2214" t="s">
        <v>389</v>
      </c>
      <c r="B2214" t="s">
        <v>47</v>
      </c>
      <c r="C2214" t="s">
        <v>26</v>
      </c>
      <c r="D2214" t="s">
        <v>339</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2">
      <c r="A2215" t="s">
        <v>389</v>
      </c>
      <c r="B2215" t="s">
        <v>47</v>
      </c>
      <c r="C2215" t="s">
        <v>26</v>
      </c>
      <c r="D2215" t="s">
        <v>339</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2">
      <c r="A2216" t="s">
        <v>389</v>
      </c>
      <c r="B2216" t="s">
        <v>47</v>
      </c>
      <c r="C2216" t="s">
        <v>26</v>
      </c>
      <c r="D2216" t="s">
        <v>339</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2">
      <c r="A2217" t="s">
        <v>389</v>
      </c>
      <c r="B2217" t="s">
        <v>47</v>
      </c>
      <c r="C2217" t="s">
        <v>26</v>
      </c>
      <c r="D2217" t="s">
        <v>339</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2">
      <c r="A2218" t="s">
        <v>389</v>
      </c>
      <c r="B2218" t="s">
        <v>47</v>
      </c>
      <c r="C2218" t="s">
        <v>26</v>
      </c>
      <c r="D2218" t="s">
        <v>340</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2">
      <c r="A2219" t="s">
        <v>389</v>
      </c>
      <c r="B2219" t="s">
        <v>47</v>
      </c>
      <c r="C2219" t="s">
        <v>26</v>
      </c>
      <c r="D2219" t="s">
        <v>340</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2">
      <c r="A2220" t="s">
        <v>389</v>
      </c>
      <c r="B2220" t="s">
        <v>47</v>
      </c>
      <c r="C2220" t="s">
        <v>26</v>
      </c>
      <c r="D2220" t="s">
        <v>340</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2">
      <c r="A2221" t="s">
        <v>389</v>
      </c>
      <c r="B2221" t="s">
        <v>47</v>
      </c>
      <c r="C2221" t="s">
        <v>26</v>
      </c>
      <c r="D2221" t="s">
        <v>340</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2">
      <c r="A2222" t="s">
        <v>389</v>
      </c>
      <c r="B2222" t="s">
        <v>47</v>
      </c>
      <c r="C2222" t="s">
        <v>26</v>
      </c>
      <c r="D2222" t="s">
        <v>341</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2">
      <c r="A2223" t="s">
        <v>389</v>
      </c>
      <c r="B2223" t="s">
        <v>47</v>
      </c>
      <c r="C2223" t="s">
        <v>26</v>
      </c>
      <c r="D2223" t="s">
        <v>341</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2">
      <c r="A2224" t="s">
        <v>389</v>
      </c>
      <c r="B2224" t="s">
        <v>47</v>
      </c>
      <c r="C2224" t="s">
        <v>26</v>
      </c>
      <c r="D2224" t="s">
        <v>341</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2">
      <c r="A2225" t="s">
        <v>389</v>
      </c>
      <c r="B2225" t="s">
        <v>47</v>
      </c>
      <c r="C2225" t="s">
        <v>26</v>
      </c>
      <c r="D2225" t="s">
        <v>341</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2">
      <c r="A2226" t="s">
        <v>389</v>
      </c>
      <c r="B2226" t="s">
        <v>47</v>
      </c>
      <c r="C2226" t="s">
        <v>26</v>
      </c>
      <c r="D2226" t="s">
        <v>342</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2">
      <c r="A2227" t="s">
        <v>389</v>
      </c>
      <c r="B2227" t="s">
        <v>47</v>
      </c>
      <c r="C2227" t="s">
        <v>26</v>
      </c>
      <c r="D2227" t="s">
        <v>342</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2">
      <c r="A2228" t="s">
        <v>389</v>
      </c>
      <c r="B2228" t="s">
        <v>47</v>
      </c>
      <c r="C2228" t="s">
        <v>26</v>
      </c>
      <c r="D2228" t="s">
        <v>342</v>
      </c>
      <c r="E2228" t="s">
        <v>179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2">
      <c r="A2229" t="s">
        <v>389</v>
      </c>
      <c r="B2229" t="s">
        <v>47</v>
      </c>
      <c r="C2229" t="s">
        <v>26</v>
      </c>
      <c r="D2229" t="s">
        <v>342</v>
      </c>
      <c r="E2229" t="s">
        <v>180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2">
      <c r="A2230" t="s">
        <v>389</v>
      </c>
      <c r="B2230" t="s">
        <v>47</v>
      </c>
      <c r="C2230" t="s">
        <v>26</v>
      </c>
      <c r="D2230" t="s">
        <v>343</v>
      </c>
      <c r="E2230" t="s">
        <v>194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2">
      <c r="A2231" t="s">
        <v>389</v>
      </c>
      <c r="B2231" t="s">
        <v>47</v>
      </c>
      <c r="C2231" t="s">
        <v>26</v>
      </c>
      <c r="D2231" t="s">
        <v>343</v>
      </c>
      <c r="E2231" t="s">
        <v>196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2">
      <c r="A2232" t="s">
        <v>389</v>
      </c>
      <c r="B2232" t="s">
        <v>47</v>
      </c>
      <c r="C2232" t="s">
        <v>26</v>
      </c>
      <c r="D2232" t="s">
        <v>343</v>
      </c>
      <c r="E2232" t="s">
        <v>198</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2">
      <c r="A2233" t="s">
        <v>389</v>
      </c>
      <c r="B2233" t="s">
        <v>47</v>
      </c>
      <c r="C2233" t="s">
        <v>26</v>
      </c>
      <c r="D2233" t="s">
        <v>343</v>
      </c>
      <c r="E2233" t="s">
        <v>200</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2">
      <c r="A2234" t="s">
        <v>389</v>
      </c>
      <c r="B2234" t="s">
        <v>47</v>
      </c>
      <c r="C2234" t="s">
        <v>26</v>
      </c>
      <c r="D2234" t="s">
        <v>344</v>
      </c>
      <c r="E2234" t="s">
        <v>201</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2">
      <c r="A2235" t="s">
        <v>389</v>
      </c>
      <c r="B2235" t="s">
        <v>47</v>
      </c>
      <c r="C2235" t="s">
        <v>26</v>
      </c>
      <c r="D2235" t="s">
        <v>344</v>
      </c>
      <c r="E2235" t="s">
        <v>205</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2">
      <c r="A2236" t="s">
        <v>389</v>
      </c>
      <c r="B2236" t="s">
        <v>47</v>
      </c>
      <c r="C2236" t="s">
        <v>26</v>
      </c>
      <c r="D2236" t="s">
        <v>344</v>
      </c>
      <c r="E2236" t="s">
        <v>209</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2">
      <c r="A2237" t="s">
        <v>389</v>
      </c>
      <c r="B2237" t="s">
        <v>47</v>
      </c>
      <c r="C2237" t="s">
        <v>26</v>
      </c>
      <c r="D2237" t="s">
        <v>344</v>
      </c>
      <c r="E2237" t="s">
        <v>211</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2">
      <c r="A2238" t="s">
        <v>389</v>
      </c>
      <c r="B2238" t="s">
        <v>47</v>
      </c>
      <c r="C2238" t="s">
        <v>26</v>
      </c>
      <c r="D2238" t="s">
        <v>345</v>
      </c>
      <c r="E2238" t="s">
        <v>251</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2">
      <c r="A2239" t="s">
        <v>389</v>
      </c>
      <c r="B2239" t="s">
        <v>47</v>
      </c>
      <c r="C2239" t="s">
        <v>26</v>
      </c>
      <c r="D2239" t="s">
        <v>345</v>
      </c>
      <c r="E2239" t="s">
        <v>263</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2">
      <c r="A2240" t="s">
        <v>389</v>
      </c>
      <c r="B2240" t="s">
        <v>47</v>
      </c>
      <c r="C2240" t="s">
        <v>26</v>
      </c>
      <c r="D2240" t="s">
        <v>345</v>
      </c>
      <c r="E2240" t="s">
        <v>264</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2">
      <c r="A2241" t="s">
        <v>389</v>
      </c>
      <c r="B2241" t="s">
        <v>47</v>
      </c>
      <c r="C2241" t="s">
        <v>26</v>
      </c>
      <c r="D2241" t="s">
        <v>345</v>
      </c>
      <c r="E2241" t="s">
        <v>269</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2">
      <c r="A2242" t="s">
        <v>389</v>
      </c>
      <c r="B2242" t="s">
        <v>47</v>
      </c>
      <c r="C2242" t="s">
        <v>26</v>
      </c>
      <c r="D2242" t="s">
        <v>346</v>
      </c>
      <c r="E2242" t="s">
        <v>270</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2">
      <c r="A2243" t="s">
        <v>389</v>
      </c>
      <c r="B2243" t="s">
        <v>47</v>
      </c>
      <c r="C2243" t="s">
        <v>26</v>
      </c>
      <c r="D2243" t="s">
        <v>346</v>
      </c>
      <c r="E2243" t="s">
        <v>271</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2">
      <c r="A2244" t="s">
        <v>389</v>
      </c>
      <c r="B2244" t="s">
        <v>47</v>
      </c>
      <c r="C2244" t="s">
        <v>26</v>
      </c>
      <c r="D2244" t="s">
        <v>346</v>
      </c>
      <c r="E2244" t="s">
        <v>272</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2">
      <c r="A2245" t="s">
        <v>389</v>
      </c>
      <c r="B2245" t="s">
        <v>47</v>
      </c>
      <c r="C2245" t="s">
        <v>26</v>
      </c>
      <c r="D2245" t="s">
        <v>346</v>
      </c>
      <c r="E2245" t="s">
        <v>274</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2">
      <c r="A2246" t="s">
        <v>389</v>
      </c>
      <c r="B2246" t="s">
        <v>47</v>
      </c>
      <c r="C2246" t="s">
        <v>26</v>
      </c>
      <c r="D2246" t="s">
        <v>347</v>
      </c>
      <c r="E2246" t="s">
        <v>277</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2">
      <c r="A2247" t="s">
        <v>389</v>
      </c>
      <c r="B2247" t="s">
        <v>47</v>
      </c>
      <c r="C2247" t="s">
        <v>26</v>
      </c>
      <c r="D2247" t="s">
        <v>347</v>
      </c>
      <c r="E2247" t="s">
        <v>279</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2">
      <c r="A2248" t="s">
        <v>389</v>
      </c>
      <c r="B2248" t="s">
        <v>47</v>
      </c>
      <c r="C2248" t="s">
        <v>26</v>
      </c>
      <c r="D2248" t="s">
        <v>347</v>
      </c>
      <c r="E2248" t="s">
        <v>280</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2">
      <c r="A2249" t="s">
        <v>389</v>
      </c>
      <c r="B2249" t="s">
        <v>47</v>
      </c>
      <c r="C2249" t="s">
        <v>26</v>
      </c>
      <c r="D2249" t="s">
        <v>347</v>
      </c>
      <c r="E2249" t="s">
        <v>282</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2">
      <c r="A2250" t="s">
        <v>389</v>
      </c>
      <c r="B2250" t="s">
        <v>47</v>
      </c>
      <c r="C2250" t="s">
        <v>26</v>
      </c>
      <c r="D2250" t="s">
        <v>348</v>
      </c>
      <c r="E2250" t="s">
        <v>283</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2">
      <c r="A2251" t="s">
        <v>389</v>
      </c>
      <c r="B2251" t="s">
        <v>47</v>
      </c>
      <c r="C2251" t="s">
        <v>26</v>
      </c>
      <c r="D2251" t="s">
        <v>348</v>
      </c>
      <c r="E2251" t="s">
        <v>284</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2">
      <c r="A2252" t="s">
        <v>389</v>
      </c>
      <c r="B2252" t="s">
        <v>47</v>
      </c>
      <c r="C2252" t="s">
        <v>26</v>
      </c>
      <c r="D2252" t="s">
        <v>348</v>
      </c>
      <c r="E2252" t="s">
        <v>287</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2">
      <c r="A2253" t="s">
        <v>389</v>
      </c>
      <c r="B2253" t="s">
        <v>47</v>
      </c>
      <c r="C2253" t="s">
        <v>26</v>
      </c>
      <c r="D2253" t="s">
        <v>348</v>
      </c>
      <c r="E2253" t="s">
        <v>289</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2">
      <c r="A2254" t="s">
        <v>389</v>
      </c>
      <c r="B2254" t="s">
        <v>47</v>
      </c>
      <c r="C2254" t="s">
        <v>26</v>
      </c>
      <c r="D2254" t="s">
        <v>349</v>
      </c>
      <c r="E2254" t="s">
        <v>290</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2">
      <c r="A2255" t="s">
        <v>389</v>
      </c>
      <c r="B2255" t="s">
        <v>47</v>
      </c>
      <c r="C2255" t="s">
        <v>26</v>
      </c>
      <c r="D2255" t="s">
        <v>349</v>
      </c>
      <c r="E2255" t="s">
        <v>291</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2">
      <c r="A2256" t="s">
        <v>389</v>
      </c>
      <c r="B2256" t="s">
        <v>47</v>
      </c>
      <c r="C2256" t="s">
        <v>26</v>
      </c>
      <c r="D2256" t="s">
        <v>349</v>
      </c>
      <c r="E2256" t="s">
        <v>293</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2">
      <c r="A2257" t="s">
        <v>389</v>
      </c>
      <c r="B2257" t="s">
        <v>47</v>
      </c>
      <c r="C2257" t="s">
        <v>26</v>
      </c>
      <c r="D2257" t="s">
        <v>349</v>
      </c>
      <c r="E2257" t="s">
        <v>308</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2">
      <c r="A2258" t="s">
        <v>389</v>
      </c>
      <c r="B2258" t="s">
        <v>47</v>
      </c>
      <c r="C2258" t="s">
        <v>26</v>
      </c>
      <c r="D2258" t="s">
        <v>350</v>
      </c>
      <c r="E2258" t="s">
        <v>311</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dimension ref="A1:CB114"/>
  <sheetViews>
    <sheetView zoomScale="80" zoomScaleNormal="80" workbookViewId="0">
      <pane xSplit="3" ySplit="5" topLeftCell="BK27" activePane="bottomRight" state="frozen"/>
      <selection pane="topRight"/>
      <selection pane="bottomLeft"/>
      <selection pane="bottomRight" activeCell="BZ43" sqref="BZ43"/>
    </sheetView>
  </sheetViews>
  <sheetFormatPr defaultColWidth="9.140625" defaultRowHeight="12.75" x14ac:dyDescent="0.2"/>
  <cols>
    <col min="1" max="1" width="3.5703125" style="88" customWidth="1"/>
    <col min="2" max="2" width="81.7109375" style="88" customWidth="1"/>
    <col min="3" max="3" width="102" style="88" customWidth="1"/>
    <col min="4" max="40" width="8.5703125" style="88" customWidth="1"/>
    <col min="41" max="76" width="8.5703125" style="58" customWidth="1"/>
    <col min="77" max="80" width="8.5703125" style="88" customWidth="1"/>
    <col min="81" max="16384" width="9.140625" style="88"/>
  </cols>
  <sheetData>
    <row r="1" spans="1:80" s="3" customFormat="1" x14ac:dyDescent="0.2">
      <c r="A1" s="88"/>
      <c r="B1" s="193" t="s">
        <v>195</v>
      </c>
      <c r="C1" s="34" t="s">
        <v>449</v>
      </c>
      <c r="AR1" s="58"/>
      <c r="AS1" s="58"/>
      <c r="AT1" s="58"/>
      <c r="AU1" s="58"/>
      <c r="AV1" s="58"/>
      <c r="AW1" s="58"/>
      <c r="AX1" s="58"/>
      <c r="AY1" s="58"/>
      <c r="AZ1" s="58"/>
      <c r="BA1" s="58"/>
      <c r="BB1" s="58"/>
      <c r="BC1" s="58"/>
      <c r="BD1" s="58"/>
      <c r="BE1" s="58"/>
      <c r="BF1" s="58"/>
      <c r="BG1" s="58"/>
      <c r="BH1" s="58"/>
      <c r="BI1" s="58"/>
      <c r="BJ1" s="58"/>
      <c r="BK1" s="74"/>
      <c r="BL1" s="58"/>
      <c r="BM1" s="58"/>
      <c r="BN1" s="58"/>
      <c r="BO1" s="58"/>
      <c r="BP1" s="58"/>
      <c r="BQ1" s="58"/>
      <c r="BR1" s="58"/>
      <c r="BS1" s="58"/>
      <c r="BT1" s="60" t="s">
        <v>174</v>
      </c>
      <c r="BU1" s="2"/>
      <c r="BV1" s="57"/>
      <c r="BW1" s="57"/>
      <c r="BX1" s="57"/>
      <c r="BY1" s="60" t="s">
        <v>174</v>
      </c>
    </row>
    <row r="2" spans="1:80" s="3" customFormat="1" x14ac:dyDescent="0.2">
      <c r="A2" s="88"/>
      <c r="B2" s="25"/>
      <c r="C2" s="124"/>
      <c r="AR2" s="58"/>
      <c r="AS2" s="58"/>
      <c r="AT2" s="58"/>
      <c r="AU2" s="58"/>
      <c r="AV2" s="58"/>
      <c r="AW2" s="58"/>
      <c r="AX2" s="58"/>
      <c r="AY2" s="58"/>
      <c r="AZ2" s="58"/>
      <c r="BA2" s="58"/>
      <c r="BB2" s="58"/>
      <c r="BC2" s="58"/>
      <c r="BD2" s="58"/>
      <c r="BE2" s="58"/>
      <c r="BF2" s="58"/>
      <c r="BG2" s="58"/>
      <c r="BH2" s="58"/>
      <c r="BI2" s="58"/>
      <c r="BJ2" s="58"/>
      <c r="BK2" s="235"/>
      <c r="BL2" s="220"/>
      <c r="BM2" s="58"/>
      <c r="BN2" s="58"/>
      <c r="BO2" s="58"/>
      <c r="BP2" s="58"/>
      <c r="BQ2" s="58"/>
      <c r="BR2" s="58"/>
      <c r="BS2" s="58"/>
      <c r="BT2" s="89" t="s">
        <v>133</v>
      </c>
      <c r="BU2" s="89"/>
      <c r="BV2" s="75"/>
      <c r="BW2" s="75"/>
      <c r="BX2" s="75"/>
      <c r="BY2" s="89" t="s">
        <v>176</v>
      </c>
    </row>
    <row r="3" spans="1:80" s="3" customFormat="1" x14ac:dyDescent="0.2">
      <c r="A3" s="88"/>
      <c r="B3" s="89" t="s">
        <v>132</v>
      </c>
      <c r="C3" s="89" t="s">
        <v>25</v>
      </c>
      <c r="AR3" s="58"/>
      <c r="AS3" s="58"/>
      <c r="AT3" s="58"/>
      <c r="AU3" s="58"/>
      <c r="AV3" s="58"/>
      <c r="AW3" s="58"/>
      <c r="AX3" s="58"/>
      <c r="AY3" s="58"/>
      <c r="AZ3" s="58"/>
      <c r="BA3" s="58"/>
      <c r="BB3" s="58"/>
      <c r="BC3" s="58"/>
      <c r="BD3" s="89"/>
      <c r="BE3" s="89"/>
      <c r="BF3" s="89"/>
      <c r="BG3" s="89"/>
      <c r="BH3" s="89"/>
      <c r="BI3" s="89"/>
      <c r="BJ3" s="89"/>
      <c r="BK3" s="82"/>
      <c r="BL3" s="89"/>
      <c r="BM3" s="89"/>
      <c r="BN3" s="89"/>
      <c r="BO3" s="89"/>
      <c r="BP3" s="89"/>
      <c r="BQ3" s="89"/>
      <c r="BR3" s="89"/>
      <c r="BS3" s="89"/>
      <c r="BT3" s="89" t="s">
        <v>113</v>
      </c>
      <c r="BY3" s="89" t="s">
        <v>113</v>
      </c>
    </row>
    <row r="4" spans="1:80" s="89" customFormat="1" x14ac:dyDescent="0.2">
      <c r="A4" s="75"/>
      <c r="B4" s="89" t="s">
        <v>133</v>
      </c>
      <c r="C4" s="89" t="s">
        <v>27</v>
      </c>
      <c r="D4" s="89" t="s">
        <v>51</v>
      </c>
      <c r="AR4" s="57"/>
      <c r="AS4" s="57"/>
      <c r="AT4" s="57"/>
      <c r="AU4" s="57"/>
      <c r="AV4" s="57"/>
      <c r="AW4" s="57"/>
      <c r="AX4" s="57"/>
      <c r="AY4" s="57"/>
      <c r="AZ4" s="57"/>
      <c r="BA4" s="57"/>
      <c r="BB4" s="57"/>
      <c r="BC4" s="57"/>
      <c r="BK4" s="82"/>
      <c r="BT4" s="89" t="s">
        <v>27</v>
      </c>
      <c r="BY4" s="89" t="s">
        <v>114</v>
      </c>
    </row>
    <row r="5" spans="1:80" s="89" customFormat="1" ht="16.350000000000001" customHeight="1" x14ac:dyDescent="0.2">
      <c r="A5" s="61"/>
      <c r="B5" s="328" t="s">
        <v>134</v>
      </c>
      <c r="C5" s="120" t="s">
        <v>21</v>
      </c>
      <c r="D5" s="114" t="s">
        <v>52</v>
      </c>
      <c r="E5" s="114" t="s">
        <v>53</v>
      </c>
      <c r="F5" s="114" t="s">
        <v>54</v>
      </c>
      <c r="G5" s="114" t="s">
        <v>55</v>
      </c>
      <c r="H5" s="114" t="s">
        <v>56</v>
      </c>
      <c r="I5" s="114" t="s">
        <v>57</v>
      </c>
      <c r="J5" s="114" t="s">
        <v>58</v>
      </c>
      <c r="K5" s="114" t="s">
        <v>59</v>
      </c>
      <c r="L5" s="114" t="s">
        <v>60</v>
      </c>
      <c r="M5" s="114" t="s">
        <v>61</v>
      </c>
      <c r="N5" s="114" t="s">
        <v>62</v>
      </c>
      <c r="O5" s="114" t="s">
        <v>63</v>
      </c>
      <c r="P5" s="114" t="s">
        <v>64</v>
      </c>
      <c r="Q5" s="114" t="s">
        <v>65</v>
      </c>
      <c r="R5" s="114" t="s">
        <v>66</v>
      </c>
      <c r="S5" s="114" t="s">
        <v>67</v>
      </c>
      <c r="T5" s="114" t="s">
        <v>68</v>
      </c>
      <c r="U5" s="114" t="s">
        <v>69</v>
      </c>
      <c r="V5" s="114" t="s">
        <v>70</v>
      </c>
      <c r="W5" s="114" t="s">
        <v>71</v>
      </c>
      <c r="X5" s="114" t="s">
        <v>72</v>
      </c>
      <c r="Y5" s="114" t="s">
        <v>73</v>
      </c>
      <c r="Z5" s="114" t="s">
        <v>74</v>
      </c>
      <c r="AA5" s="114" t="s">
        <v>75</v>
      </c>
      <c r="AB5" s="114" t="s">
        <v>76</v>
      </c>
      <c r="AC5" s="114" t="s">
        <v>77</v>
      </c>
      <c r="AD5" s="114" t="s">
        <v>78</v>
      </c>
      <c r="AE5" s="114" t="s">
        <v>79</v>
      </c>
      <c r="AF5" s="114" t="s">
        <v>80</v>
      </c>
      <c r="AG5" s="114" t="s">
        <v>81</v>
      </c>
      <c r="AH5" s="114" t="s">
        <v>179</v>
      </c>
      <c r="AI5" s="114" t="s">
        <v>180</v>
      </c>
      <c r="AJ5" s="114" t="s">
        <v>194</v>
      </c>
      <c r="AK5" s="114" t="s">
        <v>196</v>
      </c>
      <c r="AL5" s="114" t="s">
        <v>198</v>
      </c>
      <c r="AM5" s="114" t="s">
        <v>200</v>
      </c>
      <c r="AN5" s="114" t="s">
        <v>201</v>
      </c>
      <c r="AO5" s="114" t="s">
        <v>205</v>
      </c>
      <c r="AP5" s="114" t="s">
        <v>209</v>
      </c>
      <c r="AQ5" s="114" t="s">
        <v>211</v>
      </c>
      <c r="AR5" s="114" t="s">
        <v>251</v>
      </c>
      <c r="AS5" s="114" t="s">
        <v>263</v>
      </c>
      <c r="AT5" s="114" t="s">
        <v>264</v>
      </c>
      <c r="AU5" s="114" t="s">
        <v>269</v>
      </c>
      <c r="AV5" s="114" t="s">
        <v>270</v>
      </c>
      <c r="AW5" s="114" t="s">
        <v>271</v>
      </c>
      <c r="AX5" s="114" t="s">
        <v>272</v>
      </c>
      <c r="AY5" s="114" t="s">
        <v>274</v>
      </c>
      <c r="AZ5" s="114" t="s">
        <v>277</v>
      </c>
      <c r="BA5" s="114" t="s">
        <v>279</v>
      </c>
      <c r="BB5" s="114" t="s">
        <v>280</v>
      </c>
      <c r="BC5" s="114" t="s">
        <v>282</v>
      </c>
      <c r="BD5" s="114" t="s">
        <v>283</v>
      </c>
      <c r="BE5" s="114" t="s">
        <v>284</v>
      </c>
      <c r="BF5" s="114" t="s">
        <v>287</v>
      </c>
      <c r="BG5" s="215" t="s">
        <v>289</v>
      </c>
      <c r="BH5" s="114" t="s">
        <v>290</v>
      </c>
      <c r="BI5" s="114" t="s">
        <v>291</v>
      </c>
      <c r="BJ5" s="114" t="s">
        <v>293</v>
      </c>
      <c r="BK5" s="114" t="s">
        <v>308</v>
      </c>
      <c r="BL5" s="114" t="s">
        <v>311</v>
      </c>
      <c r="BM5" s="114" t="s">
        <v>399</v>
      </c>
      <c r="BN5" s="114" t="s">
        <v>400</v>
      </c>
      <c r="BO5" s="114" t="s">
        <v>403</v>
      </c>
      <c r="BP5" s="114" t="s">
        <v>404</v>
      </c>
      <c r="BQ5" s="114" t="s">
        <v>418</v>
      </c>
      <c r="BR5" s="306" t="s">
        <v>425</v>
      </c>
      <c r="BS5" s="198"/>
      <c r="BT5" s="209" t="s">
        <v>427</v>
      </c>
      <c r="BU5" s="209" t="s">
        <v>426</v>
      </c>
      <c r="BV5" s="209" t="s">
        <v>418</v>
      </c>
      <c r="BW5" s="209" t="s">
        <v>425</v>
      </c>
      <c r="BY5" s="209" t="s">
        <v>400</v>
      </c>
      <c r="BZ5" s="209" t="s">
        <v>426</v>
      </c>
      <c r="CA5" s="209" t="s">
        <v>419</v>
      </c>
      <c r="CB5" s="209" t="s">
        <v>425</v>
      </c>
    </row>
    <row r="6" spans="1:80" s="75" customFormat="1" x14ac:dyDescent="0.2">
      <c r="A6" s="93">
        <v>1</v>
      </c>
      <c r="B6" s="329" t="s">
        <v>135</v>
      </c>
      <c r="C6" s="67" t="s">
        <v>35</v>
      </c>
      <c r="D6" s="194">
        <v>2260.8479617171902</v>
      </c>
      <c r="E6" s="194">
        <v>2286.2568299816598</v>
      </c>
      <c r="F6" s="194">
        <v>2272.3812937518901</v>
      </c>
      <c r="G6" s="194">
        <v>2304.54587786923</v>
      </c>
      <c r="H6" s="194">
        <v>2186.5657747621099</v>
      </c>
      <c r="I6" s="194">
        <v>2201.5147436315601</v>
      </c>
      <c r="J6" s="194">
        <v>2201.3596715257599</v>
      </c>
      <c r="K6" s="194">
        <v>2212.18751887299</v>
      </c>
      <c r="L6" s="194">
        <v>2243.9006280213198</v>
      </c>
      <c r="M6" s="194">
        <v>2233.4639366403599</v>
      </c>
      <c r="N6" s="194">
        <v>2247.8213854200699</v>
      </c>
      <c r="O6" s="194">
        <v>2305.4241940035399</v>
      </c>
      <c r="P6" s="194">
        <v>2239.2737117394799</v>
      </c>
      <c r="Q6" s="194">
        <v>2267.65189098366</v>
      </c>
      <c r="R6" s="194">
        <v>2254.5761984321998</v>
      </c>
      <c r="S6" s="194">
        <v>2256.31385878009</v>
      </c>
      <c r="T6" s="194">
        <v>2217.0707045846302</v>
      </c>
      <c r="U6" s="194">
        <v>2193.8776019709098</v>
      </c>
      <c r="V6" s="194">
        <v>2214.0187369618002</v>
      </c>
      <c r="W6" s="194">
        <v>2225.0036416134799</v>
      </c>
      <c r="X6" s="194">
        <v>2197.8286320351699</v>
      </c>
      <c r="Y6" s="194">
        <v>2202.9718173935498</v>
      </c>
      <c r="Z6" s="194">
        <v>2209.6929943516402</v>
      </c>
      <c r="AA6" s="194">
        <v>2203.98491675382</v>
      </c>
      <c r="AB6" s="194">
        <v>2175.0129413234799</v>
      </c>
      <c r="AC6" s="194">
        <v>2191.3141029275198</v>
      </c>
      <c r="AD6" s="194">
        <v>2210.0342426162301</v>
      </c>
      <c r="AE6" s="194">
        <v>2217.5206335256798</v>
      </c>
      <c r="AF6" s="194">
        <v>2176.4861786469601</v>
      </c>
      <c r="AG6" s="194">
        <v>2199.20097866677</v>
      </c>
      <c r="AH6" s="194">
        <v>2188.7557568297598</v>
      </c>
      <c r="AI6" s="194">
        <v>2205.86255017553</v>
      </c>
      <c r="AJ6" s="194">
        <v>2120.4370823434201</v>
      </c>
      <c r="AK6" s="194">
        <v>2150.3606970330902</v>
      </c>
      <c r="AL6" s="194">
        <v>2153.7349307676</v>
      </c>
      <c r="AM6" s="194">
        <v>2182.2935285254698</v>
      </c>
      <c r="AN6" s="194">
        <v>2132.2791406804299</v>
      </c>
      <c r="AO6" s="194">
        <v>2159.6673060459898</v>
      </c>
      <c r="AP6" s="194">
        <v>2183.91141956103</v>
      </c>
      <c r="AQ6" s="194">
        <v>2182.1803157658001</v>
      </c>
      <c r="AR6" s="194">
        <v>2031.9348561355901</v>
      </c>
      <c r="AS6" s="194">
        <v>2074.1174400668101</v>
      </c>
      <c r="AT6" s="194">
        <v>2094.5269106764299</v>
      </c>
      <c r="AU6" s="194">
        <v>2077.6449677266501</v>
      </c>
      <c r="AV6" s="194">
        <v>2045.66318001236</v>
      </c>
      <c r="AW6" s="194">
        <v>2086.9296505280399</v>
      </c>
      <c r="AX6" s="194">
        <v>2109.5740438634798</v>
      </c>
      <c r="AY6" s="87">
        <v>2093.8996354705901</v>
      </c>
      <c r="AZ6" s="87">
        <v>2073.1977562418201</v>
      </c>
      <c r="BA6" s="87">
        <v>2061.9668907916698</v>
      </c>
      <c r="BB6" s="87">
        <v>2106.0820846796801</v>
      </c>
      <c r="BC6" s="87">
        <v>2108.4224605926402</v>
      </c>
      <c r="BD6" s="87">
        <v>2021.59359088067</v>
      </c>
      <c r="BE6" s="87">
        <v>2067.3767580129702</v>
      </c>
      <c r="BF6" s="87">
        <v>2075.4059735055398</v>
      </c>
      <c r="BG6" s="87">
        <v>2060.0953441716601</v>
      </c>
      <c r="BH6" s="87">
        <v>2009.8332933218301</v>
      </c>
      <c r="BI6" s="87">
        <v>2006.23263192678</v>
      </c>
      <c r="BJ6" s="87">
        <v>2018.7019406203101</v>
      </c>
      <c r="BK6" s="236">
        <v>2027.7067039912299</v>
      </c>
      <c r="BL6" s="87">
        <v>1979.27693110111</v>
      </c>
      <c r="BM6" s="236">
        <v>1986.0597624613999</v>
      </c>
      <c r="BN6" s="87">
        <v>1991.1268356251201</v>
      </c>
      <c r="BO6" s="236">
        <v>1998.26173994993</v>
      </c>
      <c r="BP6" s="87">
        <v>2078.81722218189</v>
      </c>
      <c r="BQ6" s="87">
        <v>2090.5529940576798</v>
      </c>
      <c r="BR6" s="163">
        <v>2104.10736309917</v>
      </c>
      <c r="BS6" s="199"/>
      <c r="BT6" s="189">
        <f>BO6-BK6</f>
        <v>-29.444964041299954</v>
      </c>
      <c r="BU6" s="189">
        <f>BP6-BL6</f>
        <v>99.54029108077998</v>
      </c>
      <c r="BV6" s="189">
        <f>BQ6-BM6</f>
        <v>104.49323159627988</v>
      </c>
      <c r="BW6" s="256">
        <f>BR6-BN6</f>
        <v>112.98052747404995</v>
      </c>
      <c r="BY6" s="190">
        <f>BT6/BK6</f>
        <v>-1.4521313158033188E-2</v>
      </c>
      <c r="BZ6" s="190">
        <f>BU6/BL6</f>
        <v>5.0291239955696239E-2</v>
      </c>
      <c r="CA6" s="190">
        <f>BV6/BM6</f>
        <v>5.2613337005920413E-2</v>
      </c>
      <c r="CB6" s="190">
        <f>BW6/BN6</f>
        <v>5.6742004302593504E-2</v>
      </c>
    </row>
    <row r="7" spans="1:80" s="75" customFormat="1" x14ac:dyDescent="0.2">
      <c r="A7" s="75">
        <v>2</v>
      </c>
      <c r="B7" s="229" t="s">
        <v>136</v>
      </c>
      <c r="C7" s="67" t="s">
        <v>1</v>
      </c>
      <c r="D7" s="194">
        <v>185.96165127883401</v>
      </c>
      <c r="E7" s="194">
        <v>200.15552215303299</v>
      </c>
      <c r="F7" s="194">
        <v>195.539623294124</v>
      </c>
      <c r="G7" s="194">
        <v>194.73136794102101</v>
      </c>
      <c r="H7" s="194">
        <v>145.145797417891</v>
      </c>
      <c r="I7" s="194">
        <v>139.98404004589</v>
      </c>
      <c r="J7" s="194">
        <v>143.291071486974</v>
      </c>
      <c r="K7" s="194">
        <v>212.55726535743599</v>
      </c>
      <c r="L7" s="194">
        <v>227.760978063436</v>
      </c>
      <c r="M7" s="194">
        <v>210.47790338965899</v>
      </c>
      <c r="N7" s="194">
        <v>204.82751104830399</v>
      </c>
      <c r="O7" s="194">
        <v>234.064748464221</v>
      </c>
      <c r="P7" s="194">
        <v>243.98254796478901</v>
      </c>
      <c r="Q7" s="194">
        <v>204.716448015579</v>
      </c>
      <c r="R7" s="194">
        <v>214.15936270337099</v>
      </c>
      <c r="S7" s="194">
        <v>222.060370837867</v>
      </c>
      <c r="T7" s="194">
        <v>253.192065355328</v>
      </c>
      <c r="U7" s="194">
        <v>206.69960781454401</v>
      </c>
      <c r="V7" s="194">
        <v>213.66483107296901</v>
      </c>
      <c r="W7" s="194">
        <v>238.61450563810999</v>
      </c>
      <c r="X7" s="194">
        <v>228.86303511250301</v>
      </c>
      <c r="Y7" s="194">
        <v>216.60270495053999</v>
      </c>
      <c r="Z7" s="194">
        <v>230.36078239076599</v>
      </c>
      <c r="AA7" s="194">
        <v>221.29434987884801</v>
      </c>
      <c r="AB7" s="194">
        <v>245.04492274139801</v>
      </c>
      <c r="AC7" s="194">
        <v>219.40716564986101</v>
      </c>
      <c r="AD7" s="194">
        <v>225.665444976424</v>
      </c>
      <c r="AE7" s="194">
        <v>249.59666827851899</v>
      </c>
      <c r="AF7" s="194">
        <v>236.841274498384</v>
      </c>
      <c r="AG7" s="194">
        <v>224.40956266843099</v>
      </c>
      <c r="AH7" s="194">
        <v>217.112940849925</v>
      </c>
      <c r="AI7" s="194">
        <v>240.04890869873799</v>
      </c>
      <c r="AJ7" s="194">
        <v>239.96051138396399</v>
      </c>
      <c r="AK7" s="194">
        <v>218.60792312964301</v>
      </c>
      <c r="AL7" s="194">
        <v>227.676896765642</v>
      </c>
      <c r="AM7" s="194">
        <v>229.420861905007</v>
      </c>
      <c r="AN7" s="194">
        <v>241.99503638676299</v>
      </c>
      <c r="AO7" s="194">
        <v>233.092499779056</v>
      </c>
      <c r="AP7" s="194">
        <v>227.446551360694</v>
      </c>
      <c r="AQ7" s="194">
        <v>225.97086755343801</v>
      </c>
      <c r="AR7" s="194">
        <v>244.627883614458</v>
      </c>
      <c r="AS7" s="194">
        <v>210.16715009718601</v>
      </c>
      <c r="AT7" s="194">
        <v>215.70792004063199</v>
      </c>
      <c r="AU7" s="194">
        <v>211.22687563246799</v>
      </c>
      <c r="AV7" s="194">
        <v>217.084891815193</v>
      </c>
      <c r="AW7" s="194">
        <v>217.64714450134201</v>
      </c>
      <c r="AX7" s="194">
        <v>226.91278830240901</v>
      </c>
      <c r="AY7" s="87">
        <v>232.70087888718999</v>
      </c>
      <c r="AZ7" s="87">
        <v>238.38201412640601</v>
      </c>
      <c r="BA7" s="87">
        <v>217.679712835407</v>
      </c>
      <c r="BB7" s="87">
        <v>219.42873128094001</v>
      </c>
      <c r="BC7" s="87">
        <v>229.17458798861799</v>
      </c>
      <c r="BD7" s="87">
        <v>221.29131218186799</v>
      </c>
      <c r="BE7" s="87">
        <v>216.13648323324301</v>
      </c>
      <c r="BF7" s="87">
        <v>228.32072001544799</v>
      </c>
      <c r="BG7" s="87">
        <v>216.254488105902</v>
      </c>
      <c r="BH7" s="87">
        <v>220.578964506933</v>
      </c>
      <c r="BI7" s="87">
        <v>198.45003375444</v>
      </c>
      <c r="BJ7" s="87">
        <v>197.369892362331</v>
      </c>
      <c r="BK7" s="87">
        <v>204.37048518037699</v>
      </c>
      <c r="BL7" s="87">
        <v>210.66699023266901</v>
      </c>
      <c r="BM7" s="87">
        <v>185.02250261615899</v>
      </c>
      <c r="BN7" s="87">
        <v>199.264459969157</v>
      </c>
      <c r="BO7" s="87">
        <v>227.61930200675801</v>
      </c>
      <c r="BP7" s="87">
        <v>239.71941537400201</v>
      </c>
      <c r="BQ7" s="87">
        <v>222.17863118757401</v>
      </c>
      <c r="BR7" s="163">
        <v>214.69512547931399</v>
      </c>
      <c r="BS7" s="199"/>
      <c r="BT7" s="189">
        <f t="shared" ref="BT7:BT43" si="0">BO7-BK7</f>
        <v>23.248816826381017</v>
      </c>
      <c r="BU7" s="189">
        <f t="shared" ref="BU7:BU43" si="1">BP7-BL7</f>
        <v>29.052425141333003</v>
      </c>
      <c r="BV7" s="189">
        <f t="shared" ref="BV7:BV43" si="2">BQ7-BM7</f>
        <v>37.156128571415024</v>
      </c>
      <c r="BW7" s="256">
        <f t="shared" ref="BW7:BW43" si="3">BR7-BN7</f>
        <v>15.430665510156985</v>
      </c>
      <c r="BY7" s="190">
        <f t="shared" ref="BY7:BY43" si="4">BT7/BK7</f>
        <v>0.11375819167753923</v>
      </c>
      <c r="BZ7" s="190">
        <f t="shared" ref="BZ7:BZ43" si="5">BU7/BL7</f>
        <v>0.13790686955391707</v>
      </c>
      <c r="CA7" s="190">
        <f t="shared" ref="CA7:CA43" si="6">BV7/BM7</f>
        <v>0.20081951138936754</v>
      </c>
      <c r="CB7" s="190">
        <f t="shared" ref="CB7:CB43" si="7">BW7/BN7</f>
        <v>7.74381217430615E-2</v>
      </c>
    </row>
    <row r="8" spans="1:80" s="75" customFormat="1" x14ac:dyDescent="0.2">
      <c r="A8" s="75">
        <v>3</v>
      </c>
      <c r="B8" s="229" t="s">
        <v>137</v>
      </c>
      <c r="C8" s="67" t="s">
        <v>2</v>
      </c>
      <c r="D8" s="194">
        <v>205.32347082473001</v>
      </c>
      <c r="E8" s="194">
        <v>183.03793080205301</v>
      </c>
      <c r="F8" s="194">
        <v>185.204529508517</v>
      </c>
      <c r="G8" s="194">
        <v>292.74317688735101</v>
      </c>
      <c r="H8" s="194">
        <v>224.47513061630499</v>
      </c>
      <c r="I8" s="194">
        <v>183.38990518921699</v>
      </c>
      <c r="J8" s="194">
        <v>195.53360879070101</v>
      </c>
      <c r="K8" s="194">
        <v>282.56151055856998</v>
      </c>
      <c r="L8" s="194">
        <v>222.705832591724</v>
      </c>
      <c r="M8" s="194">
        <v>176.74719175735899</v>
      </c>
      <c r="N8" s="194">
        <v>181.180711912059</v>
      </c>
      <c r="O8" s="194">
        <v>278.75183245531599</v>
      </c>
      <c r="P8" s="194">
        <v>214.21344854848499</v>
      </c>
      <c r="Q8" s="194">
        <v>190.052738434411</v>
      </c>
      <c r="R8" s="194">
        <v>187.925178392595</v>
      </c>
      <c r="S8" s="194">
        <v>261.03695939823001</v>
      </c>
      <c r="T8" s="194">
        <v>206.38416493213401</v>
      </c>
      <c r="U8" s="194">
        <v>177.07128894082999</v>
      </c>
      <c r="V8" s="194">
        <v>175.95764113829199</v>
      </c>
      <c r="W8" s="194">
        <v>266.25960336118197</v>
      </c>
      <c r="X8" s="194">
        <v>197.03932506792299</v>
      </c>
      <c r="Y8" s="194">
        <v>162.184181026316</v>
      </c>
      <c r="Z8" s="194">
        <v>174.029223013338</v>
      </c>
      <c r="AA8" s="194">
        <v>249.17929725370601</v>
      </c>
      <c r="AB8" s="194">
        <v>191.29107912428501</v>
      </c>
      <c r="AC8" s="194">
        <v>160.579326715977</v>
      </c>
      <c r="AD8" s="194">
        <v>164.810432111876</v>
      </c>
      <c r="AE8" s="194">
        <v>240.15942056241599</v>
      </c>
      <c r="AF8" s="194">
        <v>189.48487074516601</v>
      </c>
      <c r="AG8" s="194">
        <v>151.329485151011</v>
      </c>
      <c r="AH8" s="194">
        <v>146.38562670861501</v>
      </c>
      <c r="AI8" s="194">
        <v>206.32298028656501</v>
      </c>
      <c r="AJ8" s="194">
        <v>186.826849172599</v>
      </c>
      <c r="AK8" s="194">
        <v>147.71776043975899</v>
      </c>
      <c r="AL8" s="194">
        <v>160.719029395852</v>
      </c>
      <c r="AM8" s="194">
        <v>219.74125837188299</v>
      </c>
      <c r="AN8" s="194">
        <v>166.13567568479399</v>
      </c>
      <c r="AO8" s="194">
        <v>144.13559618562701</v>
      </c>
      <c r="AP8" s="194">
        <v>150.266194367113</v>
      </c>
      <c r="AQ8" s="194">
        <v>221.35994350656</v>
      </c>
      <c r="AR8" s="194">
        <v>162.527759245211</v>
      </c>
      <c r="AS8" s="194">
        <v>136.006769790286</v>
      </c>
      <c r="AT8" s="194">
        <v>131.47703669448299</v>
      </c>
      <c r="AU8" s="194">
        <v>218.906006081573</v>
      </c>
      <c r="AV8" s="194">
        <v>156.90252095326699</v>
      </c>
      <c r="AW8" s="194">
        <v>139.66341432894001</v>
      </c>
      <c r="AX8" s="194">
        <v>135.79890341273401</v>
      </c>
      <c r="AY8" s="87">
        <v>196.350424456355</v>
      </c>
      <c r="AZ8" s="87">
        <v>165.14876340728</v>
      </c>
      <c r="BA8" s="87">
        <v>122.378475008134</v>
      </c>
      <c r="BB8" s="87">
        <v>129.38600935794801</v>
      </c>
      <c r="BC8" s="87">
        <v>199.85703405465199</v>
      </c>
      <c r="BD8" s="87">
        <v>146.569572433768</v>
      </c>
      <c r="BE8" s="87">
        <v>111.54697212878899</v>
      </c>
      <c r="BF8" s="87">
        <v>116.15184327989</v>
      </c>
      <c r="BG8" s="87">
        <v>183.50027852223801</v>
      </c>
      <c r="BH8" s="87">
        <v>144.463515518631</v>
      </c>
      <c r="BI8" s="87">
        <v>107.309002704619</v>
      </c>
      <c r="BJ8" s="87">
        <v>113.388265408173</v>
      </c>
      <c r="BK8" s="87">
        <v>171.55534137190199</v>
      </c>
      <c r="BL8" s="87">
        <v>116.430702236993</v>
      </c>
      <c r="BM8" s="87">
        <v>105.841319673968</v>
      </c>
      <c r="BN8" s="87">
        <v>112.168210788369</v>
      </c>
      <c r="BO8" s="87">
        <v>133.25758894937201</v>
      </c>
      <c r="BP8" s="87">
        <v>145.94299125565499</v>
      </c>
      <c r="BQ8" s="87">
        <v>139.440765396785</v>
      </c>
      <c r="BR8" s="163">
        <v>159.743353147356</v>
      </c>
      <c r="BS8" s="199"/>
      <c r="BT8" s="189">
        <f t="shared" si="0"/>
        <v>-38.297752422529982</v>
      </c>
      <c r="BU8" s="189">
        <f t="shared" si="1"/>
        <v>29.512289018661988</v>
      </c>
      <c r="BV8" s="189">
        <f t="shared" si="2"/>
        <v>33.599445722816995</v>
      </c>
      <c r="BW8" s="256">
        <f t="shared" si="3"/>
        <v>47.575142358987009</v>
      </c>
      <c r="BY8" s="190">
        <f t="shared" si="4"/>
        <v>-0.22323847288151261</v>
      </c>
      <c r="BZ8" s="190">
        <f t="shared" si="5"/>
        <v>0.25347514402678906</v>
      </c>
      <c r="CA8" s="190">
        <f t="shared" si="6"/>
        <v>0.31745112236238376</v>
      </c>
      <c r="CB8" s="190">
        <f t="shared" si="7"/>
        <v>0.42414104695623972</v>
      </c>
    </row>
    <row r="9" spans="1:80" s="75" customFormat="1" x14ac:dyDescent="0.2">
      <c r="A9" s="75">
        <v>4</v>
      </c>
      <c r="B9" s="229" t="s">
        <v>138</v>
      </c>
      <c r="C9" s="67" t="s">
        <v>3</v>
      </c>
      <c r="D9" s="194">
        <v>14.773085820175901</v>
      </c>
      <c r="E9" s="194">
        <v>13.9509829122831</v>
      </c>
      <c r="F9" s="194">
        <v>11.4261845007691</v>
      </c>
      <c r="G9" s="194">
        <v>14.218316840625601</v>
      </c>
      <c r="H9" s="194">
        <v>14.8911058889401</v>
      </c>
      <c r="I9" s="194">
        <v>12.3802735608121</v>
      </c>
      <c r="J9" s="194">
        <v>9.4733638118180608</v>
      </c>
      <c r="K9" s="194">
        <v>12.6775261526269</v>
      </c>
      <c r="L9" s="194">
        <v>14.391853135718801</v>
      </c>
      <c r="M9" s="194">
        <v>12.2214336020335</v>
      </c>
      <c r="N9" s="194">
        <v>9.7656032475569692</v>
      </c>
      <c r="O9" s="194">
        <v>13.834190866903899</v>
      </c>
      <c r="P9" s="194">
        <v>13.50297092457</v>
      </c>
      <c r="Q9" s="194">
        <v>11.1784978518637</v>
      </c>
      <c r="R9" s="194">
        <v>9.3729814407644501</v>
      </c>
      <c r="S9" s="194">
        <v>11.304273269729199</v>
      </c>
      <c r="T9" s="194">
        <v>12.051088679432899</v>
      </c>
      <c r="U9" s="194">
        <v>10.4823060976316</v>
      </c>
      <c r="V9" s="194">
        <v>8.7158919781583801</v>
      </c>
      <c r="W9" s="194">
        <v>10.8122592705821</v>
      </c>
      <c r="X9" s="194">
        <v>12.1557954354692</v>
      </c>
      <c r="Y9" s="194">
        <v>9.3192051948784602</v>
      </c>
      <c r="Z9" s="194">
        <v>7.5920279648038802</v>
      </c>
      <c r="AA9" s="194">
        <v>9.8871918862217907</v>
      </c>
      <c r="AB9" s="194">
        <v>10.2223974096439</v>
      </c>
      <c r="AC9" s="194">
        <v>8.3322071355296199</v>
      </c>
      <c r="AD9" s="194">
        <v>7.6583351858521098</v>
      </c>
      <c r="AE9" s="194">
        <v>8.1245613310201392</v>
      </c>
      <c r="AF9" s="194">
        <v>8.1311056451697894</v>
      </c>
      <c r="AG9" s="194">
        <v>7.4904040397992402</v>
      </c>
      <c r="AH9" s="194">
        <v>6.6794278622578096</v>
      </c>
      <c r="AI9" s="194">
        <v>7.7750958910970001</v>
      </c>
      <c r="AJ9" s="194">
        <v>8.5857986681125897</v>
      </c>
      <c r="AK9" s="194">
        <v>6.7146124838071701</v>
      </c>
      <c r="AL9" s="194">
        <v>6.0801278920089104</v>
      </c>
      <c r="AM9" s="194">
        <v>7.4983048777768797</v>
      </c>
      <c r="AN9" s="194">
        <v>7.4715386696274502</v>
      </c>
      <c r="AO9" s="194">
        <v>6.1817476737639403</v>
      </c>
      <c r="AP9" s="194">
        <v>6.0701468256385898</v>
      </c>
      <c r="AQ9" s="194">
        <v>6.74319370047216</v>
      </c>
      <c r="AR9" s="194">
        <v>5.8488208146367402</v>
      </c>
      <c r="AS9" s="194">
        <v>5.1211271690795703</v>
      </c>
      <c r="AT9" s="194">
        <v>4.7308639718607903</v>
      </c>
      <c r="AU9" s="194">
        <v>5.5405187940203096</v>
      </c>
      <c r="AV9" s="194">
        <v>5.6384287975548002</v>
      </c>
      <c r="AW9" s="194">
        <v>4.9657373707948702</v>
      </c>
      <c r="AX9" s="194">
        <v>4.7561737522929102</v>
      </c>
      <c r="AY9" s="87">
        <v>5.3070602475864499</v>
      </c>
      <c r="AZ9" s="87">
        <v>5.1649300655554802</v>
      </c>
      <c r="BA9" s="87">
        <v>4.1446593117167696</v>
      </c>
      <c r="BB9" s="87">
        <v>4.3901447700343397</v>
      </c>
      <c r="BC9" s="87">
        <v>4.8820507114789997</v>
      </c>
      <c r="BD9" s="87">
        <v>4.9574403514348901</v>
      </c>
      <c r="BE9" s="87">
        <v>4.3378595245539602</v>
      </c>
      <c r="BF9" s="87">
        <v>4.0126067920237203</v>
      </c>
      <c r="BG9" s="87">
        <v>4.7617463442583796</v>
      </c>
      <c r="BH9" s="87">
        <v>5.2117230505810896</v>
      </c>
      <c r="BI9" s="87">
        <v>4.6058632389109402</v>
      </c>
      <c r="BJ9" s="87">
        <v>4.1971921012941804</v>
      </c>
      <c r="BK9" s="87">
        <v>5.6343760863843002</v>
      </c>
      <c r="BL9" s="87">
        <v>5.7488651327399198</v>
      </c>
      <c r="BM9" s="87">
        <v>4.9616127223652899</v>
      </c>
      <c r="BN9" s="87">
        <v>4.3772881937666099</v>
      </c>
      <c r="BO9" s="87">
        <v>5.6829095877771403</v>
      </c>
      <c r="BP9" s="87">
        <v>7.18799381474338</v>
      </c>
      <c r="BQ9" s="87">
        <v>6.3207551222375997</v>
      </c>
      <c r="BR9" s="163">
        <v>5.1980921545754999</v>
      </c>
      <c r="BS9" s="199"/>
      <c r="BT9" s="189">
        <f t="shared" si="0"/>
        <v>4.8533501392840073E-2</v>
      </c>
      <c r="BU9" s="189">
        <f t="shared" si="1"/>
        <v>1.4391286820034601</v>
      </c>
      <c r="BV9" s="189">
        <f t="shared" si="2"/>
        <v>1.3591423998723098</v>
      </c>
      <c r="BW9" s="256">
        <f t="shared" si="3"/>
        <v>0.82080396080888995</v>
      </c>
      <c r="BY9" s="190">
        <f t="shared" si="4"/>
        <v>8.6138199951052725E-3</v>
      </c>
      <c r="BZ9" s="190">
        <f t="shared" si="5"/>
        <v>0.25033265675473737</v>
      </c>
      <c r="CA9" s="190">
        <f t="shared" si="6"/>
        <v>0.2739315774779742</v>
      </c>
      <c r="CB9" s="190">
        <f t="shared" si="7"/>
        <v>0.18751426099331076</v>
      </c>
    </row>
    <row r="10" spans="1:80" s="75" customFormat="1" x14ac:dyDescent="0.2">
      <c r="A10" s="75">
        <v>5</v>
      </c>
      <c r="B10" s="229" t="s">
        <v>139</v>
      </c>
      <c r="C10" s="67" t="s">
        <v>36</v>
      </c>
      <c r="D10" s="194">
        <v>562.51606506554197</v>
      </c>
      <c r="E10" s="194">
        <v>464.70974488335497</v>
      </c>
      <c r="F10" s="194">
        <v>519.36466271693803</v>
      </c>
      <c r="G10" s="194">
        <v>620.96804803125895</v>
      </c>
      <c r="H10" s="194">
        <v>592.84037234215498</v>
      </c>
      <c r="I10" s="194">
        <v>398.10310555222298</v>
      </c>
      <c r="J10" s="194">
        <v>374.24589408406302</v>
      </c>
      <c r="K10" s="194">
        <v>479.79588299620002</v>
      </c>
      <c r="L10" s="194">
        <v>623.16183556780504</v>
      </c>
      <c r="M10" s="194">
        <v>395.28541265944898</v>
      </c>
      <c r="N10" s="194">
        <v>357.67508867663298</v>
      </c>
      <c r="O10" s="194">
        <v>548.68993311813495</v>
      </c>
      <c r="P10" s="194">
        <v>593.343351582026</v>
      </c>
      <c r="Q10" s="194">
        <v>399.63508153162701</v>
      </c>
      <c r="R10" s="194">
        <v>356.23799837049899</v>
      </c>
      <c r="S10" s="194">
        <v>428.15467387306802</v>
      </c>
      <c r="T10" s="194">
        <v>478.50608063324398</v>
      </c>
      <c r="U10" s="194">
        <v>400.88716879048502</v>
      </c>
      <c r="V10" s="194">
        <v>343.98533768488699</v>
      </c>
      <c r="W10" s="194">
        <v>427.868130607056</v>
      </c>
      <c r="X10" s="194">
        <v>431.940629290907</v>
      </c>
      <c r="Y10" s="194">
        <v>339.28598387355402</v>
      </c>
      <c r="Z10" s="194">
        <v>303.30183707789303</v>
      </c>
      <c r="AA10" s="194">
        <v>315.08256528856799</v>
      </c>
      <c r="AB10" s="194">
        <v>320.06888509404502</v>
      </c>
      <c r="AC10" s="194">
        <v>301.81052874397898</v>
      </c>
      <c r="AD10" s="194">
        <v>278.31422926591398</v>
      </c>
      <c r="AE10" s="194">
        <v>320.815520906389</v>
      </c>
      <c r="AF10" s="194">
        <v>314.10403392794802</v>
      </c>
      <c r="AG10" s="194">
        <v>279.34728288026997</v>
      </c>
      <c r="AH10" s="194">
        <v>259.53567498484301</v>
      </c>
      <c r="AI10" s="194">
        <v>303.02051287150601</v>
      </c>
      <c r="AJ10" s="194">
        <v>374.71383343725699</v>
      </c>
      <c r="AK10" s="194">
        <v>309.73290388158603</v>
      </c>
      <c r="AL10" s="194">
        <v>303.32943422660799</v>
      </c>
      <c r="AM10" s="194">
        <v>372.55238274779998</v>
      </c>
      <c r="AN10" s="194">
        <v>353.85088561206101</v>
      </c>
      <c r="AO10" s="194">
        <v>319.96773902915902</v>
      </c>
      <c r="AP10" s="194">
        <v>301.010528554632</v>
      </c>
      <c r="AQ10" s="194">
        <v>378.14164137535698</v>
      </c>
      <c r="AR10" s="194">
        <v>410.80743049437802</v>
      </c>
      <c r="AS10" s="194">
        <v>338.37410206226298</v>
      </c>
      <c r="AT10" s="194">
        <v>325.49327209037199</v>
      </c>
      <c r="AU10" s="194">
        <v>350.82330182519502</v>
      </c>
      <c r="AV10" s="194">
        <v>363.66771926558499</v>
      </c>
      <c r="AW10" s="194">
        <v>317.11482119957401</v>
      </c>
      <c r="AX10" s="194">
        <v>329.77736645203998</v>
      </c>
      <c r="AY10" s="87">
        <v>362.77920039104401</v>
      </c>
      <c r="AZ10" s="87">
        <v>342.079869024998</v>
      </c>
      <c r="BA10" s="87">
        <v>299.58587044268899</v>
      </c>
      <c r="BB10" s="87">
        <v>311.49002553027998</v>
      </c>
      <c r="BC10" s="87">
        <v>343.87127351040903</v>
      </c>
      <c r="BD10" s="87">
        <v>352.28486848586499</v>
      </c>
      <c r="BE10" s="87">
        <v>313.56185218434899</v>
      </c>
      <c r="BF10" s="87">
        <v>322.76485418378502</v>
      </c>
      <c r="BG10" s="87">
        <v>343.02820874640798</v>
      </c>
      <c r="BH10" s="87">
        <v>294.165210865115</v>
      </c>
      <c r="BI10" s="87">
        <v>274.06597596087101</v>
      </c>
      <c r="BJ10" s="87">
        <v>275.08255300964402</v>
      </c>
      <c r="BK10" s="87">
        <v>386.03636941634301</v>
      </c>
      <c r="BL10" s="87">
        <v>326.73723504386402</v>
      </c>
      <c r="BM10" s="87">
        <v>300.50342983382598</v>
      </c>
      <c r="BN10" s="87">
        <v>261.03786536780098</v>
      </c>
      <c r="BO10" s="87">
        <v>316.51395918278899</v>
      </c>
      <c r="BP10" s="87">
        <v>341.33754137544997</v>
      </c>
      <c r="BQ10" s="87">
        <v>315.06678345766102</v>
      </c>
      <c r="BR10" s="163">
        <v>304.87032240255502</v>
      </c>
      <c r="BS10" s="199"/>
      <c r="BT10" s="189">
        <f t="shared" si="0"/>
        <v>-69.522410233554012</v>
      </c>
      <c r="BU10" s="189">
        <f t="shared" si="1"/>
        <v>14.600306331585955</v>
      </c>
      <c r="BV10" s="189">
        <f t="shared" si="2"/>
        <v>14.563353623835042</v>
      </c>
      <c r="BW10" s="256">
        <f t="shared" si="3"/>
        <v>43.832457034754043</v>
      </c>
      <c r="BY10" s="190">
        <f t="shared" si="4"/>
        <v>-0.18009290248653642</v>
      </c>
      <c r="BZ10" s="190">
        <f t="shared" si="5"/>
        <v>4.4685162159818985E-2</v>
      </c>
      <c r="CA10" s="190">
        <f t="shared" si="6"/>
        <v>4.8463186033811209E-2</v>
      </c>
      <c r="CB10" s="190">
        <f t="shared" si="7"/>
        <v>0.16791608747257544</v>
      </c>
    </row>
    <row r="11" spans="1:80" s="75" customFormat="1" x14ac:dyDescent="0.2">
      <c r="A11" s="75">
        <v>6</v>
      </c>
      <c r="B11" s="229" t="s">
        <v>140</v>
      </c>
      <c r="C11" s="67" t="s">
        <v>37</v>
      </c>
      <c r="D11" s="194">
        <v>1105.02600627116</v>
      </c>
      <c r="E11" s="194">
        <v>1076.41913550757</v>
      </c>
      <c r="F11" s="194">
        <v>1051.2994049993899</v>
      </c>
      <c r="G11" s="194">
        <v>1368.0248887865901</v>
      </c>
      <c r="H11" s="194">
        <v>1164.19711683474</v>
      </c>
      <c r="I11" s="194">
        <v>1150.3818999610301</v>
      </c>
      <c r="J11" s="194">
        <v>984.43957008709503</v>
      </c>
      <c r="K11" s="194">
        <v>1141.16806411014</v>
      </c>
      <c r="L11" s="194">
        <v>1199.26133276166</v>
      </c>
      <c r="M11" s="194">
        <v>1155.2280269486801</v>
      </c>
      <c r="N11" s="194">
        <v>1122.8234461427401</v>
      </c>
      <c r="O11" s="194">
        <v>1155.3870404050399</v>
      </c>
      <c r="P11" s="194">
        <v>1081.8626708977499</v>
      </c>
      <c r="Q11" s="194">
        <v>1059.3586393036001</v>
      </c>
      <c r="R11" s="194">
        <v>1053.486806464</v>
      </c>
      <c r="S11" s="194">
        <v>1018.6411532936499</v>
      </c>
      <c r="T11" s="194">
        <v>1178.33943084015</v>
      </c>
      <c r="U11" s="194">
        <v>1121.6457270313899</v>
      </c>
      <c r="V11" s="194">
        <v>962.39388552247704</v>
      </c>
      <c r="W11" s="194">
        <v>1126.7062050710499</v>
      </c>
      <c r="X11" s="194">
        <v>970.08893815200304</v>
      </c>
      <c r="Y11" s="194">
        <v>1018.02964811201</v>
      </c>
      <c r="Z11" s="194">
        <v>991.31590206844896</v>
      </c>
      <c r="AA11" s="194">
        <v>997.59855973160802</v>
      </c>
      <c r="AB11" s="194">
        <v>1028.16277981657</v>
      </c>
      <c r="AC11" s="194">
        <v>998.12828536149004</v>
      </c>
      <c r="AD11" s="194">
        <v>1035.14767784382</v>
      </c>
      <c r="AE11" s="194">
        <v>1031.0811444728199</v>
      </c>
      <c r="AF11" s="194">
        <v>971.87254799902996</v>
      </c>
      <c r="AG11" s="194">
        <v>1214.3413978763399</v>
      </c>
      <c r="AH11" s="194">
        <v>1027.64697159052</v>
      </c>
      <c r="AI11" s="194">
        <v>926.54849551205996</v>
      </c>
      <c r="AJ11" s="194">
        <v>1009.2210532392</v>
      </c>
      <c r="AK11" s="194">
        <v>1007.96910720351</v>
      </c>
      <c r="AL11" s="194">
        <v>1045.74830500848</v>
      </c>
      <c r="AM11" s="194">
        <v>1067.5713970705999</v>
      </c>
      <c r="AN11" s="194">
        <v>1067.93581042143</v>
      </c>
      <c r="AO11" s="194">
        <v>1034.8905482836699</v>
      </c>
      <c r="AP11" s="194">
        <v>1029.2124282909399</v>
      </c>
      <c r="AQ11" s="194">
        <v>1072.54543667495</v>
      </c>
      <c r="AR11" s="194">
        <v>1111.3883293500701</v>
      </c>
      <c r="AS11" s="194">
        <v>1100.2376954426099</v>
      </c>
      <c r="AT11" s="194">
        <v>1020.6330307701299</v>
      </c>
      <c r="AU11" s="194">
        <v>1107.1579435082899</v>
      </c>
      <c r="AV11" s="194">
        <v>868.68185260796599</v>
      </c>
      <c r="AW11" s="194">
        <v>947.79911644261006</v>
      </c>
      <c r="AX11" s="194">
        <v>933.96689807580299</v>
      </c>
      <c r="AY11" s="87">
        <v>950.98960018305604</v>
      </c>
      <c r="AZ11" s="87">
        <v>1359.1735111229</v>
      </c>
      <c r="BA11" s="87">
        <v>737.23443057328598</v>
      </c>
      <c r="BB11" s="87">
        <v>599.14588210166596</v>
      </c>
      <c r="BC11" s="87">
        <v>592.455993697135</v>
      </c>
      <c r="BD11" s="87">
        <v>928.52672595814295</v>
      </c>
      <c r="BE11" s="87">
        <v>1121.8289220234601</v>
      </c>
      <c r="BF11" s="87">
        <v>1004.21752039169</v>
      </c>
      <c r="BG11" s="87">
        <v>1066.87266691178</v>
      </c>
      <c r="BH11" s="87">
        <v>1176.98086383852</v>
      </c>
      <c r="BI11" s="87">
        <v>557.28637043758602</v>
      </c>
      <c r="BJ11" s="87">
        <v>996.85921364208195</v>
      </c>
      <c r="BK11" s="87">
        <v>1092.2017693083501</v>
      </c>
      <c r="BL11" s="87">
        <v>965.28415745067798</v>
      </c>
      <c r="BM11" s="87">
        <v>957.59575777317298</v>
      </c>
      <c r="BN11" s="87">
        <v>951.42088103532205</v>
      </c>
      <c r="BO11" s="87">
        <v>928.58878943406</v>
      </c>
      <c r="BP11" s="87">
        <v>1000.56947718634</v>
      </c>
      <c r="BQ11" s="87">
        <v>961.67609668520697</v>
      </c>
      <c r="BR11" s="163">
        <v>980.17298136648697</v>
      </c>
      <c r="BS11" s="199"/>
      <c r="BT11" s="189">
        <f t="shared" si="0"/>
        <v>-163.61297987429009</v>
      </c>
      <c r="BU11" s="189">
        <f t="shared" si="1"/>
        <v>35.285319735662029</v>
      </c>
      <c r="BV11" s="189">
        <f t="shared" si="2"/>
        <v>4.0803389120339943</v>
      </c>
      <c r="BW11" s="256">
        <f t="shared" si="3"/>
        <v>28.752100331164911</v>
      </c>
      <c r="BY11" s="190">
        <f t="shared" si="4"/>
        <v>-0.14980105734300356</v>
      </c>
      <c r="BZ11" s="190">
        <f t="shared" si="5"/>
        <v>3.6554334247907681E-2</v>
      </c>
      <c r="CA11" s="190">
        <f t="shared" si="6"/>
        <v>4.2610244238367959E-3</v>
      </c>
      <c r="CB11" s="190">
        <f t="shared" si="7"/>
        <v>3.0220169542502895E-2</v>
      </c>
    </row>
    <row r="12" spans="1:80" s="75" customFormat="1" x14ac:dyDescent="0.2">
      <c r="A12" s="75">
        <v>7</v>
      </c>
      <c r="B12" s="229" t="s">
        <v>141</v>
      </c>
      <c r="C12" s="67" t="s">
        <v>38</v>
      </c>
      <c r="D12" s="194">
        <v>868.041472032211</v>
      </c>
      <c r="E12" s="194">
        <v>922.28029804135099</v>
      </c>
      <c r="F12" s="194">
        <v>882.46363225194204</v>
      </c>
      <c r="G12" s="194">
        <v>922.16535079278003</v>
      </c>
      <c r="H12" s="194">
        <v>776.87849542307004</v>
      </c>
      <c r="I12" s="194">
        <v>793.55581164095304</v>
      </c>
      <c r="J12" s="194">
        <v>707.93458683616802</v>
      </c>
      <c r="K12" s="194">
        <v>783.43810344746498</v>
      </c>
      <c r="L12" s="194">
        <v>856.86117319632103</v>
      </c>
      <c r="M12" s="194">
        <v>878.63431244933997</v>
      </c>
      <c r="N12" s="194">
        <v>852.10554113887599</v>
      </c>
      <c r="O12" s="194">
        <v>888.63523587863403</v>
      </c>
      <c r="P12" s="194">
        <v>879.46668702392503</v>
      </c>
      <c r="Q12" s="194">
        <v>852.45417833216402</v>
      </c>
      <c r="R12" s="194">
        <v>870.97590707430595</v>
      </c>
      <c r="S12" s="194">
        <v>933.92488847538095</v>
      </c>
      <c r="T12" s="194">
        <v>896.777986886299</v>
      </c>
      <c r="U12" s="194">
        <v>857.07663476879895</v>
      </c>
      <c r="V12" s="194">
        <v>892.91534468413602</v>
      </c>
      <c r="W12" s="194">
        <v>916.52969948516602</v>
      </c>
      <c r="X12" s="194">
        <v>795.28859392297795</v>
      </c>
      <c r="Y12" s="194">
        <v>824.01896703626801</v>
      </c>
      <c r="Z12" s="194">
        <v>797.56571283870301</v>
      </c>
      <c r="AA12" s="194">
        <v>833.82847922118299</v>
      </c>
      <c r="AB12" s="194">
        <v>775.13024503443501</v>
      </c>
      <c r="AC12" s="194">
        <v>817.17514517709606</v>
      </c>
      <c r="AD12" s="194">
        <v>765.82690400575996</v>
      </c>
      <c r="AE12" s="194">
        <v>832.11170273257903</v>
      </c>
      <c r="AF12" s="194">
        <v>803.53837949512695</v>
      </c>
      <c r="AG12" s="194">
        <v>866.83217496868599</v>
      </c>
      <c r="AH12" s="194">
        <v>819.28330038056799</v>
      </c>
      <c r="AI12" s="194">
        <v>854.92725204176304</v>
      </c>
      <c r="AJ12" s="194">
        <v>823.81528279255599</v>
      </c>
      <c r="AK12" s="194">
        <v>854.21913390874704</v>
      </c>
      <c r="AL12" s="194">
        <v>836.92966627034195</v>
      </c>
      <c r="AM12" s="194">
        <v>909.49536990556396</v>
      </c>
      <c r="AN12" s="194">
        <v>820.01278149636596</v>
      </c>
      <c r="AO12" s="194">
        <v>862.59571482125102</v>
      </c>
      <c r="AP12" s="194">
        <v>840.15733922322704</v>
      </c>
      <c r="AQ12" s="194">
        <v>860.52421652571104</v>
      </c>
      <c r="AR12" s="194">
        <v>836.66423352188201</v>
      </c>
      <c r="AS12" s="194">
        <v>871.88756724267103</v>
      </c>
      <c r="AT12" s="194">
        <v>863.143555951856</v>
      </c>
      <c r="AU12" s="194">
        <v>886.65616235531502</v>
      </c>
      <c r="AV12" s="194">
        <v>754.756861371014</v>
      </c>
      <c r="AW12" s="194">
        <v>759.51414918050898</v>
      </c>
      <c r="AX12" s="194">
        <v>733.144219280583</v>
      </c>
      <c r="AY12" s="87">
        <v>760.10886054959406</v>
      </c>
      <c r="AZ12" s="87">
        <v>685.17310765444097</v>
      </c>
      <c r="BA12" s="87">
        <v>746.32875824182997</v>
      </c>
      <c r="BB12" s="87">
        <v>689.07034183168696</v>
      </c>
      <c r="BC12" s="87">
        <v>719.23368012015499</v>
      </c>
      <c r="BD12" s="87">
        <v>689.50368352826604</v>
      </c>
      <c r="BE12" s="87">
        <v>745.04485002554395</v>
      </c>
      <c r="BF12" s="87">
        <v>664.73836705565395</v>
      </c>
      <c r="BG12" s="87">
        <v>716.26483890339398</v>
      </c>
      <c r="BH12" s="87">
        <v>650.63480528847299</v>
      </c>
      <c r="BI12" s="87">
        <v>719.77885251371504</v>
      </c>
      <c r="BJ12" s="87">
        <v>652.89109903144299</v>
      </c>
      <c r="BK12" s="87">
        <v>683.44883727737897</v>
      </c>
      <c r="BL12" s="87">
        <v>626.96807770868895</v>
      </c>
      <c r="BM12" s="87">
        <v>666.74508951755502</v>
      </c>
      <c r="BN12" s="87">
        <v>623.18453962679598</v>
      </c>
      <c r="BO12" s="87">
        <v>681.22043061989996</v>
      </c>
      <c r="BP12" s="87">
        <v>532.74226489733599</v>
      </c>
      <c r="BQ12" s="87">
        <v>619.78216510293396</v>
      </c>
      <c r="BR12" s="163">
        <v>598.03119109985903</v>
      </c>
      <c r="BS12" s="199"/>
      <c r="BT12" s="189">
        <f t="shared" si="0"/>
        <v>-2.2284066574790131</v>
      </c>
      <c r="BU12" s="189">
        <f t="shared" si="1"/>
        <v>-94.225812811352966</v>
      </c>
      <c r="BV12" s="189">
        <f t="shared" si="2"/>
        <v>-46.962924414621057</v>
      </c>
      <c r="BW12" s="256">
        <f t="shared" si="3"/>
        <v>-25.153348526936952</v>
      </c>
      <c r="BY12" s="190">
        <f t="shared" si="4"/>
        <v>-3.2605317851680097E-3</v>
      </c>
      <c r="BZ12" s="190">
        <f t="shared" si="5"/>
        <v>-0.15028805478535628</v>
      </c>
      <c r="CA12" s="190">
        <f t="shared" si="6"/>
        <v>-7.0436100922171924E-2</v>
      </c>
      <c r="CB12" s="190">
        <f t="shared" si="7"/>
        <v>-4.0362600365536086E-2</v>
      </c>
    </row>
    <row r="13" spans="1:80" s="75" customFormat="1" x14ac:dyDescent="0.2">
      <c r="A13" s="75">
        <v>8</v>
      </c>
      <c r="B13" s="229" t="s">
        <v>142</v>
      </c>
      <c r="C13" s="67" t="s">
        <v>39</v>
      </c>
      <c r="D13" s="194">
        <v>1614.8987831069601</v>
      </c>
      <c r="E13" s="194">
        <v>1588.10922317214</v>
      </c>
      <c r="F13" s="194">
        <v>1521.6040180043401</v>
      </c>
      <c r="G13" s="194">
        <v>1498.6372801083101</v>
      </c>
      <c r="H13" s="194">
        <v>952.40553227662895</v>
      </c>
      <c r="I13" s="194">
        <v>855.14122206612103</v>
      </c>
      <c r="J13" s="194">
        <v>749.52278041223701</v>
      </c>
      <c r="K13" s="194">
        <v>1072.7797136148799</v>
      </c>
      <c r="L13" s="194">
        <v>1542.56169075209</v>
      </c>
      <c r="M13" s="194">
        <v>1582.8333073435599</v>
      </c>
      <c r="N13" s="194">
        <v>1350.3106766189101</v>
      </c>
      <c r="O13" s="194">
        <v>1449.6523483083399</v>
      </c>
      <c r="P13" s="194">
        <v>1449.5812896970599</v>
      </c>
      <c r="Q13" s="194">
        <v>1485.2951686014901</v>
      </c>
      <c r="R13" s="194">
        <v>1264.1265845984899</v>
      </c>
      <c r="S13" s="194">
        <v>1322.7137136896099</v>
      </c>
      <c r="T13" s="194">
        <v>1238.6187630433701</v>
      </c>
      <c r="U13" s="194">
        <v>1236.72380553157</v>
      </c>
      <c r="V13" s="194">
        <v>1064.5616063510399</v>
      </c>
      <c r="W13" s="194">
        <v>1173.95483845287</v>
      </c>
      <c r="X13" s="194">
        <v>1192.70948102954</v>
      </c>
      <c r="Y13" s="194">
        <v>1221.84340387066</v>
      </c>
      <c r="Z13" s="194">
        <v>1140.3528593521601</v>
      </c>
      <c r="AA13" s="194">
        <v>1221.85027832373</v>
      </c>
      <c r="AB13" s="194">
        <v>1241.7144397438799</v>
      </c>
      <c r="AC13" s="194">
        <v>1233.93764890598</v>
      </c>
      <c r="AD13" s="194">
        <v>1120.5784013121099</v>
      </c>
      <c r="AE13" s="194">
        <v>1247.27703712896</v>
      </c>
      <c r="AF13" s="194">
        <v>1326.0975180321</v>
      </c>
      <c r="AG13" s="194">
        <v>1343.09763577128</v>
      </c>
      <c r="AH13" s="194">
        <v>1192.35248433896</v>
      </c>
      <c r="AI13" s="194">
        <v>1196.5301610761401</v>
      </c>
      <c r="AJ13" s="194">
        <v>1275.91768508736</v>
      </c>
      <c r="AK13" s="194">
        <v>1289.6329811687201</v>
      </c>
      <c r="AL13" s="194">
        <v>1224.1946544774</v>
      </c>
      <c r="AM13" s="194">
        <v>1255.91427856683</v>
      </c>
      <c r="AN13" s="194">
        <v>1232.51027089118</v>
      </c>
      <c r="AO13" s="194">
        <v>1225.37768875499</v>
      </c>
      <c r="AP13" s="194">
        <v>1166.7512215399699</v>
      </c>
      <c r="AQ13" s="194">
        <v>1238.10598936679</v>
      </c>
      <c r="AR13" s="194">
        <v>1179.0609851152101</v>
      </c>
      <c r="AS13" s="194">
        <v>1219.1972658484699</v>
      </c>
      <c r="AT13" s="194">
        <v>1094.6999128840901</v>
      </c>
      <c r="AU13" s="194">
        <v>1151.00197783507</v>
      </c>
      <c r="AV13" s="194">
        <v>1554.37152378361</v>
      </c>
      <c r="AW13" s="194">
        <v>1527.2307338323101</v>
      </c>
      <c r="AX13" s="194">
        <v>1467.05771509189</v>
      </c>
      <c r="AY13" s="87">
        <v>1303.03545601626</v>
      </c>
      <c r="AZ13" s="87">
        <v>1192.83381861369</v>
      </c>
      <c r="BA13" s="87">
        <v>1162.31370610156</v>
      </c>
      <c r="BB13" s="87">
        <v>998.21850510317995</v>
      </c>
      <c r="BC13" s="87">
        <v>1220.0968265310701</v>
      </c>
      <c r="BD13" s="87">
        <v>1249.5733677390699</v>
      </c>
      <c r="BE13" s="87">
        <v>1260.1830694632799</v>
      </c>
      <c r="BF13" s="87">
        <v>1143.01233809358</v>
      </c>
      <c r="BG13" s="87">
        <v>1285.901141045</v>
      </c>
      <c r="BH13" s="87">
        <v>1333.64045144733</v>
      </c>
      <c r="BI13" s="87">
        <v>1341.3129374401601</v>
      </c>
      <c r="BJ13" s="87">
        <v>1292.4838637489499</v>
      </c>
      <c r="BK13" s="87">
        <v>1167.1862604957601</v>
      </c>
      <c r="BL13" s="87">
        <v>1239.36719478899</v>
      </c>
      <c r="BM13" s="87">
        <v>1217.95703268488</v>
      </c>
      <c r="BN13" s="87">
        <v>1169.9910793051599</v>
      </c>
      <c r="BO13" s="87">
        <v>1210.3625376928001</v>
      </c>
      <c r="BP13" s="87">
        <v>1171.32977978652</v>
      </c>
      <c r="BQ13" s="87">
        <v>1147.4683923960099</v>
      </c>
      <c r="BR13" s="163">
        <v>1150.26889141267</v>
      </c>
      <c r="BS13" s="199"/>
      <c r="BT13" s="189">
        <f t="shared" si="0"/>
        <v>43.176277197040008</v>
      </c>
      <c r="BU13" s="189">
        <f t="shared" si="1"/>
        <v>-68.03741500246997</v>
      </c>
      <c r="BV13" s="189">
        <f t="shared" si="2"/>
        <v>-70.488640288870101</v>
      </c>
      <c r="BW13" s="256">
        <f t="shared" si="3"/>
        <v>-19.722187892489956</v>
      </c>
      <c r="BY13" s="190">
        <f t="shared" si="4"/>
        <v>3.6991762718917687E-2</v>
      </c>
      <c r="BZ13" s="190">
        <f t="shared" si="5"/>
        <v>-5.4896898424081464E-2</v>
      </c>
      <c r="CA13" s="190">
        <f t="shared" si="6"/>
        <v>-5.7874488505956605E-2</v>
      </c>
      <c r="CB13" s="190">
        <f t="shared" si="7"/>
        <v>-1.6856699372616298E-2</v>
      </c>
    </row>
    <row r="14" spans="1:80" s="75" customFormat="1" x14ac:dyDescent="0.2">
      <c r="A14" s="75">
        <v>9</v>
      </c>
      <c r="B14" s="229" t="s">
        <v>143</v>
      </c>
      <c r="C14" s="67" t="s">
        <v>4</v>
      </c>
      <c r="D14" s="194">
        <v>6.6021395080023204</v>
      </c>
      <c r="E14" s="194">
        <v>6.6006761589760199</v>
      </c>
      <c r="F14" s="194">
        <v>6.6766602793962102</v>
      </c>
      <c r="G14" s="194">
        <v>7.6750998285552701</v>
      </c>
      <c r="H14" s="194">
        <v>5.4098398486324397</v>
      </c>
      <c r="I14" s="194">
        <v>5.6110429375155304</v>
      </c>
      <c r="J14" s="194">
        <v>5.5797027299681297</v>
      </c>
      <c r="K14" s="194">
        <v>5.5577225754994304</v>
      </c>
      <c r="L14" s="194">
        <v>5.1638783849879504</v>
      </c>
      <c r="M14" s="194">
        <v>5.20868109485885</v>
      </c>
      <c r="N14" s="194">
        <v>5.3180702410527099</v>
      </c>
      <c r="O14" s="194">
        <v>5.6217739308977199</v>
      </c>
      <c r="P14" s="194">
        <v>4.7810121003843102</v>
      </c>
      <c r="Q14" s="194">
        <v>4.9321539643421897</v>
      </c>
      <c r="R14" s="194">
        <v>4.9515505455959703</v>
      </c>
      <c r="S14" s="194">
        <v>4.9265764266158296</v>
      </c>
      <c r="T14" s="194">
        <v>4.7264333602536999</v>
      </c>
      <c r="U14" s="194">
        <v>4.72266068068578</v>
      </c>
      <c r="V14" s="194">
        <v>4.8073125819052498</v>
      </c>
      <c r="W14" s="194">
        <v>4.8978496359805703</v>
      </c>
      <c r="X14" s="194">
        <v>4.2058911837181601</v>
      </c>
      <c r="Y14" s="194">
        <v>4.3607592003616498</v>
      </c>
      <c r="Z14" s="194">
        <v>4.3932858655758702</v>
      </c>
      <c r="AA14" s="194">
        <v>4.3319499509194097</v>
      </c>
      <c r="AB14" s="194">
        <v>3.4867074082649001</v>
      </c>
      <c r="AC14" s="194">
        <v>3.6544969808983798</v>
      </c>
      <c r="AD14" s="194">
        <v>3.70330460729945</v>
      </c>
      <c r="AE14" s="194">
        <v>3.7003214826212298</v>
      </c>
      <c r="AF14" s="194">
        <v>2.9231114520047101</v>
      </c>
      <c r="AG14" s="194">
        <v>3.0990046037823098</v>
      </c>
      <c r="AH14" s="194">
        <v>3.0928431471062998</v>
      </c>
      <c r="AI14" s="194">
        <v>3.1116352393385101</v>
      </c>
      <c r="AJ14" s="194">
        <v>2.8574785296964298</v>
      </c>
      <c r="AK14" s="194">
        <v>3.0497556645398798</v>
      </c>
      <c r="AL14" s="194">
        <v>3.1303648752620501</v>
      </c>
      <c r="AM14" s="194">
        <v>3.1592320423774201</v>
      </c>
      <c r="AN14" s="194">
        <v>2.5613580418464199</v>
      </c>
      <c r="AO14" s="194">
        <v>2.7020258579509902</v>
      </c>
      <c r="AP14" s="194">
        <v>2.7434955681503101</v>
      </c>
      <c r="AQ14" s="194">
        <v>2.7151886060633701</v>
      </c>
      <c r="AR14" s="194">
        <v>2.4511528543712999</v>
      </c>
      <c r="AS14" s="194">
        <v>2.6697056536596602</v>
      </c>
      <c r="AT14" s="194">
        <v>2.7251885776870601</v>
      </c>
      <c r="AU14" s="194">
        <v>2.6368961442274599</v>
      </c>
      <c r="AV14" s="194">
        <v>2.2959928443982398</v>
      </c>
      <c r="AW14" s="194">
        <v>2.5429059096642099</v>
      </c>
      <c r="AX14" s="194">
        <v>2.5994707244962099</v>
      </c>
      <c r="AY14" s="87">
        <v>2.4898743356942701</v>
      </c>
      <c r="AZ14" s="87">
        <v>2.3640781138176901</v>
      </c>
      <c r="BA14" s="87">
        <v>2.3496229278149698</v>
      </c>
      <c r="BB14" s="87">
        <v>2.5281922175395999</v>
      </c>
      <c r="BC14" s="87">
        <v>2.5241663730082502</v>
      </c>
      <c r="BD14" s="87">
        <v>2.1925603652115</v>
      </c>
      <c r="BE14" s="87">
        <v>2.4978948436347799</v>
      </c>
      <c r="BF14" s="87">
        <v>2.5032292246762302</v>
      </c>
      <c r="BG14" s="87">
        <v>2.37639631095651</v>
      </c>
      <c r="BH14" s="87">
        <v>2.2245942147408901</v>
      </c>
      <c r="BI14" s="87">
        <v>2.1944087653186002</v>
      </c>
      <c r="BJ14" s="87">
        <v>2.2786958316861101</v>
      </c>
      <c r="BK14" s="87">
        <v>2.3100562864087602</v>
      </c>
      <c r="BL14" s="87">
        <v>2.1531945106509398</v>
      </c>
      <c r="BM14" s="87">
        <v>2.1836320938647802</v>
      </c>
      <c r="BN14" s="87">
        <v>2.2280732224152602</v>
      </c>
      <c r="BO14" s="87">
        <v>2.2493010066767698</v>
      </c>
      <c r="BP14" s="87">
        <v>2.7292886583674201</v>
      </c>
      <c r="BQ14" s="87">
        <v>2.7882896832533</v>
      </c>
      <c r="BR14" s="163">
        <v>2.8794046864060898</v>
      </c>
      <c r="BS14" s="199"/>
      <c r="BT14" s="189">
        <f t="shared" si="0"/>
        <v>-6.0755279731990353E-2</v>
      </c>
      <c r="BU14" s="189">
        <f t="shared" si="1"/>
        <v>0.57609414771648026</v>
      </c>
      <c r="BV14" s="189">
        <f t="shared" si="2"/>
        <v>0.60465758938851977</v>
      </c>
      <c r="BW14" s="256">
        <f t="shared" si="3"/>
        <v>0.65133146399082964</v>
      </c>
      <c r="BY14" s="190">
        <f t="shared" si="4"/>
        <v>-2.6300346051931576E-2</v>
      </c>
      <c r="BZ14" s="190">
        <f t="shared" si="5"/>
        <v>0.26755323073079879</v>
      </c>
      <c r="CA14" s="190">
        <f t="shared" si="6"/>
        <v>0.27690451660212811</v>
      </c>
      <c r="CB14" s="190">
        <f t="shared" si="7"/>
        <v>0.29232946989272546</v>
      </c>
    </row>
    <row r="15" spans="1:80" s="75" customFormat="1" x14ac:dyDescent="0.2">
      <c r="A15" s="75">
        <v>10</v>
      </c>
      <c r="B15" s="229" t="s">
        <v>144</v>
      </c>
      <c r="C15" s="67" t="s">
        <v>5</v>
      </c>
      <c r="D15" s="194">
        <v>13.6672471526099</v>
      </c>
      <c r="E15" s="194">
        <v>10.6319692723788</v>
      </c>
      <c r="F15" s="194">
        <v>11.100378348867499</v>
      </c>
      <c r="G15" s="194">
        <v>13.216715250500901</v>
      </c>
      <c r="H15" s="194">
        <v>16.2415143379129</v>
      </c>
      <c r="I15" s="194">
        <v>13.623062108553899</v>
      </c>
      <c r="J15" s="194">
        <v>13.6152908463598</v>
      </c>
      <c r="K15" s="194">
        <v>16.953896268544199</v>
      </c>
      <c r="L15" s="194">
        <v>23.421041302708002</v>
      </c>
      <c r="M15" s="194">
        <v>10.2232661239861</v>
      </c>
      <c r="N15" s="194">
        <v>11.3594326809887</v>
      </c>
      <c r="O15" s="194">
        <v>19.1619124063754</v>
      </c>
      <c r="P15" s="194">
        <v>16.824751441247699</v>
      </c>
      <c r="Q15" s="194">
        <v>8.15927341468762</v>
      </c>
      <c r="R15" s="194">
        <v>7.5275027023495804</v>
      </c>
      <c r="S15" s="194">
        <v>8.5475488193311193</v>
      </c>
      <c r="T15" s="194">
        <v>9.5788733302261608</v>
      </c>
      <c r="U15" s="194">
        <v>8.1339450320905708</v>
      </c>
      <c r="V15" s="194">
        <v>7.3930355858510897</v>
      </c>
      <c r="W15" s="194">
        <v>9.5528760289509496</v>
      </c>
      <c r="X15" s="194">
        <v>10.0469197876035</v>
      </c>
      <c r="Y15" s="194">
        <v>8.1629074495699392</v>
      </c>
      <c r="Z15" s="194">
        <v>7.5149008011162399</v>
      </c>
      <c r="AA15" s="194">
        <v>8.2906279413619792</v>
      </c>
      <c r="AB15" s="194">
        <v>7.8640074795541004</v>
      </c>
      <c r="AC15" s="194">
        <v>6.9513758054638499</v>
      </c>
      <c r="AD15" s="194">
        <v>6.6960036107593499</v>
      </c>
      <c r="AE15" s="194">
        <v>8.5556296522744599</v>
      </c>
      <c r="AF15" s="194">
        <v>8.8867083237550304</v>
      </c>
      <c r="AG15" s="194">
        <v>7.9889430897604203</v>
      </c>
      <c r="AH15" s="194">
        <v>7.9312332940505099</v>
      </c>
      <c r="AI15" s="194">
        <v>8.1806308188136008</v>
      </c>
      <c r="AJ15" s="194">
        <v>10.3246923374946</v>
      </c>
      <c r="AK15" s="194">
        <v>8.2672286779434003</v>
      </c>
      <c r="AL15" s="194">
        <v>7.71983827147585</v>
      </c>
      <c r="AM15" s="194">
        <v>8.8809038865589596</v>
      </c>
      <c r="AN15" s="194">
        <v>6.8297216700646297</v>
      </c>
      <c r="AO15" s="194">
        <v>7.2108453559996901</v>
      </c>
      <c r="AP15" s="194">
        <v>7.3596500059750998</v>
      </c>
      <c r="AQ15" s="194">
        <v>7.0867045182435797</v>
      </c>
      <c r="AR15" s="194">
        <v>6.5831097097708504</v>
      </c>
      <c r="AS15" s="194">
        <v>6.5237260802961101</v>
      </c>
      <c r="AT15" s="194">
        <v>6.7962150970368</v>
      </c>
      <c r="AU15" s="194">
        <v>6.6917967663632298</v>
      </c>
      <c r="AV15" s="194">
        <v>6.4080035388849197</v>
      </c>
      <c r="AW15" s="194">
        <v>6.0944419131384997</v>
      </c>
      <c r="AX15" s="194">
        <v>6.1604282234196299</v>
      </c>
      <c r="AY15" s="87">
        <v>6.4027738106696104</v>
      </c>
      <c r="AZ15" s="87">
        <v>4.8580679656038503</v>
      </c>
      <c r="BA15" s="87">
        <v>4.7502866031965203</v>
      </c>
      <c r="BB15" s="87">
        <v>4.7901634603328898</v>
      </c>
      <c r="BC15" s="87">
        <v>5.0200029405096398</v>
      </c>
      <c r="BD15" s="87">
        <v>5.1214888735620203</v>
      </c>
      <c r="BE15" s="87">
        <v>5.4775554939719102</v>
      </c>
      <c r="BF15" s="87">
        <v>5.2651883778686601</v>
      </c>
      <c r="BG15" s="87">
        <v>5.37808549431091</v>
      </c>
      <c r="BH15" s="87">
        <v>5.0609936676866401</v>
      </c>
      <c r="BI15" s="87">
        <v>4.72333143216213</v>
      </c>
      <c r="BJ15" s="87">
        <v>4.7753693342002403</v>
      </c>
      <c r="BK15" s="87">
        <v>5.12914714140196</v>
      </c>
      <c r="BL15" s="87">
        <v>5.3100123915543298</v>
      </c>
      <c r="BM15" s="87">
        <v>6.5980372755069601</v>
      </c>
      <c r="BN15" s="87">
        <v>5.8749515689688803</v>
      </c>
      <c r="BO15" s="87">
        <v>7.1899243187471003</v>
      </c>
      <c r="BP15" s="87">
        <v>36.256736835978202</v>
      </c>
      <c r="BQ15" s="87">
        <v>5.6396391873569902</v>
      </c>
      <c r="BR15" s="163">
        <v>5.56078743517714</v>
      </c>
      <c r="BS15" s="219"/>
      <c r="BT15" s="189">
        <f t="shared" si="0"/>
        <v>2.0607771773451402</v>
      </c>
      <c r="BU15" s="189">
        <f t="shared" si="1"/>
        <v>30.946724444423872</v>
      </c>
      <c r="BV15" s="189">
        <f t="shared" si="2"/>
        <v>-0.95839808814996985</v>
      </c>
      <c r="BW15" s="256">
        <f t="shared" si="3"/>
        <v>-0.31416413379174024</v>
      </c>
      <c r="BY15" s="190">
        <f t="shared" si="4"/>
        <v>0.40177774599421295</v>
      </c>
      <c r="BZ15" s="190">
        <f t="shared" si="5"/>
        <v>5.8279947695875798</v>
      </c>
      <c r="CA15" s="190">
        <f t="shared" si="6"/>
        <v>-0.14525502784103797</v>
      </c>
      <c r="CB15" s="190">
        <f t="shared" si="7"/>
        <v>-5.3475187004287009E-2</v>
      </c>
    </row>
    <row r="16" spans="1:80" s="75" customFormat="1" x14ac:dyDescent="0.2">
      <c r="A16" s="75">
        <v>11</v>
      </c>
      <c r="B16" s="229" t="s">
        <v>145</v>
      </c>
      <c r="C16" s="67" t="s">
        <v>6</v>
      </c>
      <c r="D16" s="194">
        <v>56.220209135509997</v>
      </c>
      <c r="E16" s="194">
        <v>46.227406108909797</v>
      </c>
      <c r="F16" s="194">
        <v>41.889792307584997</v>
      </c>
      <c r="G16" s="194">
        <v>51.451963788757404</v>
      </c>
      <c r="H16" s="194">
        <v>42.483656884138703</v>
      </c>
      <c r="I16" s="194">
        <v>37.809956105984703</v>
      </c>
      <c r="J16" s="194">
        <v>32.875013422344701</v>
      </c>
      <c r="K16" s="194">
        <v>38.265940173582699</v>
      </c>
      <c r="L16" s="194">
        <v>44.079438158406198</v>
      </c>
      <c r="M16" s="194">
        <v>37.863728014680497</v>
      </c>
      <c r="N16" s="194">
        <v>36.101405589826399</v>
      </c>
      <c r="O16" s="194">
        <v>44.948491748455602</v>
      </c>
      <c r="P16" s="194">
        <v>37.544897063443997</v>
      </c>
      <c r="Q16" s="194">
        <v>34.0926150642618</v>
      </c>
      <c r="R16" s="194">
        <v>31.258108668433302</v>
      </c>
      <c r="S16" s="194">
        <v>35.965521991345298</v>
      </c>
      <c r="T16" s="194">
        <v>37.641392808160603</v>
      </c>
      <c r="U16" s="194">
        <v>32.642770506201003</v>
      </c>
      <c r="V16" s="194">
        <v>30.528146349058101</v>
      </c>
      <c r="W16" s="194">
        <v>35.385403577933999</v>
      </c>
      <c r="X16" s="194">
        <v>35.177751052533502</v>
      </c>
      <c r="Y16" s="194">
        <v>32.2729944215221</v>
      </c>
      <c r="Z16" s="194">
        <v>30.4225572590633</v>
      </c>
      <c r="AA16" s="194">
        <v>32.820374139686699</v>
      </c>
      <c r="AB16" s="194">
        <v>37.4430409144843</v>
      </c>
      <c r="AC16" s="194">
        <v>34.929273456837699</v>
      </c>
      <c r="AD16" s="194">
        <v>31.973247007363501</v>
      </c>
      <c r="AE16" s="194">
        <v>35.1430596176668</v>
      </c>
      <c r="AF16" s="194">
        <v>38.809029897197497</v>
      </c>
      <c r="AG16" s="194">
        <v>37.299176876266401</v>
      </c>
      <c r="AH16" s="194">
        <v>31.697526519843301</v>
      </c>
      <c r="AI16" s="194">
        <v>35.508438191559698</v>
      </c>
      <c r="AJ16" s="194">
        <v>36.6787053324189</v>
      </c>
      <c r="AK16" s="194">
        <v>36.065788284727802</v>
      </c>
      <c r="AL16" s="194">
        <v>34.972556752351998</v>
      </c>
      <c r="AM16" s="194">
        <v>39.241964602108098</v>
      </c>
      <c r="AN16" s="194">
        <v>35.396640043271901</v>
      </c>
      <c r="AO16" s="194">
        <v>34.642728447244302</v>
      </c>
      <c r="AP16" s="194">
        <v>34.944042933801001</v>
      </c>
      <c r="AQ16" s="194">
        <v>36.730480144455598</v>
      </c>
      <c r="AR16" s="194">
        <v>34.134169387443301</v>
      </c>
      <c r="AS16" s="194">
        <v>34.525514863943002</v>
      </c>
      <c r="AT16" s="194">
        <v>30.097900126933101</v>
      </c>
      <c r="AU16" s="194">
        <v>33.975958963807003</v>
      </c>
      <c r="AV16" s="194">
        <v>35.273575041196104</v>
      </c>
      <c r="AW16" s="194">
        <v>29.654572275555498</v>
      </c>
      <c r="AX16" s="194">
        <v>27.069161618066701</v>
      </c>
      <c r="AY16" s="87">
        <v>27.7779511797679</v>
      </c>
      <c r="AZ16" s="87">
        <v>30.713821371692699</v>
      </c>
      <c r="BA16" s="87">
        <v>23.071627500889001</v>
      </c>
      <c r="BB16" s="87">
        <v>24.4296920830073</v>
      </c>
      <c r="BC16" s="87">
        <v>24.535909235237501</v>
      </c>
      <c r="BD16" s="87">
        <v>28.605314566234998</v>
      </c>
      <c r="BE16" s="87">
        <v>30.726286212960101</v>
      </c>
      <c r="BF16" s="87">
        <v>28.8770463897791</v>
      </c>
      <c r="BG16" s="87">
        <v>28.5601959599915</v>
      </c>
      <c r="BH16" s="87">
        <v>26.8382137673972</v>
      </c>
      <c r="BI16" s="87">
        <v>27.8322465040496</v>
      </c>
      <c r="BJ16" s="87">
        <v>24.9410966140825</v>
      </c>
      <c r="BK16" s="87">
        <v>27.608158571142798</v>
      </c>
      <c r="BL16" s="87">
        <v>30.0655579258244</v>
      </c>
      <c r="BM16" s="87">
        <v>25.941206456136001</v>
      </c>
      <c r="BN16" s="87">
        <v>23.407714423584601</v>
      </c>
      <c r="BO16" s="87">
        <v>30.502492147363402</v>
      </c>
      <c r="BP16" s="87">
        <v>32.272559994926503</v>
      </c>
      <c r="BQ16" s="87">
        <v>30.044119594117699</v>
      </c>
      <c r="BR16" s="163">
        <v>28.268346712275001</v>
      </c>
      <c r="BS16" s="219"/>
      <c r="BT16" s="189">
        <f t="shared" si="0"/>
        <v>2.8943335762206033</v>
      </c>
      <c r="BU16" s="189">
        <f t="shared" si="1"/>
        <v>2.2070020691021028</v>
      </c>
      <c r="BV16" s="189">
        <f t="shared" si="2"/>
        <v>4.1029131379816981</v>
      </c>
      <c r="BW16" s="256">
        <f t="shared" si="3"/>
        <v>4.8606322886904003</v>
      </c>
      <c r="BY16" s="190">
        <f t="shared" si="4"/>
        <v>0.10483616894485247</v>
      </c>
      <c r="BZ16" s="190">
        <f t="shared" si="5"/>
        <v>7.3406323426528822E-2</v>
      </c>
      <c r="CA16" s="190">
        <f t="shared" si="6"/>
        <v>0.15816200163702163</v>
      </c>
      <c r="CB16" s="190">
        <f t="shared" si="7"/>
        <v>0.20765087102194982</v>
      </c>
    </row>
    <row r="17" spans="1:80" s="75" customFormat="1" x14ac:dyDescent="0.2">
      <c r="A17" s="75">
        <v>12</v>
      </c>
      <c r="B17" s="229" t="s">
        <v>146</v>
      </c>
      <c r="C17" s="67" t="s">
        <v>7</v>
      </c>
      <c r="D17" s="194">
        <v>79.987571542241795</v>
      </c>
      <c r="E17" s="194">
        <v>70.790779139600104</v>
      </c>
      <c r="F17" s="194">
        <v>51.962503899555003</v>
      </c>
      <c r="G17" s="194">
        <v>58.358500497116999</v>
      </c>
      <c r="H17" s="194">
        <v>59.6819661810054</v>
      </c>
      <c r="I17" s="194">
        <v>52.247185221543504</v>
      </c>
      <c r="J17" s="194">
        <v>38.457806298168798</v>
      </c>
      <c r="K17" s="194">
        <v>56.6011040993587</v>
      </c>
      <c r="L17" s="194">
        <v>59.299650282319497</v>
      </c>
      <c r="M17" s="194">
        <v>59.439747153358802</v>
      </c>
      <c r="N17" s="194">
        <v>51.049406671869001</v>
      </c>
      <c r="O17" s="194">
        <v>70.188853882074795</v>
      </c>
      <c r="P17" s="194">
        <v>69.4932818838613</v>
      </c>
      <c r="Q17" s="194">
        <v>51.151551516116797</v>
      </c>
      <c r="R17" s="194">
        <v>44.2414205541249</v>
      </c>
      <c r="S17" s="194">
        <v>54.242105630911702</v>
      </c>
      <c r="T17" s="194">
        <v>60.612681238536197</v>
      </c>
      <c r="U17" s="194">
        <v>52.557508284797102</v>
      </c>
      <c r="V17" s="194">
        <v>46.147100235510401</v>
      </c>
      <c r="W17" s="194">
        <v>56.621574810100803</v>
      </c>
      <c r="X17" s="194">
        <v>58.673405486060702</v>
      </c>
      <c r="Y17" s="194">
        <v>58.515135164732897</v>
      </c>
      <c r="Z17" s="194">
        <v>50.422605997733299</v>
      </c>
      <c r="AA17" s="194">
        <v>55.736364253220799</v>
      </c>
      <c r="AB17" s="194">
        <v>45.523723644710898</v>
      </c>
      <c r="AC17" s="194">
        <v>45.171733760857798</v>
      </c>
      <c r="AD17" s="194">
        <v>39.067002477773698</v>
      </c>
      <c r="AE17" s="194">
        <v>51.269513961020202</v>
      </c>
      <c r="AF17" s="194">
        <v>49.458679192959202</v>
      </c>
      <c r="AG17" s="194">
        <v>48.6647859083863</v>
      </c>
      <c r="AH17" s="194">
        <v>39.747644357148403</v>
      </c>
      <c r="AI17" s="194">
        <v>47.047908573448296</v>
      </c>
      <c r="AJ17" s="194">
        <v>39.249443683342697</v>
      </c>
      <c r="AK17" s="194">
        <v>42.104682178779399</v>
      </c>
      <c r="AL17" s="194">
        <v>34.327474923949502</v>
      </c>
      <c r="AM17" s="194">
        <v>38.780964041957397</v>
      </c>
      <c r="AN17" s="194">
        <v>48.0811274047091</v>
      </c>
      <c r="AO17" s="194">
        <v>47.928176843682699</v>
      </c>
      <c r="AP17" s="194">
        <v>38.145677467752897</v>
      </c>
      <c r="AQ17" s="194">
        <v>48.754973120685897</v>
      </c>
      <c r="AR17" s="194">
        <v>49.429878037961799</v>
      </c>
      <c r="AS17" s="194">
        <v>46.027707560852399</v>
      </c>
      <c r="AT17" s="194">
        <v>42.068574269775603</v>
      </c>
      <c r="AU17" s="194">
        <v>50.076592157921603</v>
      </c>
      <c r="AV17" s="194">
        <v>47.920105558142097</v>
      </c>
      <c r="AW17" s="194">
        <v>45.900457674845903</v>
      </c>
      <c r="AX17" s="194">
        <v>40.610038024373601</v>
      </c>
      <c r="AY17" s="87">
        <v>39.602815623085398</v>
      </c>
      <c r="AZ17" s="87">
        <v>44.862870509226603</v>
      </c>
      <c r="BA17" s="87">
        <v>27.2547870743721</v>
      </c>
      <c r="BB17" s="87">
        <v>28.4070178869298</v>
      </c>
      <c r="BC17" s="87">
        <v>37.245585983236602</v>
      </c>
      <c r="BD17" s="87">
        <v>40.339588675509397</v>
      </c>
      <c r="BE17" s="87">
        <v>39.181824119367299</v>
      </c>
      <c r="BF17" s="87">
        <v>30.155069884892999</v>
      </c>
      <c r="BG17" s="87">
        <v>38.553525804850899</v>
      </c>
      <c r="BH17" s="87">
        <v>33.492535102144998</v>
      </c>
      <c r="BI17" s="87">
        <v>31.723420372859401</v>
      </c>
      <c r="BJ17" s="87">
        <v>28.104684607474798</v>
      </c>
      <c r="BK17" s="87">
        <v>32.655178185823999</v>
      </c>
      <c r="BL17" s="87">
        <v>29.268832394075901</v>
      </c>
      <c r="BM17" s="87">
        <v>34.752163099413799</v>
      </c>
      <c r="BN17" s="87">
        <v>27.947253782744799</v>
      </c>
      <c r="BO17" s="87">
        <v>36.6228431416558</v>
      </c>
      <c r="BP17" s="87">
        <v>38.793905303589</v>
      </c>
      <c r="BQ17" s="87">
        <v>37.4156337150336</v>
      </c>
      <c r="BR17" s="163">
        <v>31.223321577163901</v>
      </c>
      <c r="BS17" s="219"/>
      <c r="BT17" s="189">
        <f t="shared" si="0"/>
        <v>3.9676649558318005</v>
      </c>
      <c r="BU17" s="189">
        <f t="shared" si="1"/>
        <v>9.5250729095130993</v>
      </c>
      <c r="BV17" s="189">
        <f t="shared" si="2"/>
        <v>2.6634706156198007</v>
      </c>
      <c r="BW17" s="256">
        <f>BR17-BN17</f>
        <v>3.2760677944191023</v>
      </c>
      <c r="BY17" s="190">
        <f t="shared" si="4"/>
        <v>0.12150186207081273</v>
      </c>
      <c r="BZ17" s="190">
        <f t="shared" si="5"/>
        <v>0.32543399002964679</v>
      </c>
      <c r="CA17" s="190">
        <f t="shared" si="6"/>
        <v>7.6641865658852421E-2</v>
      </c>
      <c r="CB17" s="190">
        <f>BW17/BN17</f>
        <v>0.11722324561427259</v>
      </c>
    </row>
    <row r="18" spans="1:80" s="75" customFormat="1" x14ac:dyDescent="0.2">
      <c r="A18" s="75">
        <v>13</v>
      </c>
      <c r="B18" s="229" t="s">
        <v>147</v>
      </c>
      <c r="C18" s="67" t="s">
        <v>8</v>
      </c>
      <c r="D18" s="194">
        <v>14.7837314194978</v>
      </c>
      <c r="E18" s="194">
        <v>5.9044361908694896</v>
      </c>
      <c r="F18" s="194">
        <v>5.3112827060562102</v>
      </c>
      <c r="G18" s="194">
        <v>6.7814914341046304</v>
      </c>
      <c r="H18" s="194">
        <v>6.7915175849177798</v>
      </c>
      <c r="I18" s="194">
        <v>7.4232447393368499</v>
      </c>
      <c r="J18" s="194">
        <v>5.4810181665750699</v>
      </c>
      <c r="K18" s="194">
        <v>6.7350482059295498</v>
      </c>
      <c r="L18" s="194">
        <v>7.9313860341078399</v>
      </c>
      <c r="M18" s="194">
        <v>5.8156689342022796</v>
      </c>
      <c r="N18" s="194">
        <v>6.2160846753377799</v>
      </c>
      <c r="O18" s="194">
        <v>7.9340687388301001</v>
      </c>
      <c r="P18" s="194">
        <v>6.9353769994188603</v>
      </c>
      <c r="Q18" s="194">
        <v>5.8499158435389003</v>
      </c>
      <c r="R18" s="194">
        <v>5.8847727153207696</v>
      </c>
      <c r="S18" s="194">
        <v>6.4820961337347196</v>
      </c>
      <c r="T18" s="194">
        <v>4.74465626654621</v>
      </c>
      <c r="U18" s="194">
        <v>4.4807499316718404</v>
      </c>
      <c r="V18" s="194">
        <v>4.6711551270701701</v>
      </c>
      <c r="W18" s="194">
        <v>4.9287943960704901</v>
      </c>
      <c r="X18" s="194">
        <v>4.6717570193163001</v>
      </c>
      <c r="Y18" s="194">
        <v>4.5518406957232598</v>
      </c>
      <c r="Z18" s="194">
        <v>4.6110731772693399</v>
      </c>
      <c r="AA18" s="194">
        <v>4.6842100659222403</v>
      </c>
      <c r="AB18" s="194">
        <v>4.3130620757913896</v>
      </c>
      <c r="AC18" s="194">
        <v>4.2010424707918697</v>
      </c>
      <c r="AD18" s="194">
        <v>4.3520386898330301</v>
      </c>
      <c r="AE18" s="194">
        <v>4.4150772644670502</v>
      </c>
      <c r="AF18" s="194">
        <v>4.1936397014483502</v>
      </c>
      <c r="AG18" s="194">
        <v>4.3203681613620297</v>
      </c>
      <c r="AH18" s="194">
        <v>4.36473247270394</v>
      </c>
      <c r="AI18" s="194">
        <v>4.4880874798845003</v>
      </c>
      <c r="AJ18" s="194">
        <v>5.8749678422569698</v>
      </c>
      <c r="AK18" s="194">
        <v>4.4707904062435597</v>
      </c>
      <c r="AL18" s="194">
        <v>4.4421732669587204</v>
      </c>
      <c r="AM18" s="194">
        <v>4.8349372700637501</v>
      </c>
      <c r="AN18" s="194">
        <v>4.7447488174760801</v>
      </c>
      <c r="AO18" s="194">
        <v>4.0738379397291702</v>
      </c>
      <c r="AP18" s="194">
        <v>4.0118297268296796</v>
      </c>
      <c r="AQ18" s="194">
        <v>4.1149084873847599</v>
      </c>
      <c r="AR18" s="194">
        <v>3.8702004553258802</v>
      </c>
      <c r="AS18" s="194">
        <v>3.97981762497903</v>
      </c>
      <c r="AT18" s="194">
        <v>4.1349724508296797</v>
      </c>
      <c r="AU18" s="194">
        <v>4.1175431002973601</v>
      </c>
      <c r="AV18" s="194">
        <v>4.0573029552821902</v>
      </c>
      <c r="AW18" s="194">
        <v>4.0556731621955997</v>
      </c>
      <c r="AX18" s="194">
        <v>4.2681873358129598</v>
      </c>
      <c r="AY18" s="87">
        <v>4.2227644970214202</v>
      </c>
      <c r="AZ18" s="87">
        <v>5.0723783673965501</v>
      </c>
      <c r="BA18" s="87">
        <v>4.6337493136449099</v>
      </c>
      <c r="BB18" s="87">
        <v>5.3095373015524503</v>
      </c>
      <c r="BC18" s="87">
        <v>5.4399981670343198</v>
      </c>
      <c r="BD18" s="87">
        <v>3.1482589578431099</v>
      </c>
      <c r="BE18" s="87">
        <v>3.4892147575300201</v>
      </c>
      <c r="BF18" s="87">
        <v>3.58617621045991</v>
      </c>
      <c r="BG18" s="87">
        <v>3.4164253976907299</v>
      </c>
      <c r="BH18" s="87">
        <v>2.8048936106754501</v>
      </c>
      <c r="BI18" s="87">
        <v>2.7928110323108899</v>
      </c>
      <c r="BJ18" s="87">
        <v>2.9166142932273802</v>
      </c>
      <c r="BK18" s="87">
        <v>2.9261782984290901</v>
      </c>
      <c r="BL18" s="87">
        <v>2.7316441622466399</v>
      </c>
      <c r="BM18" s="87">
        <v>2.7869984816626601</v>
      </c>
      <c r="BN18" s="87">
        <v>2.8609677792700099</v>
      </c>
      <c r="BO18" s="87">
        <v>2.8546909743809201</v>
      </c>
      <c r="BP18" s="87">
        <v>3.39476902719771</v>
      </c>
      <c r="BQ18" s="87">
        <v>3.4786560988159101</v>
      </c>
      <c r="BR18" s="163">
        <v>3.6095116475929001</v>
      </c>
      <c r="BS18" s="219"/>
      <c r="BT18" s="189">
        <f t="shared" si="0"/>
        <v>-7.1487324048169931E-2</v>
      </c>
      <c r="BU18" s="189">
        <f t="shared" si="1"/>
        <v>0.66312486495107015</v>
      </c>
      <c r="BV18" s="189">
        <f t="shared" si="2"/>
        <v>0.69165761715325003</v>
      </c>
      <c r="BW18" s="256">
        <f t="shared" si="3"/>
        <v>0.74854386832289022</v>
      </c>
      <c r="BY18" s="190">
        <f t="shared" si="4"/>
        <v>-2.4430269367573289E-2</v>
      </c>
      <c r="BZ18" s="190">
        <f t="shared" si="5"/>
        <v>0.24275667896864112</v>
      </c>
      <c r="CA18" s="190">
        <f t="shared" si="6"/>
        <v>0.24817294365392792</v>
      </c>
      <c r="CB18" s="190">
        <f t="shared" si="7"/>
        <v>0.26164009037315511</v>
      </c>
    </row>
    <row r="19" spans="1:80" s="75" customFormat="1" x14ac:dyDescent="0.2">
      <c r="A19" s="75">
        <v>14</v>
      </c>
      <c r="B19" s="229" t="s">
        <v>148</v>
      </c>
      <c r="C19" s="67" t="s">
        <v>40</v>
      </c>
      <c r="D19" s="194">
        <v>37.0592870080092</v>
      </c>
      <c r="E19" s="194">
        <v>37.244895198108601</v>
      </c>
      <c r="F19" s="194">
        <v>36.537144487356798</v>
      </c>
      <c r="G19" s="194">
        <v>40.744587432216903</v>
      </c>
      <c r="H19" s="194">
        <v>34.418815399880998</v>
      </c>
      <c r="I19" s="194">
        <v>34.142805293968699</v>
      </c>
      <c r="J19" s="194">
        <v>33.2300427470106</v>
      </c>
      <c r="K19" s="194">
        <v>34.735807971371997</v>
      </c>
      <c r="L19" s="194">
        <v>38.367534532024798</v>
      </c>
      <c r="M19" s="194">
        <v>35.252088109819603</v>
      </c>
      <c r="N19" s="194">
        <v>34.822979923444002</v>
      </c>
      <c r="O19" s="194">
        <v>40.9565750657518</v>
      </c>
      <c r="P19" s="194">
        <v>38.570748041867802</v>
      </c>
      <c r="Q19" s="194">
        <v>35.188305358500301</v>
      </c>
      <c r="R19" s="194">
        <v>35.588328067242898</v>
      </c>
      <c r="S19" s="194">
        <v>36.306220181313897</v>
      </c>
      <c r="T19" s="194">
        <v>36.5336063757875</v>
      </c>
      <c r="U19" s="194">
        <v>35.294326634859601</v>
      </c>
      <c r="V19" s="194">
        <v>35.224600605854697</v>
      </c>
      <c r="W19" s="194">
        <v>37.316669741635202</v>
      </c>
      <c r="X19" s="194">
        <v>37.203708271196803</v>
      </c>
      <c r="Y19" s="194">
        <v>35.845253636193704</v>
      </c>
      <c r="Z19" s="194">
        <v>35.791558817279103</v>
      </c>
      <c r="AA19" s="194">
        <v>35.819106497781902</v>
      </c>
      <c r="AB19" s="194">
        <v>33.729430906209302</v>
      </c>
      <c r="AC19" s="194">
        <v>32.454346582433402</v>
      </c>
      <c r="AD19" s="194">
        <v>32.9135248665144</v>
      </c>
      <c r="AE19" s="194">
        <v>33.771094849010701</v>
      </c>
      <c r="AF19" s="194">
        <v>30.457198019133699</v>
      </c>
      <c r="AG19" s="194">
        <v>31.042910106196601</v>
      </c>
      <c r="AH19" s="194">
        <v>30.563832834333901</v>
      </c>
      <c r="AI19" s="194">
        <v>31.6071454873439</v>
      </c>
      <c r="AJ19" s="194">
        <v>29.670525548633599</v>
      </c>
      <c r="AK19" s="194">
        <v>30.479424209112398</v>
      </c>
      <c r="AL19" s="194">
        <v>30.6647085652897</v>
      </c>
      <c r="AM19" s="194">
        <v>31.555671819838199</v>
      </c>
      <c r="AN19" s="194">
        <v>28.548071717419901</v>
      </c>
      <c r="AO19" s="194">
        <v>29.2901902755547</v>
      </c>
      <c r="AP19" s="194">
        <v>29.534025557067601</v>
      </c>
      <c r="AQ19" s="194">
        <v>29.579762081155302</v>
      </c>
      <c r="AR19" s="194">
        <v>26.727733972749899</v>
      </c>
      <c r="AS19" s="194">
        <v>27.788806171048702</v>
      </c>
      <c r="AT19" s="194">
        <v>28.174902323530901</v>
      </c>
      <c r="AU19" s="194">
        <v>28.266371088318699</v>
      </c>
      <c r="AV19" s="194">
        <v>26.336399035987199</v>
      </c>
      <c r="AW19" s="194">
        <v>27.9686439822202</v>
      </c>
      <c r="AX19" s="194">
        <v>28.5525224014266</v>
      </c>
      <c r="AY19" s="87">
        <v>27.853589735785299</v>
      </c>
      <c r="AZ19" s="87">
        <v>26.764964284952299</v>
      </c>
      <c r="BA19" s="87">
        <v>26.0016620491179</v>
      </c>
      <c r="BB19" s="87">
        <v>27.3532788362471</v>
      </c>
      <c r="BC19" s="87">
        <v>28.514394828226798</v>
      </c>
      <c r="BD19" s="87">
        <v>27.287823626649502</v>
      </c>
      <c r="BE19" s="87">
        <v>29.395796495476102</v>
      </c>
      <c r="BF19" s="87">
        <v>29.6526029261669</v>
      </c>
      <c r="BG19" s="87">
        <v>28.813853340682801</v>
      </c>
      <c r="BH19" s="87">
        <v>25.595298170261199</v>
      </c>
      <c r="BI19" s="87">
        <v>25.335894858947299</v>
      </c>
      <c r="BJ19" s="87">
        <v>25.949132842443898</v>
      </c>
      <c r="BK19" s="87">
        <v>26.642016368066301</v>
      </c>
      <c r="BL19" s="87">
        <v>26.4990182966974</v>
      </c>
      <c r="BM19" s="87">
        <v>25.014600665666599</v>
      </c>
      <c r="BN19" s="87">
        <v>25.693138145361399</v>
      </c>
      <c r="BO19" s="87">
        <v>26.09137846498</v>
      </c>
      <c r="BP19" s="87">
        <v>32.144729733290099</v>
      </c>
      <c r="BQ19" s="87">
        <v>33.454565697577301</v>
      </c>
      <c r="BR19" s="163">
        <v>36.021449993755503</v>
      </c>
      <c r="BS19" s="219"/>
      <c r="BT19" s="189">
        <f t="shared" si="0"/>
        <v>-0.55063790308630089</v>
      </c>
      <c r="BU19" s="189">
        <f t="shared" si="1"/>
        <v>5.6457114365926984</v>
      </c>
      <c r="BV19" s="189">
        <f t="shared" si="2"/>
        <v>8.4399650319107025</v>
      </c>
      <c r="BW19" s="256">
        <f t="shared" si="3"/>
        <v>10.328311848394105</v>
      </c>
      <c r="BY19" s="190">
        <f t="shared" si="4"/>
        <v>-2.0668026604259107E-2</v>
      </c>
      <c r="BZ19" s="190">
        <f t="shared" si="5"/>
        <v>0.21305360724613445</v>
      </c>
      <c r="CA19" s="190">
        <f t="shared" si="6"/>
        <v>0.33740154978747455</v>
      </c>
      <c r="CB19" s="190">
        <f t="shared" si="7"/>
        <v>0.40198716832333548</v>
      </c>
    </row>
    <row r="20" spans="1:80" s="75" customFormat="1" x14ac:dyDescent="0.2">
      <c r="A20" s="75">
        <v>15</v>
      </c>
      <c r="B20" s="229" t="s">
        <v>149</v>
      </c>
      <c r="C20" s="67" t="s">
        <v>41</v>
      </c>
      <c r="D20" s="194">
        <v>3279.6954458625801</v>
      </c>
      <c r="E20" s="194">
        <v>2146.3421782063801</v>
      </c>
      <c r="F20" s="194">
        <v>1827.9003200347399</v>
      </c>
      <c r="G20" s="194">
        <v>3144.5263484203901</v>
      </c>
      <c r="H20" s="194">
        <v>3587.52113440837</v>
      </c>
      <c r="I20" s="194">
        <v>2069.2298357405298</v>
      </c>
      <c r="J20" s="194">
        <v>1528.9129660630899</v>
      </c>
      <c r="K20" s="194">
        <v>3447.6165426006501</v>
      </c>
      <c r="L20" s="194">
        <v>4923.59600502801</v>
      </c>
      <c r="M20" s="194">
        <v>2482.98804943498</v>
      </c>
      <c r="N20" s="194">
        <v>1575.3022041653201</v>
      </c>
      <c r="O20" s="194">
        <v>4092.3591827878899</v>
      </c>
      <c r="P20" s="194">
        <v>4286.1767411810997</v>
      </c>
      <c r="Q20" s="194">
        <v>2168.6984090986398</v>
      </c>
      <c r="R20" s="194">
        <v>1521.5379404989101</v>
      </c>
      <c r="S20" s="194">
        <v>2761.5321899252899</v>
      </c>
      <c r="T20" s="194">
        <v>3678.63135483936</v>
      </c>
      <c r="U20" s="194">
        <v>1978.61373553146</v>
      </c>
      <c r="V20" s="194">
        <v>1445.95367548949</v>
      </c>
      <c r="W20" s="194">
        <v>2911.84213146103</v>
      </c>
      <c r="X20" s="194">
        <v>3749.4453415892599</v>
      </c>
      <c r="Y20" s="194">
        <v>1954.4473245029601</v>
      </c>
      <c r="Z20" s="194">
        <v>1497.00731946122</v>
      </c>
      <c r="AA20" s="194">
        <v>2466.0048261868101</v>
      </c>
      <c r="AB20" s="194">
        <v>2867.9816101667102</v>
      </c>
      <c r="AC20" s="194">
        <v>1878.7182346726499</v>
      </c>
      <c r="AD20" s="194">
        <v>1373.9029066133701</v>
      </c>
      <c r="AE20" s="194">
        <v>2495.5675105076598</v>
      </c>
      <c r="AF20" s="194">
        <v>2942.0982170715602</v>
      </c>
      <c r="AG20" s="194">
        <v>1660.8782472272601</v>
      </c>
      <c r="AH20" s="194">
        <v>1194.3612757177</v>
      </c>
      <c r="AI20" s="194">
        <v>2387.2226593925898</v>
      </c>
      <c r="AJ20" s="194">
        <v>3123.4829981223702</v>
      </c>
      <c r="AK20" s="194">
        <v>1761.89651161344</v>
      </c>
      <c r="AL20" s="194">
        <v>1336.7482772957701</v>
      </c>
      <c r="AM20" s="194">
        <v>2434.8050068130601</v>
      </c>
      <c r="AN20" s="194">
        <v>2617.3093170585998</v>
      </c>
      <c r="AO20" s="194">
        <v>1744.3491380514999</v>
      </c>
      <c r="AP20" s="194">
        <v>1500.85721405441</v>
      </c>
      <c r="AQ20" s="194">
        <v>2316.0798440691901</v>
      </c>
      <c r="AR20" s="194">
        <v>2887.2092785591199</v>
      </c>
      <c r="AS20" s="194">
        <v>1624.35517878512</v>
      </c>
      <c r="AT20" s="194">
        <v>1384.4165537935201</v>
      </c>
      <c r="AU20" s="194">
        <v>2393.5560506368902</v>
      </c>
      <c r="AV20" s="194">
        <v>2632.1994918784999</v>
      </c>
      <c r="AW20" s="194">
        <v>1315.12649399418</v>
      </c>
      <c r="AX20" s="194">
        <v>1236.0262777610601</v>
      </c>
      <c r="AY20" s="87">
        <v>1877.7064647145601</v>
      </c>
      <c r="AZ20" s="87">
        <v>1913.09488756986</v>
      </c>
      <c r="BA20" s="87">
        <v>1484.41764734853</v>
      </c>
      <c r="BB20" s="87">
        <v>1308.7335233423801</v>
      </c>
      <c r="BC20" s="87">
        <v>1819.98453953116</v>
      </c>
      <c r="BD20" s="87">
        <v>2187.79534016969</v>
      </c>
      <c r="BE20" s="87">
        <v>1642.4559190211201</v>
      </c>
      <c r="BF20" s="87">
        <v>1352.0550697022099</v>
      </c>
      <c r="BG20" s="87">
        <v>2158.7730608983602</v>
      </c>
      <c r="BH20" s="87">
        <v>1967.41301283147</v>
      </c>
      <c r="BI20" s="87">
        <v>1580.5647208631201</v>
      </c>
      <c r="BJ20" s="87">
        <v>1269.2523059765999</v>
      </c>
      <c r="BK20" s="87">
        <v>2011.38942208752</v>
      </c>
      <c r="BL20" s="87">
        <v>1855.83834695941</v>
      </c>
      <c r="BM20" s="87">
        <v>1451.1208707190699</v>
      </c>
      <c r="BN20" s="87">
        <v>1241.57363985859</v>
      </c>
      <c r="BO20" s="87">
        <v>1826.8154612562901</v>
      </c>
      <c r="BP20" s="87">
        <v>1976.3551569021399</v>
      </c>
      <c r="BQ20" s="87">
        <v>1478.0578986878299</v>
      </c>
      <c r="BR20" s="163">
        <v>1046.32272395115</v>
      </c>
      <c r="BS20" s="219"/>
      <c r="BT20" s="189">
        <f t="shared" si="0"/>
        <v>-184.5739608312299</v>
      </c>
      <c r="BU20" s="189">
        <f t="shared" si="1"/>
        <v>120.51680994272988</v>
      </c>
      <c r="BV20" s="189">
        <f t="shared" si="2"/>
        <v>26.937027968760049</v>
      </c>
      <c r="BW20" s="256">
        <f t="shared" si="3"/>
        <v>-195.25091590744</v>
      </c>
      <c r="BY20" s="190">
        <f t="shared" si="4"/>
        <v>-9.1764408624397484E-2</v>
      </c>
      <c r="BZ20" s="190">
        <f t="shared" si="5"/>
        <v>6.4939282098671794E-2</v>
      </c>
      <c r="CA20" s="190">
        <f t="shared" si="6"/>
        <v>1.856291127245108E-2</v>
      </c>
      <c r="CB20" s="190">
        <f t="shared" si="7"/>
        <v>-0.15726084191806639</v>
      </c>
    </row>
    <row r="21" spans="1:80" s="75" customFormat="1" x14ac:dyDescent="0.2">
      <c r="A21" s="75">
        <v>16</v>
      </c>
      <c r="B21" s="229" t="s">
        <v>150</v>
      </c>
      <c r="C21" s="67" t="s">
        <v>9</v>
      </c>
      <c r="D21" s="194">
        <v>464.04375420818502</v>
      </c>
      <c r="E21" s="194">
        <v>496.38727765972999</v>
      </c>
      <c r="F21" s="194">
        <v>485.30856401610902</v>
      </c>
      <c r="G21" s="194">
        <v>504.87341958153701</v>
      </c>
      <c r="H21" s="194">
        <v>464.70736980569302</v>
      </c>
      <c r="I21" s="194">
        <v>481.65195397675001</v>
      </c>
      <c r="J21" s="194">
        <v>479.64834758807802</v>
      </c>
      <c r="K21" s="194">
        <v>493.18792594580998</v>
      </c>
      <c r="L21" s="194">
        <v>489.55007206152902</v>
      </c>
      <c r="M21" s="194">
        <v>489.14241485752399</v>
      </c>
      <c r="N21" s="194">
        <v>496.86811789017702</v>
      </c>
      <c r="O21" s="194">
        <v>542.576624551804</v>
      </c>
      <c r="P21" s="194">
        <v>498.00489554798997</v>
      </c>
      <c r="Q21" s="194">
        <v>516.31342456355503</v>
      </c>
      <c r="R21" s="194">
        <v>510.87084573879099</v>
      </c>
      <c r="S21" s="194">
        <v>516.76897691685201</v>
      </c>
      <c r="T21" s="194">
        <v>497.88202272532999</v>
      </c>
      <c r="U21" s="194">
        <v>486.68364593732701</v>
      </c>
      <c r="V21" s="194">
        <v>494.82803847793502</v>
      </c>
      <c r="W21" s="194">
        <v>509.63433572384503</v>
      </c>
      <c r="X21" s="194">
        <v>481.104725613921</v>
      </c>
      <c r="Y21" s="194">
        <v>494.00535329564701</v>
      </c>
      <c r="Z21" s="194">
        <v>497.36703518755297</v>
      </c>
      <c r="AA21" s="194">
        <v>496.03634401571401</v>
      </c>
      <c r="AB21" s="194">
        <v>463.70807182802901</v>
      </c>
      <c r="AC21" s="194">
        <v>471.89884039218202</v>
      </c>
      <c r="AD21" s="194">
        <v>482.18073932396698</v>
      </c>
      <c r="AE21" s="194">
        <v>489.34044331709902</v>
      </c>
      <c r="AF21" s="194">
        <v>473.10271430119798</v>
      </c>
      <c r="AG21" s="194">
        <v>494.92683476661398</v>
      </c>
      <c r="AH21" s="194">
        <v>490.39572694153799</v>
      </c>
      <c r="AI21" s="194">
        <v>508.381071268163</v>
      </c>
      <c r="AJ21" s="194">
        <v>464.35113179975099</v>
      </c>
      <c r="AK21" s="194">
        <v>492.324030180161</v>
      </c>
      <c r="AL21" s="194">
        <v>501.67126893220501</v>
      </c>
      <c r="AM21" s="194">
        <v>521.20294905954995</v>
      </c>
      <c r="AN21" s="194">
        <v>445.61252166998497</v>
      </c>
      <c r="AO21" s="194">
        <v>485.33129971429298</v>
      </c>
      <c r="AP21" s="194">
        <v>486.40532049146498</v>
      </c>
      <c r="AQ21" s="194">
        <v>476.07530241718001</v>
      </c>
      <c r="AR21" s="194">
        <v>430.268895745718</v>
      </c>
      <c r="AS21" s="194">
        <v>483.236834621703</v>
      </c>
      <c r="AT21" s="194">
        <v>487.26543592574802</v>
      </c>
      <c r="AU21" s="194">
        <v>466.62424088530503</v>
      </c>
      <c r="AV21" s="194">
        <v>447.27456641814001</v>
      </c>
      <c r="AW21" s="194">
        <v>502.59688782664</v>
      </c>
      <c r="AX21" s="194">
        <v>506.53925578616401</v>
      </c>
      <c r="AY21" s="87">
        <v>485.17898696643903</v>
      </c>
      <c r="AZ21" s="87">
        <v>467.50383323096599</v>
      </c>
      <c r="BA21" s="87">
        <v>466.51981092037499</v>
      </c>
      <c r="BB21" s="87">
        <v>495.27529061658498</v>
      </c>
      <c r="BC21" s="87">
        <v>500.79500436012398</v>
      </c>
      <c r="BD21" s="87">
        <v>461.46612731021901</v>
      </c>
      <c r="BE21" s="87">
        <v>527.78697288617502</v>
      </c>
      <c r="BF21" s="87">
        <v>520.10895790992595</v>
      </c>
      <c r="BG21" s="87">
        <v>497.90844928131003</v>
      </c>
      <c r="BH21" s="87">
        <v>447.72150353787299</v>
      </c>
      <c r="BI21" s="87">
        <v>449.007148806148</v>
      </c>
      <c r="BJ21" s="87">
        <v>453.03489140483498</v>
      </c>
      <c r="BK21" s="87">
        <v>459.43475256044798</v>
      </c>
      <c r="BL21" s="87">
        <v>429.35743161336501</v>
      </c>
      <c r="BM21" s="87">
        <v>445.29505018240002</v>
      </c>
      <c r="BN21" s="87">
        <v>441.54918173049703</v>
      </c>
      <c r="BO21" s="87">
        <v>445.891214341497</v>
      </c>
      <c r="BP21" s="87">
        <v>567.16046963468705</v>
      </c>
      <c r="BQ21" s="87">
        <v>591.37887229595299</v>
      </c>
      <c r="BR21" s="163">
        <v>596.48576796058205</v>
      </c>
      <c r="BS21" s="219"/>
      <c r="BT21" s="189">
        <f t="shared" si="0"/>
        <v>-13.543538218950971</v>
      </c>
      <c r="BU21" s="189">
        <f t="shared" si="1"/>
        <v>137.80303802132204</v>
      </c>
      <c r="BV21" s="189">
        <f t="shared" si="2"/>
        <v>146.08382211355297</v>
      </c>
      <c r="BW21" s="256">
        <f t="shared" si="3"/>
        <v>154.93658623008503</v>
      </c>
      <c r="BY21" s="190">
        <f t="shared" si="4"/>
        <v>-2.9478697776936329E-2</v>
      </c>
      <c r="BZ21" s="190">
        <f t="shared" si="5"/>
        <v>0.32095179418115494</v>
      </c>
      <c r="CA21" s="190">
        <f t="shared" si="6"/>
        <v>0.32806073647958739</v>
      </c>
      <c r="CB21" s="190">
        <f t="shared" si="7"/>
        <v>0.35089315673254212</v>
      </c>
    </row>
    <row r="22" spans="1:80" s="75" customFormat="1" x14ac:dyDescent="0.2">
      <c r="A22" s="75">
        <v>17</v>
      </c>
      <c r="B22" s="229" t="s">
        <v>151</v>
      </c>
      <c r="C22" s="67" t="s">
        <v>10</v>
      </c>
      <c r="D22" s="194">
        <v>510.16383957134701</v>
      </c>
      <c r="E22" s="194">
        <v>546.50504234466905</v>
      </c>
      <c r="F22" s="194">
        <v>533.74283135374799</v>
      </c>
      <c r="G22" s="194">
        <v>525.00479586245899</v>
      </c>
      <c r="H22" s="194">
        <v>454.22075127105802</v>
      </c>
      <c r="I22" s="194">
        <v>489.76971919759501</v>
      </c>
      <c r="J22" s="194">
        <v>491.89137328856901</v>
      </c>
      <c r="K22" s="194">
        <v>488.76982200576401</v>
      </c>
      <c r="L22" s="194">
        <v>479.41589799187898</v>
      </c>
      <c r="M22" s="194">
        <v>501.45517336907602</v>
      </c>
      <c r="N22" s="194">
        <v>504.98829990506903</v>
      </c>
      <c r="O22" s="194">
        <v>516.34824580588304</v>
      </c>
      <c r="P22" s="194">
        <v>504.75085090163498</v>
      </c>
      <c r="Q22" s="194">
        <v>527.95257840635895</v>
      </c>
      <c r="R22" s="194">
        <v>521.43279140017898</v>
      </c>
      <c r="S22" s="194">
        <v>511.56094415154399</v>
      </c>
      <c r="T22" s="194">
        <v>460.09410994720599</v>
      </c>
      <c r="U22" s="194">
        <v>468.96893799912601</v>
      </c>
      <c r="V22" s="194">
        <v>467.56335778272199</v>
      </c>
      <c r="W22" s="194">
        <v>474.20017190608303</v>
      </c>
      <c r="X22" s="194">
        <v>452.51542804001201</v>
      </c>
      <c r="Y22" s="194">
        <v>472.34745523193902</v>
      </c>
      <c r="Z22" s="194">
        <v>470.266744483607</v>
      </c>
      <c r="AA22" s="194">
        <v>460.566866605158</v>
      </c>
      <c r="AB22" s="194">
        <v>417.33943244001802</v>
      </c>
      <c r="AC22" s="194">
        <v>439.44118806588199</v>
      </c>
      <c r="AD22" s="194">
        <v>437.35540445301001</v>
      </c>
      <c r="AE22" s="194">
        <v>434.74202139240901</v>
      </c>
      <c r="AF22" s="194">
        <v>421.13274312267703</v>
      </c>
      <c r="AG22" s="194">
        <v>438.16554638351198</v>
      </c>
      <c r="AH22" s="194">
        <v>434.06004599452501</v>
      </c>
      <c r="AI22" s="194">
        <v>434.80439359120697</v>
      </c>
      <c r="AJ22" s="194">
        <v>404.771744839088</v>
      </c>
      <c r="AK22" s="194">
        <v>427.09016938287101</v>
      </c>
      <c r="AL22" s="194">
        <v>432.36895163749199</v>
      </c>
      <c r="AM22" s="194">
        <v>435.882720240119</v>
      </c>
      <c r="AN22" s="194">
        <v>397.51473662772003</v>
      </c>
      <c r="AO22" s="194">
        <v>420.20506459461001</v>
      </c>
      <c r="AP22" s="194">
        <v>420.74457798792503</v>
      </c>
      <c r="AQ22" s="194">
        <v>411.45594852682598</v>
      </c>
      <c r="AR22" s="194">
        <v>391.103119882844</v>
      </c>
      <c r="AS22" s="194">
        <v>420.79528668872501</v>
      </c>
      <c r="AT22" s="194">
        <v>425.32946469295001</v>
      </c>
      <c r="AU22" s="194">
        <v>409.79076079963301</v>
      </c>
      <c r="AV22" s="194">
        <v>396.61432089118398</v>
      </c>
      <c r="AW22" s="194">
        <v>427.13086256512503</v>
      </c>
      <c r="AX22" s="194">
        <v>432.08329222285499</v>
      </c>
      <c r="AY22" s="87">
        <v>415.708166294553</v>
      </c>
      <c r="AZ22" s="87">
        <v>374.913657529094</v>
      </c>
      <c r="BA22" s="87">
        <v>369.317459195818</v>
      </c>
      <c r="BB22" s="87">
        <v>390.53591279724998</v>
      </c>
      <c r="BC22" s="87">
        <v>383.50773883099799</v>
      </c>
      <c r="BD22" s="87">
        <v>348.43780251838501</v>
      </c>
      <c r="BE22" s="87">
        <v>381.86627884651</v>
      </c>
      <c r="BF22" s="87">
        <v>385.00084641035698</v>
      </c>
      <c r="BG22" s="87">
        <v>366.13559074208899</v>
      </c>
      <c r="BH22" s="87">
        <v>356.12123377294398</v>
      </c>
      <c r="BI22" s="87">
        <v>358.487559532425</v>
      </c>
      <c r="BJ22" s="87">
        <v>363.13180901526698</v>
      </c>
      <c r="BK22" s="87">
        <v>362.56932263174201</v>
      </c>
      <c r="BL22" s="87">
        <v>346.65014104505701</v>
      </c>
      <c r="BM22" s="87">
        <v>355.58967664493701</v>
      </c>
      <c r="BN22" s="87">
        <v>353.63933250770202</v>
      </c>
      <c r="BO22" s="87">
        <v>351.48771354583403</v>
      </c>
      <c r="BP22" s="87">
        <v>411.55324969143902</v>
      </c>
      <c r="BQ22" s="87">
        <v>422.054274096732</v>
      </c>
      <c r="BR22" s="163">
        <v>427.839083920181</v>
      </c>
      <c r="BS22" s="219"/>
      <c r="BT22" s="189">
        <f t="shared" si="0"/>
        <v>-11.081609085907985</v>
      </c>
      <c r="BU22" s="189">
        <f t="shared" si="1"/>
        <v>64.903108646382009</v>
      </c>
      <c r="BV22" s="189">
        <f t="shared" si="2"/>
        <v>66.464597451794987</v>
      </c>
      <c r="BW22" s="256">
        <f t="shared" si="3"/>
        <v>74.199751412478975</v>
      </c>
      <c r="BY22" s="190">
        <f t="shared" si="4"/>
        <v>-3.0564111175957E-2</v>
      </c>
      <c r="BZ22" s="190">
        <f t="shared" si="5"/>
        <v>0.18722943094936173</v>
      </c>
      <c r="CA22" s="190">
        <f t="shared" si="6"/>
        <v>0.18691374305042363</v>
      </c>
      <c r="CB22" s="190">
        <f t="shared" si="7"/>
        <v>0.20981758699271086</v>
      </c>
    </row>
    <row r="23" spans="1:80" s="75" customFormat="1" x14ac:dyDescent="0.2">
      <c r="A23" s="75">
        <v>18</v>
      </c>
      <c r="B23" s="229" t="s">
        <v>152</v>
      </c>
      <c r="C23" s="67" t="s">
        <v>42</v>
      </c>
      <c r="D23" s="194">
        <v>2607.9377426295</v>
      </c>
      <c r="E23" s="194">
        <v>2799.1433038066898</v>
      </c>
      <c r="F23" s="194">
        <v>2726.8003746343802</v>
      </c>
      <c r="G23" s="194">
        <v>2800.0148605306899</v>
      </c>
      <c r="H23" s="194">
        <v>2325.81659710242</v>
      </c>
      <c r="I23" s="194">
        <v>2495.1776780933701</v>
      </c>
      <c r="J23" s="194">
        <v>2448.6500874427502</v>
      </c>
      <c r="K23" s="194">
        <v>2474.3483708339299</v>
      </c>
      <c r="L23" s="194">
        <v>2432.1193743528302</v>
      </c>
      <c r="M23" s="194">
        <v>2426.7929927324599</v>
      </c>
      <c r="N23" s="194">
        <v>2459.51760875228</v>
      </c>
      <c r="O23" s="194">
        <v>2518.1163442205798</v>
      </c>
      <c r="P23" s="194">
        <v>2142.80237583606</v>
      </c>
      <c r="Q23" s="194">
        <v>2223.5918105859701</v>
      </c>
      <c r="R23" s="194">
        <v>2166.8570337158499</v>
      </c>
      <c r="S23" s="194">
        <v>2050.5078613979399</v>
      </c>
      <c r="T23" s="194">
        <v>1770.93002222626</v>
      </c>
      <c r="U23" s="194">
        <v>1863.7893254518599</v>
      </c>
      <c r="V23" s="194">
        <v>1884.28414776311</v>
      </c>
      <c r="W23" s="194">
        <v>1940.78100334137</v>
      </c>
      <c r="X23" s="194">
        <v>1882.76641789577</v>
      </c>
      <c r="Y23" s="194">
        <v>2045.98821416282</v>
      </c>
      <c r="Z23" s="194">
        <v>1873.4859420871001</v>
      </c>
      <c r="AA23" s="194">
        <v>1853.5260727014099</v>
      </c>
      <c r="AB23" s="194">
        <v>1740.15796804203</v>
      </c>
      <c r="AC23" s="194">
        <v>1939.2839843685799</v>
      </c>
      <c r="AD23" s="194">
        <v>2147.1552713092401</v>
      </c>
      <c r="AE23" s="194">
        <v>1878.4290776784001</v>
      </c>
      <c r="AF23" s="194">
        <v>2077.2653911974098</v>
      </c>
      <c r="AG23" s="194">
        <v>2020.6686404873001</v>
      </c>
      <c r="AH23" s="194">
        <v>2120.5445437306798</v>
      </c>
      <c r="AI23" s="194">
        <v>2001.8864837267399</v>
      </c>
      <c r="AJ23" s="194">
        <v>2147.1503704625902</v>
      </c>
      <c r="AK23" s="194">
        <v>2132.2873664621602</v>
      </c>
      <c r="AL23" s="194">
        <v>2359.9479060835401</v>
      </c>
      <c r="AM23" s="194">
        <v>2321.2509983156801</v>
      </c>
      <c r="AN23" s="194">
        <v>2029.4453770402099</v>
      </c>
      <c r="AO23" s="194">
        <v>2085.6650565489099</v>
      </c>
      <c r="AP23" s="194">
        <v>2150.25109561829</v>
      </c>
      <c r="AQ23" s="194">
        <v>2104.43480173743</v>
      </c>
      <c r="AR23" s="194">
        <v>1893.9239181793801</v>
      </c>
      <c r="AS23" s="194">
        <v>2127.3069930490401</v>
      </c>
      <c r="AT23" s="194">
        <v>2191.3523118858802</v>
      </c>
      <c r="AU23" s="194">
        <v>2048.8625662741001</v>
      </c>
      <c r="AV23" s="194">
        <v>1869.4041923484699</v>
      </c>
      <c r="AW23" s="194">
        <v>2096.1410841992101</v>
      </c>
      <c r="AX23" s="194">
        <v>2169.6506661888002</v>
      </c>
      <c r="AY23" s="87">
        <v>1992.3050636948699</v>
      </c>
      <c r="AZ23" s="87">
        <v>1788.9239144215401</v>
      </c>
      <c r="BA23" s="87">
        <v>1295.5049828813501</v>
      </c>
      <c r="BB23" s="87">
        <v>1465.46226039046</v>
      </c>
      <c r="BC23" s="87">
        <v>1410.0961292183299</v>
      </c>
      <c r="BD23" s="87">
        <v>1417.9390074677799</v>
      </c>
      <c r="BE23" s="87">
        <v>1571.80418302362</v>
      </c>
      <c r="BF23" s="87">
        <v>1604.9048503578999</v>
      </c>
      <c r="BG23" s="87">
        <v>1669.96465114272</v>
      </c>
      <c r="BH23" s="87">
        <v>1579.22823696514</v>
      </c>
      <c r="BI23" s="87">
        <v>1680.29684209026</v>
      </c>
      <c r="BJ23" s="87">
        <v>1806.26814708231</v>
      </c>
      <c r="BK23" s="87">
        <v>1933.69687706792</v>
      </c>
      <c r="BL23" s="87">
        <v>1625.91995508382</v>
      </c>
      <c r="BM23" s="87">
        <v>1629.99688227046</v>
      </c>
      <c r="BN23" s="87">
        <v>1731.7371124880699</v>
      </c>
      <c r="BO23" s="87">
        <v>1760.5539293240699</v>
      </c>
      <c r="BP23" s="87">
        <v>1790.58822632683</v>
      </c>
      <c r="BQ23" s="87">
        <v>1821.65521027102</v>
      </c>
      <c r="BR23" s="163">
        <v>1859.89457879258</v>
      </c>
      <c r="BS23" s="219"/>
      <c r="BT23" s="189">
        <f t="shared" si="0"/>
        <v>-173.14294774385007</v>
      </c>
      <c r="BU23" s="189">
        <f t="shared" si="1"/>
        <v>164.66827124300994</v>
      </c>
      <c r="BV23" s="189">
        <f t="shared" si="2"/>
        <v>191.65832800056</v>
      </c>
      <c r="BW23" s="256">
        <f t="shared" si="3"/>
        <v>128.15746630451008</v>
      </c>
      <c r="BY23" s="190">
        <f t="shared" si="4"/>
        <v>-8.9539860045897215E-2</v>
      </c>
      <c r="BZ23" s="190">
        <f t="shared" si="5"/>
        <v>0.10127698520959533</v>
      </c>
      <c r="CA23" s="190">
        <f t="shared" si="6"/>
        <v>0.11758202122055272</v>
      </c>
      <c r="CB23" s="190">
        <f t="shared" si="7"/>
        <v>7.4005150885967957E-2</v>
      </c>
    </row>
    <row r="24" spans="1:80" s="75" customFormat="1" x14ac:dyDescent="0.2">
      <c r="A24" s="75">
        <v>19</v>
      </c>
      <c r="B24" s="229" t="s">
        <v>153</v>
      </c>
      <c r="C24" s="67" t="s">
        <v>11</v>
      </c>
      <c r="D24" s="194">
        <v>21.3362122398546</v>
      </c>
      <c r="E24" s="194">
        <v>22.3247055354867</v>
      </c>
      <c r="F24" s="194">
        <v>21.8274660553062</v>
      </c>
      <c r="G24" s="194">
        <v>21.3004348911909</v>
      </c>
      <c r="H24" s="194">
        <v>20.5245070191351</v>
      </c>
      <c r="I24" s="194">
        <v>22.004197791187501</v>
      </c>
      <c r="J24" s="194">
        <v>22.181442031991601</v>
      </c>
      <c r="K24" s="194">
        <v>22.184238218950401</v>
      </c>
      <c r="L24" s="194">
        <v>22.6170580514314</v>
      </c>
      <c r="M24" s="194">
        <v>22.625234656100499</v>
      </c>
      <c r="N24" s="194">
        <v>22.7529931070742</v>
      </c>
      <c r="O24" s="194">
        <v>23.803090966083801</v>
      </c>
      <c r="P24" s="194">
        <v>21.300671868436201</v>
      </c>
      <c r="Q24" s="194">
        <v>22.1882186662199</v>
      </c>
      <c r="R24" s="194">
        <v>21.902279175196199</v>
      </c>
      <c r="S24" s="194">
        <v>21.106332472778401</v>
      </c>
      <c r="T24" s="194">
        <v>19.850816536068798</v>
      </c>
      <c r="U24" s="194">
        <v>20.4267756381591</v>
      </c>
      <c r="V24" s="194">
        <v>20.574299164377202</v>
      </c>
      <c r="W24" s="194">
        <v>20.485464055901701</v>
      </c>
      <c r="X24" s="194">
        <v>19.643954277526699</v>
      </c>
      <c r="Y24" s="194">
        <v>20.734216752848699</v>
      </c>
      <c r="Z24" s="194">
        <v>20.798927234387001</v>
      </c>
      <c r="AA24" s="194">
        <v>19.894738090124498</v>
      </c>
      <c r="AB24" s="194">
        <v>18.778433187608002</v>
      </c>
      <c r="AC24" s="194">
        <v>20.068987934761498</v>
      </c>
      <c r="AD24" s="194">
        <v>20.1583293553924</v>
      </c>
      <c r="AE24" s="194">
        <v>19.557173889595401</v>
      </c>
      <c r="AF24" s="194">
        <v>19.239443392004301</v>
      </c>
      <c r="AG24" s="194">
        <v>20.456610697962901</v>
      </c>
      <c r="AH24" s="194">
        <v>20.4981729473431</v>
      </c>
      <c r="AI24" s="194">
        <v>20.111394077048001</v>
      </c>
      <c r="AJ24" s="194">
        <v>18.365716372971299</v>
      </c>
      <c r="AK24" s="194">
        <v>19.7161663677268</v>
      </c>
      <c r="AL24" s="194">
        <v>20.095785658656201</v>
      </c>
      <c r="AM24" s="194">
        <v>19.931121139275501</v>
      </c>
      <c r="AN24" s="194">
        <v>18.2366362664918</v>
      </c>
      <c r="AO24" s="194">
        <v>19.6811535947596</v>
      </c>
      <c r="AP24" s="194">
        <v>19.839941063986199</v>
      </c>
      <c r="AQ24" s="194">
        <v>19.046777603459301</v>
      </c>
      <c r="AR24" s="194">
        <v>17.3805066423249</v>
      </c>
      <c r="AS24" s="194">
        <v>19.065549936602199</v>
      </c>
      <c r="AT24" s="194">
        <v>19.461906194206399</v>
      </c>
      <c r="AU24" s="194">
        <v>18.439735595206098</v>
      </c>
      <c r="AV24" s="194">
        <v>16.927713720811301</v>
      </c>
      <c r="AW24" s="194">
        <v>18.543282483071</v>
      </c>
      <c r="AX24" s="194">
        <v>18.8911936319227</v>
      </c>
      <c r="AY24" s="87">
        <v>17.940614562535501</v>
      </c>
      <c r="AZ24" s="87">
        <v>16.5509723338734</v>
      </c>
      <c r="BA24" s="87">
        <v>16.274062483782298</v>
      </c>
      <c r="BB24" s="87">
        <v>17.551062965464201</v>
      </c>
      <c r="BC24" s="87">
        <v>16.967678275837802</v>
      </c>
      <c r="BD24" s="87">
        <v>15.586759756645399</v>
      </c>
      <c r="BE24" s="87">
        <v>17.4986364541782</v>
      </c>
      <c r="BF24" s="87">
        <v>17.836200006559601</v>
      </c>
      <c r="BG24" s="87">
        <v>16.623372186069599</v>
      </c>
      <c r="BH24" s="87">
        <v>15.0731413650535</v>
      </c>
      <c r="BI24" s="87">
        <v>15.2909027433604</v>
      </c>
      <c r="BJ24" s="87">
        <v>15.607994777721</v>
      </c>
      <c r="BK24" s="87">
        <v>15.450134034768899</v>
      </c>
      <c r="BL24" s="87">
        <v>14.8170555219882</v>
      </c>
      <c r="BM24" s="87">
        <v>15.3308863342292</v>
      </c>
      <c r="BN24" s="87">
        <v>15.283891069447799</v>
      </c>
      <c r="BO24" s="87">
        <v>15.0398786579588</v>
      </c>
      <c r="BP24" s="87">
        <v>17.806473490937499</v>
      </c>
      <c r="BQ24" s="87">
        <v>18.344198878376901</v>
      </c>
      <c r="BR24" s="163">
        <v>18.7265265033943</v>
      </c>
      <c r="BS24" s="219"/>
      <c r="BT24" s="189">
        <f t="shared" si="0"/>
        <v>-0.41025537681009894</v>
      </c>
      <c r="BU24" s="189">
        <f t="shared" si="1"/>
        <v>2.989417968949299</v>
      </c>
      <c r="BV24" s="189">
        <f t="shared" si="2"/>
        <v>3.0133125441477002</v>
      </c>
      <c r="BW24" s="256">
        <f t="shared" si="3"/>
        <v>3.4426354339465011</v>
      </c>
      <c r="BY24" s="190">
        <f t="shared" si="4"/>
        <v>-2.6553515709757756E-2</v>
      </c>
      <c r="BZ24" s="190">
        <f t="shared" si="5"/>
        <v>0.20175519788753341</v>
      </c>
      <c r="CA24" s="190">
        <f t="shared" si="6"/>
        <v>0.19655175039814177</v>
      </c>
      <c r="CB24" s="190">
        <f t="shared" si="7"/>
        <v>0.22524600694310509</v>
      </c>
    </row>
    <row r="25" spans="1:80" s="75" customFormat="1" x14ac:dyDescent="0.2">
      <c r="A25" s="75">
        <v>20</v>
      </c>
      <c r="B25" s="229" t="s">
        <v>154</v>
      </c>
      <c r="C25" s="67" t="s">
        <v>43</v>
      </c>
      <c r="D25" s="194">
        <v>10.4244105421512</v>
      </c>
      <c r="E25" s="194">
        <v>11.1038479791307</v>
      </c>
      <c r="F25" s="194">
        <v>11.033859721204299</v>
      </c>
      <c r="G25" s="194">
        <v>10.6059217984825</v>
      </c>
      <c r="H25" s="194">
        <v>9.7923426201716595</v>
      </c>
      <c r="I25" s="194">
        <v>10.5425371870673</v>
      </c>
      <c r="J25" s="194">
        <v>10.7210271325423</v>
      </c>
      <c r="K25" s="194">
        <v>10.414106556977501</v>
      </c>
      <c r="L25" s="194">
        <v>10.2682773771662</v>
      </c>
      <c r="M25" s="194">
        <v>10.4548258902712</v>
      </c>
      <c r="N25" s="194">
        <v>10.700634777453001</v>
      </c>
      <c r="O25" s="194">
        <v>10.884529689923999</v>
      </c>
      <c r="P25" s="194">
        <v>9.7080191903243396</v>
      </c>
      <c r="Q25" s="194">
        <v>10.2866018445095</v>
      </c>
      <c r="R25" s="194">
        <v>10.279274361897301</v>
      </c>
      <c r="S25" s="194">
        <v>9.7630076991175798</v>
      </c>
      <c r="T25" s="194">
        <v>8.8067240582081094</v>
      </c>
      <c r="U25" s="194">
        <v>9.1323650145138995</v>
      </c>
      <c r="V25" s="194">
        <v>9.2848437304442193</v>
      </c>
      <c r="W25" s="194">
        <v>9.0990247203236603</v>
      </c>
      <c r="X25" s="194">
        <v>8.0746891460558494</v>
      </c>
      <c r="Y25" s="194">
        <v>8.6440788228311192</v>
      </c>
      <c r="Z25" s="194">
        <v>8.7503844643046396</v>
      </c>
      <c r="AA25" s="194">
        <v>8.2523916069730792</v>
      </c>
      <c r="AB25" s="194">
        <v>7.5800733472778097</v>
      </c>
      <c r="AC25" s="194">
        <v>8.1454526862156502</v>
      </c>
      <c r="AD25" s="194">
        <v>8.2639574631655801</v>
      </c>
      <c r="AE25" s="194">
        <v>7.9389048687220196</v>
      </c>
      <c r="AF25" s="194">
        <v>7.0717597677279702</v>
      </c>
      <c r="AG25" s="194">
        <v>7.6030685686333799</v>
      </c>
      <c r="AH25" s="194">
        <v>7.7100524959195704</v>
      </c>
      <c r="AI25" s="194">
        <v>7.4640618522844804</v>
      </c>
      <c r="AJ25" s="194">
        <v>6.3733244357382199</v>
      </c>
      <c r="AK25" s="194">
        <v>6.8791053275339298</v>
      </c>
      <c r="AL25" s="194">
        <v>7.0543869360855398</v>
      </c>
      <c r="AM25" s="194">
        <v>6.8647956629728304</v>
      </c>
      <c r="AN25" s="194">
        <v>6.0374466028154696</v>
      </c>
      <c r="AO25" s="194">
        <v>6.55226158185733</v>
      </c>
      <c r="AP25" s="194">
        <v>6.6541334196965796</v>
      </c>
      <c r="AQ25" s="194">
        <v>6.31208281944427</v>
      </c>
      <c r="AR25" s="194">
        <v>5.71791786178854</v>
      </c>
      <c r="AS25" s="194">
        <v>6.2891896530876004</v>
      </c>
      <c r="AT25" s="194">
        <v>6.4925418299890003</v>
      </c>
      <c r="AU25" s="194">
        <v>6.0784887777014998</v>
      </c>
      <c r="AV25" s="194">
        <v>5.3385416622569899</v>
      </c>
      <c r="AW25" s="194">
        <v>5.8865542168460498</v>
      </c>
      <c r="AX25" s="194">
        <v>6.0706771178741299</v>
      </c>
      <c r="AY25" s="87">
        <v>5.67557635256306</v>
      </c>
      <c r="AZ25" s="87">
        <v>5.3035755865556196</v>
      </c>
      <c r="BA25" s="87">
        <v>5.2654844509732204</v>
      </c>
      <c r="BB25" s="87">
        <v>5.7688518216361899</v>
      </c>
      <c r="BC25" s="87">
        <v>5.3895147335343596</v>
      </c>
      <c r="BD25" s="87">
        <v>4.8341034812285901</v>
      </c>
      <c r="BE25" s="87">
        <v>5.4657612079353299</v>
      </c>
      <c r="BF25" s="87">
        <v>5.6987324282073502</v>
      </c>
      <c r="BG25" s="87">
        <v>5.1938464619710603</v>
      </c>
      <c r="BH25" s="87">
        <v>4.6158723697355502</v>
      </c>
      <c r="BI25" s="87">
        <v>4.78277372398074</v>
      </c>
      <c r="BJ25" s="87">
        <v>4.9401083146622096</v>
      </c>
      <c r="BK25" s="87">
        <v>4.7832300252443698</v>
      </c>
      <c r="BL25" s="87">
        <v>4.5896703020213501</v>
      </c>
      <c r="BM25" s="87">
        <v>4.8203807646049404</v>
      </c>
      <c r="BN25" s="87">
        <v>4.8472964119021</v>
      </c>
      <c r="BO25" s="87">
        <v>4.66072337873086</v>
      </c>
      <c r="BP25" s="87">
        <v>5.2845713398212704</v>
      </c>
      <c r="BQ25" s="87">
        <v>5.4846286949751102</v>
      </c>
      <c r="BR25" s="163">
        <v>5.6662388581313703</v>
      </c>
      <c r="BS25" s="219"/>
      <c r="BT25" s="189">
        <f t="shared" si="0"/>
        <v>-0.12250664651350984</v>
      </c>
      <c r="BU25" s="189">
        <f t="shared" si="1"/>
        <v>0.6949010377999203</v>
      </c>
      <c r="BV25" s="189">
        <f t="shared" si="2"/>
        <v>0.66424793037016983</v>
      </c>
      <c r="BW25" s="256">
        <f t="shared" si="3"/>
        <v>0.81894244622927026</v>
      </c>
      <c r="BY25" s="190">
        <f t="shared" si="4"/>
        <v>-2.56116987614977E-2</v>
      </c>
      <c r="BZ25" s="190">
        <f t="shared" si="5"/>
        <v>0.15140543700794301</v>
      </c>
      <c r="CA25" s="190">
        <f t="shared" si="6"/>
        <v>0.13779988818468555</v>
      </c>
      <c r="CB25" s="190">
        <f t="shared" si="7"/>
        <v>0.16894829130284478</v>
      </c>
    </row>
    <row r="26" spans="1:80" s="75" customFormat="1" x14ac:dyDescent="0.2">
      <c r="A26" s="75">
        <v>21</v>
      </c>
      <c r="B26" s="229" t="s">
        <v>155</v>
      </c>
      <c r="C26" s="67" t="s">
        <v>12</v>
      </c>
      <c r="D26" s="194">
        <v>10.2775519259717</v>
      </c>
      <c r="E26" s="194">
        <v>10.237768270236799</v>
      </c>
      <c r="F26" s="194">
        <v>9.5872370412338501</v>
      </c>
      <c r="G26" s="194">
        <v>9.7002837841204705</v>
      </c>
      <c r="H26" s="194">
        <v>8.0423638586914006</v>
      </c>
      <c r="I26" s="194">
        <v>8.3246289032942702</v>
      </c>
      <c r="J26" s="194">
        <v>8.1656924867767309</v>
      </c>
      <c r="K26" s="194">
        <v>9.0804731863538795</v>
      </c>
      <c r="L26" s="194">
        <v>8.4018363045428099</v>
      </c>
      <c r="M26" s="194">
        <v>7.7973899232728803</v>
      </c>
      <c r="N26" s="194">
        <v>7.3598175520996598</v>
      </c>
      <c r="O26" s="194">
        <v>8.6413667156841605</v>
      </c>
      <c r="P26" s="194">
        <v>9.0406815216089793</v>
      </c>
      <c r="Q26" s="194">
        <v>8.25910626444802</v>
      </c>
      <c r="R26" s="194">
        <v>7.56608770025366</v>
      </c>
      <c r="S26" s="194">
        <v>8.0315278865569795</v>
      </c>
      <c r="T26" s="194">
        <v>6.8384700920207004</v>
      </c>
      <c r="U26" s="194">
        <v>6.2878400815713897</v>
      </c>
      <c r="V26" s="194">
        <v>5.9673884762879901</v>
      </c>
      <c r="W26" s="194">
        <v>7.0586836114259803</v>
      </c>
      <c r="X26" s="194">
        <v>6.8093342523151996</v>
      </c>
      <c r="Y26" s="194">
        <v>6.2001027753918896</v>
      </c>
      <c r="Z26" s="194">
        <v>5.8165358480346603</v>
      </c>
      <c r="AA26" s="194">
        <v>6.2974264039728496</v>
      </c>
      <c r="AB26" s="194">
        <v>6.3773102964620696</v>
      </c>
      <c r="AC26" s="194">
        <v>5.9783259835209996</v>
      </c>
      <c r="AD26" s="194">
        <v>5.6850027775874903</v>
      </c>
      <c r="AE26" s="194">
        <v>6.0812297030841904</v>
      </c>
      <c r="AF26" s="194">
        <v>5.7516190467113502</v>
      </c>
      <c r="AG26" s="194">
        <v>5.38033725703899</v>
      </c>
      <c r="AH26" s="194">
        <v>4.9772064105785798</v>
      </c>
      <c r="AI26" s="194">
        <v>5.5007701536141296</v>
      </c>
      <c r="AJ26" s="194">
        <v>5.2973788978363201</v>
      </c>
      <c r="AK26" s="194">
        <v>4.9347906044912699</v>
      </c>
      <c r="AL26" s="194">
        <v>4.8151533251280201</v>
      </c>
      <c r="AM26" s="194">
        <v>5.7604978313106701</v>
      </c>
      <c r="AN26" s="194">
        <v>4.9550310292502298</v>
      </c>
      <c r="AO26" s="194">
        <v>4.6484140842504198</v>
      </c>
      <c r="AP26" s="194">
        <v>4.5330868279102798</v>
      </c>
      <c r="AQ26" s="194">
        <v>4.8274484215956104</v>
      </c>
      <c r="AR26" s="194">
        <v>4.8784137788046698</v>
      </c>
      <c r="AS26" s="194">
        <v>4.6400518523649597</v>
      </c>
      <c r="AT26" s="194">
        <v>4.5445183710580297</v>
      </c>
      <c r="AU26" s="194">
        <v>4.7739820119019702</v>
      </c>
      <c r="AV26" s="194">
        <v>4.77567216440272</v>
      </c>
      <c r="AW26" s="194">
        <v>4.4695660875240701</v>
      </c>
      <c r="AX26" s="194">
        <v>4.3662585303587198</v>
      </c>
      <c r="AY26" s="87">
        <v>4.6301714548056303</v>
      </c>
      <c r="AZ26" s="87">
        <v>4.7806056937801698</v>
      </c>
      <c r="BA26" s="87">
        <v>4.1549494510362903</v>
      </c>
      <c r="BB26" s="87">
        <v>4.2515740378036702</v>
      </c>
      <c r="BC26" s="87">
        <v>4.6017901083419099</v>
      </c>
      <c r="BD26" s="87">
        <v>4.5204413267120396</v>
      </c>
      <c r="BE26" s="87">
        <v>4.3876368166915398</v>
      </c>
      <c r="BF26" s="87">
        <v>4.2910920361392497</v>
      </c>
      <c r="BG26" s="87">
        <v>4.4261699722073899</v>
      </c>
      <c r="BH26" s="87">
        <v>4.3738078589973997</v>
      </c>
      <c r="BI26" s="87">
        <v>3.8581845979375098</v>
      </c>
      <c r="BJ26" s="87">
        <v>3.8033419671451498</v>
      </c>
      <c r="BK26" s="87">
        <v>4.1341396169905398</v>
      </c>
      <c r="BL26" s="87">
        <v>4.2921575257168199</v>
      </c>
      <c r="BM26" s="87">
        <v>3.8510948662792299</v>
      </c>
      <c r="BN26" s="87">
        <v>3.7347259794237102</v>
      </c>
      <c r="BO26" s="87">
        <v>4.05037014983027</v>
      </c>
      <c r="BP26" s="87">
        <v>5.0144921216506999</v>
      </c>
      <c r="BQ26" s="87">
        <v>4.6005120567415396</v>
      </c>
      <c r="BR26" s="163">
        <v>4.5551945994933902</v>
      </c>
      <c r="BS26" s="219"/>
      <c r="BT26" s="189">
        <f t="shared" si="0"/>
        <v>-8.3769467160269784E-2</v>
      </c>
      <c r="BU26" s="189">
        <f t="shared" si="1"/>
        <v>0.72233459593388005</v>
      </c>
      <c r="BV26" s="189">
        <f t="shared" si="2"/>
        <v>0.7494171904623097</v>
      </c>
      <c r="BW26" s="256">
        <f t="shared" si="3"/>
        <v>0.82046862006968002</v>
      </c>
      <c r="BY26" s="190">
        <f t="shared" si="4"/>
        <v>-2.0262853923944165E-2</v>
      </c>
      <c r="BZ26" s="190">
        <f t="shared" si="5"/>
        <v>0.16829172545647547</v>
      </c>
      <c r="CA26" s="190">
        <f t="shared" si="6"/>
        <v>0.19459847562424915</v>
      </c>
      <c r="CB26" s="190">
        <f t="shared" si="7"/>
        <v>0.21968643070201446</v>
      </c>
    </row>
    <row r="27" spans="1:80" s="75" customFormat="1" x14ac:dyDescent="0.2">
      <c r="A27" s="75">
        <v>22</v>
      </c>
      <c r="B27" s="229" t="s">
        <v>156</v>
      </c>
      <c r="C27" s="67" t="s">
        <v>13</v>
      </c>
      <c r="D27" s="194">
        <v>21.691203049315298</v>
      </c>
      <c r="E27" s="194">
        <v>24.3409205910779</v>
      </c>
      <c r="F27" s="194">
        <v>24.468020085802401</v>
      </c>
      <c r="G27" s="194">
        <v>22.777151367279</v>
      </c>
      <c r="H27" s="194">
        <v>21.771568082100998</v>
      </c>
      <c r="I27" s="194">
        <v>24.6605484898272</v>
      </c>
      <c r="J27" s="194">
        <v>25.201316508125</v>
      </c>
      <c r="K27" s="194">
        <v>23.128982337119801</v>
      </c>
      <c r="L27" s="194">
        <v>19.887594481737999</v>
      </c>
      <c r="M27" s="194">
        <v>21.989061175219401</v>
      </c>
      <c r="N27" s="194">
        <v>22.742860205661898</v>
      </c>
      <c r="O27" s="194">
        <v>21.561099537938201</v>
      </c>
      <c r="P27" s="194">
        <v>21.294194402410898</v>
      </c>
      <c r="Q27" s="194">
        <v>23.752986608771302</v>
      </c>
      <c r="R27" s="194">
        <v>23.9590260218963</v>
      </c>
      <c r="S27" s="194">
        <v>22.236369942761701</v>
      </c>
      <c r="T27" s="194">
        <v>19.735986574525398</v>
      </c>
      <c r="U27" s="194">
        <v>21.0208004143865</v>
      </c>
      <c r="V27" s="194">
        <v>21.3262587681536</v>
      </c>
      <c r="W27" s="194">
        <v>20.332210056977299</v>
      </c>
      <c r="X27" s="194">
        <v>18.3921108901223</v>
      </c>
      <c r="Y27" s="194">
        <v>20.340041594801502</v>
      </c>
      <c r="Z27" s="194">
        <v>20.6715344074141</v>
      </c>
      <c r="AA27" s="194">
        <v>19.246371023084698</v>
      </c>
      <c r="AB27" s="194">
        <v>16.9674289146467</v>
      </c>
      <c r="AC27" s="194">
        <v>18.9310102757942</v>
      </c>
      <c r="AD27" s="194">
        <v>19.145713819465399</v>
      </c>
      <c r="AE27" s="194">
        <v>18.276630541466101</v>
      </c>
      <c r="AF27" s="194">
        <v>16.851116212037901</v>
      </c>
      <c r="AG27" s="194">
        <v>18.4205503617574</v>
      </c>
      <c r="AH27" s="194">
        <v>18.636384874641099</v>
      </c>
      <c r="AI27" s="194">
        <v>17.9634206430045</v>
      </c>
      <c r="AJ27" s="194">
        <v>15.548230191495501</v>
      </c>
      <c r="AK27" s="194">
        <v>17.3168708714907</v>
      </c>
      <c r="AL27" s="194">
        <v>17.779465870934999</v>
      </c>
      <c r="AM27" s="194">
        <v>17.000489321811699</v>
      </c>
      <c r="AN27" s="194">
        <v>15.3457723865851</v>
      </c>
      <c r="AO27" s="194">
        <v>17.143634339309401</v>
      </c>
      <c r="AP27" s="194">
        <v>17.352074059066801</v>
      </c>
      <c r="AQ27" s="194">
        <v>16.3195807560401</v>
      </c>
      <c r="AR27" s="194">
        <v>14.7403785150786</v>
      </c>
      <c r="AS27" s="194">
        <v>16.8193855895748</v>
      </c>
      <c r="AT27" s="194">
        <v>17.312530215268801</v>
      </c>
      <c r="AU27" s="194">
        <v>15.969507694651799</v>
      </c>
      <c r="AV27" s="194">
        <v>13.838895160612701</v>
      </c>
      <c r="AW27" s="194">
        <v>15.8066981161182</v>
      </c>
      <c r="AX27" s="194">
        <v>16.297363441871799</v>
      </c>
      <c r="AY27" s="87">
        <v>14.992997210039301</v>
      </c>
      <c r="AZ27" s="87">
        <v>12.932377033714401</v>
      </c>
      <c r="BA27" s="87">
        <v>13.227809788427001</v>
      </c>
      <c r="BB27" s="87">
        <v>14.565775406994501</v>
      </c>
      <c r="BC27" s="87">
        <v>13.3654667480968</v>
      </c>
      <c r="BD27" s="87">
        <v>10.9157510054398</v>
      </c>
      <c r="BE27" s="87">
        <v>12.842095935254999</v>
      </c>
      <c r="BF27" s="87">
        <v>13.4512698375979</v>
      </c>
      <c r="BG27" s="87">
        <v>11.968666074536699</v>
      </c>
      <c r="BH27" s="87">
        <v>9.6380943899963292</v>
      </c>
      <c r="BI27" s="87">
        <v>10.4041771078666</v>
      </c>
      <c r="BJ27" s="87">
        <v>10.8009505533695</v>
      </c>
      <c r="BK27" s="87">
        <v>10.199644957497901</v>
      </c>
      <c r="BL27" s="87">
        <v>9.6025447455464992</v>
      </c>
      <c r="BM27" s="87">
        <v>10.502207927337601</v>
      </c>
      <c r="BN27" s="87">
        <v>10.5913482993915</v>
      </c>
      <c r="BO27" s="87">
        <v>9.9204478913797498</v>
      </c>
      <c r="BP27" s="87">
        <v>11.091292313701199</v>
      </c>
      <c r="BQ27" s="87">
        <v>11.9028664227974</v>
      </c>
      <c r="BR27" s="163">
        <v>12.3575098215002</v>
      </c>
      <c r="BS27" s="219"/>
      <c r="BT27" s="189">
        <f t="shared" si="0"/>
        <v>-0.27919706611815087</v>
      </c>
      <c r="BU27" s="189">
        <f t="shared" si="1"/>
        <v>1.4887475681547002</v>
      </c>
      <c r="BV27" s="189">
        <f t="shared" si="2"/>
        <v>1.4006584954597994</v>
      </c>
      <c r="BW27" s="256">
        <f t="shared" si="3"/>
        <v>1.7661615221086997</v>
      </c>
      <c r="BY27" s="190">
        <f t="shared" si="4"/>
        <v>-2.7373214193392999E-2</v>
      </c>
      <c r="BZ27" s="190">
        <f t="shared" si="5"/>
        <v>0.15503677489710804</v>
      </c>
      <c r="CA27" s="190">
        <f t="shared" si="6"/>
        <v>0.13336800272386895</v>
      </c>
      <c r="CB27" s="190">
        <f t="shared" si="7"/>
        <v>0.16675511674091298</v>
      </c>
    </row>
    <row r="28" spans="1:80" s="75" customFormat="1" x14ac:dyDescent="0.2">
      <c r="A28" s="75">
        <v>23</v>
      </c>
      <c r="B28" s="229" t="s">
        <v>157</v>
      </c>
      <c r="C28" s="67" t="s">
        <v>44</v>
      </c>
      <c r="D28" s="194">
        <v>18.101883063947</v>
      </c>
      <c r="E28" s="194">
        <v>20.062773095102401</v>
      </c>
      <c r="F28" s="194">
        <v>19.967097514663202</v>
      </c>
      <c r="G28" s="194">
        <v>19.119002469495999</v>
      </c>
      <c r="H28" s="194">
        <v>18.729822381998599</v>
      </c>
      <c r="I28" s="194">
        <v>20.6999610998759</v>
      </c>
      <c r="J28" s="194">
        <v>21.029090078585298</v>
      </c>
      <c r="K28" s="194">
        <v>20.0182538628423</v>
      </c>
      <c r="L28" s="194">
        <v>22.186515418805001</v>
      </c>
      <c r="M28" s="194">
        <v>23.906280296167601</v>
      </c>
      <c r="N28" s="194">
        <v>24.5671567059408</v>
      </c>
      <c r="O28" s="194">
        <v>24.251813769483199</v>
      </c>
      <c r="P28" s="194">
        <v>20.108072725363002</v>
      </c>
      <c r="Q28" s="194">
        <v>21.8922279780137</v>
      </c>
      <c r="R28" s="194">
        <v>22.012253928218399</v>
      </c>
      <c r="S28" s="194">
        <v>21.1321749888432</v>
      </c>
      <c r="T28" s="194">
        <v>22.019938459146299</v>
      </c>
      <c r="U28" s="194">
        <v>22.9166072877034</v>
      </c>
      <c r="V28" s="194">
        <v>23.052123257254198</v>
      </c>
      <c r="W28" s="194">
        <v>22.841909752090299</v>
      </c>
      <c r="X28" s="194">
        <v>20.4326748534228</v>
      </c>
      <c r="Y28" s="194">
        <v>22.1611790335457</v>
      </c>
      <c r="Z28" s="194">
        <v>22.300003522670401</v>
      </c>
      <c r="AA28" s="194">
        <v>21.4311053537695</v>
      </c>
      <c r="AB28" s="194">
        <v>19.2475244354967</v>
      </c>
      <c r="AC28" s="194">
        <v>20.981620365337001</v>
      </c>
      <c r="AD28" s="194">
        <v>21.065332058559498</v>
      </c>
      <c r="AE28" s="194">
        <v>20.836543516823198</v>
      </c>
      <c r="AF28" s="194">
        <v>20.4387188023756</v>
      </c>
      <c r="AG28" s="194">
        <v>21.833984555676899</v>
      </c>
      <c r="AH28" s="194">
        <v>21.7625359052197</v>
      </c>
      <c r="AI28" s="194">
        <v>21.703667220249201</v>
      </c>
      <c r="AJ28" s="194">
        <v>19.521679937053602</v>
      </c>
      <c r="AK28" s="194">
        <v>21.460051564611302</v>
      </c>
      <c r="AL28" s="194">
        <v>21.94536973632</v>
      </c>
      <c r="AM28" s="194">
        <v>21.649315478740199</v>
      </c>
      <c r="AN28" s="194">
        <v>20.3466371784112</v>
      </c>
      <c r="AO28" s="194">
        <v>22.394495156148899</v>
      </c>
      <c r="AP28" s="194">
        <v>22.504985475198399</v>
      </c>
      <c r="AQ28" s="194">
        <v>21.6444431422611</v>
      </c>
      <c r="AR28" s="194">
        <v>18.528899692718699</v>
      </c>
      <c r="AS28" s="194">
        <v>20.945561865942</v>
      </c>
      <c r="AT28" s="194">
        <v>21.291952636945801</v>
      </c>
      <c r="AU28" s="194">
        <v>20.051003024012299</v>
      </c>
      <c r="AV28" s="194">
        <v>18.075876564255999</v>
      </c>
      <c r="AW28" s="194">
        <v>20.4859405701336</v>
      </c>
      <c r="AX28" s="194">
        <v>20.877739493356799</v>
      </c>
      <c r="AY28" s="87">
        <v>19.570304865922001</v>
      </c>
      <c r="AZ28" s="87">
        <v>18.1855763698007</v>
      </c>
      <c r="BA28" s="87">
        <v>18.458627553011901</v>
      </c>
      <c r="BB28" s="87">
        <v>20.117278744304102</v>
      </c>
      <c r="BC28" s="87">
        <v>18.9515854235907</v>
      </c>
      <c r="BD28" s="87">
        <v>22.6894934239821</v>
      </c>
      <c r="BE28" s="87">
        <v>26.607902919443099</v>
      </c>
      <c r="BF28" s="87">
        <v>27.575532710184699</v>
      </c>
      <c r="BG28" s="87">
        <v>24.825199189671899</v>
      </c>
      <c r="BH28" s="87">
        <v>22.490640404274</v>
      </c>
      <c r="BI28" s="87">
        <v>24.172963043087101</v>
      </c>
      <c r="BJ28" s="87">
        <v>25.043816253656299</v>
      </c>
      <c r="BK28" s="87">
        <v>23.770427875417798</v>
      </c>
      <c r="BL28" s="87">
        <v>22.328781939073998</v>
      </c>
      <c r="BM28" s="87">
        <v>24.364129235720998</v>
      </c>
      <c r="BN28" s="87">
        <v>24.543769540631999</v>
      </c>
      <c r="BO28" s="87">
        <v>23.112503201490199</v>
      </c>
      <c r="BP28" s="87">
        <v>26.144901025236202</v>
      </c>
      <c r="BQ28" s="87">
        <v>28.031274832058902</v>
      </c>
      <c r="BR28" s="163">
        <v>29.031465206260901</v>
      </c>
      <c r="BS28" s="219"/>
      <c r="BT28" s="189">
        <f t="shared" si="0"/>
        <v>-0.65792467392759946</v>
      </c>
      <c r="BU28" s="189">
        <f t="shared" si="1"/>
        <v>3.8161190861622032</v>
      </c>
      <c r="BV28" s="189">
        <f t="shared" si="2"/>
        <v>3.6671455963379032</v>
      </c>
      <c r="BW28" s="256">
        <f t="shared" si="3"/>
        <v>4.4876956656289018</v>
      </c>
      <c r="BY28" s="190">
        <f t="shared" si="4"/>
        <v>-2.7678284857799832E-2</v>
      </c>
      <c r="BZ28" s="190">
        <f t="shared" si="5"/>
        <v>0.17090583340259277</v>
      </c>
      <c r="CA28" s="190">
        <f t="shared" si="6"/>
        <v>0.15051412512462742</v>
      </c>
      <c r="CB28" s="190">
        <f t="shared" si="7"/>
        <v>0.18284459761568247</v>
      </c>
    </row>
    <row r="29" spans="1:80" s="75" customFormat="1" x14ac:dyDescent="0.2">
      <c r="A29" s="75">
        <v>24</v>
      </c>
      <c r="B29" s="229" t="s">
        <v>158</v>
      </c>
      <c r="C29" s="67" t="s">
        <v>14</v>
      </c>
      <c r="D29" s="194">
        <v>74.805996645509396</v>
      </c>
      <c r="E29" s="194">
        <v>68.195422792042393</v>
      </c>
      <c r="F29" s="194">
        <v>64.366539557819493</v>
      </c>
      <c r="G29" s="194">
        <v>70.119256439834899</v>
      </c>
      <c r="H29" s="194">
        <v>70.638351078652306</v>
      </c>
      <c r="I29" s="194">
        <v>62.277795431253303</v>
      </c>
      <c r="J29" s="194">
        <v>61.346674911429602</v>
      </c>
      <c r="K29" s="194">
        <v>76.070543967606696</v>
      </c>
      <c r="L29" s="194">
        <v>86.587310155453594</v>
      </c>
      <c r="M29" s="194">
        <v>68.419650004581698</v>
      </c>
      <c r="N29" s="194">
        <v>66.287239704384305</v>
      </c>
      <c r="O29" s="194">
        <v>86.791640771424696</v>
      </c>
      <c r="P29" s="194">
        <v>70.803080048581805</v>
      </c>
      <c r="Q29" s="194">
        <v>61.875622662042701</v>
      </c>
      <c r="R29" s="194">
        <v>58.776912563256502</v>
      </c>
      <c r="S29" s="194">
        <v>62.873973440692801</v>
      </c>
      <c r="T29" s="194">
        <v>58.812564549433098</v>
      </c>
      <c r="U29" s="194">
        <v>52.936616994215399</v>
      </c>
      <c r="V29" s="194">
        <v>52.085312150405201</v>
      </c>
      <c r="W29" s="194">
        <v>61.133684479622303</v>
      </c>
      <c r="X29" s="194">
        <v>55.583081820616499</v>
      </c>
      <c r="Y29" s="194">
        <v>49.574733060532303</v>
      </c>
      <c r="Z29" s="194">
        <v>47.379142872200603</v>
      </c>
      <c r="AA29" s="194">
        <v>50.846744766300198</v>
      </c>
      <c r="AB29" s="194">
        <v>57.022697797634798</v>
      </c>
      <c r="AC29" s="194">
        <v>51.171873611860001</v>
      </c>
      <c r="AD29" s="194">
        <v>50.251887850436901</v>
      </c>
      <c r="AE29" s="194">
        <v>53.059293529259797</v>
      </c>
      <c r="AF29" s="194">
        <v>53.291207988429299</v>
      </c>
      <c r="AG29" s="194">
        <v>50.234120625141699</v>
      </c>
      <c r="AH29" s="194">
        <v>48.238525113776198</v>
      </c>
      <c r="AI29" s="194">
        <v>51.985611299931698</v>
      </c>
      <c r="AJ29" s="194">
        <v>51.461622060926501</v>
      </c>
      <c r="AK29" s="194">
        <v>47.372770579316303</v>
      </c>
      <c r="AL29" s="194">
        <v>46.877315118947998</v>
      </c>
      <c r="AM29" s="194">
        <v>54.3869837002282</v>
      </c>
      <c r="AN29" s="194">
        <v>49.015042927391498</v>
      </c>
      <c r="AO29" s="194">
        <v>45.579210990645699</v>
      </c>
      <c r="AP29" s="194">
        <v>45.206879286808601</v>
      </c>
      <c r="AQ29" s="194">
        <v>47.713438150077899</v>
      </c>
      <c r="AR29" s="194">
        <v>47.4833828536024</v>
      </c>
      <c r="AS29" s="194">
        <v>44.458311257546399</v>
      </c>
      <c r="AT29" s="194">
        <v>44.424078587360597</v>
      </c>
      <c r="AU29" s="194">
        <v>46.530183817574503</v>
      </c>
      <c r="AV29" s="194">
        <v>47.010746726863204</v>
      </c>
      <c r="AW29" s="194">
        <v>44.3816913522367</v>
      </c>
      <c r="AX29" s="194">
        <v>44.179911485146498</v>
      </c>
      <c r="AY29" s="87">
        <v>46.0872087453712</v>
      </c>
      <c r="AZ29" s="87">
        <v>45.300734528056097</v>
      </c>
      <c r="BA29" s="87">
        <v>39.357887003411001</v>
      </c>
      <c r="BB29" s="87">
        <v>40.866659921560803</v>
      </c>
      <c r="BC29" s="87">
        <v>43.628340136662402</v>
      </c>
      <c r="BD29" s="87">
        <v>42.702717629987703</v>
      </c>
      <c r="BE29" s="87">
        <v>41.015765995553402</v>
      </c>
      <c r="BF29" s="87">
        <v>40.715083981531997</v>
      </c>
      <c r="BG29" s="87">
        <v>41.982143794781898</v>
      </c>
      <c r="BH29" s="87">
        <v>41.186788175658101</v>
      </c>
      <c r="BI29" s="87">
        <v>36.066418392926998</v>
      </c>
      <c r="BJ29" s="87">
        <v>35.864117385329301</v>
      </c>
      <c r="BK29" s="87">
        <v>39.041364836431903</v>
      </c>
      <c r="BL29" s="87">
        <v>40.543939859475103</v>
      </c>
      <c r="BM29" s="87">
        <v>36.046597354721001</v>
      </c>
      <c r="BN29" s="87">
        <v>35.267985860958099</v>
      </c>
      <c r="BO29" s="87">
        <v>38.304097657382101</v>
      </c>
      <c r="BP29" s="87">
        <v>46.658505686699201</v>
      </c>
      <c r="BQ29" s="87">
        <v>42.339914585396798</v>
      </c>
      <c r="BR29" s="163">
        <v>42.245653237697802</v>
      </c>
      <c r="BS29" s="219"/>
      <c r="BT29" s="189">
        <f t="shared" si="0"/>
        <v>-0.73726717904980177</v>
      </c>
      <c r="BU29" s="189">
        <f t="shared" si="1"/>
        <v>6.1145658272240979</v>
      </c>
      <c r="BV29" s="189">
        <f t="shared" si="2"/>
        <v>6.2933172306757967</v>
      </c>
      <c r="BW29" s="256">
        <f t="shared" si="3"/>
        <v>6.9776673767397028</v>
      </c>
      <c r="BY29" s="190">
        <f t="shared" si="4"/>
        <v>-1.888425730346938E-2</v>
      </c>
      <c r="BZ29" s="190">
        <f t="shared" si="5"/>
        <v>0.15081331139541748</v>
      </c>
      <c r="CA29" s="190">
        <f t="shared" si="6"/>
        <v>0.17458838538199958</v>
      </c>
      <c r="CB29" s="190">
        <f t="shared" si="7"/>
        <v>0.19784706175875011</v>
      </c>
    </row>
    <row r="30" spans="1:80" s="75" customFormat="1" x14ac:dyDescent="0.2">
      <c r="A30" s="75">
        <v>25</v>
      </c>
      <c r="B30" s="229" t="s">
        <v>159</v>
      </c>
      <c r="C30" s="67" t="s">
        <v>45</v>
      </c>
      <c r="D30" s="194">
        <v>110.44853470260399</v>
      </c>
      <c r="E30" s="194">
        <v>119.99371024654801</v>
      </c>
      <c r="F30" s="194">
        <v>118.186091712354</v>
      </c>
      <c r="G30" s="194">
        <v>113.274692406733</v>
      </c>
      <c r="H30" s="194">
        <v>104.137736417128</v>
      </c>
      <c r="I30" s="194">
        <v>115.09769891505699</v>
      </c>
      <c r="J30" s="194">
        <v>116.501459607477</v>
      </c>
      <c r="K30" s="194">
        <v>112.26041488500201</v>
      </c>
      <c r="L30" s="194">
        <v>105.21646917509899</v>
      </c>
      <c r="M30" s="194">
        <v>111.152189512684</v>
      </c>
      <c r="N30" s="194">
        <v>112.658084941596</v>
      </c>
      <c r="O30" s="194">
        <v>113.19263822840701</v>
      </c>
      <c r="P30" s="194">
        <v>107.68192709863899</v>
      </c>
      <c r="Q30" s="194">
        <v>114.64333772195199</v>
      </c>
      <c r="R30" s="194">
        <v>113.56425984878901</v>
      </c>
      <c r="S30" s="194">
        <v>109.167867886712</v>
      </c>
      <c r="T30" s="194">
        <v>99.774508972517594</v>
      </c>
      <c r="U30" s="194">
        <v>103.18327468410899</v>
      </c>
      <c r="V30" s="194">
        <v>103.435530380651</v>
      </c>
      <c r="W30" s="194">
        <v>103.050645475388</v>
      </c>
      <c r="X30" s="194">
        <v>95.637622585237096</v>
      </c>
      <c r="Y30" s="194">
        <v>101.824828323814</v>
      </c>
      <c r="Z30" s="194">
        <v>101.957101753758</v>
      </c>
      <c r="AA30" s="194">
        <v>98.05024911484</v>
      </c>
      <c r="AB30" s="194">
        <v>90.717825748665206</v>
      </c>
      <c r="AC30" s="194">
        <v>97.651086578514395</v>
      </c>
      <c r="AD30" s="194">
        <v>97.625708728330807</v>
      </c>
      <c r="AE30" s="194">
        <v>95.856362726359507</v>
      </c>
      <c r="AF30" s="194">
        <v>90.396008717392903</v>
      </c>
      <c r="AG30" s="194">
        <v>95.758536765170305</v>
      </c>
      <c r="AH30" s="194">
        <v>95.177966742950403</v>
      </c>
      <c r="AI30" s="194">
        <v>94.647361607398494</v>
      </c>
      <c r="AJ30" s="194">
        <v>82.636056410753397</v>
      </c>
      <c r="AK30" s="194">
        <v>89.2299876701518</v>
      </c>
      <c r="AL30" s="194">
        <v>90.867702499474305</v>
      </c>
      <c r="AM30" s="194">
        <v>90.749564259226602</v>
      </c>
      <c r="AN30" s="194">
        <v>80.596739072123995</v>
      </c>
      <c r="AO30" s="194">
        <v>87.260144600683603</v>
      </c>
      <c r="AP30" s="194">
        <v>87.616044834969102</v>
      </c>
      <c r="AQ30" s="194">
        <v>84.620741147956295</v>
      </c>
      <c r="AR30" s="194">
        <v>76.947663214137606</v>
      </c>
      <c r="AS30" s="194">
        <v>85.139507148299799</v>
      </c>
      <c r="AT30" s="194">
        <v>86.583392017355095</v>
      </c>
      <c r="AU30" s="194">
        <v>82.033070176892295</v>
      </c>
      <c r="AV30" s="194">
        <v>77.009557390315393</v>
      </c>
      <c r="AW30" s="194">
        <v>85.142063525872899</v>
      </c>
      <c r="AX30" s="194">
        <v>86.611369279136198</v>
      </c>
      <c r="AY30" s="87">
        <v>82.037089175205097</v>
      </c>
      <c r="AZ30" s="87">
        <v>75.001272309012293</v>
      </c>
      <c r="BA30" s="87">
        <v>74.386012436457307</v>
      </c>
      <c r="BB30" s="87">
        <v>80.340491238775897</v>
      </c>
      <c r="BC30" s="87">
        <v>77.271289022850098</v>
      </c>
      <c r="BD30" s="87">
        <v>59.190588224563498</v>
      </c>
      <c r="BE30" s="87">
        <v>66.843874716740601</v>
      </c>
      <c r="BF30" s="87">
        <v>68.310496601365898</v>
      </c>
      <c r="BG30" s="87">
        <v>63.2883816078132</v>
      </c>
      <c r="BH30" s="87">
        <v>55.1165447587478</v>
      </c>
      <c r="BI30" s="87">
        <v>56.396072819566498</v>
      </c>
      <c r="BJ30" s="87">
        <v>57.671362089835597</v>
      </c>
      <c r="BK30" s="87">
        <v>56.682014579182699</v>
      </c>
      <c r="BL30" s="87">
        <v>54.325938898069801</v>
      </c>
      <c r="BM30" s="87">
        <v>56.617761038366503</v>
      </c>
      <c r="BN30" s="87">
        <v>56.4941662933077</v>
      </c>
      <c r="BO30" s="87">
        <v>55.177120059364398</v>
      </c>
      <c r="BP30" s="87">
        <v>64.698576886899303</v>
      </c>
      <c r="BQ30" s="87">
        <v>66.965530132270402</v>
      </c>
      <c r="BR30" s="163">
        <v>68.495501235647097</v>
      </c>
      <c r="BS30" s="219"/>
      <c r="BT30" s="189">
        <f t="shared" si="0"/>
        <v>-1.5048945198183006</v>
      </c>
      <c r="BU30" s="189">
        <f t="shared" si="1"/>
        <v>10.372637988829503</v>
      </c>
      <c r="BV30" s="189">
        <f t="shared" si="2"/>
        <v>10.347769093903899</v>
      </c>
      <c r="BW30" s="256">
        <f t="shared" si="3"/>
        <v>12.001334942339398</v>
      </c>
      <c r="BY30" s="190">
        <f t="shared" si="4"/>
        <v>-2.654977122797952E-2</v>
      </c>
      <c r="BZ30" s="190">
        <f t="shared" si="5"/>
        <v>0.1909334325227473</v>
      </c>
      <c r="CA30" s="190">
        <f t="shared" si="6"/>
        <v>0.18276542385510139</v>
      </c>
      <c r="CB30" s="190">
        <f t="shared" si="7"/>
        <v>0.21243494204393765</v>
      </c>
    </row>
    <row r="31" spans="1:80" s="75" customFormat="1" x14ac:dyDescent="0.2">
      <c r="A31" s="75">
        <v>26</v>
      </c>
      <c r="B31" s="229" t="s">
        <v>160</v>
      </c>
      <c r="C31" s="67" t="s">
        <v>15</v>
      </c>
      <c r="D31" s="194">
        <v>21.266422933606499</v>
      </c>
      <c r="E31" s="194">
        <v>23.720343331422299</v>
      </c>
      <c r="F31" s="194">
        <v>23.8447745245433</v>
      </c>
      <c r="G31" s="194">
        <v>22.329286724466002</v>
      </c>
      <c r="H31" s="194">
        <v>21.063494150027498</v>
      </c>
      <c r="I31" s="194">
        <v>23.6790802260855</v>
      </c>
      <c r="J31" s="194">
        <v>24.2019276250881</v>
      </c>
      <c r="K31" s="194">
        <v>22.338196404352999</v>
      </c>
      <c r="L31" s="194">
        <v>20.529986000560701</v>
      </c>
      <c r="M31" s="194">
        <v>22.411954534005901</v>
      </c>
      <c r="N31" s="194">
        <v>23.214478469678099</v>
      </c>
      <c r="O31" s="194">
        <v>22.173456818651999</v>
      </c>
      <c r="P31" s="194">
        <v>20.876763530851999</v>
      </c>
      <c r="Q31" s="194">
        <v>23.255826181750901</v>
      </c>
      <c r="R31" s="194">
        <v>23.493309700650499</v>
      </c>
      <c r="S31" s="194">
        <v>21.7050828768432</v>
      </c>
      <c r="T31" s="194">
        <v>19.6578367661177</v>
      </c>
      <c r="U31" s="194">
        <v>21.022873960788999</v>
      </c>
      <c r="V31" s="194">
        <v>21.4272250151229</v>
      </c>
      <c r="W31" s="194">
        <v>20.229383625631598</v>
      </c>
      <c r="X31" s="194">
        <v>18.235374187489398</v>
      </c>
      <c r="Y31" s="194">
        <v>20.2687513872777</v>
      </c>
      <c r="Z31" s="194">
        <v>20.699131772921199</v>
      </c>
      <c r="AA31" s="194">
        <v>19.031336247639501</v>
      </c>
      <c r="AB31" s="194">
        <v>17.524319288711101</v>
      </c>
      <c r="AC31" s="194">
        <v>19.633362184060999</v>
      </c>
      <c r="AD31" s="194">
        <v>19.959912480653198</v>
      </c>
      <c r="AE31" s="194">
        <v>18.778972404117699</v>
      </c>
      <c r="AF31" s="194">
        <v>17.6714898439186</v>
      </c>
      <c r="AG31" s="194">
        <v>19.480019031626099</v>
      </c>
      <c r="AH31" s="194">
        <v>19.8636554331894</v>
      </c>
      <c r="AI31" s="194">
        <v>18.880652537803801</v>
      </c>
      <c r="AJ31" s="194">
        <v>16.451850127434199</v>
      </c>
      <c r="AK31" s="194">
        <v>18.351376356765101</v>
      </c>
      <c r="AL31" s="194">
        <v>18.877619700627701</v>
      </c>
      <c r="AM31" s="194">
        <v>17.846065961518299</v>
      </c>
      <c r="AN31" s="194">
        <v>15.959307408183699</v>
      </c>
      <c r="AO31" s="194">
        <v>17.870227054785701</v>
      </c>
      <c r="AP31" s="194">
        <v>18.150303031496499</v>
      </c>
      <c r="AQ31" s="194">
        <v>16.9452005072934</v>
      </c>
      <c r="AR31" s="194">
        <v>15.3390398587565</v>
      </c>
      <c r="AS31" s="194">
        <v>17.468345266221</v>
      </c>
      <c r="AT31" s="194">
        <v>18.025996233569501</v>
      </c>
      <c r="AU31" s="194">
        <v>16.600629793877101</v>
      </c>
      <c r="AV31" s="194">
        <v>14.727627550835599</v>
      </c>
      <c r="AW31" s="194">
        <v>16.781437324247101</v>
      </c>
      <c r="AX31" s="194">
        <v>17.298445798097202</v>
      </c>
      <c r="AY31" s="87">
        <v>15.944006584884701</v>
      </c>
      <c r="AZ31" s="87">
        <v>14.266355226872101</v>
      </c>
      <c r="BA31" s="87">
        <v>14.525068130319999</v>
      </c>
      <c r="BB31" s="87">
        <v>15.9275611689835</v>
      </c>
      <c r="BC31" s="87">
        <v>14.7893629085561</v>
      </c>
      <c r="BD31" s="87">
        <v>12.8717676468414</v>
      </c>
      <c r="BE31" s="87">
        <v>15.029570261013999</v>
      </c>
      <c r="BF31" s="87">
        <v>15.5568728215689</v>
      </c>
      <c r="BG31" s="87">
        <v>14.0522856045641</v>
      </c>
      <c r="BH31" s="87">
        <v>11.8307976501518</v>
      </c>
      <c r="BI31" s="87">
        <v>12.5431894166235</v>
      </c>
      <c r="BJ31" s="87">
        <v>12.943000903102099</v>
      </c>
      <c r="BK31" s="87">
        <v>12.4247479962486</v>
      </c>
      <c r="BL31" s="87">
        <v>11.6921255071132</v>
      </c>
      <c r="BM31" s="87">
        <v>12.615862477705599</v>
      </c>
      <c r="BN31" s="87">
        <v>12.676653833301</v>
      </c>
      <c r="BO31" s="87">
        <v>12.079885887821099</v>
      </c>
      <c r="BP31" s="87">
        <v>13.904285173157</v>
      </c>
      <c r="BQ31" s="87">
        <v>14.7902925791697</v>
      </c>
      <c r="BR31" s="163">
        <v>15.2531656694083</v>
      </c>
      <c r="BS31" s="219"/>
      <c r="BT31" s="189">
        <f t="shared" si="0"/>
        <v>-0.34486210842750076</v>
      </c>
      <c r="BU31" s="189">
        <f t="shared" si="1"/>
        <v>2.2121596660437994</v>
      </c>
      <c r="BV31" s="189">
        <f t="shared" si="2"/>
        <v>2.1744301014641003</v>
      </c>
      <c r="BW31" s="256">
        <f t="shared" si="3"/>
        <v>2.5765118361073007</v>
      </c>
      <c r="BY31" s="190">
        <f t="shared" si="4"/>
        <v>-2.7756064632588513E-2</v>
      </c>
      <c r="BZ31" s="190">
        <f t="shared" si="5"/>
        <v>0.18920081423159341</v>
      </c>
      <c r="CA31" s="190">
        <f t="shared" si="6"/>
        <v>0.17235683294001442</v>
      </c>
      <c r="CB31" s="190">
        <f t="shared" si="7"/>
        <v>0.20324857568792484</v>
      </c>
    </row>
    <row r="32" spans="1:80" s="75" customFormat="1" x14ac:dyDescent="0.2">
      <c r="A32" s="75">
        <v>27</v>
      </c>
      <c r="B32" s="229" t="s">
        <v>161</v>
      </c>
      <c r="C32" s="67" t="s">
        <v>46</v>
      </c>
      <c r="D32" s="194">
        <v>104.150165662665</v>
      </c>
      <c r="E32" s="194">
        <v>115.068416493401</v>
      </c>
      <c r="F32" s="194">
        <v>112.978012511215</v>
      </c>
      <c r="G32" s="194">
        <v>110.527511031342</v>
      </c>
      <c r="H32" s="194">
        <v>107.147322741278</v>
      </c>
      <c r="I32" s="194">
        <v>117.728610479412</v>
      </c>
      <c r="J32" s="194">
        <v>118.77851867818499</v>
      </c>
      <c r="K32" s="194">
        <v>115.713533090483</v>
      </c>
      <c r="L32" s="194">
        <v>119.162373939604</v>
      </c>
      <c r="M32" s="194">
        <v>128.260877967662</v>
      </c>
      <c r="N32" s="194">
        <v>130.61313555317801</v>
      </c>
      <c r="O32" s="194">
        <v>132.00400443309599</v>
      </c>
      <c r="P32" s="194">
        <v>125.08325371083301</v>
      </c>
      <c r="Q32" s="194">
        <v>135.746007213502</v>
      </c>
      <c r="R32" s="194">
        <v>136.04113462176201</v>
      </c>
      <c r="S32" s="194">
        <v>132.265970881659</v>
      </c>
      <c r="T32" s="194">
        <v>121.49323613509701</v>
      </c>
      <c r="U32" s="194">
        <v>126.284911491979</v>
      </c>
      <c r="V32" s="194">
        <v>126.654171970607</v>
      </c>
      <c r="W32" s="194">
        <v>126.16306882831201</v>
      </c>
      <c r="X32" s="194">
        <v>126.524195674601</v>
      </c>
      <c r="Y32" s="194">
        <v>137.15417529981499</v>
      </c>
      <c r="Z32" s="194">
        <v>137.69199897354301</v>
      </c>
      <c r="AA32" s="194">
        <v>132.98204358702901</v>
      </c>
      <c r="AB32" s="194">
        <v>110.134841606333</v>
      </c>
      <c r="AC32" s="194">
        <v>120.507590789497</v>
      </c>
      <c r="AD32" s="194">
        <v>120.826275950536</v>
      </c>
      <c r="AE32" s="194">
        <v>119.53827899397901</v>
      </c>
      <c r="AF32" s="194">
        <v>115.423961954597</v>
      </c>
      <c r="AG32" s="194">
        <v>123.449290336706</v>
      </c>
      <c r="AH32" s="194">
        <v>122.94869859568701</v>
      </c>
      <c r="AI32" s="194">
        <v>122.565434735841</v>
      </c>
      <c r="AJ32" s="194">
        <v>108.926798252642</v>
      </c>
      <c r="AK32" s="194">
        <v>119.898555154229</v>
      </c>
      <c r="AL32" s="194">
        <v>122.483373015802</v>
      </c>
      <c r="AM32" s="194">
        <v>120.786781345995</v>
      </c>
      <c r="AN32" s="194">
        <v>109.076173841637</v>
      </c>
      <c r="AO32" s="194">
        <v>119.725252723005</v>
      </c>
      <c r="AP32" s="194">
        <v>119.96730539023901</v>
      </c>
      <c r="AQ32" s="194">
        <v>116.052108859809</v>
      </c>
      <c r="AR32" s="194">
        <v>110.06654338815299</v>
      </c>
      <c r="AS32" s="194">
        <v>124.449164577511</v>
      </c>
      <c r="AT32" s="194">
        <v>126.07059369363</v>
      </c>
      <c r="AU32" s="194">
        <v>119.15980281410199</v>
      </c>
      <c r="AV32" s="194">
        <v>112.718102592222</v>
      </c>
      <c r="AW32" s="194">
        <v>127.455256877057</v>
      </c>
      <c r="AX32" s="194">
        <v>129.09671434006299</v>
      </c>
      <c r="AY32" s="87">
        <v>122.02920071954701</v>
      </c>
      <c r="AZ32" s="87">
        <v>111.897600796183</v>
      </c>
      <c r="BA32" s="87">
        <v>112.64549924752799</v>
      </c>
      <c r="BB32" s="87">
        <v>120.872161270764</v>
      </c>
      <c r="BC32" s="87">
        <v>118.214202689106</v>
      </c>
      <c r="BD32" s="87">
        <v>107.816711600554</v>
      </c>
      <c r="BE32" s="87">
        <v>124.81898343771999</v>
      </c>
      <c r="BF32" s="87">
        <v>125.683349102599</v>
      </c>
      <c r="BG32" s="87">
        <v>116.910832217443</v>
      </c>
      <c r="BH32" s="87">
        <v>107.209776887571</v>
      </c>
      <c r="BI32" s="87">
        <v>110.664623414815</v>
      </c>
      <c r="BJ32" s="87">
        <v>112.72823858108001</v>
      </c>
      <c r="BK32" s="87">
        <v>111.28613045729401</v>
      </c>
      <c r="BL32" s="87">
        <v>104.333662111292</v>
      </c>
      <c r="BM32" s="87">
        <v>110.527606911053</v>
      </c>
      <c r="BN32" s="87">
        <v>110.13709571662</v>
      </c>
      <c r="BO32" s="87">
        <v>108.09385861413</v>
      </c>
      <c r="BP32" s="87">
        <v>131.123046632029</v>
      </c>
      <c r="BQ32" s="87">
        <v>138.16496641371401</v>
      </c>
      <c r="BR32" s="163">
        <v>140.66789439512399</v>
      </c>
      <c r="BS32" s="219"/>
      <c r="BT32" s="189">
        <f t="shared" si="0"/>
        <v>-3.1922718431640078</v>
      </c>
      <c r="BU32" s="189">
        <f t="shared" si="1"/>
        <v>26.789384520737002</v>
      </c>
      <c r="BV32" s="189">
        <f t="shared" si="2"/>
        <v>27.637359502661013</v>
      </c>
      <c r="BW32" s="256">
        <f t="shared" si="3"/>
        <v>30.530798678503999</v>
      </c>
      <c r="BY32" s="190">
        <f t="shared" si="4"/>
        <v>-2.8685262305791468E-2</v>
      </c>
      <c r="BZ32" s="190">
        <f t="shared" si="5"/>
        <v>0.25676645464779096</v>
      </c>
      <c r="CA32" s="190">
        <f t="shared" si="6"/>
        <v>0.25004937929129467</v>
      </c>
      <c r="CB32" s="190">
        <f t="shared" si="7"/>
        <v>0.27720722504848849</v>
      </c>
    </row>
    <row r="33" spans="1:80" s="75" customFormat="1" x14ac:dyDescent="0.2">
      <c r="A33" s="75">
        <v>28</v>
      </c>
      <c r="B33" s="229" t="s">
        <v>162</v>
      </c>
      <c r="C33" s="67" t="s">
        <v>16</v>
      </c>
      <c r="D33" s="194">
        <v>17.0338278313823</v>
      </c>
      <c r="E33" s="194">
        <v>18.324775006430901</v>
      </c>
      <c r="F33" s="194">
        <v>18.044229718299299</v>
      </c>
      <c r="G33" s="194">
        <v>17.3720938295133</v>
      </c>
      <c r="H33" s="194">
        <v>16.8324934383444</v>
      </c>
      <c r="I33" s="194">
        <v>18.488871335455901</v>
      </c>
      <c r="J33" s="194">
        <v>18.725038683352299</v>
      </c>
      <c r="K33" s="194">
        <v>18.103865759811399</v>
      </c>
      <c r="L33" s="194">
        <v>17.7950984130844</v>
      </c>
      <c r="M33" s="194">
        <v>18.624786642266301</v>
      </c>
      <c r="N33" s="194">
        <v>18.920916192195101</v>
      </c>
      <c r="O33" s="194">
        <v>19.048709135022499</v>
      </c>
      <c r="P33" s="194">
        <v>17.279056871895801</v>
      </c>
      <c r="Q33" s="194">
        <v>18.647486014314701</v>
      </c>
      <c r="R33" s="194">
        <v>18.614597730182101</v>
      </c>
      <c r="S33" s="194">
        <v>17.609160462963899</v>
      </c>
      <c r="T33" s="194">
        <v>16.5186542201549</v>
      </c>
      <c r="U33" s="194">
        <v>17.3451132417464</v>
      </c>
      <c r="V33" s="194">
        <v>17.543415743876398</v>
      </c>
      <c r="W33" s="194">
        <v>17.028946464032401</v>
      </c>
      <c r="X33" s="194">
        <v>16.118732114067299</v>
      </c>
      <c r="Y33" s="194">
        <v>17.514821494674401</v>
      </c>
      <c r="Z33" s="194">
        <v>17.723654985070599</v>
      </c>
      <c r="AA33" s="194">
        <v>16.627156780588699</v>
      </c>
      <c r="AB33" s="194">
        <v>15.6436285007835</v>
      </c>
      <c r="AC33" s="194">
        <v>17.143368511815599</v>
      </c>
      <c r="AD33" s="194">
        <v>17.2794945248198</v>
      </c>
      <c r="AE33" s="194">
        <v>16.5493138199129</v>
      </c>
      <c r="AF33" s="194">
        <v>15.925256754463099</v>
      </c>
      <c r="AG33" s="194">
        <v>17.223243396031101</v>
      </c>
      <c r="AH33" s="194">
        <v>17.370547987862</v>
      </c>
      <c r="AI33" s="194">
        <v>16.803834189999701</v>
      </c>
      <c r="AJ33" s="194">
        <v>14.746886273413001</v>
      </c>
      <c r="AK33" s="194">
        <v>16.160176526957301</v>
      </c>
      <c r="AL33" s="194">
        <v>16.543268494586499</v>
      </c>
      <c r="AM33" s="194">
        <v>16.011132409821698</v>
      </c>
      <c r="AN33" s="194">
        <v>14.382972329492301</v>
      </c>
      <c r="AO33" s="194">
        <v>15.8551498106834</v>
      </c>
      <c r="AP33" s="194">
        <v>16.052994867311899</v>
      </c>
      <c r="AQ33" s="194">
        <v>15.1420613711513</v>
      </c>
      <c r="AR33" s="194">
        <v>14.104852652080799</v>
      </c>
      <c r="AS33" s="194">
        <v>15.803438310653901</v>
      </c>
      <c r="AT33" s="194">
        <v>16.2510620404265</v>
      </c>
      <c r="AU33" s="194">
        <v>15.1133089740907</v>
      </c>
      <c r="AV33" s="194">
        <v>14.0153016935278</v>
      </c>
      <c r="AW33" s="194">
        <v>15.6910183183826</v>
      </c>
      <c r="AX33" s="194">
        <v>16.119524539622699</v>
      </c>
      <c r="AY33" s="87">
        <v>15.009905798384301</v>
      </c>
      <c r="AZ33" s="87">
        <v>13.755299210678301</v>
      </c>
      <c r="BA33" s="87">
        <v>13.822120203314199</v>
      </c>
      <c r="BB33" s="87">
        <v>15.1135826946274</v>
      </c>
      <c r="BC33" s="87">
        <v>14.115342733900899</v>
      </c>
      <c r="BD33" s="87">
        <v>12.671787577490299</v>
      </c>
      <c r="BE33" s="87">
        <v>14.5720935050538</v>
      </c>
      <c r="BF33" s="87">
        <v>15.0856388161566</v>
      </c>
      <c r="BG33" s="87">
        <v>13.705037492370799</v>
      </c>
      <c r="BH33" s="87">
        <v>12.057296457123901</v>
      </c>
      <c r="BI33" s="87">
        <v>12.622950521291701</v>
      </c>
      <c r="BJ33" s="87">
        <v>12.997213095504</v>
      </c>
      <c r="BK33" s="87">
        <v>12.555310362975501</v>
      </c>
      <c r="BL33" s="87">
        <v>11.936618834295</v>
      </c>
      <c r="BM33" s="87">
        <v>12.702319093137801</v>
      </c>
      <c r="BN33" s="87">
        <v>12.736702328282901</v>
      </c>
      <c r="BO33" s="87">
        <v>12.216510493884</v>
      </c>
      <c r="BP33" s="87">
        <v>14.0476382663816</v>
      </c>
      <c r="BQ33" s="87">
        <v>14.764862620715199</v>
      </c>
      <c r="BR33" s="163">
        <v>15.2013943595118</v>
      </c>
      <c r="BS33" s="219"/>
      <c r="BT33" s="189">
        <f t="shared" si="0"/>
        <v>-0.33879986909150084</v>
      </c>
      <c r="BU33" s="189">
        <f t="shared" si="1"/>
        <v>2.1110194320866</v>
      </c>
      <c r="BV33" s="189">
        <f t="shared" si="2"/>
        <v>2.0625435275773985</v>
      </c>
      <c r="BW33" s="256">
        <f t="shared" si="3"/>
        <v>2.4646920312288998</v>
      </c>
      <c r="BY33" s="190">
        <f t="shared" si="4"/>
        <v>-2.6984587341671112E-2</v>
      </c>
      <c r="BZ33" s="190">
        <f t="shared" si="5"/>
        <v>0.1768523784994665</v>
      </c>
      <c r="CA33" s="190">
        <f t="shared" si="6"/>
        <v>0.16237535149716484</v>
      </c>
      <c r="CB33" s="190">
        <f t="shared" si="7"/>
        <v>0.19351100211833069</v>
      </c>
    </row>
    <row r="34" spans="1:80" s="75" customFormat="1" x14ac:dyDescent="0.2">
      <c r="A34" s="75">
        <v>29</v>
      </c>
      <c r="B34" s="322" t="s">
        <v>163</v>
      </c>
      <c r="C34" s="67" t="s">
        <v>17</v>
      </c>
      <c r="D34" s="255">
        <v>39.785257737683203</v>
      </c>
      <c r="E34" s="255">
        <v>41.422800733907302</v>
      </c>
      <c r="F34" s="255">
        <v>41.554351869360097</v>
      </c>
      <c r="G34" s="255">
        <v>40.499243270914</v>
      </c>
      <c r="H34" s="255">
        <v>36.795646158249099</v>
      </c>
      <c r="I34" s="255">
        <v>38.5084078114023</v>
      </c>
      <c r="J34" s="255">
        <v>38.868117741721001</v>
      </c>
      <c r="K34" s="255">
        <v>37.575231295954403</v>
      </c>
      <c r="L34" s="255">
        <v>39.6938004295857</v>
      </c>
      <c r="M34" s="255">
        <v>40.931202547413697</v>
      </c>
      <c r="N34" s="255">
        <v>41.4933767759616</v>
      </c>
      <c r="O34" s="255">
        <v>40.723507566730298</v>
      </c>
      <c r="P34" s="255">
        <v>34.244835927992298</v>
      </c>
      <c r="Q34" s="255">
        <v>35.823240878763897</v>
      </c>
      <c r="R34" s="255">
        <v>36.006540249611298</v>
      </c>
      <c r="S34" s="255">
        <v>34.7985488917327</v>
      </c>
      <c r="T34" s="255">
        <v>33.652020209721002</v>
      </c>
      <c r="U34" s="255">
        <v>34.6273646861803</v>
      </c>
      <c r="V34" s="255">
        <v>34.921164068914003</v>
      </c>
      <c r="W34" s="255">
        <v>34.027084083736902</v>
      </c>
      <c r="X34" s="255">
        <v>29.227867685298001</v>
      </c>
      <c r="Y34" s="255">
        <v>30.657145640415902</v>
      </c>
      <c r="Z34" s="255">
        <v>30.975577561721501</v>
      </c>
      <c r="AA34" s="255">
        <v>29.789379174814801</v>
      </c>
      <c r="AB34" s="255">
        <v>30.3594915657341</v>
      </c>
      <c r="AC34" s="255">
        <v>31.829669019648399</v>
      </c>
      <c r="AD34" s="255">
        <v>32.068306114579102</v>
      </c>
      <c r="AE34" s="255">
        <v>31.220184355001901</v>
      </c>
      <c r="AF34" s="255">
        <v>30.978978180136199</v>
      </c>
      <c r="AG34" s="255">
        <v>32.218745102267498</v>
      </c>
      <c r="AH34" s="255">
        <v>32.505008882432897</v>
      </c>
      <c r="AI34" s="255">
        <v>31.795899054589501</v>
      </c>
      <c r="AJ34" s="255">
        <v>27.814089470156599</v>
      </c>
      <c r="AK34" s="255">
        <v>29.147218091689702</v>
      </c>
      <c r="AL34" s="255">
        <v>29.512779231574999</v>
      </c>
      <c r="AM34" s="255">
        <v>28.7251776637947</v>
      </c>
      <c r="AN34" s="255">
        <v>36.5220937108828</v>
      </c>
      <c r="AO34" s="255">
        <v>37.875368525321797</v>
      </c>
      <c r="AP34" s="255">
        <v>38.084321142018901</v>
      </c>
      <c r="AQ34" s="255">
        <v>37.201229297271198</v>
      </c>
      <c r="AR34" s="255">
        <v>29.534752098235</v>
      </c>
      <c r="AS34" s="255">
        <v>30.9895209743697</v>
      </c>
      <c r="AT34" s="255">
        <v>31.403473519631898</v>
      </c>
      <c r="AU34" s="255">
        <v>30.380062629964701</v>
      </c>
      <c r="AV34" s="255">
        <v>27.951353257761401</v>
      </c>
      <c r="AW34" s="255">
        <v>29.3422242670499</v>
      </c>
      <c r="AX34" s="255">
        <v>29.7335713821628</v>
      </c>
      <c r="AY34" s="87">
        <v>28.7570498760156</v>
      </c>
      <c r="AZ34" s="87">
        <v>26.971273272196399</v>
      </c>
      <c r="BA34" s="87">
        <v>27.226481808156301</v>
      </c>
      <c r="BB34" s="87">
        <v>28.211922514643302</v>
      </c>
      <c r="BC34" s="87">
        <v>27.275010944944601</v>
      </c>
      <c r="BD34" s="87">
        <v>25.211777243272799</v>
      </c>
      <c r="BE34" s="87">
        <v>26.673914352247301</v>
      </c>
      <c r="BF34" s="87">
        <v>27.128699394354999</v>
      </c>
      <c r="BG34" s="87">
        <v>26.015706562427798</v>
      </c>
      <c r="BH34" s="87">
        <v>23.665400418280399</v>
      </c>
      <c r="BI34" s="87">
        <v>24.258340102803398</v>
      </c>
      <c r="BJ34" s="87">
        <v>24.563473055677701</v>
      </c>
      <c r="BK34" s="87">
        <v>24.106847417255601</v>
      </c>
      <c r="BL34" s="87">
        <v>23.6279956517172</v>
      </c>
      <c r="BM34" s="87">
        <v>24.328279402816399</v>
      </c>
      <c r="BN34" s="87">
        <v>24.4017405638944</v>
      </c>
      <c r="BO34" s="87">
        <v>23.892540046286399</v>
      </c>
      <c r="BP34" s="87">
        <v>24.808866408975899</v>
      </c>
      <c r="BQ34" s="87">
        <v>25.4491516514077</v>
      </c>
      <c r="BR34" s="163">
        <v>25.797448127512901</v>
      </c>
      <c r="BS34" s="219"/>
      <c r="BT34" s="189">
        <f t="shared" si="0"/>
        <v>-0.21430737096920183</v>
      </c>
      <c r="BU34" s="189">
        <f t="shared" si="1"/>
        <v>1.1808707572586989</v>
      </c>
      <c r="BV34" s="189">
        <f t="shared" si="2"/>
        <v>1.1208722485913007</v>
      </c>
      <c r="BW34" s="256">
        <f t="shared" si="3"/>
        <v>1.395707563618501</v>
      </c>
      <c r="BY34" s="190">
        <f t="shared" si="4"/>
        <v>-8.8898961884083319E-3</v>
      </c>
      <c r="BZ34" s="190">
        <f t="shared" si="5"/>
        <v>4.9977610232583458E-2</v>
      </c>
      <c r="CA34" s="190">
        <f t="shared" si="6"/>
        <v>4.6072812221218624E-2</v>
      </c>
      <c r="CB34" s="190">
        <f t="shared" si="7"/>
        <v>5.7197049528656771E-2</v>
      </c>
    </row>
    <row r="35" spans="1:80" s="75" customFormat="1" x14ac:dyDescent="0.2">
      <c r="A35" s="75">
        <v>30</v>
      </c>
      <c r="B35" s="229" t="s">
        <v>164</v>
      </c>
      <c r="C35" s="67" t="s">
        <v>18</v>
      </c>
      <c r="D35" s="194">
        <v>6.77366427860788</v>
      </c>
      <c r="E35" s="194">
        <v>7.3751604961622697</v>
      </c>
      <c r="F35" s="194">
        <v>7.3518015095914402</v>
      </c>
      <c r="G35" s="194">
        <v>7.1843952006095799</v>
      </c>
      <c r="H35" s="194">
        <v>7.0334602814802096</v>
      </c>
      <c r="I35" s="194">
        <v>7.6018360656833002</v>
      </c>
      <c r="J35" s="194">
        <v>7.7317391592610099</v>
      </c>
      <c r="K35" s="194">
        <v>7.4602793466182096</v>
      </c>
      <c r="L35" s="194">
        <v>7.5698580444507302</v>
      </c>
      <c r="M35" s="194">
        <v>7.8818251697823403</v>
      </c>
      <c r="N35" s="194">
        <v>8.1487322487886207</v>
      </c>
      <c r="O35" s="194">
        <v>8.2075570486151506</v>
      </c>
      <c r="P35" s="194">
        <v>7.8509127659474904</v>
      </c>
      <c r="Q35" s="194">
        <v>8.5414503733997904</v>
      </c>
      <c r="R35" s="194">
        <v>8.6433668149550993</v>
      </c>
      <c r="S35" s="194">
        <v>8.1775455160551296</v>
      </c>
      <c r="T35" s="194">
        <v>7.65213030780341</v>
      </c>
      <c r="U35" s="194">
        <v>8.0644223153969801</v>
      </c>
      <c r="V35" s="194">
        <v>8.2354825983716093</v>
      </c>
      <c r="W35" s="194">
        <v>7.9201452649638098</v>
      </c>
      <c r="X35" s="194">
        <v>7.5204377221855596</v>
      </c>
      <c r="Y35" s="194">
        <v>8.2727544095362209</v>
      </c>
      <c r="Z35" s="194">
        <v>8.4358201617975705</v>
      </c>
      <c r="AA35" s="194">
        <v>7.85133114528404</v>
      </c>
      <c r="AB35" s="194">
        <v>7.3855272215935903</v>
      </c>
      <c r="AC35" s="194">
        <v>8.1612735847792095</v>
      </c>
      <c r="AD35" s="194">
        <v>8.3151390940004202</v>
      </c>
      <c r="AE35" s="194">
        <v>7.9130574613589104</v>
      </c>
      <c r="AF35" s="194">
        <v>7.8724306844115404</v>
      </c>
      <c r="AG35" s="194">
        <v>8.6199127955318104</v>
      </c>
      <c r="AH35" s="194">
        <v>8.7819878653061991</v>
      </c>
      <c r="AI35" s="194">
        <v>8.42597726578229</v>
      </c>
      <c r="AJ35" s="194">
        <v>7.9455779335476198</v>
      </c>
      <c r="AK35" s="194">
        <v>8.8216630914523293</v>
      </c>
      <c r="AL35" s="194">
        <v>9.0820716075619803</v>
      </c>
      <c r="AM35" s="194">
        <v>8.6319828839103607</v>
      </c>
      <c r="AN35" s="194">
        <v>7.5776075262928204</v>
      </c>
      <c r="AO35" s="194">
        <v>8.4329608231483508</v>
      </c>
      <c r="AP35" s="194">
        <v>8.5605822032501298</v>
      </c>
      <c r="AQ35" s="194">
        <v>8.0488656122566091</v>
      </c>
      <c r="AR35" s="194">
        <v>7.1359504717220101</v>
      </c>
      <c r="AS35" s="194">
        <v>8.0971807131232492</v>
      </c>
      <c r="AT35" s="194">
        <v>8.3599842408857494</v>
      </c>
      <c r="AU35" s="194">
        <v>7.7224806159947201</v>
      </c>
      <c r="AV35" s="194">
        <v>6.5326955896640104</v>
      </c>
      <c r="AW35" s="194">
        <v>7.4452978421107296</v>
      </c>
      <c r="AX35" s="194">
        <v>7.6906123948135896</v>
      </c>
      <c r="AY35" s="87">
        <v>7.0811512847526696</v>
      </c>
      <c r="AZ35" s="87">
        <v>6.4323238882800498</v>
      </c>
      <c r="BA35" s="87">
        <v>6.5577921575614004</v>
      </c>
      <c r="BB35" s="87">
        <v>7.2195101002892903</v>
      </c>
      <c r="BC35" s="87">
        <v>6.6656185207737098</v>
      </c>
      <c r="BD35" s="87">
        <v>5.9132338456535001</v>
      </c>
      <c r="BE35" s="87">
        <v>6.9185265957270001</v>
      </c>
      <c r="BF35" s="87">
        <v>7.22013082915824</v>
      </c>
      <c r="BG35" s="87">
        <v>6.4754146585463603</v>
      </c>
      <c r="BH35" s="87">
        <v>5.5460416090473403</v>
      </c>
      <c r="BI35" s="87">
        <v>5.9256437381447196</v>
      </c>
      <c r="BJ35" s="87">
        <v>6.1468872278003701</v>
      </c>
      <c r="BK35" s="87">
        <v>5.85489040652811</v>
      </c>
      <c r="BL35" s="87">
        <v>5.5053411190260597</v>
      </c>
      <c r="BM35" s="87">
        <v>5.9719800106057201</v>
      </c>
      <c r="BN35" s="87">
        <v>6.0244589977517</v>
      </c>
      <c r="BO35" s="87">
        <v>5.6939535123156899</v>
      </c>
      <c r="BP35" s="87">
        <v>6.4437811760251398</v>
      </c>
      <c r="BQ35" s="87">
        <v>6.8750329287965499</v>
      </c>
      <c r="BR35" s="163">
        <v>7.1271331475606203</v>
      </c>
      <c r="BS35" s="219"/>
      <c r="BT35" s="189">
        <f t="shared" si="0"/>
        <v>-0.16093689421242008</v>
      </c>
      <c r="BU35" s="189">
        <f t="shared" si="1"/>
        <v>0.93844005699908006</v>
      </c>
      <c r="BV35" s="189">
        <f t="shared" si="2"/>
        <v>0.90305291819082978</v>
      </c>
      <c r="BW35" s="256">
        <f t="shared" si="3"/>
        <v>1.1026741498089203</v>
      </c>
      <c r="BY35" s="190">
        <f t="shared" si="4"/>
        <v>-2.7487601481485973E-2</v>
      </c>
      <c r="BZ35" s="190">
        <f t="shared" si="5"/>
        <v>0.17045992913243818</v>
      </c>
      <c r="CA35" s="190">
        <f t="shared" si="6"/>
        <v>0.15121499345059525</v>
      </c>
      <c r="CB35" s="190">
        <f t="shared" si="7"/>
        <v>0.18303289145472368</v>
      </c>
    </row>
    <row r="36" spans="1:80" s="75" customFormat="1" x14ac:dyDescent="0.2">
      <c r="A36" s="75">
        <v>31</v>
      </c>
      <c r="B36" s="229" t="s">
        <v>165</v>
      </c>
      <c r="C36" s="67" t="s">
        <v>19</v>
      </c>
      <c r="D36" s="194">
        <v>34.890906789073398</v>
      </c>
      <c r="E36" s="194">
        <v>38.4197009899449</v>
      </c>
      <c r="F36" s="194">
        <v>37.8070212404578</v>
      </c>
      <c r="G36" s="194">
        <v>36.848404170262903</v>
      </c>
      <c r="H36" s="194">
        <v>34.622361735301197</v>
      </c>
      <c r="I36" s="194">
        <v>38.051957491852598</v>
      </c>
      <c r="J36" s="194">
        <v>38.487394986678503</v>
      </c>
      <c r="K36" s="194">
        <v>37.230032930015703</v>
      </c>
      <c r="L36" s="194">
        <v>35.508552027845901</v>
      </c>
      <c r="M36" s="194">
        <v>37.861733196907501</v>
      </c>
      <c r="N36" s="194">
        <v>38.647425040728997</v>
      </c>
      <c r="O36" s="194">
        <v>38.909124529346499</v>
      </c>
      <c r="P36" s="194">
        <v>37.126683469023199</v>
      </c>
      <c r="Q36" s="194">
        <v>40.487640228002597</v>
      </c>
      <c r="R36" s="194">
        <v>40.650732660743103</v>
      </c>
      <c r="S36" s="194">
        <v>38.795385911400203</v>
      </c>
      <c r="T36" s="194">
        <v>36.2339946138569</v>
      </c>
      <c r="U36" s="194">
        <v>38.100834858173002</v>
      </c>
      <c r="V36" s="194">
        <v>38.507464646342001</v>
      </c>
      <c r="W36" s="194">
        <v>37.478780465411397</v>
      </c>
      <c r="X36" s="194">
        <v>34.646044326110697</v>
      </c>
      <c r="Y36" s="194">
        <v>38.014262592624902</v>
      </c>
      <c r="Z36" s="194">
        <v>38.501963617352203</v>
      </c>
      <c r="AA36" s="194">
        <v>36.2583312178037</v>
      </c>
      <c r="AB36" s="194">
        <v>33.442968514442498</v>
      </c>
      <c r="AC36" s="194">
        <v>37.146537346041697</v>
      </c>
      <c r="AD36" s="194">
        <v>37.525158997611904</v>
      </c>
      <c r="AE36" s="194">
        <v>36.125848628687798</v>
      </c>
      <c r="AF36" s="194">
        <v>33.831632305638003</v>
      </c>
      <c r="AG36" s="194">
        <v>36.844426867292</v>
      </c>
      <c r="AH36" s="194">
        <v>37.180967122594403</v>
      </c>
      <c r="AI36" s="194">
        <v>36.091508272860501</v>
      </c>
      <c r="AJ36" s="194">
        <v>31.253567361377801</v>
      </c>
      <c r="AK36" s="194">
        <v>34.767858792716403</v>
      </c>
      <c r="AL36" s="194">
        <v>35.691185906254901</v>
      </c>
      <c r="AM36" s="194">
        <v>34.318022171645701</v>
      </c>
      <c r="AN36" s="194">
        <v>31.402928168697699</v>
      </c>
      <c r="AO36" s="194">
        <v>34.935066730326199</v>
      </c>
      <c r="AP36" s="194">
        <v>35.276141184150198</v>
      </c>
      <c r="AQ36" s="194">
        <v>33.4386038709006</v>
      </c>
      <c r="AR36" s="194">
        <v>29.182525124946501</v>
      </c>
      <c r="AS36" s="194">
        <v>33.188082298106302</v>
      </c>
      <c r="AT36" s="194">
        <v>33.941069555886202</v>
      </c>
      <c r="AU36" s="194">
        <v>31.631008117679599</v>
      </c>
      <c r="AV36" s="194">
        <v>29.324732883786702</v>
      </c>
      <c r="AW36" s="194">
        <v>33.365025662382003</v>
      </c>
      <c r="AX36" s="194">
        <v>34.076619740963501</v>
      </c>
      <c r="AY36" s="87">
        <v>31.800460061136398</v>
      </c>
      <c r="AZ36" s="87">
        <v>29.040753988055801</v>
      </c>
      <c r="BA36" s="87">
        <v>29.3970284459824</v>
      </c>
      <c r="BB36" s="87">
        <v>31.841714693623199</v>
      </c>
      <c r="BC36" s="87">
        <v>30.510558894593199</v>
      </c>
      <c r="BD36" s="87">
        <v>27.198899968715001</v>
      </c>
      <c r="BE36" s="87">
        <v>31.621900868283198</v>
      </c>
      <c r="BF36" s="87">
        <v>32.0635693410781</v>
      </c>
      <c r="BG36" s="87">
        <v>29.5831771679314</v>
      </c>
      <c r="BH36" s="87">
        <v>27.395524328667701</v>
      </c>
      <c r="BI36" s="87">
        <v>28.359516468412998</v>
      </c>
      <c r="BJ36" s="87">
        <v>28.942723018905099</v>
      </c>
      <c r="BK36" s="87">
        <v>28.489198879439702</v>
      </c>
      <c r="BL36" s="87">
        <v>26.688727479976901</v>
      </c>
      <c r="BM36" s="87">
        <v>28.3457172928353</v>
      </c>
      <c r="BN36" s="87">
        <v>28.272590540246402</v>
      </c>
      <c r="BO36" s="87">
        <v>27.659906258313001</v>
      </c>
      <c r="BP36" s="87">
        <v>33.4887112147766</v>
      </c>
      <c r="BQ36" s="87">
        <v>35.3381565274534</v>
      </c>
      <c r="BR36" s="163">
        <v>36.030100104994197</v>
      </c>
      <c r="BS36" s="219"/>
      <c r="BT36" s="189">
        <f t="shared" si="0"/>
        <v>-0.82929262112670088</v>
      </c>
      <c r="BU36" s="189">
        <f t="shared" si="1"/>
        <v>6.7999837347996994</v>
      </c>
      <c r="BV36" s="189">
        <f t="shared" si="2"/>
        <v>6.9924392346181001</v>
      </c>
      <c r="BW36" s="256">
        <f t="shared" si="3"/>
        <v>7.7575095647477958</v>
      </c>
      <c r="BY36" s="190">
        <f t="shared" si="4"/>
        <v>-2.9109018636715368E-2</v>
      </c>
      <c r="BZ36" s="190">
        <f t="shared" si="5"/>
        <v>0.2547886084078515</v>
      </c>
      <c r="CA36" s="190">
        <f t="shared" si="6"/>
        <v>0.24668415204950619</v>
      </c>
      <c r="CB36" s="190">
        <f t="shared" si="7"/>
        <v>0.27438269421066597</v>
      </c>
    </row>
    <row r="37" spans="1:80" s="75" customFormat="1" x14ac:dyDescent="0.2">
      <c r="A37" s="75">
        <v>32</v>
      </c>
      <c r="B37" s="229" t="s">
        <v>166</v>
      </c>
      <c r="C37" s="67" t="s">
        <v>20</v>
      </c>
      <c r="D37" s="194">
        <v>34.052680247408396</v>
      </c>
      <c r="E37" s="194">
        <v>35.050686250701197</v>
      </c>
      <c r="F37" s="194">
        <v>33.8641241861257</v>
      </c>
      <c r="G37" s="194">
        <v>32.654381750512201</v>
      </c>
      <c r="H37" s="194">
        <v>30.435661294619301</v>
      </c>
      <c r="I37" s="194">
        <v>33.140161419262803</v>
      </c>
      <c r="J37" s="194">
        <v>33.307321449072198</v>
      </c>
      <c r="K37" s="194">
        <v>33.301847258263997</v>
      </c>
      <c r="L37" s="194">
        <v>34.7095557158788</v>
      </c>
      <c r="M37" s="194">
        <v>34.909524616506303</v>
      </c>
      <c r="N37" s="194">
        <v>34.585357856196602</v>
      </c>
      <c r="O37" s="194">
        <v>35.938825267254302</v>
      </c>
      <c r="P37" s="194">
        <v>37.277836895885898</v>
      </c>
      <c r="Q37" s="194">
        <v>37.333614605814098</v>
      </c>
      <c r="R37" s="194">
        <v>35.7888998016195</v>
      </c>
      <c r="S37" s="194">
        <v>34.916903961269398</v>
      </c>
      <c r="T37" s="194">
        <v>31.628607337272602</v>
      </c>
      <c r="U37" s="194">
        <v>31.613708493992299</v>
      </c>
      <c r="V37" s="194">
        <v>31.270268799648498</v>
      </c>
      <c r="W37" s="194">
        <v>32.4298952055981</v>
      </c>
      <c r="X37" s="194">
        <v>31.020046146473899</v>
      </c>
      <c r="Y37" s="194">
        <v>30.935640587730202</v>
      </c>
      <c r="Z37" s="194">
        <v>30.359999163119401</v>
      </c>
      <c r="AA37" s="194">
        <v>29.887408947845302</v>
      </c>
      <c r="AB37" s="194">
        <v>30.498001268259198</v>
      </c>
      <c r="AC37" s="194">
        <v>31.243516514454701</v>
      </c>
      <c r="AD37" s="194">
        <v>30.811131292133801</v>
      </c>
      <c r="AE37" s="194">
        <v>30.262645255428801</v>
      </c>
      <c r="AF37" s="194">
        <v>29.373187458876199</v>
      </c>
      <c r="AG37" s="194">
        <v>30.072983887350301</v>
      </c>
      <c r="AH37" s="194">
        <v>29.556904327417001</v>
      </c>
      <c r="AI37" s="194">
        <v>29.521293582714002</v>
      </c>
      <c r="AJ37" s="194">
        <v>28.105722126635499</v>
      </c>
      <c r="AK37" s="194">
        <v>28.6519510324487</v>
      </c>
      <c r="AL37" s="194">
        <v>28.768464872327801</v>
      </c>
      <c r="AM37" s="194">
        <v>30.029541069239801</v>
      </c>
      <c r="AN37" s="194">
        <v>26.678241975131101</v>
      </c>
      <c r="AO37" s="194">
        <v>27.520254251189499</v>
      </c>
      <c r="AP37" s="194">
        <v>27.601512912983601</v>
      </c>
      <c r="AQ37" s="194">
        <v>26.950112994678399</v>
      </c>
      <c r="AR37" s="194">
        <v>25.740187858764699</v>
      </c>
      <c r="AS37" s="194">
        <v>26.669300250677502</v>
      </c>
      <c r="AT37" s="194">
        <v>27.091721956162701</v>
      </c>
      <c r="AU37" s="194">
        <v>26.3003415308958</v>
      </c>
      <c r="AV37" s="194">
        <v>25.365213861074398</v>
      </c>
      <c r="AW37" s="194">
        <v>26.068047847674499</v>
      </c>
      <c r="AX37" s="194">
        <v>26.406124344653801</v>
      </c>
      <c r="AY37" s="87">
        <v>25.802819039143198</v>
      </c>
      <c r="AZ37" s="87">
        <v>25.076330399015099</v>
      </c>
      <c r="BA37" s="87">
        <v>23.561464410329599</v>
      </c>
      <c r="BB37" s="87">
        <v>25.159703761122199</v>
      </c>
      <c r="BC37" s="87">
        <v>24.684414093371799</v>
      </c>
      <c r="BD37" s="87">
        <v>22.9996872427193</v>
      </c>
      <c r="BE37" s="87">
        <v>24.2444983221</v>
      </c>
      <c r="BF37" s="87">
        <v>24.6423916345537</v>
      </c>
      <c r="BG37" s="87">
        <v>23.624300287295799</v>
      </c>
      <c r="BH37" s="87">
        <v>22.1782162677505</v>
      </c>
      <c r="BI37" s="194">
        <v>21.392277093233702</v>
      </c>
      <c r="BJ37" s="87">
        <v>21.620696804011601</v>
      </c>
      <c r="BK37" s="87">
        <v>21.9932126989581</v>
      </c>
      <c r="BL37" s="87">
        <v>21.944339419252501</v>
      </c>
      <c r="BM37" s="87">
        <v>21.4795354090062</v>
      </c>
      <c r="BN37" s="87">
        <v>21.234029387659501</v>
      </c>
      <c r="BO37" s="87">
        <v>21.4964028083354</v>
      </c>
      <c r="BP37" s="87">
        <v>25.263143520441201</v>
      </c>
      <c r="BQ37" s="87">
        <v>24.7700749218263</v>
      </c>
      <c r="BR37" s="163">
        <v>25.084037229237602</v>
      </c>
      <c r="BS37" s="219"/>
      <c r="BT37" s="189">
        <f t="shared" si="0"/>
        <v>-0.49680989062269987</v>
      </c>
      <c r="BU37" s="189">
        <f t="shared" si="1"/>
        <v>3.3188041011887002</v>
      </c>
      <c r="BV37" s="189">
        <f t="shared" si="2"/>
        <v>3.2905395128201</v>
      </c>
      <c r="BW37" s="256">
        <f t="shared" si="3"/>
        <v>3.8500078415781012</v>
      </c>
      <c r="BY37" s="190">
        <f t="shared" si="4"/>
        <v>-2.2589236844248572E-2</v>
      </c>
      <c r="BZ37" s="190">
        <f t="shared" si="5"/>
        <v>0.15123736640151503</v>
      </c>
      <c r="CA37" s="190">
        <f t="shared" si="6"/>
        <v>0.1531941659892887</v>
      </c>
      <c r="CB37" s="190">
        <f t="shared" si="7"/>
        <v>0.18131310696101774</v>
      </c>
    </row>
    <row r="38" spans="1:80" s="141" customFormat="1" x14ac:dyDescent="0.2">
      <c r="A38" s="75">
        <v>33</v>
      </c>
      <c r="B38" s="229" t="s">
        <v>167</v>
      </c>
      <c r="C38" s="67" t="s">
        <v>50</v>
      </c>
      <c r="D38" s="76">
        <v>5.1799301867121699</v>
      </c>
      <c r="E38" s="76">
        <v>5.78915078831829</v>
      </c>
      <c r="F38" s="76">
        <v>5.7309771276777699</v>
      </c>
      <c r="G38" s="76">
        <v>5.5216844187421001</v>
      </c>
      <c r="H38" s="76">
        <v>5.0295692870632198</v>
      </c>
      <c r="I38" s="76">
        <v>5.59838168038248</v>
      </c>
      <c r="J38" s="76">
        <v>5.6750160144403496</v>
      </c>
      <c r="K38" s="76">
        <v>5.4020274508300696</v>
      </c>
      <c r="L38" s="76">
        <v>5.28240080396069</v>
      </c>
      <c r="M38" s="76">
        <v>5.7672405289713398</v>
      </c>
      <c r="N38" s="76">
        <v>5.9048931879295496</v>
      </c>
      <c r="O38" s="76">
        <v>5.8549823714962201</v>
      </c>
      <c r="P38" s="76">
        <v>5.1676910268357199</v>
      </c>
      <c r="Q38" s="76">
        <v>5.6806280896896704</v>
      </c>
      <c r="R38" s="76">
        <v>5.7135830048724898</v>
      </c>
      <c r="S38" s="76">
        <v>5.4789582064333002</v>
      </c>
      <c r="T38" s="76">
        <v>5.2859185801022202</v>
      </c>
      <c r="U38" s="76">
        <v>5.5481337198700196</v>
      </c>
      <c r="V38" s="76">
        <v>5.5841093813418796</v>
      </c>
      <c r="W38" s="76">
        <v>5.4735248559959002</v>
      </c>
      <c r="X38" s="76">
        <v>4.9738787583444504</v>
      </c>
      <c r="Y38" s="76">
        <v>5.4517490723053603</v>
      </c>
      <c r="Z38" s="76">
        <v>5.5027596414780104</v>
      </c>
      <c r="AA38" s="76">
        <v>5.2327915902760598</v>
      </c>
      <c r="AB38" s="76">
        <v>4.8646093193781903</v>
      </c>
      <c r="AC38" s="76">
        <v>5.3844551118481796</v>
      </c>
      <c r="AD38" s="76">
        <v>5.4188153934874901</v>
      </c>
      <c r="AE38" s="76">
        <v>5.2898740650636302</v>
      </c>
      <c r="AF38" s="76">
        <v>4.97098489662043</v>
      </c>
      <c r="AG38" s="76">
        <v>5.3671427976673103</v>
      </c>
      <c r="AH38" s="76">
        <v>5.3738002964836298</v>
      </c>
      <c r="AI38" s="76">
        <v>5.2985523960906802</v>
      </c>
      <c r="AJ38" s="76">
        <v>4.43838432223792</v>
      </c>
      <c r="AK38" s="76">
        <v>4.9206936142360904</v>
      </c>
      <c r="AL38" s="76">
        <v>5.03499328506987</v>
      </c>
      <c r="AM38" s="76">
        <v>4.9092061784637799</v>
      </c>
      <c r="AN38" s="76">
        <v>4.3221070824319199</v>
      </c>
      <c r="AO38" s="76">
        <v>4.7772078503071604</v>
      </c>
      <c r="AP38" s="76">
        <v>4.7953270572752196</v>
      </c>
      <c r="AQ38" s="76">
        <v>4.6079273406196997</v>
      </c>
      <c r="AR38" s="76">
        <v>4.0802722477597504</v>
      </c>
      <c r="AS38" s="76">
        <v>4.63921981302828</v>
      </c>
      <c r="AT38" s="76">
        <v>4.7081143056021002</v>
      </c>
      <c r="AU38" s="76">
        <v>4.4299392339398196</v>
      </c>
      <c r="AV38" s="76">
        <v>4.1357559475864303</v>
      </c>
      <c r="AW38" s="76">
        <v>4.7010238018212602</v>
      </c>
      <c r="AX38" s="76">
        <v>4.7669444299660197</v>
      </c>
      <c r="AY38" s="70">
        <v>4.4906250433699899</v>
      </c>
      <c r="AZ38" s="70">
        <v>3.9203140008114601</v>
      </c>
      <c r="BA38" s="70">
        <v>3.9570217327002202</v>
      </c>
      <c r="BB38" s="70">
        <v>4.2500160018241502</v>
      </c>
      <c r="BC38" s="70">
        <v>4.1469566878761297</v>
      </c>
      <c r="BD38" s="70">
        <v>3.51996978620733</v>
      </c>
      <c r="BE38" s="70">
        <v>4.0958539562180798</v>
      </c>
      <c r="BF38" s="70">
        <v>4.1258978516297704</v>
      </c>
      <c r="BG38" s="70">
        <v>3.8276732868643899</v>
      </c>
      <c r="BH38" s="70">
        <v>3.3950831899923601</v>
      </c>
      <c r="BI38" s="76">
        <v>3.51502234848483</v>
      </c>
      <c r="BJ38" s="70">
        <v>3.5822464403585599</v>
      </c>
      <c r="BK38" s="70">
        <v>3.53151742676532</v>
      </c>
      <c r="BL38" s="70">
        <v>3.30117053200301</v>
      </c>
      <c r="BM38" s="70">
        <v>3.5101041638678101</v>
      </c>
      <c r="BN38" s="70">
        <v>3.4983348603281401</v>
      </c>
      <c r="BO38" s="70">
        <v>3.4282147524991702</v>
      </c>
      <c r="BP38" s="87">
        <v>4.1702944838421798</v>
      </c>
      <c r="BQ38" s="87">
        <v>4.4073393765499098</v>
      </c>
      <c r="BR38" s="165">
        <v>4.4883719972844904</v>
      </c>
      <c r="BS38" s="292"/>
      <c r="BT38" s="189">
        <f t="shared" si="0"/>
        <v>-0.10330267426614981</v>
      </c>
      <c r="BU38" s="189">
        <f t="shared" si="1"/>
        <v>0.86912395183916979</v>
      </c>
      <c r="BV38" s="189">
        <f t="shared" si="2"/>
        <v>0.89723521268209971</v>
      </c>
      <c r="BW38" s="256">
        <f t="shared" si="3"/>
        <v>0.99003713695635032</v>
      </c>
      <c r="BY38" s="190">
        <f t="shared" si="4"/>
        <v>-2.9251639389691331E-2</v>
      </c>
      <c r="BZ38" s="190">
        <f t="shared" si="5"/>
        <v>0.26327750820913282</v>
      </c>
      <c r="CA38" s="190">
        <f t="shared" si="6"/>
        <v>0.25561498200481592</v>
      </c>
      <c r="CB38" s="190">
        <f t="shared" si="7"/>
        <v>0.28300239299090019</v>
      </c>
    </row>
    <row r="39" spans="1:80" s="141" customFormat="1" x14ac:dyDescent="0.2">
      <c r="A39" s="75">
        <v>34</v>
      </c>
      <c r="B39" s="229" t="s">
        <v>168</v>
      </c>
      <c r="C39" s="67" t="s">
        <v>47</v>
      </c>
      <c r="D39" s="76">
        <v>33.735286783293901</v>
      </c>
      <c r="E39" s="76">
        <v>34.457022234508301</v>
      </c>
      <c r="F39" s="76">
        <v>34.299840858195097</v>
      </c>
      <c r="G39" s="76">
        <v>35.141844557263497</v>
      </c>
      <c r="H39" s="76">
        <v>28.658915758409201</v>
      </c>
      <c r="I39" s="76">
        <v>27.931979975271702</v>
      </c>
      <c r="J39" s="76">
        <v>28.521857396144998</v>
      </c>
      <c r="K39" s="76">
        <v>29.223293905323899</v>
      </c>
      <c r="L39" s="76">
        <v>29.779848610103802</v>
      </c>
      <c r="M39" s="76">
        <v>25.8802635734049</v>
      </c>
      <c r="N39" s="76">
        <v>26.472742420136399</v>
      </c>
      <c r="O39" s="76">
        <v>30.498497987946099</v>
      </c>
      <c r="P39" s="76">
        <v>27.400293911561299</v>
      </c>
      <c r="Q39" s="76">
        <v>25.197202636094701</v>
      </c>
      <c r="R39" s="76">
        <v>25.830670354131001</v>
      </c>
      <c r="S39" s="76">
        <v>26.131774254436401</v>
      </c>
      <c r="T39" s="76">
        <v>23.882651342134899</v>
      </c>
      <c r="U39" s="76">
        <v>23.675885587808001</v>
      </c>
      <c r="V39" s="76">
        <v>24.6271413098534</v>
      </c>
      <c r="W39" s="76">
        <v>24.8182714536673</v>
      </c>
      <c r="X39" s="76">
        <v>21.597034931442401</v>
      </c>
      <c r="Y39" s="76">
        <v>22.333892823702399</v>
      </c>
      <c r="Z39" s="76">
        <v>22.786530389506702</v>
      </c>
      <c r="AA39" s="76">
        <v>21.5388956661414</v>
      </c>
      <c r="AB39" s="76">
        <v>20.0083564026056</v>
      </c>
      <c r="AC39" s="76">
        <v>20.976551656993902</v>
      </c>
      <c r="AD39" s="76">
        <v>21.631923024247399</v>
      </c>
      <c r="AE39" s="76">
        <v>20.580422268430102</v>
      </c>
      <c r="AF39" s="76">
        <v>19.608642729279701</v>
      </c>
      <c r="AG39" s="76">
        <v>21.021479361240601</v>
      </c>
      <c r="AH39" s="76">
        <v>21.6415322603915</v>
      </c>
      <c r="AI39" s="76">
        <v>20.740536889546998</v>
      </c>
      <c r="AJ39" s="76">
        <v>19.391924966968499</v>
      </c>
      <c r="AK39" s="76">
        <v>20.521105880829001</v>
      </c>
      <c r="AL39" s="76">
        <v>21.082699114862901</v>
      </c>
      <c r="AM39" s="76">
        <v>20.4643298930838</v>
      </c>
      <c r="AN39" s="76">
        <v>19.163797449392298</v>
      </c>
      <c r="AO39" s="76">
        <v>20.461539616996099</v>
      </c>
      <c r="AP39" s="76">
        <v>20.861737248858901</v>
      </c>
      <c r="AQ39" s="76">
        <v>19.8795072146109</v>
      </c>
      <c r="AR39" s="76">
        <v>18.548724441936201</v>
      </c>
      <c r="AS39" s="76">
        <v>20.043982705523</v>
      </c>
      <c r="AT39" s="76">
        <v>20.773028314295502</v>
      </c>
      <c r="AU39" s="76">
        <v>19.589644422836301</v>
      </c>
      <c r="AV39" s="76">
        <v>19.5948900868561</v>
      </c>
      <c r="AW39" s="76">
        <v>20.648524867799001</v>
      </c>
      <c r="AX39" s="76">
        <v>21.1502966423628</v>
      </c>
      <c r="AY39" s="70">
        <v>20.3468123647006</v>
      </c>
      <c r="AZ39" s="70">
        <v>20.251533837640601</v>
      </c>
      <c r="BA39" s="70">
        <v>19.409634809764199</v>
      </c>
      <c r="BB39" s="70">
        <v>21.004459798470801</v>
      </c>
      <c r="BC39" s="70">
        <v>20.224420930232299</v>
      </c>
      <c r="BD39" s="70">
        <v>19.571672929704601</v>
      </c>
      <c r="BE39" s="70">
        <v>21.1509781911696</v>
      </c>
      <c r="BF39" s="70">
        <v>21.7623621871981</v>
      </c>
      <c r="BG39" s="70">
        <v>20.5411649920039</v>
      </c>
      <c r="BH39" s="70">
        <v>19.129709761007501</v>
      </c>
      <c r="BI39" s="70">
        <v>18.948996020408799</v>
      </c>
      <c r="BJ39" s="70">
        <v>19.357072387928</v>
      </c>
      <c r="BK39" s="70">
        <v>19.405976426067799</v>
      </c>
      <c r="BL39" s="70">
        <v>18.957397596636799</v>
      </c>
      <c r="BM39" s="70">
        <v>19.050496654381199</v>
      </c>
      <c r="BN39" s="70">
        <v>19.009004509415</v>
      </c>
      <c r="BO39" s="70">
        <v>18.954301826072399</v>
      </c>
      <c r="BP39" s="87">
        <v>21.8288855762179</v>
      </c>
      <c r="BQ39" s="87">
        <v>21.867108396667899</v>
      </c>
      <c r="BR39" s="165">
        <v>22.354926610681002</v>
      </c>
      <c r="BS39" s="292"/>
      <c r="BT39" s="189">
        <f t="shared" si="0"/>
        <v>-0.45167459999539972</v>
      </c>
      <c r="BU39" s="189">
        <f t="shared" si="1"/>
        <v>2.8714879795811008</v>
      </c>
      <c r="BV39" s="189">
        <f t="shared" si="2"/>
        <v>2.8166117422866996</v>
      </c>
      <c r="BW39" s="256">
        <f t="shared" si="3"/>
        <v>3.3459221012660016</v>
      </c>
      <c r="BY39" s="190">
        <f t="shared" si="4"/>
        <v>-2.3275025697169816E-2</v>
      </c>
      <c r="BZ39" s="190">
        <f t="shared" si="5"/>
        <v>0.15147057843480197</v>
      </c>
      <c r="CA39" s="190">
        <f t="shared" si="6"/>
        <v>0.14784978015987527</v>
      </c>
      <c r="CB39" s="190">
        <f t="shared" si="7"/>
        <v>0.17601774462249165</v>
      </c>
    </row>
    <row r="40" spans="1:80" s="141" customFormat="1" x14ac:dyDescent="0.2">
      <c r="A40" s="75">
        <v>35</v>
      </c>
      <c r="B40" s="229" t="s">
        <v>169</v>
      </c>
      <c r="C40" s="67" t="s">
        <v>48</v>
      </c>
      <c r="D40" s="76">
        <v>94.988995869748294</v>
      </c>
      <c r="E40" s="76">
        <v>84.388255389725501</v>
      </c>
      <c r="F40" s="76">
        <v>83.267790934177199</v>
      </c>
      <c r="G40" s="76">
        <v>97.569459680678506</v>
      </c>
      <c r="H40" s="76">
        <v>96.469658709578397</v>
      </c>
      <c r="I40" s="76">
        <v>80.233465574536993</v>
      </c>
      <c r="J40" s="76">
        <v>81.545725169460397</v>
      </c>
      <c r="K40" s="76">
        <v>96.095087834577001</v>
      </c>
      <c r="L40" s="76">
        <v>106.769170277173</v>
      </c>
      <c r="M40" s="76">
        <v>79.316578168906702</v>
      </c>
      <c r="N40" s="76">
        <v>79.616384085430695</v>
      </c>
      <c r="O40" s="76">
        <v>108.16165001991099</v>
      </c>
      <c r="P40" s="76">
        <v>91.350952921481905</v>
      </c>
      <c r="Q40" s="76">
        <v>73.888445747450305</v>
      </c>
      <c r="R40" s="76">
        <v>76.292880561023395</v>
      </c>
      <c r="S40" s="76">
        <v>84.4469301136143</v>
      </c>
      <c r="T40" s="76">
        <v>88.3703368416882</v>
      </c>
      <c r="U40" s="76">
        <v>76.824356414393193</v>
      </c>
      <c r="V40" s="76">
        <v>81.643088664557496</v>
      </c>
      <c r="W40" s="76">
        <v>94.058329525584199</v>
      </c>
      <c r="X40" s="76">
        <v>78.380099698960393</v>
      </c>
      <c r="Y40" s="76">
        <v>69.447222226706401</v>
      </c>
      <c r="Z40" s="76">
        <v>69.497097334386496</v>
      </c>
      <c r="AA40" s="76">
        <v>72.662995604499798</v>
      </c>
      <c r="AB40" s="76">
        <v>72.026839928151205</v>
      </c>
      <c r="AC40" s="76">
        <v>63.144264514795502</v>
      </c>
      <c r="AD40" s="76">
        <v>66.686784537741104</v>
      </c>
      <c r="AE40" s="76">
        <v>68.806792117160398</v>
      </c>
      <c r="AF40" s="76">
        <v>66.149102628112104</v>
      </c>
      <c r="AG40" s="76">
        <v>64.367664639801504</v>
      </c>
      <c r="AH40" s="76">
        <v>65.905924801931803</v>
      </c>
      <c r="AI40" s="76">
        <v>68.394692807039107</v>
      </c>
      <c r="AJ40" s="76">
        <v>66.412838299198398</v>
      </c>
      <c r="AK40" s="76">
        <v>61.609150743914697</v>
      </c>
      <c r="AL40" s="76">
        <v>62.499463170776899</v>
      </c>
      <c r="AM40" s="76">
        <v>67.953633555779405</v>
      </c>
      <c r="AN40" s="76">
        <v>63.174440689588202</v>
      </c>
      <c r="AO40" s="76">
        <v>59.172564056036897</v>
      </c>
      <c r="AP40" s="76">
        <v>60.046265525777997</v>
      </c>
      <c r="AQ40" s="76">
        <v>62.307747227623103</v>
      </c>
      <c r="AR40" s="76">
        <v>60.029844009598797</v>
      </c>
      <c r="AS40" s="76">
        <v>56.972052031126601</v>
      </c>
      <c r="AT40" s="76">
        <v>58.734330603386397</v>
      </c>
      <c r="AU40" s="76">
        <v>60.244993598063303</v>
      </c>
      <c r="AV40" s="76">
        <v>69.318805638913801</v>
      </c>
      <c r="AW40" s="76">
        <v>61.3534392088958</v>
      </c>
      <c r="AX40" s="76">
        <v>61.035966119670903</v>
      </c>
      <c r="AY40" s="70">
        <v>66.276713891725606</v>
      </c>
      <c r="AZ40" s="70">
        <v>68.651939058337106</v>
      </c>
      <c r="BA40" s="70">
        <v>56.098176659977298</v>
      </c>
      <c r="BB40" s="70">
        <v>57.988191073891599</v>
      </c>
      <c r="BC40" s="70">
        <v>63.863984532064997</v>
      </c>
      <c r="BD40" s="70">
        <v>63.774342177377598</v>
      </c>
      <c r="BE40" s="70">
        <v>57.045926055076599</v>
      </c>
      <c r="BF40" s="70">
        <v>56.820821333112299</v>
      </c>
      <c r="BG40" s="70">
        <v>61.139908339810503</v>
      </c>
      <c r="BH40" s="70">
        <v>62.371628353122802</v>
      </c>
      <c r="BI40" s="70">
        <v>51.660801090224197</v>
      </c>
      <c r="BJ40" s="70">
        <v>51.336097075646002</v>
      </c>
      <c r="BK40" s="70">
        <v>58.213277186050703</v>
      </c>
      <c r="BL40" s="70">
        <v>61.847395364316</v>
      </c>
      <c r="BM40" s="70">
        <v>51.7832506787108</v>
      </c>
      <c r="BN40" s="70">
        <v>50.636779051621097</v>
      </c>
      <c r="BO40" s="70">
        <v>57.314002113195997</v>
      </c>
      <c r="BP40" s="87">
        <v>68.4911916290406</v>
      </c>
      <c r="BQ40" s="87">
        <v>58.439417518697802</v>
      </c>
      <c r="BR40" s="165">
        <v>58.338722592633502</v>
      </c>
      <c r="BS40" s="292"/>
      <c r="BT40" s="189">
        <f t="shared" si="0"/>
        <v>-0.89927507285470654</v>
      </c>
      <c r="BU40" s="189">
        <f t="shared" si="1"/>
        <v>6.6437962647245996</v>
      </c>
      <c r="BV40" s="189">
        <f t="shared" si="2"/>
        <v>6.6561668399870015</v>
      </c>
      <c r="BW40" s="256">
        <f t="shared" si="3"/>
        <v>7.7019435410124046</v>
      </c>
      <c r="BY40" s="190">
        <f t="shared" si="4"/>
        <v>-1.54479375895744E-2</v>
      </c>
      <c r="BZ40" s="190">
        <f t="shared" si="5"/>
        <v>0.10742241003988764</v>
      </c>
      <c r="CA40" s="190">
        <f t="shared" si="6"/>
        <v>0.12853899190850709</v>
      </c>
      <c r="CB40" s="190">
        <f t="shared" si="7"/>
        <v>0.15210176644846909</v>
      </c>
    </row>
    <row r="41" spans="1:80" s="141" customFormat="1" x14ac:dyDescent="0.2">
      <c r="A41" s="75">
        <v>36</v>
      </c>
      <c r="B41" s="229" t="s">
        <v>170</v>
      </c>
      <c r="C41" s="67" t="s">
        <v>278</v>
      </c>
      <c r="D41" s="76">
        <v>21.683743474751399</v>
      </c>
      <c r="E41" s="76">
        <v>22.4047111733991</v>
      </c>
      <c r="F41" s="76">
        <v>22.453896518966001</v>
      </c>
      <c r="G41" s="76">
        <v>22.861830774353901</v>
      </c>
      <c r="H41" s="76">
        <v>21.372662087255598</v>
      </c>
      <c r="I41" s="76">
        <v>21.818480686285898</v>
      </c>
      <c r="J41" s="76">
        <v>22.2246510675404</v>
      </c>
      <c r="K41" s="76">
        <v>22.1386811681407</v>
      </c>
      <c r="L41" s="76">
        <v>21.855131413752702</v>
      </c>
      <c r="M41" s="76">
        <v>21.150089588733099</v>
      </c>
      <c r="N41" s="76">
        <v>21.729569127916601</v>
      </c>
      <c r="O41" s="76">
        <v>23.019847880289699</v>
      </c>
      <c r="P41" s="76">
        <v>20.3275935114881</v>
      </c>
      <c r="Q41" s="76">
        <v>20.396085776358898</v>
      </c>
      <c r="R41" s="76">
        <v>20.724500388880799</v>
      </c>
      <c r="S41" s="76">
        <v>20.211610287933901</v>
      </c>
      <c r="T41" s="76">
        <v>20.6289214693467</v>
      </c>
      <c r="U41" s="76">
        <v>20.621412081372402</v>
      </c>
      <c r="V41" s="76">
        <v>21.2525693135781</v>
      </c>
      <c r="W41" s="76">
        <v>21.374505922767099</v>
      </c>
      <c r="X41" s="76">
        <v>19.0002345860321</v>
      </c>
      <c r="Y41" s="76">
        <v>19.694125344091098</v>
      </c>
      <c r="Z41" s="76">
        <v>20.008349689318901</v>
      </c>
      <c r="AA41" s="76">
        <v>19.0235039437488</v>
      </c>
      <c r="AB41" s="76">
        <v>17.632172771998299</v>
      </c>
      <c r="AC41" s="76">
        <v>18.447616576594999</v>
      </c>
      <c r="AD41" s="76">
        <v>18.9856122154909</v>
      </c>
      <c r="AE41" s="76">
        <v>18.18446924521</v>
      </c>
      <c r="AF41" s="76">
        <v>17.384526042113201</v>
      </c>
      <c r="AG41" s="76">
        <v>18.6245172566645</v>
      </c>
      <c r="AH41" s="76">
        <v>19.114919601540699</v>
      </c>
      <c r="AI41" s="76">
        <v>18.417560289095601</v>
      </c>
      <c r="AJ41" s="76">
        <v>17.3163831499912</v>
      </c>
      <c r="AK41" s="76">
        <v>18.2557982016259</v>
      </c>
      <c r="AL41" s="76">
        <v>18.669197565088499</v>
      </c>
      <c r="AM41" s="76">
        <v>18.1497083684019</v>
      </c>
      <c r="AN41" s="76">
        <v>16.706960361353399</v>
      </c>
      <c r="AO41" s="76">
        <v>17.8188965192818</v>
      </c>
      <c r="AP41" s="76">
        <v>18.1266287198039</v>
      </c>
      <c r="AQ41" s="76">
        <v>17.275166385814799</v>
      </c>
      <c r="AR41" s="76">
        <v>16.468508540879299</v>
      </c>
      <c r="AS41" s="76">
        <v>17.801039675812401</v>
      </c>
      <c r="AT41" s="76">
        <v>18.473345629080001</v>
      </c>
      <c r="AU41" s="76">
        <v>17.4037067385066</v>
      </c>
      <c r="AV41" s="76">
        <v>17.3888813376157</v>
      </c>
      <c r="AW41" s="76">
        <v>18.408893504543201</v>
      </c>
      <c r="AX41" s="76">
        <v>18.913735352089098</v>
      </c>
      <c r="AY41" s="70">
        <v>18.100277316673701</v>
      </c>
      <c r="AZ41" s="70">
        <v>17.712279574798401</v>
      </c>
      <c r="BA41" s="70">
        <v>16.952312709968002</v>
      </c>
      <c r="BB41" s="70">
        <v>18.414317967732899</v>
      </c>
      <c r="BC41" s="70">
        <v>17.570932463041199</v>
      </c>
      <c r="BD41" s="70">
        <v>16.801150749752299</v>
      </c>
      <c r="BE41" s="70">
        <v>18.203296988446301</v>
      </c>
      <c r="BF41" s="70">
        <v>18.802304553157899</v>
      </c>
      <c r="BG41" s="70">
        <v>17.672217365732202</v>
      </c>
      <c r="BH41" s="70">
        <v>16.468769886613401</v>
      </c>
      <c r="BI41" s="70">
        <v>16.362415661890399</v>
      </c>
      <c r="BJ41" s="70">
        <v>16.724272944761299</v>
      </c>
      <c r="BK41" s="70">
        <v>16.742040999997901</v>
      </c>
      <c r="BL41" s="70">
        <v>16.359792242797099</v>
      </c>
      <c r="BM41" s="70">
        <v>16.4739402017948</v>
      </c>
      <c r="BN41" s="70">
        <v>16.432090310031199</v>
      </c>
      <c r="BO41" s="70">
        <v>16.3553881826702</v>
      </c>
      <c r="BP41" s="87">
        <v>18.7404814686588</v>
      </c>
      <c r="BQ41" s="87">
        <v>18.774714739715598</v>
      </c>
      <c r="BR41" s="165">
        <v>19.2333407405029</v>
      </c>
      <c r="BS41" s="292"/>
      <c r="BT41" s="189">
        <f t="shared" si="0"/>
        <v>-0.3866528173277004</v>
      </c>
      <c r="BU41" s="189">
        <f t="shared" si="1"/>
        <v>2.3806892258617012</v>
      </c>
      <c r="BV41" s="189">
        <f t="shared" si="2"/>
        <v>2.3007745379207982</v>
      </c>
      <c r="BW41" s="256">
        <f t="shared" si="3"/>
        <v>2.8012504304717005</v>
      </c>
      <c r="BY41" s="190">
        <f t="shared" si="4"/>
        <v>-2.3094724073830002E-2</v>
      </c>
      <c r="BZ41" s="190">
        <f t="shared" si="5"/>
        <v>0.14552074931818726</v>
      </c>
      <c r="CA41" s="190">
        <f t="shared" si="6"/>
        <v>0.13966145984129127</v>
      </c>
      <c r="CB41" s="190">
        <f t="shared" si="7"/>
        <v>0.17047438138540646</v>
      </c>
    </row>
    <row r="42" spans="1:80" s="141" customFormat="1" x14ac:dyDescent="0.2">
      <c r="A42" s="75">
        <v>37</v>
      </c>
      <c r="B42" s="229" t="s">
        <v>171</v>
      </c>
      <c r="C42" s="67" t="s">
        <v>49</v>
      </c>
      <c r="D42" s="76">
        <v>2714.54658009781</v>
      </c>
      <c r="E42" s="76">
        <v>2925.3493129633098</v>
      </c>
      <c r="F42" s="76">
        <v>2969.4552860424901</v>
      </c>
      <c r="G42" s="76">
        <v>2815.2508496932201</v>
      </c>
      <c r="H42" s="76">
        <v>2687.0497551797098</v>
      </c>
      <c r="I42" s="76">
        <v>2921.5377186497399</v>
      </c>
      <c r="J42" s="76">
        <v>2998.31441484475</v>
      </c>
      <c r="K42" s="76">
        <v>2774.1894305388601</v>
      </c>
      <c r="L42" s="76">
        <v>2659.1421644503898</v>
      </c>
      <c r="M42" s="76">
        <v>2807.5358988506</v>
      </c>
      <c r="N42" s="76">
        <v>2923.6189077239301</v>
      </c>
      <c r="O42" s="76">
        <v>2782.6471435752201</v>
      </c>
      <c r="P42" s="76">
        <v>2493.5829301212202</v>
      </c>
      <c r="Q42" s="76">
        <v>2697.8093458921498</v>
      </c>
      <c r="R42" s="76">
        <v>2735.9170190617301</v>
      </c>
      <c r="S42" s="76">
        <v>2505.0931065043801</v>
      </c>
      <c r="T42" s="76">
        <v>2400.8075055498698</v>
      </c>
      <c r="U42" s="76">
        <v>2555.1079968081299</v>
      </c>
      <c r="V42" s="76">
        <v>2633.4619558015202</v>
      </c>
      <c r="W42" s="76">
        <v>2451.1723860766701</v>
      </c>
      <c r="X42" s="76">
        <v>2354.1707198859499</v>
      </c>
      <c r="Y42" s="76">
        <v>2562.8890916586402</v>
      </c>
      <c r="Z42" s="76">
        <v>2637.9617457347099</v>
      </c>
      <c r="AA42" s="76">
        <v>2392.7926801918602</v>
      </c>
      <c r="AB42" s="76">
        <v>2294.2878920050598</v>
      </c>
      <c r="AC42" s="76">
        <v>2542.83426118025</v>
      </c>
      <c r="AD42" s="76">
        <v>2610.8058929324302</v>
      </c>
      <c r="AE42" s="76">
        <v>2402.1687532380702</v>
      </c>
      <c r="AF42" s="76">
        <v>2311.8236487951099</v>
      </c>
      <c r="AG42" s="76">
        <v>2563.9400475088501</v>
      </c>
      <c r="AH42" s="76">
        <v>2655.7449657311699</v>
      </c>
      <c r="AI42" s="76">
        <v>2466.6711674762701</v>
      </c>
      <c r="AJ42" s="76">
        <v>2266.6818816078498</v>
      </c>
      <c r="AK42" s="76">
        <v>2502.5031726581901</v>
      </c>
      <c r="AL42" s="76">
        <v>2576.8047424230099</v>
      </c>
      <c r="AM42" s="76">
        <v>2391.7154086492601</v>
      </c>
      <c r="AN42" s="76">
        <v>2228.4026734846502</v>
      </c>
      <c r="AO42" s="76">
        <v>2480.48269951468</v>
      </c>
      <c r="AP42" s="76">
        <v>2534.58123066092</v>
      </c>
      <c r="AQ42" s="76">
        <v>2339.8176672935201</v>
      </c>
      <c r="AR42" s="76">
        <v>2110.35758133028</v>
      </c>
      <c r="AS42" s="76">
        <v>2369.0072315451798</v>
      </c>
      <c r="AT42" s="76">
        <v>2470.6339839798902</v>
      </c>
      <c r="AU42" s="76">
        <v>2262.1579813851199</v>
      </c>
      <c r="AV42" s="76">
        <v>2041.05436912501</v>
      </c>
      <c r="AW42" s="76">
        <v>2296.5375390689601</v>
      </c>
      <c r="AX42" s="76">
        <v>2392.51220964713</v>
      </c>
      <c r="AY42" s="70">
        <v>2191.7079800469201</v>
      </c>
      <c r="AZ42" s="70">
        <v>2005.55860764721</v>
      </c>
      <c r="BA42" s="70">
        <v>2033.4254609275399</v>
      </c>
      <c r="BB42" s="70">
        <v>2254.7831239106899</v>
      </c>
      <c r="BC42" s="70">
        <v>2034.9389323497101</v>
      </c>
      <c r="BD42" s="70">
        <v>1876.2264978731901</v>
      </c>
      <c r="BE42" s="70">
        <v>2155.09505521864</v>
      </c>
      <c r="BF42" s="70">
        <v>2273.1903810521999</v>
      </c>
      <c r="BG42" s="70">
        <v>2038.7468571228401</v>
      </c>
      <c r="BH42" s="70">
        <v>1766.6845412652599</v>
      </c>
      <c r="BI42" s="70">
        <v>1876.6459577918899</v>
      </c>
      <c r="BJ42" s="70">
        <v>1946.70927459009</v>
      </c>
      <c r="BK42" s="70">
        <v>1857.5411750795099</v>
      </c>
      <c r="BL42" s="70">
        <v>1767.2367530558899</v>
      </c>
      <c r="BM42" s="70">
        <v>1895.83324809072</v>
      </c>
      <c r="BN42" s="70">
        <v>1910.6107586074199</v>
      </c>
      <c r="BO42" s="70">
        <v>1808.89925827301</v>
      </c>
      <c r="BP42" s="87">
        <v>1984.7249933984101</v>
      </c>
      <c r="BQ42" s="87">
        <v>2092.5153119217698</v>
      </c>
      <c r="BR42" s="165">
        <v>2173.0945213165601</v>
      </c>
      <c r="BS42" s="292"/>
      <c r="BT42" s="189">
        <f t="shared" si="0"/>
        <v>-48.641916806499921</v>
      </c>
      <c r="BU42" s="189">
        <f t="shared" si="1"/>
        <v>217.48824034252016</v>
      </c>
      <c r="BV42" s="189">
        <f t="shared" si="2"/>
        <v>196.68206383104985</v>
      </c>
      <c r="BW42" s="256">
        <f t="shared" si="3"/>
        <v>262.48376270914014</v>
      </c>
      <c r="BY42" s="190">
        <f t="shared" si="4"/>
        <v>-2.6186184973486716E-2</v>
      </c>
      <c r="BZ42" s="190">
        <f t="shared" si="5"/>
        <v>0.12306683864877835</v>
      </c>
      <c r="CA42" s="190">
        <f t="shared" si="6"/>
        <v>0.10374438998215003</v>
      </c>
      <c r="CB42" s="190">
        <f t="shared" si="7"/>
        <v>0.13738212324338409</v>
      </c>
    </row>
    <row r="43" spans="1:80" s="254" customFormat="1" x14ac:dyDescent="0.2">
      <c r="A43" s="179"/>
      <c r="B43" s="330" t="s">
        <v>130</v>
      </c>
      <c r="C43" s="280" t="s">
        <v>30</v>
      </c>
      <c r="D43" s="281">
        <v>17282.709956720875</v>
      </c>
      <c r="E43" s="281">
        <v>16528.719948973052</v>
      </c>
      <c r="F43" s="281">
        <v>16026.597966054929</v>
      </c>
      <c r="G43" s="281">
        <v>17879.363400335824</v>
      </c>
      <c r="H43" s="281">
        <v>16400.888403581062</v>
      </c>
      <c r="I43" s="281">
        <v>15019.04982954066</v>
      </c>
      <c r="J43" s="281">
        <v>14125.661164194766</v>
      </c>
      <c r="K43" s="281">
        <v>16731.841494613636</v>
      </c>
      <c r="L43" s="281">
        <v>18806.547682377553</v>
      </c>
      <c r="M43" s="281">
        <v>16195.941076718576</v>
      </c>
      <c r="N43" s="281">
        <v>15128.082043224456</v>
      </c>
      <c r="O43" s="281">
        <v>18268.945105775798</v>
      </c>
      <c r="P43" s="281">
        <v>17498.609075100514</v>
      </c>
      <c r="Q43" s="281">
        <v>15431.975971105167</v>
      </c>
      <c r="R43" s="281">
        <v>14482.803775342321</v>
      </c>
      <c r="S43" s="281">
        <v>15624.926801612473</v>
      </c>
      <c r="T43" s="281">
        <v>16083.966260687332</v>
      </c>
      <c r="U43" s="281">
        <v>14335.093040710723</v>
      </c>
      <c r="V43" s="281">
        <v>13578.467658633574</v>
      </c>
      <c r="W43" s="281">
        <v>15487.085638046594</v>
      </c>
      <c r="X43" s="281">
        <v>15707.713909528124</v>
      </c>
      <c r="Y43" s="281">
        <v>14296.865962120544</v>
      </c>
      <c r="Z43" s="281">
        <v>13593.312621322972</v>
      </c>
      <c r="AA43" s="281">
        <v>14478.219261152275</v>
      </c>
      <c r="AB43" s="281">
        <v>14478.694687314361</v>
      </c>
      <c r="AC43" s="281">
        <v>13926.769751600787</v>
      </c>
      <c r="AD43" s="281">
        <v>13579.845488887782</v>
      </c>
      <c r="AE43" s="281">
        <v>14578.645189288727</v>
      </c>
      <c r="AF43" s="281">
        <v>14958.937057469189</v>
      </c>
      <c r="AG43" s="281">
        <v>14194.020061445432</v>
      </c>
      <c r="AH43" s="281">
        <v>13467.501345951503</v>
      </c>
      <c r="AI43" s="281">
        <v>14466.257806673646</v>
      </c>
      <c r="AJ43" s="281">
        <v>15112.580066820357</v>
      </c>
      <c r="AK43" s="281">
        <v>13993.509329439223</v>
      </c>
      <c r="AL43" s="281">
        <v>13858.891602941334</v>
      </c>
      <c r="AM43" s="281">
        <v>15059.966487606718</v>
      </c>
      <c r="AN43" s="281">
        <v>14406.137369424749</v>
      </c>
      <c r="AO43" s="281">
        <v>13895.493706026402</v>
      </c>
      <c r="AP43" s="281">
        <v>13685.634254046636</v>
      </c>
      <c r="AQ43" s="281">
        <v>14520.750228194072</v>
      </c>
      <c r="AR43" s="281">
        <v>14334.827672809839</v>
      </c>
      <c r="AS43" s="281">
        <v>13654.804822182037</v>
      </c>
      <c r="AT43" s="281">
        <v>13387.35164614837</v>
      </c>
      <c r="AU43" s="281">
        <v>14258.166410477741</v>
      </c>
      <c r="AV43" s="281">
        <v>13999.655479562067</v>
      </c>
      <c r="AW43" s="281">
        <v>13310.590437502302</v>
      </c>
      <c r="AX43" s="281">
        <v>13350.642686228968</v>
      </c>
      <c r="AY43" s="281">
        <v>13522.700592284164</v>
      </c>
      <c r="AZ43" s="281">
        <v>13241.816032683937</v>
      </c>
      <c r="BA43" s="281">
        <v>11584.157087387568</v>
      </c>
      <c r="BB43" s="281">
        <v>11594.284597931079</v>
      </c>
      <c r="BC43" s="281">
        <v>12192.832615457162</v>
      </c>
      <c r="BD43" s="281">
        <v>12491.65069465864</v>
      </c>
      <c r="BE43" s="281">
        <v>12748.830527031405</v>
      </c>
      <c r="BF43" s="281">
        <v>12320.694586518439</v>
      </c>
      <c r="BG43" s="281">
        <v>13217.161772204467</v>
      </c>
      <c r="BH43" s="281">
        <v>12511.53407712598</v>
      </c>
      <c r="BI43" s="281">
        <v>11704.584417474611</v>
      </c>
      <c r="BJ43" s="281">
        <v>11943.268925278588</v>
      </c>
      <c r="BK43" s="281">
        <v>12929</v>
      </c>
      <c r="BL43" s="281">
        <v>12047.477312434188</v>
      </c>
      <c r="BM43" s="281">
        <v>11756.937924226457</v>
      </c>
      <c r="BN43" s="281">
        <v>11535.650606554411</v>
      </c>
      <c r="BO43" s="281">
        <v>12260.562730047584</v>
      </c>
      <c r="BP43" s="281">
        <v>12933</v>
      </c>
      <c r="BQ43" s="331">
        <v>12562</v>
      </c>
      <c r="BR43" s="331">
        <f>SUM(BR6:BR42)</f>
        <v>12278.941442591984</v>
      </c>
      <c r="BS43" s="338"/>
      <c r="BT43" s="331">
        <f t="shared" si="0"/>
        <v>-668.43726995241559</v>
      </c>
      <c r="BU43" s="331">
        <f t="shared" si="1"/>
        <v>885.52268756581179</v>
      </c>
      <c r="BV43" s="331">
        <f>BQ43-BM43</f>
        <v>805.06207577354326</v>
      </c>
      <c r="BW43" s="331">
        <f t="shared" si="3"/>
        <v>743.29083603757317</v>
      </c>
      <c r="BY43" s="190">
        <f t="shared" si="4"/>
        <v>-5.1700616439973361E-2</v>
      </c>
      <c r="BZ43" s="190">
        <f t="shared" si="5"/>
        <v>7.350274788663555E-2</v>
      </c>
      <c r="CA43" s="190">
        <f t="shared" si="6"/>
        <v>6.8475489193034256E-2</v>
      </c>
      <c r="CB43" s="190">
        <f t="shared" si="7"/>
        <v>6.4434236211631163E-2</v>
      </c>
    </row>
    <row r="44" spans="1:80" s="89" customFormat="1" x14ac:dyDescent="0.2">
      <c r="A44" s="95"/>
      <c r="B44" s="95"/>
      <c r="C44" s="95"/>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Y44" s="82"/>
      <c r="AZ44" s="67"/>
      <c r="BA44" s="67"/>
      <c r="BB44" s="67"/>
      <c r="BC44" s="222"/>
      <c r="BD44" s="222"/>
      <c r="BE44" s="222"/>
      <c r="BF44" s="222"/>
      <c r="BG44" s="222"/>
      <c r="BH44" s="222"/>
      <c r="BI44" s="222"/>
      <c r="BJ44" s="222"/>
      <c r="BK44" s="222"/>
      <c r="BL44" s="222"/>
      <c r="BM44" s="279"/>
      <c r="BN44" s="82"/>
      <c r="BO44" s="82"/>
      <c r="BP44" s="82"/>
      <c r="BQ44" s="82"/>
      <c r="CA44" s="190"/>
    </row>
    <row r="45" spans="1:80" s="89" customFormat="1" x14ac:dyDescent="0.2">
      <c r="A45" s="95"/>
      <c r="B45" s="95"/>
      <c r="C45" s="95"/>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Y45" s="82"/>
      <c r="AZ45" s="67"/>
      <c r="BA45" s="67"/>
      <c r="BB45" s="67"/>
      <c r="BC45" s="67"/>
      <c r="BD45" s="96"/>
      <c r="BE45" s="96"/>
      <c r="BF45" s="96"/>
      <c r="BG45" s="96"/>
      <c r="BH45" s="96"/>
      <c r="BI45" s="96"/>
      <c r="BJ45" s="96"/>
      <c r="BK45" s="96"/>
      <c r="BL45" s="96"/>
      <c r="BM45" s="96"/>
      <c r="BN45" s="96"/>
      <c r="BO45" s="96"/>
      <c r="BP45" s="96"/>
      <c r="BQ45" s="96"/>
      <c r="CA45" s="190"/>
    </row>
    <row r="46" spans="1:80" s="75" customFormat="1" x14ac:dyDescent="0.2">
      <c r="B46" s="89" t="s">
        <v>132</v>
      </c>
      <c r="C46" s="89" t="s">
        <v>25</v>
      </c>
      <c r="AO46" s="58"/>
      <c r="AP46" s="58"/>
      <c r="AQ46" s="58"/>
      <c r="AR46" s="58"/>
      <c r="AS46" s="58"/>
      <c r="AT46" s="58"/>
      <c r="AU46" s="58"/>
      <c r="AV46" s="58"/>
      <c r="AW46" s="58"/>
      <c r="AX46" s="58"/>
      <c r="AY46" s="58"/>
      <c r="AZ46" s="58"/>
      <c r="BA46" s="58"/>
      <c r="BB46" s="58"/>
      <c r="BC46" s="58"/>
      <c r="BD46" s="89"/>
      <c r="BE46" s="89"/>
      <c r="BF46" s="89"/>
      <c r="BG46" s="89"/>
      <c r="BH46" s="89"/>
      <c r="BI46" s="89"/>
      <c r="BJ46" s="89"/>
      <c r="BK46" s="82"/>
      <c r="BL46" s="89"/>
      <c r="BM46" s="89"/>
      <c r="BN46" s="89"/>
      <c r="BO46" s="89"/>
      <c r="BP46" s="89"/>
      <c r="BQ46" s="89"/>
      <c r="BR46" s="89"/>
      <c r="BS46" s="89"/>
      <c r="BT46" s="89" t="s">
        <v>113</v>
      </c>
      <c r="BU46" s="3"/>
      <c r="BV46" s="3"/>
      <c r="BW46" s="3"/>
      <c r="BX46" s="3"/>
      <c r="BY46" s="89" t="s">
        <v>113</v>
      </c>
    </row>
    <row r="47" spans="1:80" s="75" customFormat="1" x14ac:dyDescent="0.2">
      <c r="B47" s="89" t="s">
        <v>133</v>
      </c>
      <c r="C47" s="89" t="s">
        <v>27</v>
      </c>
      <c r="AO47" s="58"/>
      <c r="AP47" s="58"/>
      <c r="AQ47" s="58"/>
      <c r="AR47" s="58"/>
      <c r="AS47" s="58"/>
      <c r="AT47" s="58"/>
      <c r="AU47" s="58"/>
      <c r="AV47" s="58"/>
      <c r="AW47" s="58"/>
      <c r="AX47" s="58"/>
      <c r="AY47" s="58"/>
      <c r="AZ47" s="58"/>
      <c r="BA47" s="58"/>
      <c r="BB47" s="58"/>
      <c r="BC47" s="58"/>
      <c r="BD47" s="89"/>
      <c r="BE47" s="89"/>
      <c r="BF47" s="89"/>
      <c r="BG47" s="89"/>
      <c r="BH47" s="89"/>
      <c r="BI47" s="89"/>
      <c r="BJ47" s="89"/>
      <c r="BK47" s="82"/>
      <c r="BL47" s="89"/>
      <c r="BM47" s="89"/>
      <c r="BN47" s="89"/>
      <c r="BO47" s="89"/>
      <c r="BP47" s="89"/>
      <c r="BQ47" s="89"/>
      <c r="BR47" s="89"/>
      <c r="BS47" s="89"/>
      <c r="BT47" s="89" t="s">
        <v>27</v>
      </c>
      <c r="BU47" s="89"/>
      <c r="BV47" s="89"/>
      <c r="BW47" s="89"/>
      <c r="BX47" s="89"/>
      <c r="BY47" s="89" t="s">
        <v>114</v>
      </c>
    </row>
    <row r="48" spans="1:80" s="3" customFormat="1" x14ac:dyDescent="0.2">
      <c r="B48" s="90" t="s">
        <v>131</v>
      </c>
      <c r="C48" s="61" t="s">
        <v>208</v>
      </c>
      <c r="D48" s="89" t="s">
        <v>83</v>
      </c>
      <c r="E48" s="89" t="s">
        <v>84</v>
      </c>
      <c r="F48" s="89" t="s">
        <v>85</v>
      </c>
      <c r="G48" s="89" t="s">
        <v>86</v>
      </c>
      <c r="H48" s="89" t="s">
        <v>87</v>
      </c>
      <c r="I48" s="89" t="s">
        <v>88</v>
      </c>
      <c r="J48" s="89" t="s">
        <v>89</v>
      </c>
      <c r="K48" s="89" t="s">
        <v>90</v>
      </c>
      <c r="L48" s="89" t="s">
        <v>91</v>
      </c>
      <c r="M48" s="89" t="s">
        <v>92</v>
      </c>
      <c r="N48" s="89" t="s">
        <v>93</v>
      </c>
      <c r="O48" s="89" t="s">
        <v>94</v>
      </c>
      <c r="P48" s="89" t="s">
        <v>95</v>
      </c>
      <c r="Q48" s="89" t="s">
        <v>96</v>
      </c>
      <c r="R48" s="89" t="s">
        <v>97</v>
      </c>
      <c r="S48" s="89" t="s">
        <v>98</v>
      </c>
      <c r="T48" s="89" t="s">
        <v>99</v>
      </c>
      <c r="U48" s="89" t="s">
        <v>100</v>
      </c>
      <c r="V48" s="89" t="s">
        <v>101</v>
      </c>
      <c r="W48" s="89" t="s">
        <v>102</v>
      </c>
      <c r="X48" s="89" t="s">
        <v>103</v>
      </c>
      <c r="Y48" s="89" t="s">
        <v>104</v>
      </c>
      <c r="Z48" s="89" t="s">
        <v>105</v>
      </c>
      <c r="AA48" s="89" t="s">
        <v>106</v>
      </c>
      <c r="AB48" s="89" t="s">
        <v>107</v>
      </c>
      <c r="AC48" s="89" t="s">
        <v>108</v>
      </c>
      <c r="AD48" s="89" t="s">
        <v>109</v>
      </c>
      <c r="AE48" s="89" t="s">
        <v>110</v>
      </c>
      <c r="AF48" s="89" t="s">
        <v>111</v>
      </c>
      <c r="AG48" s="89" t="s">
        <v>112</v>
      </c>
      <c r="AH48" s="89" t="s">
        <v>179</v>
      </c>
      <c r="AI48" s="89" t="s">
        <v>180</v>
      </c>
      <c r="AJ48" s="89" t="s">
        <v>194</v>
      </c>
      <c r="AK48" s="89" t="s">
        <v>196</v>
      </c>
      <c r="AL48" s="89" t="s">
        <v>198</v>
      </c>
      <c r="AM48" s="61" t="s">
        <v>200</v>
      </c>
      <c r="AN48" s="195" t="s">
        <v>201</v>
      </c>
      <c r="AO48" s="195" t="s">
        <v>205</v>
      </c>
      <c r="AP48" s="90" t="s">
        <v>209</v>
      </c>
      <c r="AQ48" s="90" t="s">
        <v>211</v>
      </c>
      <c r="AR48" s="90" t="s">
        <v>251</v>
      </c>
      <c r="AS48" s="90" t="s">
        <v>263</v>
      </c>
      <c r="AT48" s="90" t="s">
        <v>264</v>
      </c>
      <c r="AU48" s="90" t="s">
        <v>269</v>
      </c>
      <c r="AV48" s="90" t="s">
        <v>270</v>
      </c>
      <c r="AW48" s="90" t="s">
        <v>271</v>
      </c>
      <c r="AX48" s="90" t="s">
        <v>272</v>
      </c>
      <c r="AY48" s="90" t="s">
        <v>274</v>
      </c>
      <c r="AZ48" s="90" t="s">
        <v>277</v>
      </c>
      <c r="BA48" s="90" t="s">
        <v>279</v>
      </c>
      <c r="BB48" s="90" t="s">
        <v>280</v>
      </c>
      <c r="BC48" s="197" t="s">
        <v>282</v>
      </c>
      <c r="BD48" s="92" t="s">
        <v>283</v>
      </c>
      <c r="BE48" s="92" t="s">
        <v>284</v>
      </c>
      <c r="BF48" s="92" t="s">
        <v>287</v>
      </c>
      <c r="BG48" s="114" t="s">
        <v>289</v>
      </c>
      <c r="BH48" s="92" t="s">
        <v>290</v>
      </c>
      <c r="BI48" s="92" t="s">
        <v>291</v>
      </c>
      <c r="BJ48" s="92" t="s">
        <v>293</v>
      </c>
      <c r="BK48" s="92" t="s">
        <v>308</v>
      </c>
      <c r="BL48" s="92" t="s">
        <v>311</v>
      </c>
      <c r="BM48" s="114" t="s">
        <v>399</v>
      </c>
      <c r="BN48" s="92" t="s">
        <v>400</v>
      </c>
      <c r="BO48" s="114" t="s">
        <v>403</v>
      </c>
      <c r="BP48" s="92" t="s">
        <v>404</v>
      </c>
      <c r="BQ48" s="92" t="s">
        <v>418</v>
      </c>
      <c r="BR48" s="92" t="s">
        <v>425</v>
      </c>
      <c r="BS48" s="68"/>
      <c r="BT48" s="167" t="s">
        <v>427</v>
      </c>
      <c r="BU48" s="167" t="s">
        <v>426</v>
      </c>
      <c r="BV48" s="167" t="s">
        <v>418</v>
      </c>
      <c r="BW48" s="167" t="s">
        <v>425</v>
      </c>
      <c r="BX48" s="89"/>
      <c r="BY48" s="167" t="s">
        <v>427</v>
      </c>
      <c r="BZ48" s="167" t="s">
        <v>426</v>
      </c>
      <c r="CA48" s="167" t="s">
        <v>419</v>
      </c>
      <c r="CB48" s="167" t="s">
        <v>428</v>
      </c>
    </row>
    <row r="49" spans="2:80" x14ac:dyDescent="0.2">
      <c r="B49" s="97" t="s">
        <v>122</v>
      </c>
      <c r="C49" s="97" t="s">
        <v>22</v>
      </c>
      <c r="D49" s="98">
        <v>2260.8479617171902</v>
      </c>
      <c r="E49" s="68">
        <v>2286.2568299816598</v>
      </c>
      <c r="F49" s="68">
        <v>2272.3812937518901</v>
      </c>
      <c r="G49" s="68">
        <v>2304.54587786923</v>
      </c>
      <c r="H49" s="68">
        <v>2186.5657747621099</v>
      </c>
      <c r="I49" s="68">
        <v>2201.5147436315601</v>
      </c>
      <c r="J49" s="68">
        <v>2201.3596715257599</v>
      </c>
      <c r="K49" s="68">
        <v>2212.18751887299</v>
      </c>
      <c r="L49" s="68">
        <v>2243.9006280213198</v>
      </c>
      <c r="M49" s="68">
        <v>2233.4639366403599</v>
      </c>
      <c r="N49" s="68">
        <v>2247.8213854200699</v>
      </c>
      <c r="O49" s="68">
        <v>2305.4241940035399</v>
      </c>
      <c r="P49" s="68">
        <v>2239.2737117394799</v>
      </c>
      <c r="Q49" s="68">
        <v>2267.65189098366</v>
      </c>
      <c r="R49" s="68">
        <v>2254.5761984321998</v>
      </c>
      <c r="S49" s="68">
        <v>2256.31385878009</v>
      </c>
      <c r="T49" s="68">
        <v>2217.0707045846302</v>
      </c>
      <c r="U49" s="68">
        <v>2193.8776019709098</v>
      </c>
      <c r="V49" s="68">
        <v>2214.0187369618002</v>
      </c>
      <c r="W49" s="68">
        <v>2225.0036416134799</v>
      </c>
      <c r="X49" s="68">
        <v>2197.8286320351699</v>
      </c>
      <c r="Y49" s="68">
        <v>2202.9718173935498</v>
      </c>
      <c r="Z49" s="68">
        <v>2209.6929943516402</v>
      </c>
      <c r="AA49" s="68">
        <v>2203.98491675382</v>
      </c>
      <c r="AB49" s="68">
        <v>2175.0129413234799</v>
      </c>
      <c r="AC49" s="68">
        <v>2191.3141029275198</v>
      </c>
      <c r="AD49" s="68">
        <v>2210.0342426162301</v>
      </c>
      <c r="AE49" s="68">
        <v>2217.5206335256798</v>
      </c>
      <c r="AF49" s="68">
        <v>2176.4861786469601</v>
      </c>
      <c r="AG49" s="68">
        <v>2199.20097866677</v>
      </c>
      <c r="AH49" s="68">
        <v>2188.7557568297598</v>
      </c>
      <c r="AI49" s="68">
        <v>2205.86255017553</v>
      </c>
      <c r="AJ49" s="68">
        <v>2120.4370823434201</v>
      </c>
      <c r="AK49" s="68">
        <v>2150.3606970330902</v>
      </c>
      <c r="AL49" s="68">
        <v>2153.7349307676</v>
      </c>
      <c r="AM49" s="68">
        <v>2182.2935285254698</v>
      </c>
      <c r="AN49" s="68">
        <v>2132.2791406804299</v>
      </c>
      <c r="AO49" s="68">
        <v>2159.6673060459898</v>
      </c>
      <c r="AP49" s="68">
        <v>2183.91141956103</v>
      </c>
      <c r="AQ49" s="68">
        <v>2182.1803157658001</v>
      </c>
      <c r="AR49" s="68">
        <v>2031.9348561355901</v>
      </c>
      <c r="AS49" s="68">
        <v>2074.1174400668101</v>
      </c>
      <c r="AT49" s="68">
        <v>2094.5269106764299</v>
      </c>
      <c r="AU49" s="68">
        <v>2077.6449677266501</v>
      </c>
      <c r="AV49" s="68">
        <v>2045.66318001236</v>
      </c>
      <c r="AW49" s="68">
        <v>2086.9296505280399</v>
      </c>
      <c r="AX49" s="68">
        <v>2109.5740438634798</v>
      </c>
      <c r="AY49" s="68">
        <v>2093.8996354705901</v>
      </c>
      <c r="AZ49" s="68">
        <v>2073.1977562418201</v>
      </c>
      <c r="BA49" s="68">
        <v>2061.9668907916698</v>
      </c>
      <c r="BB49" s="68">
        <v>2106.0820846796801</v>
      </c>
      <c r="BC49" s="68">
        <v>2108.4224605926402</v>
      </c>
      <c r="BD49" s="68">
        <v>2021.59359088067</v>
      </c>
      <c r="BE49" s="68">
        <v>2067.3767580129702</v>
      </c>
      <c r="BF49" s="68">
        <v>2075.4059735055398</v>
      </c>
      <c r="BG49" s="76">
        <v>2060.0953441716601</v>
      </c>
      <c r="BH49" s="76">
        <v>2009.8332933218301</v>
      </c>
      <c r="BI49" s="76">
        <v>2006.23263192678</v>
      </c>
      <c r="BJ49" s="76">
        <v>2018.7019406203101</v>
      </c>
      <c r="BK49" s="76">
        <v>2027.7067039912299</v>
      </c>
      <c r="BL49" s="76">
        <v>1979.27693110111</v>
      </c>
      <c r="BM49" s="278">
        <v>1986.0597624613999</v>
      </c>
      <c r="BN49" s="76">
        <v>1991.1268356251201</v>
      </c>
      <c r="BO49" s="278">
        <v>1998.26173994993</v>
      </c>
      <c r="BP49" s="76">
        <v>2078.81722218189</v>
      </c>
      <c r="BQ49" s="76">
        <v>2090.5529940576798</v>
      </c>
      <c r="BR49" s="76">
        <v>2104.10736309917</v>
      </c>
      <c r="BS49" s="68"/>
      <c r="BT49" s="189">
        <f t="shared" ref="BT49:BW58" si="8">BO49-BK49</f>
        <v>-29.444964041299954</v>
      </c>
      <c r="BU49" s="189">
        <f t="shared" si="8"/>
        <v>99.54029108077998</v>
      </c>
      <c r="BV49" s="189">
        <f t="shared" si="8"/>
        <v>104.49323159627988</v>
      </c>
      <c r="BW49" s="256">
        <f t="shared" si="8"/>
        <v>112.98052747404995</v>
      </c>
      <c r="BX49" s="68"/>
      <c r="BY49" s="190">
        <f>BT49/BK49</f>
        <v>-1.4521313158033188E-2</v>
      </c>
      <c r="BZ49" s="190">
        <f>BU49/BL49</f>
        <v>5.0291239955696239E-2</v>
      </c>
      <c r="CA49" s="190">
        <f>BV49/BL49</f>
        <v>5.2793638906379961E-2</v>
      </c>
      <c r="CB49" s="190">
        <f>BW49/BN49</f>
        <v>5.6742004302593504E-2</v>
      </c>
    </row>
    <row r="50" spans="2:80" x14ac:dyDescent="0.2">
      <c r="B50" s="97" t="s">
        <v>123</v>
      </c>
      <c r="C50" s="97" t="s">
        <v>23</v>
      </c>
      <c r="D50" s="68">
        <v>185.96165127883401</v>
      </c>
      <c r="E50" s="68">
        <v>200.15552215303299</v>
      </c>
      <c r="F50" s="68">
        <v>195.539623294124</v>
      </c>
      <c r="G50" s="68">
        <v>194.73136794102101</v>
      </c>
      <c r="H50" s="68">
        <v>145.145797417891</v>
      </c>
      <c r="I50" s="68">
        <v>139.98404004589</v>
      </c>
      <c r="J50" s="68">
        <v>143.291071486974</v>
      </c>
      <c r="K50" s="68">
        <v>212.55726535743599</v>
      </c>
      <c r="L50" s="68">
        <v>227.760978063436</v>
      </c>
      <c r="M50" s="68">
        <v>210.47790338965899</v>
      </c>
      <c r="N50" s="68">
        <v>204.82751104830399</v>
      </c>
      <c r="O50" s="68">
        <v>234.064748464221</v>
      </c>
      <c r="P50" s="68">
        <v>243.98254796478901</v>
      </c>
      <c r="Q50" s="68">
        <v>204.716448015579</v>
      </c>
      <c r="R50" s="68">
        <v>214.15936270337099</v>
      </c>
      <c r="S50" s="68">
        <v>222.060370837867</v>
      </c>
      <c r="T50" s="68">
        <v>253.192065355328</v>
      </c>
      <c r="U50" s="68">
        <v>206.69960781454401</v>
      </c>
      <c r="V50" s="68">
        <v>213.66483107296901</v>
      </c>
      <c r="W50" s="68">
        <v>238.61450563810999</v>
      </c>
      <c r="X50" s="68">
        <v>228.86303511250301</v>
      </c>
      <c r="Y50" s="68">
        <v>216.60270495053999</v>
      </c>
      <c r="Z50" s="68">
        <v>230.36078239076599</v>
      </c>
      <c r="AA50" s="68">
        <v>221.29434987884801</v>
      </c>
      <c r="AB50" s="68">
        <v>245.04492274139801</v>
      </c>
      <c r="AC50" s="68">
        <v>219.40716564986101</v>
      </c>
      <c r="AD50" s="68">
        <v>225.665444976424</v>
      </c>
      <c r="AE50" s="68">
        <v>249.59666827851899</v>
      </c>
      <c r="AF50" s="68">
        <v>236.841274498384</v>
      </c>
      <c r="AG50" s="68">
        <v>224.40956266843099</v>
      </c>
      <c r="AH50" s="68">
        <v>217.112940849925</v>
      </c>
      <c r="AI50" s="68">
        <v>240.04890869873799</v>
      </c>
      <c r="AJ50" s="68">
        <v>239.96051138396399</v>
      </c>
      <c r="AK50" s="68">
        <v>218.60792312964301</v>
      </c>
      <c r="AL50" s="68">
        <v>227.676896765642</v>
      </c>
      <c r="AM50" s="68">
        <v>229.420861905007</v>
      </c>
      <c r="AN50" s="68">
        <v>241.99503638676299</v>
      </c>
      <c r="AO50" s="68">
        <v>233.092499779056</v>
      </c>
      <c r="AP50" s="68">
        <v>227.446551360694</v>
      </c>
      <c r="AQ50" s="68">
        <v>225.97086755343801</v>
      </c>
      <c r="AR50" s="68">
        <v>244.627883614458</v>
      </c>
      <c r="AS50" s="68">
        <v>210.16715009718601</v>
      </c>
      <c r="AT50" s="68">
        <v>215.70792004063199</v>
      </c>
      <c r="AU50" s="68">
        <v>211.22687563246799</v>
      </c>
      <c r="AV50" s="68">
        <v>217.084891815193</v>
      </c>
      <c r="AW50" s="68">
        <v>217.64714450134201</v>
      </c>
      <c r="AX50" s="68">
        <v>226.91278830240901</v>
      </c>
      <c r="AY50" s="68">
        <v>232.70087888718999</v>
      </c>
      <c r="AZ50" s="68">
        <v>238.38201412640601</v>
      </c>
      <c r="BA50" s="68">
        <v>217.679712835407</v>
      </c>
      <c r="BB50" s="68">
        <v>219.42873128094001</v>
      </c>
      <c r="BC50" s="68">
        <v>229.17458798861799</v>
      </c>
      <c r="BD50" s="68">
        <v>221.29131218186799</v>
      </c>
      <c r="BE50" s="68">
        <v>216.13648323324301</v>
      </c>
      <c r="BF50" s="68">
        <v>228.32072001544799</v>
      </c>
      <c r="BG50" s="76">
        <v>216.254488105902</v>
      </c>
      <c r="BH50" s="76">
        <v>220.578964506933</v>
      </c>
      <c r="BI50" s="76">
        <v>198.45003375444</v>
      </c>
      <c r="BJ50" s="76">
        <v>197.369892362331</v>
      </c>
      <c r="BK50" s="76">
        <v>204.37048518037699</v>
      </c>
      <c r="BL50" s="76">
        <v>210.66699023266901</v>
      </c>
      <c r="BM50" s="76">
        <v>185.02250261615899</v>
      </c>
      <c r="BN50" s="76">
        <v>199.264459969157</v>
      </c>
      <c r="BO50" s="76">
        <v>227.61930200675801</v>
      </c>
      <c r="BP50" s="76">
        <v>239.71941537400201</v>
      </c>
      <c r="BQ50" s="76">
        <v>222.17863118757401</v>
      </c>
      <c r="BR50" s="76">
        <v>214.69512547931399</v>
      </c>
      <c r="BS50" s="68"/>
      <c r="BT50" s="189">
        <f t="shared" si="8"/>
        <v>23.248816826381017</v>
      </c>
      <c r="BU50" s="189">
        <f t="shared" si="8"/>
        <v>29.052425141333003</v>
      </c>
      <c r="BV50" s="189">
        <f t="shared" si="8"/>
        <v>37.156128571415024</v>
      </c>
      <c r="BW50" s="256">
        <f t="shared" si="8"/>
        <v>15.430665510156985</v>
      </c>
      <c r="BX50" s="68"/>
      <c r="BY50" s="190">
        <f t="shared" ref="BY50:BY58" si="9">BT50/BK50</f>
        <v>0.11375819167753923</v>
      </c>
      <c r="BZ50" s="190">
        <f t="shared" ref="BZ50:BZ58" si="10">BU50/BL50</f>
        <v>0.13790686955391707</v>
      </c>
      <c r="CA50" s="190">
        <f t="shared" ref="CA50:CA58" si="11">BV50/BL50</f>
        <v>0.17637375713384579</v>
      </c>
      <c r="CB50" s="190">
        <f t="shared" ref="CB50:CB58" si="12">BW50/BN50</f>
        <v>7.74381217430615E-2</v>
      </c>
    </row>
    <row r="51" spans="2:80" ht="12" customHeight="1" x14ac:dyDescent="0.2">
      <c r="B51" s="97" t="s">
        <v>124</v>
      </c>
      <c r="C51" s="97" t="s">
        <v>0</v>
      </c>
      <c r="D51" s="68">
        <v>4578.8990688866506</v>
      </c>
      <c r="E51" s="68">
        <v>4425.9074773875946</v>
      </c>
      <c r="F51" s="68">
        <v>4324.8401940107124</v>
      </c>
      <c r="G51" s="68">
        <v>4894.9854196781671</v>
      </c>
      <c r="H51" s="68">
        <v>3890.7150636183278</v>
      </c>
      <c r="I51" s="68">
        <v>3543.8095143772589</v>
      </c>
      <c r="J51" s="68">
        <v>3150.3886782325089</v>
      </c>
      <c r="K51" s="68">
        <v>3931.2703201741692</v>
      </c>
      <c r="L51" s="68">
        <v>4637.2066466998731</v>
      </c>
      <c r="M51" s="68">
        <v>4354.7528641913268</v>
      </c>
      <c r="N51" s="68">
        <v>4018.7284475192937</v>
      </c>
      <c r="O51" s="68">
        <v>4523.7622568047555</v>
      </c>
      <c r="P51" s="68">
        <v>4406.1204862040404</v>
      </c>
      <c r="Q51" s="68">
        <v>4137.3481192166037</v>
      </c>
      <c r="R51" s="68">
        <v>3871.5771395937218</v>
      </c>
      <c r="S51" s="68">
        <v>4122.2457311829203</v>
      </c>
      <c r="T51" s="68">
        <v>4164.5151583941406</v>
      </c>
      <c r="U51" s="68">
        <v>3941.718892231012</v>
      </c>
      <c r="V51" s="68">
        <v>3577.3010578442399</v>
      </c>
      <c r="W51" s="68">
        <v>4070.8339044385771</v>
      </c>
      <c r="X51" s="68">
        <v>3749.2021956992494</v>
      </c>
      <c r="Y51" s="68">
        <v>3718.3902796817902</v>
      </c>
      <c r="Z51" s="68">
        <v>3547.3135442333837</v>
      </c>
      <c r="AA51" s="68">
        <v>3769.1090045539099</v>
      </c>
      <c r="AB51" s="68">
        <v>3698.9497986518745</v>
      </c>
      <c r="AC51" s="68">
        <v>3647.3254110973348</v>
      </c>
      <c r="AD51" s="68">
        <v>3491.0411009848749</v>
      </c>
      <c r="AE51" s="68">
        <v>3816.4240839612444</v>
      </c>
      <c r="AF51" s="68">
        <v>3747.9568224310392</v>
      </c>
      <c r="AG51" s="68">
        <v>3994.8535694331413</v>
      </c>
      <c r="AH51" s="68">
        <v>3569.2812984909501</v>
      </c>
      <c r="AI51" s="68">
        <v>3625.0683434695202</v>
      </c>
      <c r="AJ51" s="68">
        <v>3803.7363156709275</v>
      </c>
      <c r="AK51" s="68">
        <v>3740.4241685074758</v>
      </c>
      <c r="AL51" s="68">
        <v>3692.2583339259786</v>
      </c>
      <c r="AM51" s="68">
        <v>3959.2266652033572</v>
      </c>
      <c r="AN51" s="68">
        <v>3774.0786304702465</v>
      </c>
      <c r="AO51" s="68">
        <v>3718.9968394686216</v>
      </c>
      <c r="AP51" s="68">
        <v>3610.2065800610972</v>
      </c>
      <c r="AQ51" s="68">
        <v>3906.4024381078284</v>
      </c>
      <c r="AR51" s="68">
        <v>3829.4938029590107</v>
      </c>
      <c r="AS51" s="68">
        <v>3792.3398055101579</v>
      </c>
      <c r="AT51" s="68">
        <v>3554.1754252085852</v>
      </c>
      <c r="AU51" s="68">
        <v>3845.8510686203995</v>
      </c>
      <c r="AV51" s="68">
        <v>3826.3102857528875</v>
      </c>
      <c r="AW51" s="68">
        <v>3812.504667272357</v>
      </c>
      <c r="AX51" s="68">
        <v>3713.7610843929388</v>
      </c>
      <c r="AY51" s="68">
        <v>3686.9203710259194</v>
      </c>
      <c r="AZ51" s="68">
        <v>3864.2101805015545</v>
      </c>
      <c r="BA51" s="68">
        <v>3160.0476351482503</v>
      </c>
      <c r="BB51" s="68">
        <v>2824.5187904804047</v>
      </c>
      <c r="BC51" s="68">
        <v>3183.6769161521529</v>
      </c>
      <c r="BD51" s="68">
        <v>3478.1106935615576</v>
      </c>
      <c r="BE51" s="68">
        <v>3667.2720972729162</v>
      </c>
      <c r="BF51" s="68">
        <v>3354.9368428104658</v>
      </c>
      <c r="BG51" s="76">
        <v>3707.4273627815614</v>
      </c>
      <c r="BH51" s="76">
        <v>3701.1130985415566</v>
      </c>
      <c r="BI51" s="76">
        <v>3098.9611152615103</v>
      </c>
      <c r="BJ51" s="76">
        <v>3423.8677804647004</v>
      </c>
      <c r="BK51" s="76">
        <v>3603.3336888073909</v>
      </c>
      <c r="BL51" s="87">
        <v>3376.5644920430036</v>
      </c>
      <c r="BM51" s="76">
        <v>3350.8808802780177</v>
      </c>
      <c r="BN51" s="87">
        <v>3210.1919632395598</v>
      </c>
      <c r="BO51" s="76">
        <v>3381.1368455205024</v>
      </c>
      <c r="BP51" s="87">
        <v>3344.7020378693933</v>
      </c>
      <c r="BQ51" s="87">
        <v>3302.5758621369891</v>
      </c>
      <c r="BR51" s="87">
        <v>3305.8476536358735</v>
      </c>
      <c r="BS51" s="68"/>
      <c r="BT51" s="189">
        <f t="shared" si="8"/>
        <v>-222.19684328688845</v>
      </c>
      <c r="BU51" s="189">
        <f t="shared" si="8"/>
        <v>-31.862454173610331</v>
      </c>
      <c r="BV51" s="189">
        <f t="shared" si="8"/>
        <v>-48.30501814102854</v>
      </c>
      <c r="BW51" s="256">
        <f t="shared" si="8"/>
        <v>95.65569039631373</v>
      </c>
      <c r="BX51" s="68"/>
      <c r="BY51" s="190">
        <f t="shared" si="9"/>
        <v>-6.1664242747506905E-2</v>
      </c>
      <c r="BZ51" s="190">
        <f t="shared" si="10"/>
        <v>-9.4363529109825553E-3</v>
      </c>
      <c r="CA51" s="190">
        <f t="shared" si="11"/>
        <v>-1.4305966391242063E-2</v>
      </c>
      <c r="CB51" s="190">
        <f t="shared" si="12"/>
        <v>2.9797498558242902E-2</v>
      </c>
    </row>
    <row r="52" spans="2:80" x14ac:dyDescent="0.2">
      <c r="B52" s="97" t="s">
        <v>125</v>
      </c>
      <c r="C52" s="97" t="s">
        <v>28</v>
      </c>
      <c r="D52" s="68">
        <v>3279.6954458625801</v>
      </c>
      <c r="E52" s="68">
        <v>2146.3421782063801</v>
      </c>
      <c r="F52" s="68">
        <v>1827.9003200347399</v>
      </c>
      <c r="G52" s="68">
        <v>3144.5263484203901</v>
      </c>
      <c r="H52" s="68">
        <v>3587.52113440837</v>
      </c>
      <c r="I52" s="68">
        <v>2069.2298357405298</v>
      </c>
      <c r="J52" s="68">
        <v>1528.9129660630899</v>
      </c>
      <c r="K52" s="68">
        <v>3447.6165426006501</v>
      </c>
      <c r="L52" s="68">
        <v>4923.59600502801</v>
      </c>
      <c r="M52" s="68">
        <v>2482.98804943498</v>
      </c>
      <c r="N52" s="68">
        <v>1575.3022041653201</v>
      </c>
      <c r="O52" s="68">
        <v>4092.3591827878899</v>
      </c>
      <c r="P52" s="68">
        <v>4286.1767411810997</v>
      </c>
      <c r="Q52" s="68">
        <v>2168.6984090986398</v>
      </c>
      <c r="R52" s="68">
        <v>1521.5379404989101</v>
      </c>
      <c r="S52" s="68">
        <v>2761.5321899252899</v>
      </c>
      <c r="T52" s="68">
        <v>3678.63135483936</v>
      </c>
      <c r="U52" s="68">
        <v>1978.61373553146</v>
      </c>
      <c r="V52" s="68">
        <v>1445.95367548949</v>
      </c>
      <c r="W52" s="68">
        <v>2911.84213146103</v>
      </c>
      <c r="X52" s="68">
        <v>3749.4453415892599</v>
      </c>
      <c r="Y52" s="68">
        <v>1954.4473245029601</v>
      </c>
      <c r="Z52" s="68">
        <v>1497.00731946122</v>
      </c>
      <c r="AA52" s="68">
        <v>2466.0048261868101</v>
      </c>
      <c r="AB52" s="68">
        <v>2867.9816101667102</v>
      </c>
      <c r="AC52" s="68">
        <v>1878.7182346726499</v>
      </c>
      <c r="AD52" s="68">
        <v>1373.9029066133701</v>
      </c>
      <c r="AE52" s="68">
        <v>2495.5675105076598</v>
      </c>
      <c r="AF52" s="68">
        <v>2942.0982170715602</v>
      </c>
      <c r="AG52" s="68">
        <v>1660.8782472272601</v>
      </c>
      <c r="AH52" s="68">
        <v>1194.3612757177</v>
      </c>
      <c r="AI52" s="68">
        <v>2387.2226593925898</v>
      </c>
      <c r="AJ52" s="68">
        <v>3123.4829981223702</v>
      </c>
      <c r="AK52" s="68">
        <v>1761.89651161344</v>
      </c>
      <c r="AL52" s="68">
        <v>1336.7482772957701</v>
      </c>
      <c r="AM52" s="68">
        <v>2434.8050068130601</v>
      </c>
      <c r="AN52" s="68">
        <v>2617.3093170585998</v>
      </c>
      <c r="AO52" s="68">
        <v>1744.3491380514999</v>
      </c>
      <c r="AP52" s="68">
        <v>1500.85721405441</v>
      </c>
      <c r="AQ52" s="68">
        <v>2316.0798440691901</v>
      </c>
      <c r="AR52" s="68">
        <v>2887.2092785591199</v>
      </c>
      <c r="AS52" s="68">
        <v>1624.35517878512</v>
      </c>
      <c r="AT52" s="68">
        <v>1384.4165537935201</v>
      </c>
      <c r="AU52" s="68">
        <v>2393.5560506368902</v>
      </c>
      <c r="AV52" s="68">
        <v>2632.1994918784999</v>
      </c>
      <c r="AW52" s="68">
        <v>1315.12649399418</v>
      </c>
      <c r="AX52" s="68">
        <v>1236.0262777610601</v>
      </c>
      <c r="AY52" s="68">
        <v>1877.7064647145601</v>
      </c>
      <c r="AZ52" s="68">
        <v>1913.09488756986</v>
      </c>
      <c r="BA52" s="68">
        <v>1484.41764734853</v>
      </c>
      <c r="BB52" s="68">
        <v>1308.7335233423801</v>
      </c>
      <c r="BC52" s="68">
        <v>1819.98453953116</v>
      </c>
      <c r="BD52" s="68">
        <v>2187.79534016969</v>
      </c>
      <c r="BE52" s="68">
        <v>1642.4559190211201</v>
      </c>
      <c r="BF52" s="68">
        <v>1352.0550697022099</v>
      </c>
      <c r="BG52" s="76">
        <v>2158.7730608983602</v>
      </c>
      <c r="BH52" s="76">
        <v>1967.41301283147</v>
      </c>
      <c r="BI52" s="76">
        <v>1580.5647208631201</v>
      </c>
      <c r="BJ52" s="76">
        <v>1269.2523059765999</v>
      </c>
      <c r="BK52" s="76">
        <v>2011.38942208752</v>
      </c>
      <c r="BL52" s="76">
        <v>1855.83834695941</v>
      </c>
      <c r="BM52" s="76">
        <v>1451.1208707190699</v>
      </c>
      <c r="BN52" s="76">
        <v>1241.57363985859</v>
      </c>
      <c r="BO52" s="76">
        <v>1826.8154612562901</v>
      </c>
      <c r="BP52" s="76">
        <v>1976.3551569021399</v>
      </c>
      <c r="BQ52" s="76">
        <v>1478.0578986878299</v>
      </c>
      <c r="BR52" s="76">
        <v>1046.32272395115</v>
      </c>
      <c r="BS52" s="68"/>
      <c r="BT52" s="189">
        <f t="shared" si="8"/>
        <v>-184.5739608312299</v>
      </c>
      <c r="BU52" s="189">
        <f t="shared" si="8"/>
        <v>120.51680994272988</v>
      </c>
      <c r="BV52" s="189">
        <f t="shared" si="8"/>
        <v>26.937027968760049</v>
      </c>
      <c r="BW52" s="256">
        <f t="shared" si="8"/>
        <v>-195.25091590744</v>
      </c>
      <c r="BX52" s="68"/>
      <c r="BY52" s="190">
        <f t="shared" si="9"/>
        <v>-9.1764408624397484E-2</v>
      </c>
      <c r="BZ52" s="190">
        <f t="shared" si="10"/>
        <v>6.4939282098671794E-2</v>
      </c>
      <c r="CA52" s="190">
        <f t="shared" si="11"/>
        <v>1.4514749095950867E-2</v>
      </c>
      <c r="CB52" s="190">
        <f t="shared" si="12"/>
        <v>-0.15726084191806639</v>
      </c>
    </row>
    <row r="53" spans="2:80" x14ac:dyDescent="0.2">
      <c r="B53" s="97" t="s">
        <v>126</v>
      </c>
      <c r="C53" s="97" t="s">
        <v>24</v>
      </c>
      <c r="D53" s="68">
        <v>464.04375420818502</v>
      </c>
      <c r="E53" s="68">
        <v>496.38727765972999</v>
      </c>
      <c r="F53" s="68">
        <v>485.30856401610902</v>
      </c>
      <c r="G53" s="68">
        <v>504.87341958153701</v>
      </c>
      <c r="H53" s="68">
        <v>464.70736980569302</v>
      </c>
      <c r="I53" s="68">
        <v>481.65195397675001</v>
      </c>
      <c r="J53" s="68">
        <v>479.64834758807802</v>
      </c>
      <c r="K53" s="68">
        <v>493.18792594580998</v>
      </c>
      <c r="L53" s="68">
        <v>489.55007206152902</v>
      </c>
      <c r="M53" s="68">
        <v>489.14241485752399</v>
      </c>
      <c r="N53" s="68">
        <v>496.86811789017702</v>
      </c>
      <c r="O53" s="68">
        <v>542.576624551804</v>
      </c>
      <c r="P53" s="68">
        <v>498.00489554798997</v>
      </c>
      <c r="Q53" s="68">
        <v>516.31342456355503</v>
      </c>
      <c r="R53" s="68">
        <v>510.87084573879099</v>
      </c>
      <c r="S53" s="68">
        <v>516.76897691685201</v>
      </c>
      <c r="T53" s="68">
        <v>497.88202272532999</v>
      </c>
      <c r="U53" s="68">
        <v>486.68364593732701</v>
      </c>
      <c r="V53" s="68">
        <v>494.82803847793502</v>
      </c>
      <c r="W53" s="68">
        <v>509.63433572384503</v>
      </c>
      <c r="X53" s="68">
        <v>481.104725613921</v>
      </c>
      <c r="Y53" s="68">
        <v>494.00535329564701</v>
      </c>
      <c r="Z53" s="68">
        <v>497.36703518755297</v>
      </c>
      <c r="AA53" s="68">
        <v>496.03634401571401</v>
      </c>
      <c r="AB53" s="68">
        <v>463.70807182802901</v>
      </c>
      <c r="AC53" s="68">
        <v>471.89884039218202</v>
      </c>
      <c r="AD53" s="68">
        <v>482.18073932396698</v>
      </c>
      <c r="AE53" s="68">
        <v>489.34044331709902</v>
      </c>
      <c r="AF53" s="68">
        <v>473.10271430119798</v>
      </c>
      <c r="AG53" s="68">
        <v>494.92683476661398</v>
      </c>
      <c r="AH53" s="68">
        <v>490.39572694153799</v>
      </c>
      <c r="AI53" s="68">
        <v>508.381071268163</v>
      </c>
      <c r="AJ53" s="68">
        <v>464.35113179975099</v>
      </c>
      <c r="AK53" s="68">
        <v>492.324030180161</v>
      </c>
      <c r="AL53" s="68">
        <v>501.67126893220501</v>
      </c>
      <c r="AM53" s="68">
        <v>521.20294905954995</v>
      </c>
      <c r="AN53" s="68">
        <v>445.61252166998497</v>
      </c>
      <c r="AO53" s="68">
        <v>485.33129971429298</v>
      </c>
      <c r="AP53" s="68">
        <v>486.40532049146498</v>
      </c>
      <c r="AQ53" s="68">
        <v>476.07530241718001</v>
      </c>
      <c r="AR53" s="68">
        <v>430.268895745718</v>
      </c>
      <c r="AS53" s="68">
        <v>483.236834621703</v>
      </c>
      <c r="AT53" s="68">
        <v>487.26543592574802</v>
      </c>
      <c r="AU53" s="68">
        <v>466.62424088530503</v>
      </c>
      <c r="AV53" s="68">
        <v>447.27456641814001</v>
      </c>
      <c r="AW53" s="68">
        <v>502.59688782664</v>
      </c>
      <c r="AX53" s="68">
        <v>506.53925578616401</v>
      </c>
      <c r="AY53" s="68">
        <v>485.17898696643903</v>
      </c>
      <c r="AZ53" s="68">
        <v>467.50383323096599</v>
      </c>
      <c r="BA53" s="68">
        <v>466.51981092037499</v>
      </c>
      <c r="BB53" s="68">
        <v>495.27529061658498</v>
      </c>
      <c r="BC53" s="68">
        <v>500.79500436012398</v>
      </c>
      <c r="BD53" s="68">
        <v>461.46612731021901</v>
      </c>
      <c r="BE53" s="68">
        <v>527.78697288617502</v>
      </c>
      <c r="BF53" s="68">
        <v>520.10895790992595</v>
      </c>
      <c r="BG53" s="76">
        <v>497.90844928131003</v>
      </c>
      <c r="BH53" s="76">
        <v>447.72150353787299</v>
      </c>
      <c r="BI53" s="76">
        <v>449.007148806148</v>
      </c>
      <c r="BJ53" s="76">
        <v>453.03489140483498</v>
      </c>
      <c r="BK53" s="76">
        <v>459.43475256044798</v>
      </c>
      <c r="BL53" s="76">
        <v>429.35743161336501</v>
      </c>
      <c r="BM53" s="76">
        <v>445.29505018240002</v>
      </c>
      <c r="BN53" s="76">
        <v>441.54918173049703</v>
      </c>
      <c r="BO53" s="76">
        <v>445.891214341497</v>
      </c>
      <c r="BP53" s="76">
        <v>567.16046963468705</v>
      </c>
      <c r="BQ53" s="76">
        <v>591.37887229595299</v>
      </c>
      <c r="BR53" s="76">
        <v>596.48576796058205</v>
      </c>
      <c r="BS53" s="68"/>
      <c r="BT53" s="189">
        <f t="shared" si="8"/>
        <v>-13.543538218950971</v>
      </c>
      <c r="BU53" s="189">
        <f t="shared" si="8"/>
        <v>137.80303802132204</v>
      </c>
      <c r="BV53" s="189">
        <f t="shared" si="8"/>
        <v>146.08382211355297</v>
      </c>
      <c r="BW53" s="256">
        <f t="shared" si="8"/>
        <v>154.93658623008503</v>
      </c>
      <c r="BX53" s="68"/>
      <c r="BY53" s="190">
        <f t="shared" si="9"/>
        <v>-2.9478697776936329E-2</v>
      </c>
      <c r="BZ53" s="190">
        <f t="shared" si="10"/>
        <v>0.32095179418115494</v>
      </c>
      <c r="CA53" s="190">
        <f t="shared" si="11"/>
        <v>0.3402382522287421</v>
      </c>
      <c r="CB53" s="190">
        <f t="shared" si="12"/>
        <v>0.35089315673254212</v>
      </c>
    </row>
    <row r="54" spans="2:80" x14ac:dyDescent="0.2">
      <c r="B54" s="97" t="s">
        <v>127</v>
      </c>
      <c r="C54" s="97" t="s">
        <v>374</v>
      </c>
      <c r="D54" s="68">
        <v>2607.9377426295</v>
      </c>
      <c r="E54" s="68">
        <v>2799.1433038066898</v>
      </c>
      <c r="F54" s="68">
        <v>2726.8003746343802</v>
      </c>
      <c r="G54" s="68">
        <v>2800.0148605306899</v>
      </c>
      <c r="H54" s="68">
        <v>2325.81659710242</v>
      </c>
      <c r="I54" s="68">
        <v>2495.1776780933701</v>
      </c>
      <c r="J54" s="68">
        <v>2448.6500874427502</v>
      </c>
      <c r="K54" s="68">
        <v>2474.3483708339299</v>
      </c>
      <c r="L54" s="68">
        <v>2432.1193743528302</v>
      </c>
      <c r="M54" s="68">
        <v>2426.7929927324599</v>
      </c>
      <c r="N54" s="68">
        <v>2459.51760875228</v>
      </c>
      <c r="O54" s="68">
        <v>2518.1163442205798</v>
      </c>
      <c r="P54" s="68">
        <v>2142.80237583606</v>
      </c>
      <c r="Q54" s="68">
        <v>2223.5918105859701</v>
      </c>
      <c r="R54" s="68">
        <v>2166.8570337158499</v>
      </c>
      <c r="S54" s="68">
        <v>2050.5078613979399</v>
      </c>
      <c r="T54" s="68">
        <v>1770.93002222626</v>
      </c>
      <c r="U54" s="68">
        <v>1863.7893254518599</v>
      </c>
      <c r="V54" s="68">
        <v>1884.28414776311</v>
      </c>
      <c r="W54" s="68">
        <v>1940.78100334137</v>
      </c>
      <c r="X54" s="68">
        <v>1882.76641789577</v>
      </c>
      <c r="Y54" s="68">
        <v>2045.98821416282</v>
      </c>
      <c r="Z54" s="68">
        <v>1873.4859420871001</v>
      </c>
      <c r="AA54" s="68">
        <v>1853.5260727014099</v>
      </c>
      <c r="AB54" s="68">
        <v>1740.15796804203</v>
      </c>
      <c r="AC54" s="68">
        <v>1939.2839843685799</v>
      </c>
      <c r="AD54" s="68">
        <v>2147.1552713092401</v>
      </c>
      <c r="AE54" s="68">
        <v>1878.4290776784001</v>
      </c>
      <c r="AF54" s="68">
        <v>2077.2653911974098</v>
      </c>
      <c r="AG54" s="68">
        <v>2020.6686404873001</v>
      </c>
      <c r="AH54" s="68">
        <v>2120.5445437306798</v>
      </c>
      <c r="AI54" s="68">
        <v>2001.8864837267399</v>
      </c>
      <c r="AJ54" s="68">
        <v>2147.1503704625902</v>
      </c>
      <c r="AK54" s="68">
        <v>2132.2873664621602</v>
      </c>
      <c r="AL54" s="68">
        <v>2359.9479060835401</v>
      </c>
      <c r="AM54" s="68">
        <v>2321.2509983156801</v>
      </c>
      <c r="AN54" s="68">
        <v>2029.4453770402099</v>
      </c>
      <c r="AO54" s="68">
        <v>2085.6650565489099</v>
      </c>
      <c r="AP54" s="68">
        <v>2150.25109561829</v>
      </c>
      <c r="AQ54" s="68">
        <v>2104.43480173743</v>
      </c>
      <c r="AR54" s="68">
        <v>1893.9239181793801</v>
      </c>
      <c r="AS54" s="68">
        <v>2127.3069930490401</v>
      </c>
      <c r="AT54" s="68">
        <v>2191.3523118858802</v>
      </c>
      <c r="AU54" s="68">
        <v>2048.8625662741001</v>
      </c>
      <c r="AV54" s="68">
        <v>1869.4041923484699</v>
      </c>
      <c r="AW54" s="68">
        <v>2096.1410841992101</v>
      </c>
      <c r="AX54" s="68">
        <v>2169.6506661888002</v>
      </c>
      <c r="AY54" s="68">
        <v>1992.3050636948699</v>
      </c>
      <c r="AZ54" s="68">
        <v>1788.9239144215401</v>
      </c>
      <c r="BA54" s="68">
        <v>1295.5049828813501</v>
      </c>
      <c r="BB54" s="68">
        <v>1465.46226039046</v>
      </c>
      <c r="BC54" s="68">
        <v>1410.0961292183299</v>
      </c>
      <c r="BD54" s="68">
        <v>1417.9390074677799</v>
      </c>
      <c r="BE54" s="68">
        <v>1571.80418302362</v>
      </c>
      <c r="BF54" s="68">
        <v>1604.9048503578999</v>
      </c>
      <c r="BG54" s="76">
        <v>1669.96465114272</v>
      </c>
      <c r="BH54" s="76">
        <v>1579.22823696514</v>
      </c>
      <c r="BI54" s="76">
        <v>1680.29684209026</v>
      </c>
      <c r="BJ54" s="76">
        <v>1806.26814708231</v>
      </c>
      <c r="BK54" s="76">
        <v>1933.69687706792</v>
      </c>
      <c r="BL54" s="76">
        <v>1625.91995508382</v>
      </c>
      <c r="BM54" s="76">
        <v>1629.99688227046</v>
      </c>
      <c r="BN54" s="76">
        <v>1731.7371124880699</v>
      </c>
      <c r="BO54" s="76">
        <v>1760.5539293240699</v>
      </c>
      <c r="BP54" s="76">
        <v>1790.58822632683</v>
      </c>
      <c r="BQ54" s="76">
        <v>1821.65521027102</v>
      </c>
      <c r="BR54" s="76">
        <v>1859.89457879258</v>
      </c>
      <c r="BS54" s="68"/>
      <c r="BT54" s="189">
        <f t="shared" si="8"/>
        <v>-173.14294774385007</v>
      </c>
      <c r="BU54" s="189">
        <f t="shared" si="8"/>
        <v>164.66827124300994</v>
      </c>
      <c r="BV54" s="189">
        <f t="shared" si="8"/>
        <v>191.65832800056</v>
      </c>
      <c r="BW54" s="256">
        <f t="shared" si="8"/>
        <v>128.15746630451008</v>
      </c>
      <c r="BX54" s="68"/>
      <c r="BY54" s="190">
        <f t="shared" si="9"/>
        <v>-8.9539860045897215E-2</v>
      </c>
      <c r="BZ54" s="190">
        <f t="shared" si="10"/>
        <v>0.10127698520959533</v>
      </c>
      <c r="CA54" s="190">
        <f t="shared" si="11"/>
        <v>0.1178768532862244</v>
      </c>
      <c r="CB54" s="190">
        <f t="shared" si="12"/>
        <v>7.4005150885967957E-2</v>
      </c>
    </row>
    <row r="55" spans="2:80" x14ac:dyDescent="0.2">
      <c r="B55" s="97" t="s">
        <v>128</v>
      </c>
      <c r="C55" s="97" t="s">
        <v>29</v>
      </c>
      <c r="D55" s="76">
        <v>1035.2025572211267</v>
      </c>
      <c r="E55" s="76">
        <v>1102.1460741562637</v>
      </c>
      <c r="F55" s="76">
        <v>1078.6234586017242</v>
      </c>
      <c r="G55" s="76">
        <v>1059.3168549972156</v>
      </c>
      <c r="H55" s="76">
        <v>961.78788252823574</v>
      </c>
      <c r="I55" s="76">
        <v>1030.5760118443118</v>
      </c>
      <c r="J55" s="76">
        <v>1037.1381343688547</v>
      </c>
      <c r="K55" s="76">
        <v>1033.6498211061162</v>
      </c>
      <c r="L55" s="76">
        <v>1029.5501835271252</v>
      </c>
      <c r="M55" s="76">
        <v>1058.6817095019173</v>
      </c>
      <c r="N55" s="76">
        <v>1067.6805090360062</v>
      </c>
      <c r="O55" s="76">
        <v>1102.4796102835446</v>
      </c>
      <c r="P55" s="76">
        <v>1044.4268409294289</v>
      </c>
      <c r="Q55" s="76">
        <v>1090.6859456478642</v>
      </c>
      <c r="R55" s="76">
        <v>1078.7314665792098</v>
      </c>
      <c r="S55" s="76">
        <v>1054.1407969709303</v>
      </c>
      <c r="T55" s="76">
        <v>962.76959877914953</v>
      </c>
      <c r="U55" s="76">
        <v>981.9324471620414</v>
      </c>
      <c r="V55" s="76">
        <v>981.84830655317774</v>
      </c>
      <c r="W55" s="76">
        <v>993.47909799549848</v>
      </c>
      <c r="X55" s="76">
        <v>940.38159372153393</v>
      </c>
      <c r="Y55" s="76">
        <v>984.64418700777856</v>
      </c>
      <c r="Z55" s="76">
        <v>982.32852082190198</v>
      </c>
      <c r="AA55" s="76">
        <v>957.01288006522793</v>
      </c>
      <c r="AB55" s="76">
        <v>879.01950413366615</v>
      </c>
      <c r="AC55" s="76">
        <v>928.03486345218334</v>
      </c>
      <c r="AD55" s="76">
        <v>926.33675496028241</v>
      </c>
      <c r="AE55" s="76">
        <v>916.73646108620619</v>
      </c>
      <c r="AF55" s="76">
        <v>885.24955423139693</v>
      </c>
      <c r="AG55" s="76">
        <v>925.76137663169834</v>
      </c>
      <c r="AH55" s="76">
        <v>919.26866069944253</v>
      </c>
      <c r="AI55" s="76">
        <v>918.26528008432842</v>
      </c>
      <c r="AJ55" s="76">
        <v>839.22024469106964</v>
      </c>
      <c r="AK55" s="76">
        <v>889.79871141445176</v>
      </c>
      <c r="AL55" s="76">
        <v>902.76289361177498</v>
      </c>
      <c r="AM55" s="76">
        <v>908.57419113961032</v>
      </c>
      <c r="AN55" s="76">
        <v>833.6473670511067</v>
      </c>
      <c r="AO55" s="76">
        <v>885.67865886072502</v>
      </c>
      <c r="AP55" s="76">
        <v>888.1448836870112</v>
      </c>
      <c r="AQ55" s="76">
        <v>865.71864308102101</v>
      </c>
      <c r="AR55" s="76">
        <v>807.88413389395794</v>
      </c>
      <c r="AS55" s="76">
        <v>874.81787638280548</v>
      </c>
      <c r="AT55" s="76">
        <v>886.5842857853263</v>
      </c>
      <c r="AU55" s="76">
        <v>850.57436637417834</v>
      </c>
      <c r="AV55" s="76">
        <v>810.22635170957426</v>
      </c>
      <c r="AW55" s="76">
        <v>877.99496705583124</v>
      </c>
      <c r="AX55" s="76">
        <v>889.79941774289841</v>
      </c>
      <c r="AY55" s="76">
        <v>853.06672202485868</v>
      </c>
      <c r="AZ55" s="76">
        <v>780.40870816516747</v>
      </c>
      <c r="BA55" s="76">
        <v>768.17774676610895</v>
      </c>
      <c r="BB55" s="76">
        <v>818.3437631378423</v>
      </c>
      <c r="BC55" s="76">
        <v>799.93791406515834</v>
      </c>
      <c r="BD55" s="76">
        <v>723.56152249219031</v>
      </c>
      <c r="BE55" s="76">
        <v>800.40744023445245</v>
      </c>
      <c r="BF55" s="76">
        <v>810.25990595141309</v>
      </c>
      <c r="BG55" s="76">
        <v>764.81012401971998</v>
      </c>
      <c r="BH55" s="76">
        <v>718.4991767139993</v>
      </c>
      <c r="BI55" s="76">
        <v>725.22559271647572</v>
      </c>
      <c r="BJ55" s="76">
        <v>736.80573304306688</v>
      </c>
      <c r="BK55" s="76">
        <v>733.34061677597583</v>
      </c>
      <c r="BL55" s="76">
        <v>702.87903995962176</v>
      </c>
      <c r="BM55" s="76">
        <v>723.09403476335649</v>
      </c>
      <c r="BN55" s="76">
        <v>719.88578733052077</v>
      </c>
      <c r="BO55" s="76">
        <v>712.88591216305588</v>
      </c>
      <c r="BP55" s="76">
        <v>837.33153494817077</v>
      </c>
      <c r="BQ55" s="76">
        <v>859.87573734243188</v>
      </c>
      <c r="BR55" s="76">
        <v>874.07834641565546</v>
      </c>
      <c r="BS55" s="68"/>
      <c r="BT55" s="189">
        <f t="shared" si="8"/>
        <v>-20.454704612919954</v>
      </c>
      <c r="BU55" s="189">
        <f t="shared" si="8"/>
        <v>134.45249498854901</v>
      </c>
      <c r="BV55" s="189">
        <f t="shared" si="8"/>
        <v>136.78170257907539</v>
      </c>
      <c r="BW55" s="256">
        <f t="shared" si="8"/>
        <v>154.19255908513469</v>
      </c>
      <c r="BX55" s="76"/>
      <c r="BY55" s="190">
        <f t="shared" si="9"/>
        <v>-2.7892501990202118E-2</v>
      </c>
      <c r="BZ55" s="190">
        <f t="shared" si="10"/>
        <v>0.19128824071389708</v>
      </c>
      <c r="CA55" s="190">
        <f t="shared" si="11"/>
        <v>0.19460205071264192</v>
      </c>
      <c r="CB55" s="190">
        <f t="shared" si="12"/>
        <v>0.21419030879455375</v>
      </c>
    </row>
    <row r="56" spans="2:80" x14ac:dyDescent="0.2">
      <c r="B56" s="97" t="s">
        <v>129</v>
      </c>
      <c r="C56" s="97" t="s">
        <v>26</v>
      </c>
      <c r="D56" s="68">
        <v>150.40802612779359</v>
      </c>
      <c r="E56" s="68">
        <v>141.24998879763291</v>
      </c>
      <c r="F56" s="68">
        <v>140.0215283113383</v>
      </c>
      <c r="G56" s="68">
        <v>155.57313501229589</v>
      </c>
      <c r="H56" s="68">
        <v>146.5012365552432</v>
      </c>
      <c r="I56" s="68">
        <v>129.98392623609459</v>
      </c>
      <c r="J56" s="68">
        <v>132.2922336331458</v>
      </c>
      <c r="K56" s="68">
        <v>147.45706290804162</v>
      </c>
      <c r="L56" s="68">
        <v>158.40415030102952</v>
      </c>
      <c r="M56" s="68">
        <v>126.3469313310447</v>
      </c>
      <c r="N56" s="68">
        <v>127.8186956334837</v>
      </c>
      <c r="O56" s="68">
        <v>161.67999588814681</v>
      </c>
      <c r="P56" s="68">
        <v>139.0788403445313</v>
      </c>
      <c r="Q56" s="68">
        <v>119.48173415990391</v>
      </c>
      <c r="R56" s="68">
        <v>122.8480513040352</v>
      </c>
      <c r="S56" s="68">
        <v>130.79031465598462</v>
      </c>
      <c r="T56" s="68">
        <v>132.8819096531698</v>
      </c>
      <c r="U56" s="68">
        <v>121.12165408357359</v>
      </c>
      <c r="V56" s="68">
        <v>127.522799287989</v>
      </c>
      <c r="W56" s="68">
        <v>140.25110690201859</v>
      </c>
      <c r="X56" s="68">
        <v>118.97736921643491</v>
      </c>
      <c r="Y56" s="68">
        <v>111.47524039449991</v>
      </c>
      <c r="Z56" s="68">
        <v>112.29197741321209</v>
      </c>
      <c r="AA56" s="68">
        <v>113.22539521439001</v>
      </c>
      <c r="AB56" s="68">
        <v>109.6673691027551</v>
      </c>
      <c r="AC56" s="68">
        <v>102.56843274838441</v>
      </c>
      <c r="AD56" s="68">
        <v>107.30431977747941</v>
      </c>
      <c r="AE56" s="68">
        <v>107.57168363080049</v>
      </c>
      <c r="AF56" s="68">
        <v>103.14227139950501</v>
      </c>
      <c r="AG56" s="68">
        <v>104.01366125770662</v>
      </c>
      <c r="AH56" s="68">
        <v>106.66237666386399</v>
      </c>
      <c r="AI56" s="68">
        <v>107.55278998568171</v>
      </c>
      <c r="AJ56" s="68">
        <v>103.1211464161581</v>
      </c>
      <c r="AK56" s="68">
        <v>100.38605482636959</v>
      </c>
      <c r="AL56" s="68">
        <v>102.25135985072831</v>
      </c>
      <c r="AM56" s="68">
        <v>106.56767181726511</v>
      </c>
      <c r="AN56" s="68">
        <v>99.045198500333896</v>
      </c>
      <c r="AO56" s="68">
        <v>97.453000192314789</v>
      </c>
      <c r="AP56" s="68">
        <v>99.034631494440802</v>
      </c>
      <c r="AQ56" s="68">
        <v>99.462420828048806</v>
      </c>
      <c r="AR56" s="68">
        <v>95.047076992414304</v>
      </c>
      <c r="AS56" s="68">
        <v>94.817074412462006</v>
      </c>
      <c r="AT56" s="68">
        <v>97.980704546761899</v>
      </c>
      <c r="AU56" s="68">
        <v>97.238344759406203</v>
      </c>
      <c r="AV56" s="68">
        <v>106.3025770633856</v>
      </c>
      <c r="AW56" s="68">
        <v>100.41085758123801</v>
      </c>
      <c r="AX56" s="68">
        <v>101.0999981141228</v>
      </c>
      <c r="AY56" s="68">
        <v>104.7238035730999</v>
      </c>
      <c r="AZ56" s="68">
        <v>106.6157524707761</v>
      </c>
      <c r="BA56" s="68">
        <v>92.460124179709496</v>
      </c>
      <c r="BB56" s="68">
        <v>97.406968840095303</v>
      </c>
      <c r="BC56" s="68">
        <v>101.65933792533849</v>
      </c>
      <c r="BD56" s="68">
        <v>100.1471658568345</v>
      </c>
      <c r="BE56" s="68">
        <v>96.400201234692503</v>
      </c>
      <c r="BF56" s="68">
        <v>97.385488073468309</v>
      </c>
      <c r="BG56" s="76">
        <v>99.353290697546612</v>
      </c>
      <c r="BH56" s="76">
        <v>97.970108000743707</v>
      </c>
      <c r="BI56" s="76">
        <v>86.972212772523392</v>
      </c>
      <c r="BJ56" s="76">
        <v>87.417442408335305</v>
      </c>
      <c r="BK56" s="76">
        <v>94.361294612116396</v>
      </c>
      <c r="BL56" s="76">
        <v>97.164585203749894</v>
      </c>
      <c r="BM56" s="76">
        <v>87.30768753488681</v>
      </c>
      <c r="BN56" s="76">
        <v>86.077873871067311</v>
      </c>
      <c r="BO56" s="76">
        <v>92.623692121938589</v>
      </c>
      <c r="BP56" s="76">
        <v>109.0605586739173</v>
      </c>
      <c r="BQ56" s="76">
        <v>99.081240655081302</v>
      </c>
      <c r="BR56" s="76">
        <v>99.926989943817404</v>
      </c>
      <c r="BS56" s="68"/>
      <c r="BT56" s="189">
        <f t="shared" si="8"/>
        <v>-1.7376024901778067</v>
      </c>
      <c r="BU56" s="189">
        <f t="shared" si="8"/>
        <v>11.895973470167405</v>
      </c>
      <c r="BV56" s="189">
        <f t="shared" si="8"/>
        <v>11.773553120194492</v>
      </c>
      <c r="BW56" s="256">
        <f t="shared" si="8"/>
        <v>13.849116072750093</v>
      </c>
      <c r="BX56" s="68"/>
      <c r="BY56" s="190">
        <f t="shared" si="9"/>
        <v>-1.8414356196790577E-2</v>
      </c>
      <c r="BZ56" s="190">
        <f t="shared" si="10"/>
        <v>0.12243116610050944</v>
      </c>
      <c r="CA56" s="190">
        <f t="shared" si="11"/>
        <v>0.12117123842504823</v>
      </c>
      <c r="CB56" s="190">
        <f t="shared" si="12"/>
        <v>0.16089054538561376</v>
      </c>
    </row>
    <row r="57" spans="2:80" x14ac:dyDescent="0.2">
      <c r="B57" s="80" t="s">
        <v>183</v>
      </c>
      <c r="C57" s="80" t="s">
        <v>181</v>
      </c>
      <c r="D57" s="98">
        <v>2719.7265102845222</v>
      </c>
      <c r="E57" s="98">
        <v>2931.138463751628</v>
      </c>
      <c r="F57" s="98">
        <v>2975.1862631701679</v>
      </c>
      <c r="G57" s="98">
        <v>2820.7725341119622</v>
      </c>
      <c r="H57" s="98">
        <v>2692.079324466773</v>
      </c>
      <c r="I57" s="98">
        <v>2927.1361003301222</v>
      </c>
      <c r="J57" s="98">
        <v>3003.9894308591902</v>
      </c>
      <c r="K57" s="98">
        <v>2779.5914579896903</v>
      </c>
      <c r="L57" s="98">
        <v>2664.4245652543505</v>
      </c>
      <c r="M57" s="98">
        <v>2813.3031393795713</v>
      </c>
      <c r="N57" s="98">
        <v>2929.5238009118598</v>
      </c>
      <c r="O57" s="98">
        <v>2788.5021259467162</v>
      </c>
      <c r="P57" s="98">
        <v>2498.7506211480559</v>
      </c>
      <c r="Q57" s="98">
        <v>2703.4899739818397</v>
      </c>
      <c r="R57" s="98">
        <v>2741.6306020666025</v>
      </c>
      <c r="S57" s="98">
        <v>2510.5720647108133</v>
      </c>
      <c r="T57" s="98">
        <v>2406.0934241299719</v>
      </c>
      <c r="U57" s="98">
        <v>2560.6561305279997</v>
      </c>
      <c r="V57" s="98">
        <v>2639.0460651828621</v>
      </c>
      <c r="W57" s="98">
        <v>2456.6459109326661</v>
      </c>
      <c r="X57" s="98">
        <v>2359.1445986442945</v>
      </c>
      <c r="Y57" s="98">
        <v>2568.3408407309457</v>
      </c>
      <c r="Z57" s="98">
        <v>2643.4645053761878</v>
      </c>
      <c r="AA57" s="98">
        <v>2398.0254717821363</v>
      </c>
      <c r="AB57" s="98">
        <v>2299.1525013244382</v>
      </c>
      <c r="AC57" s="98">
        <v>2548.2187162920982</v>
      </c>
      <c r="AD57" s="98">
        <v>2616.2247083259176</v>
      </c>
      <c r="AE57" s="98">
        <v>2407.4586273031337</v>
      </c>
      <c r="AF57" s="98">
        <v>2316.7946336917303</v>
      </c>
      <c r="AG57" s="98">
        <v>2569.3071903065174</v>
      </c>
      <c r="AH57" s="98">
        <v>2661.1187660276537</v>
      </c>
      <c r="AI57" s="98">
        <v>2471.9697198723607</v>
      </c>
      <c r="AJ57" s="98">
        <v>2271.120265930088</v>
      </c>
      <c r="AK57" s="98">
        <v>2507.423866272426</v>
      </c>
      <c r="AL57" s="98">
        <v>2581.8397357080798</v>
      </c>
      <c r="AM57" s="98">
        <v>2396.6246148277237</v>
      </c>
      <c r="AN57" s="98">
        <v>2232.7247805670822</v>
      </c>
      <c r="AO57" s="98">
        <v>2485.2599073649872</v>
      </c>
      <c r="AP57" s="98">
        <v>2539.3765577181953</v>
      </c>
      <c r="AQ57" s="98">
        <v>2344.42559463414</v>
      </c>
      <c r="AR57" s="98">
        <v>2114.4378535780397</v>
      </c>
      <c r="AS57" s="98">
        <v>2373.6464513582082</v>
      </c>
      <c r="AT57" s="98">
        <v>2475.3420982854923</v>
      </c>
      <c r="AU57" s="98">
        <v>2266.5879206190598</v>
      </c>
      <c r="AV57" s="98">
        <v>2045.1901250725964</v>
      </c>
      <c r="AW57" s="98">
        <v>2301.2385628707812</v>
      </c>
      <c r="AX57" s="98">
        <v>2397.2791540770959</v>
      </c>
      <c r="AY57" s="98">
        <v>2196.1986050902901</v>
      </c>
      <c r="AZ57" s="98">
        <v>2009.4789216480215</v>
      </c>
      <c r="BA57" s="98">
        <v>2037.3824826602402</v>
      </c>
      <c r="BB57" s="98">
        <v>2259.0331399125139</v>
      </c>
      <c r="BC57" s="98">
        <v>2039.0858890375862</v>
      </c>
      <c r="BD57" s="63">
        <v>1879.7464676593975</v>
      </c>
      <c r="BE57" s="63">
        <v>2159.190909174858</v>
      </c>
      <c r="BF57" s="63">
        <v>2277.3162789038297</v>
      </c>
      <c r="BG57" s="63">
        <v>2042.5745304097045</v>
      </c>
      <c r="BH57" s="63">
        <v>1770.0796244552523</v>
      </c>
      <c r="BI57" s="63">
        <v>1880.1609801403747</v>
      </c>
      <c r="BJ57" s="63">
        <v>1950.2915210304486</v>
      </c>
      <c r="BK57" s="63">
        <v>1861.0726925062752</v>
      </c>
      <c r="BL57" s="63">
        <v>1770.5379235878929</v>
      </c>
      <c r="BM57" s="63">
        <v>1899.3433522545877</v>
      </c>
      <c r="BN57" s="63">
        <v>1914.1090934677482</v>
      </c>
      <c r="BO57" s="63">
        <v>1812.3274730255091</v>
      </c>
      <c r="BP57" s="63">
        <v>1988.8952878822522</v>
      </c>
      <c r="BQ57" s="63">
        <v>2096.9226512983196</v>
      </c>
      <c r="BR57" s="63">
        <v>2177.5828933138446</v>
      </c>
      <c r="BS57" s="68"/>
      <c r="BT57" s="189">
        <f t="shared" si="8"/>
        <v>-48.745219480766082</v>
      </c>
      <c r="BU57" s="189">
        <f t="shared" si="8"/>
        <v>218.35736429435929</v>
      </c>
      <c r="BV57" s="189">
        <f t="shared" si="8"/>
        <v>197.57929904373191</v>
      </c>
      <c r="BW57" s="256">
        <f>BR57-BN57</f>
        <v>263.47379984609643</v>
      </c>
      <c r="BX57" s="68"/>
      <c r="BY57" s="190">
        <f t="shared" si="9"/>
        <v>-2.6192001890652492E-2</v>
      </c>
      <c r="BZ57" s="190">
        <f t="shared" si="10"/>
        <v>0.12332826164596954</v>
      </c>
      <c r="CA57" s="190">
        <f t="shared" si="11"/>
        <v>0.1115928082711433</v>
      </c>
      <c r="CB57" s="190">
        <f t="shared" si="12"/>
        <v>0.1376482671469717</v>
      </c>
    </row>
    <row r="58" spans="2:80" s="3" customFormat="1" x14ac:dyDescent="0.2">
      <c r="B58" s="200" t="s">
        <v>130</v>
      </c>
      <c r="C58" s="201" t="s">
        <v>30</v>
      </c>
      <c r="D58" s="71">
        <v>17282.709956720872</v>
      </c>
      <c r="E58" s="71">
        <v>16528.719948973048</v>
      </c>
      <c r="F58" s="71">
        <v>16026.597966054936</v>
      </c>
      <c r="G58" s="71">
        <v>17879.363400335838</v>
      </c>
      <c r="H58" s="71">
        <v>16400.888403581055</v>
      </c>
      <c r="I58" s="71">
        <v>15019.04982954066</v>
      </c>
      <c r="J58" s="71">
        <v>14125.661164194773</v>
      </c>
      <c r="K58" s="71">
        <v>16731.841494613655</v>
      </c>
      <c r="L58" s="71">
        <v>18806.547682377546</v>
      </c>
      <c r="M58" s="71">
        <v>16195.941076718564</v>
      </c>
      <c r="N58" s="71">
        <v>15128.082043224445</v>
      </c>
      <c r="O58" s="71">
        <v>18268.945105775801</v>
      </c>
      <c r="P58" s="71">
        <v>17498.609075100503</v>
      </c>
      <c r="Q58" s="71">
        <v>15431.975971105177</v>
      </c>
      <c r="R58" s="71">
        <v>14482.80377534232</v>
      </c>
      <c r="S58" s="71">
        <v>15624.926801612468</v>
      </c>
      <c r="T58" s="71">
        <v>16083.966260687341</v>
      </c>
      <c r="U58" s="71">
        <v>14335.09304071073</v>
      </c>
      <c r="V58" s="71">
        <v>13578.467658633574</v>
      </c>
      <c r="W58" s="71">
        <v>15487.085638046596</v>
      </c>
      <c r="X58" s="71">
        <v>15707.713909528136</v>
      </c>
      <c r="Y58" s="71">
        <v>14296.86596212053</v>
      </c>
      <c r="Z58" s="71">
        <v>13593.312621322964</v>
      </c>
      <c r="AA58" s="71">
        <v>14478.219261152266</v>
      </c>
      <c r="AB58" s="71">
        <v>14478.694687314381</v>
      </c>
      <c r="AC58" s="71">
        <v>13926.769751600794</v>
      </c>
      <c r="AD58" s="71">
        <v>13579.845488887788</v>
      </c>
      <c r="AE58" s="71">
        <v>14578.645189288742</v>
      </c>
      <c r="AF58" s="71">
        <v>14958.937057469184</v>
      </c>
      <c r="AG58" s="71">
        <v>14194.020061445437</v>
      </c>
      <c r="AH58" s="71">
        <v>13467.501345951514</v>
      </c>
      <c r="AI58" s="71">
        <v>14466.257806673651</v>
      </c>
      <c r="AJ58" s="71">
        <v>15112.580066820337</v>
      </c>
      <c r="AK58" s="71">
        <v>13993.509329439219</v>
      </c>
      <c r="AL58" s="71">
        <v>13858.891602941319</v>
      </c>
      <c r="AM58" s="71">
        <v>15059.966487606725</v>
      </c>
      <c r="AN58" s="71">
        <v>14406.137369424756</v>
      </c>
      <c r="AO58" s="71">
        <v>13895.493706026396</v>
      </c>
      <c r="AP58" s="71">
        <v>13685.634254046634</v>
      </c>
      <c r="AQ58" s="71">
        <v>14520.750228194076</v>
      </c>
      <c r="AR58" s="71">
        <f>SUBTOTAL(109,AR49:AR57)</f>
        <v>14334.827699657688</v>
      </c>
      <c r="AS58" s="71">
        <v>13654.804822182052</v>
      </c>
      <c r="AT58" s="71">
        <v>13387.351646148374</v>
      </c>
      <c r="AU58" s="71">
        <v>14258.166410477737</v>
      </c>
      <c r="AV58" s="71">
        <v>13999.655479562076</v>
      </c>
      <c r="AW58" s="71">
        <v>13310.590437502298</v>
      </c>
      <c r="AX58" s="71">
        <v>13350.642686228968</v>
      </c>
      <c r="AY58" s="71">
        <v>13522.700592284156</v>
      </c>
      <c r="AZ58" s="71">
        <v>13241.816032683941</v>
      </c>
      <c r="BA58" s="71">
        <v>11584.157087387559</v>
      </c>
      <c r="BB58" s="71">
        <v>11594.28459793109</v>
      </c>
      <c r="BC58" s="71">
        <v>12192.832615457168</v>
      </c>
      <c r="BD58" s="71">
        <v>12491.650694658638</v>
      </c>
      <c r="BE58" s="71">
        <v>12748.830527031409</v>
      </c>
      <c r="BF58" s="71">
        <v>12320.69458651843</v>
      </c>
      <c r="BG58" s="71">
        <v>13217.161772204445</v>
      </c>
      <c r="BH58" s="71">
        <v>12511.534077125991</v>
      </c>
      <c r="BI58" s="71">
        <v>11704.584417474616</v>
      </c>
      <c r="BJ58" s="71">
        <v>11943.268925278595</v>
      </c>
      <c r="BK58" s="71">
        <v>12929</v>
      </c>
      <c r="BL58" s="71">
        <v>12047.477312434197</v>
      </c>
      <c r="BM58" s="71">
        <v>11756.937924226451</v>
      </c>
      <c r="BN58" s="71">
        <v>11535.650606554402</v>
      </c>
      <c r="BO58" s="71">
        <v>12260.562730047584</v>
      </c>
      <c r="BP58" s="71">
        <v>12932.629909793282</v>
      </c>
      <c r="BQ58" s="71">
        <v>12562.279097932878</v>
      </c>
      <c r="BR58" s="71">
        <v>12278.941442591984</v>
      </c>
      <c r="BS58" s="67"/>
      <c r="BT58" s="342">
        <f t="shared" si="8"/>
        <v>-668.43726995241559</v>
      </c>
      <c r="BU58" s="342">
        <f t="shared" si="8"/>
        <v>885.15259735908512</v>
      </c>
      <c r="BV58" s="342">
        <f t="shared" si="8"/>
        <v>805.34117370642707</v>
      </c>
      <c r="BW58" s="211">
        <f t="shared" si="8"/>
        <v>743.29083603758227</v>
      </c>
      <c r="BX58" s="67"/>
      <c r="BY58" s="307">
        <f t="shared" si="9"/>
        <v>-5.1700616439973361E-2</v>
      </c>
      <c r="BZ58" s="307">
        <f t="shared" si="10"/>
        <v>7.3472028575270229E-2</v>
      </c>
      <c r="CA58" s="307">
        <f t="shared" si="11"/>
        <v>6.6847287014621282E-2</v>
      </c>
      <c r="CB58" s="307">
        <f t="shared" si="12"/>
        <v>6.4434236211631996E-2</v>
      </c>
    </row>
    <row r="59" spans="2:80" ht="15" x14ac:dyDescent="0.25">
      <c r="B59" s="80"/>
      <c r="C59" s="80"/>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c r="AZ59" s="305"/>
      <c r="BA59" s="305"/>
      <c r="BB59" s="305"/>
      <c r="BC59" s="305"/>
      <c r="BD59" s="305"/>
      <c r="BE59" s="305"/>
      <c r="BF59" s="305"/>
      <c r="BG59" s="305"/>
      <c r="BH59" s="305"/>
      <c r="BI59" s="305"/>
      <c r="BJ59" s="305"/>
      <c r="BK59" s="305"/>
      <c r="BL59" s="305"/>
      <c r="BM59" s="305"/>
      <c r="BN59" s="305"/>
      <c r="BO59" s="305"/>
      <c r="BP59" s="305"/>
      <c r="BQ59" s="332"/>
      <c r="BR59" s="67"/>
      <c r="BS59" s="67"/>
      <c r="BT59" s="67"/>
      <c r="BU59" s="67"/>
      <c r="BV59" s="67"/>
      <c r="BW59" s="67"/>
      <c r="BX59" s="67"/>
      <c r="BY59" s="230"/>
      <c r="BZ59" s="277"/>
    </row>
    <row r="60" spans="2:80" s="75" customFormat="1" ht="15" x14ac:dyDescent="0.25">
      <c r="B60" s="245"/>
      <c r="C60" s="72"/>
      <c r="D60" s="234"/>
      <c r="E60" s="234"/>
      <c r="F60" s="234"/>
      <c r="G60" s="234"/>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67"/>
      <c r="BN60" s="67"/>
      <c r="BO60" s="67"/>
      <c r="BP60" s="67"/>
      <c r="BQ60" s="67"/>
      <c r="BR60" s="67"/>
      <c r="BS60" s="67"/>
      <c r="BT60" s="67"/>
      <c r="BU60" s="67"/>
      <c r="BV60" s="67"/>
      <c r="BW60" s="67"/>
      <c r="BX60" s="67"/>
      <c r="BY60" s="67"/>
      <c r="BZ60" s="67"/>
    </row>
    <row r="61" spans="2:80" s="67" customFormat="1" ht="15" x14ac:dyDescent="0.25">
      <c r="B61" s="245"/>
      <c r="C61" s="72"/>
      <c r="D61" s="186"/>
      <c r="E61" s="186"/>
      <c r="F61" s="186"/>
      <c r="G61" s="186"/>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76"/>
      <c r="BH61" s="115"/>
      <c r="BI61" s="115"/>
      <c r="BJ61" s="115"/>
      <c r="BK61" s="115"/>
      <c r="BL61" s="115"/>
    </row>
    <row r="62" spans="2:80" s="67" customFormat="1" ht="15" x14ac:dyDescent="0.25">
      <c r="B62" s="245"/>
      <c r="C62" s="72"/>
      <c r="D62" s="186"/>
      <c r="E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G62" s="76"/>
      <c r="BH62" s="174"/>
      <c r="BI62" s="174"/>
      <c r="BJ62" s="174"/>
    </row>
    <row r="63" spans="2:80" s="67" customFormat="1" ht="15" x14ac:dyDescent="0.25">
      <c r="B63" s="72"/>
      <c r="C63" s="72"/>
      <c r="D63" s="186"/>
      <c r="E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G63" s="76"/>
      <c r="BH63" s="174"/>
      <c r="BI63" s="174"/>
      <c r="BJ63" s="174"/>
    </row>
    <row r="64" spans="2:80" s="67" customFormat="1" ht="15" x14ac:dyDescent="0.25">
      <c r="B64" s="72"/>
      <c r="C64" s="72"/>
      <c r="D64" s="186"/>
      <c r="E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G64" s="76"/>
      <c r="BH64" s="174"/>
      <c r="BI64" s="174"/>
      <c r="BJ64" s="174"/>
    </row>
    <row r="65" spans="2:76" s="67" customFormat="1" ht="15" x14ac:dyDescent="0.25">
      <c r="B65" s="72"/>
      <c r="C65" s="72"/>
      <c r="D65" s="186"/>
      <c r="E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G65" s="76"/>
      <c r="BH65" s="174"/>
      <c r="BI65" s="174"/>
      <c r="BJ65" s="174"/>
    </row>
    <row r="66" spans="2:76" s="67" customFormat="1" ht="15" x14ac:dyDescent="0.25">
      <c r="B66" s="72"/>
      <c r="C66" s="72"/>
      <c r="D66" s="186"/>
      <c r="E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G66" s="76"/>
      <c r="BH66" s="174"/>
      <c r="BI66" s="174"/>
      <c r="BJ66" s="174"/>
    </row>
    <row r="67" spans="2:76" s="67" customFormat="1" x14ac:dyDescent="0.2">
      <c r="B67" s="113"/>
      <c r="C67" s="113"/>
      <c r="D67" s="100"/>
      <c r="E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F67" s="157"/>
      <c r="AG67" s="156"/>
      <c r="AH67" s="156"/>
      <c r="AI67" s="156"/>
      <c r="AJ67" s="156"/>
      <c r="AK67" s="156"/>
      <c r="AL67" s="156"/>
      <c r="AM67" s="156"/>
      <c r="AN67" s="156"/>
      <c r="AO67" s="156"/>
      <c r="AP67" s="156"/>
      <c r="AQ67" s="156"/>
      <c r="BG67" s="76"/>
      <c r="BH67" s="174"/>
      <c r="BI67" s="174"/>
      <c r="BJ67" s="174"/>
    </row>
    <row r="68" spans="2:76" s="67" customFormat="1" x14ac:dyDescent="0.2">
      <c r="B68" s="80"/>
      <c r="C68" s="80"/>
      <c r="D68" s="100"/>
      <c r="E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F68" s="157"/>
      <c r="AG68" s="156"/>
      <c r="AH68" s="156"/>
      <c r="AI68" s="156"/>
      <c r="AJ68" s="156"/>
      <c r="AK68" s="156"/>
      <c r="AL68" s="156"/>
      <c r="AM68" s="156"/>
      <c r="AN68" s="156"/>
      <c r="AO68" s="156"/>
      <c r="AP68" s="156"/>
      <c r="AQ68" s="156"/>
      <c r="BG68" s="76"/>
      <c r="BH68" s="174"/>
      <c r="BI68" s="174"/>
      <c r="BJ68" s="174"/>
    </row>
    <row r="69" spans="2:76" s="67" customFormat="1" x14ac:dyDescent="0.2">
      <c r="D69" s="100"/>
      <c r="E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F69" s="157"/>
      <c r="AG69" s="156"/>
      <c r="AH69" s="156"/>
      <c r="AI69" s="156"/>
      <c r="AJ69" s="156"/>
      <c r="AK69" s="156"/>
      <c r="AL69" s="156"/>
      <c r="AM69" s="156"/>
      <c r="AN69" s="156"/>
      <c r="AO69" s="156"/>
      <c r="AP69" s="156"/>
      <c r="AQ69" s="156"/>
      <c r="BG69" s="76"/>
      <c r="BH69" s="174"/>
      <c r="BI69" s="174"/>
      <c r="BJ69" s="174"/>
    </row>
    <row r="70" spans="2:76" s="67" customFormat="1" x14ac:dyDescent="0.2">
      <c r="B70" s="78" t="s">
        <v>118</v>
      </c>
      <c r="C70" s="78" t="s">
        <v>120</v>
      </c>
      <c r="D70" s="100"/>
      <c r="E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BG70" s="76"/>
      <c r="BH70" s="174"/>
      <c r="BI70" s="174"/>
      <c r="BJ70" s="174"/>
    </row>
    <row r="71" spans="2:76" s="67" customFormat="1" x14ac:dyDescent="0.2">
      <c r="B71" s="357">
        <v>45681</v>
      </c>
      <c r="C71" s="357">
        <v>45681</v>
      </c>
    </row>
    <row r="72" spans="2:76" s="67" customFormat="1" x14ac:dyDescent="0.2">
      <c r="B72" s="80"/>
      <c r="C72" s="80"/>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2:76" s="67" customFormat="1" x14ac:dyDescent="0.2">
      <c r="B73" s="78" t="s">
        <v>119</v>
      </c>
      <c r="C73" s="78" t="s">
        <v>121</v>
      </c>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2:76" x14ac:dyDescent="0.2">
      <c r="B74" s="80" t="s">
        <v>185</v>
      </c>
      <c r="C74" s="80" t="s">
        <v>184</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row>
    <row r="75" spans="2:76" x14ac:dyDescent="0.2">
      <c r="B75" s="57"/>
      <c r="C75" s="80"/>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row>
    <row r="76" spans="2:76" x14ac:dyDescent="0.2">
      <c r="B76" s="78" t="s">
        <v>34</v>
      </c>
      <c r="C76" s="78" t="s">
        <v>33</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row>
    <row r="77" spans="2:76" x14ac:dyDescent="0.2">
      <c r="B77" s="81" t="s">
        <v>444</v>
      </c>
      <c r="C77" s="81" t="s">
        <v>445</v>
      </c>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row>
    <row r="78" spans="2:76" x14ac:dyDescent="0.2">
      <c r="B78" s="81" t="s">
        <v>446</v>
      </c>
      <c r="C78" s="81" t="s">
        <v>447</v>
      </c>
    </row>
    <row r="79" spans="2:76" x14ac:dyDescent="0.2">
      <c r="B79" s="81" t="s">
        <v>448</v>
      </c>
      <c r="C79" s="81" t="s">
        <v>420</v>
      </c>
    </row>
    <row r="86" spans="3:4" x14ac:dyDescent="0.2">
      <c r="C86" s="75"/>
    </row>
    <row r="87" spans="3:4" x14ac:dyDescent="0.2">
      <c r="C87" s="75"/>
    </row>
    <row r="88" spans="3:4" x14ac:dyDescent="0.2">
      <c r="C88" s="75"/>
      <c r="D88" s="188"/>
    </row>
    <row r="89" spans="3:4" x14ac:dyDescent="0.2">
      <c r="C89" s="75"/>
      <c r="D89" s="188"/>
    </row>
    <row r="90" spans="3:4" x14ac:dyDescent="0.2">
      <c r="C90" s="75"/>
      <c r="D90" s="188"/>
    </row>
    <row r="91" spans="3:4" x14ac:dyDescent="0.2">
      <c r="C91" s="75"/>
      <c r="D91" s="188"/>
    </row>
    <row r="92" spans="3:4" x14ac:dyDescent="0.2">
      <c r="C92" s="75"/>
      <c r="D92" s="188"/>
    </row>
    <row r="93" spans="3:4" x14ac:dyDescent="0.2">
      <c r="C93" s="75"/>
      <c r="D93" s="188"/>
    </row>
    <row r="94" spans="3:4" x14ac:dyDescent="0.2">
      <c r="C94" s="75"/>
      <c r="D94" s="188"/>
    </row>
    <row r="95" spans="3:4" x14ac:dyDescent="0.2">
      <c r="C95" s="75"/>
      <c r="D95" s="188"/>
    </row>
    <row r="96" spans="3:4" x14ac:dyDescent="0.2">
      <c r="C96" s="75"/>
      <c r="D96" s="188"/>
    </row>
    <row r="97" spans="3:4" x14ac:dyDescent="0.2">
      <c r="C97" s="75"/>
      <c r="D97" s="188"/>
    </row>
    <row r="98" spans="3:4" x14ac:dyDescent="0.2">
      <c r="C98" s="75"/>
      <c r="D98" s="188"/>
    </row>
    <row r="99" spans="3:4" x14ac:dyDescent="0.2">
      <c r="C99" s="75"/>
      <c r="D99" s="188"/>
    </row>
    <row r="100" spans="3:4" x14ac:dyDescent="0.2">
      <c r="C100" s="75"/>
      <c r="D100" s="188"/>
    </row>
    <row r="101" spans="3:4" x14ac:dyDescent="0.2">
      <c r="C101" s="75"/>
      <c r="D101" s="188"/>
    </row>
    <row r="102" spans="3:4" x14ac:dyDescent="0.2">
      <c r="C102" s="75"/>
      <c r="D102" s="188"/>
    </row>
    <row r="103" spans="3:4" x14ac:dyDescent="0.2">
      <c r="C103" s="75"/>
      <c r="D103" s="188"/>
    </row>
    <row r="104" spans="3:4" x14ac:dyDescent="0.2">
      <c r="C104" s="75"/>
      <c r="D104" s="188"/>
    </row>
    <row r="105" spans="3:4" x14ac:dyDescent="0.2">
      <c r="C105" s="75"/>
      <c r="D105" s="188"/>
    </row>
    <row r="106" spans="3:4" x14ac:dyDescent="0.2">
      <c r="C106" s="75"/>
      <c r="D106" s="188"/>
    </row>
    <row r="107" spans="3:4" x14ac:dyDescent="0.2">
      <c r="C107" s="75"/>
      <c r="D107" s="188"/>
    </row>
    <row r="108" spans="3:4" x14ac:dyDescent="0.2">
      <c r="C108" s="75"/>
      <c r="D108" s="188"/>
    </row>
    <row r="109" spans="3:4" x14ac:dyDescent="0.2">
      <c r="C109" s="75"/>
      <c r="D109" s="188"/>
    </row>
    <row r="110" spans="3:4" x14ac:dyDescent="0.2">
      <c r="C110" s="75"/>
      <c r="D110" s="188"/>
    </row>
    <row r="111" spans="3:4" x14ac:dyDescent="0.2">
      <c r="C111" s="67"/>
      <c r="D111" s="188"/>
    </row>
    <row r="112" spans="3:4" x14ac:dyDescent="0.2">
      <c r="C112" s="75"/>
      <c r="D112" s="188"/>
    </row>
    <row r="113" spans="4:4" x14ac:dyDescent="0.2">
      <c r="D113" s="188"/>
    </row>
    <row r="114" spans="4:4" x14ac:dyDescent="0.2">
      <c r="D114" s="188"/>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CZ206"/>
  <sheetViews>
    <sheetView zoomScale="70" zoomScaleNormal="70" workbookViewId="0">
      <selection activeCell="J42" sqref="J42"/>
    </sheetView>
  </sheetViews>
  <sheetFormatPr defaultColWidth="9.140625" defaultRowHeight="12.75" x14ac:dyDescent="0.2"/>
  <cols>
    <col min="1" max="1" width="18.28515625" style="75" customWidth="1"/>
    <col min="2" max="2" width="44.42578125" style="75" customWidth="1"/>
    <col min="3" max="4" width="11.140625" style="75" customWidth="1"/>
    <col min="5" max="5" width="11.85546875" style="75" customWidth="1"/>
    <col min="6" max="7" width="11.140625" style="75" customWidth="1"/>
    <col min="8" max="8" width="10.5703125" style="75" customWidth="1"/>
    <col min="9" max="9" width="12.85546875" style="75" customWidth="1"/>
    <col min="10" max="10" width="24.140625" style="75" customWidth="1"/>
    <col min="11" max="11" width="16.140625" style="75" customWidth="1"/>
    <col min="12" max="12" width="9.85546875" style="75" customWidth="1"/>
    <col min="13" max="13" width="16" style="75" customWidth="1"/>
    <col min="14" max="14" width="20" style="75" customWidth="1"/>
    <col min="15" max="17" width="10.7109375" style="75" bestFit="1" customWidth="1"/>
    <col min="18" max="22" width="11.7109375" style="75" bestFit="1" customWidth="1"/>
    <col min="23" max="24" width="10.7109375" style="75" bestFit="1" customWidth="1"/>
    <col min="25" max="27" width="11.7109375" style="75" bestFit="1" customWidth="1"/>
    <col min="28" max="28" width="10.7109375" style="75" bestFit="1" customWidth="1"/>
    <col min="29" max="32" width="12" style="75" bestFit="1" customWidth="1"/>
    <col min="33" max="37" width="11" style="75" bestFit="1" customWidth="1"/>
    <col min="38" max="40" width="9.140625" style="75"/>
    <col min="41" max="81" width="9.140625" style="75" customWidth="1"/>
    <col min="82" max="16384" width="9.140625" style="75"/>
  </cols>
  <sheetData>
    <row r="1" spans="1:83" x14ac:dyDescent="0.2">
      <c r="B1" s="25" t="s">
        <v>195</v>
      </c>
      <c r="C1" s="124"/>
    </row>
    <row r="3" spans="1:83" x14ac:dyDescent="0.2">
      <c r="B3" s="89" t="s">
        <v>423</v>
      </c>
      <c r="C3" s="89" t="s">
        <v>450</v>
      </c>
      <c r="D3" s="125"/>
      <c r="E3" s="125"/>
      <c r="F3" s="125"/>
      <c r="G3" s="125"/>
      <c r="H3" s="125"/>
      <c r="I3" s="125"/>
      <c r="J3" s="125"/>
    </row>
    <row r="4" spans="1:83" x14ac:dyDescent="0.2">
      <c r="B4" s="89" t="s">
        <v>424</v>
      </c>
      <c r="C4" s="89" t="s">
        <v>417</v>
      </c>
      <c r="D4" s="125"/>
      <c r="E4" s="125"/>
      <c r="F4" s="125"/>
      <c r="G4" s="125"/>
      <c r="H4" s="125"/>
      <c r="I4" s="125"/>
      <c r="J4" s="125"/>
    </row>
    <row r="5" spans="1:83" ht="39" customHeight="1" x14ac:dyDescent="0.2">
      <c r="A5" s="358" t="s">
        <v>207</v>
      </c>
      <c r="B5" s="358" t="s">
        <v>206</v>
      </c>
      <c r="C5" s="360" t="s">
        <v>285</v>
      </c>
      <c r="D5" s="361"/>
      <c r="E5" s="362"/>
      <c r="F5" s="360" t="s">
        <v>286</v>
      </c>
      <c r="G5" s="361"/>
      <c r="H5" s="362"/>
      <c r="I5" s="28"/>
      <c r="J5" s="126" t="s">
        <v>285</v>
      </c>
      <c r="K5" s="126" t="s">
        <v>286</v>
      </c>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row>
    <row r="6" spans="1:83" ht="64.7" customHeight="1" x14ac:dyDescent="0.2">
      <c r="A6" s="359"/>
      <c r="B6" s="363"/>
      <c r="C6" s="210" t="s">
        <v>428</v>
      </c>
      <c r="D6" s="360" t="s">
        <v>405</v>
      </c>
      <c r="E6" s="362"/>
      <c r="F6" s="210" t="s">
        <v>428</v>
      </c>
      <c r="G6" s="360" t="s">
        <v>405</v>
      </c>
      <c r="H6" s="362"/>
      <c r="I6" s="287"/>
      <c r="J6" s="126" t="s">
        <v>429</v>
      </c>
      <c r="K6" s="126" t="s">
        <v>429</v>
      </c>
      <c r="M6" s="60" t="s">
        <v>310</v>
      </c>
      <c r="N6" s="89" t="s">
        <v>309</v>
      </c>
      <c r="O6" s="89"/>
      <c r="P6" s="89"/>
      <c r="Q6" s="89"/>
      <c r="R6" s="194"/>
      <c r="S6" s="194"/>
      <c r="T6" s="194"/>
      <c r="U6" s="87"/>
      <c r="V6" s="87"/>
      <c r="W6" s="87"/>
      <c r="X6" s="87"/>
      <c r="Y6" s="87"/>
      <c r="Z6" s="87"/>
      <c r="AA6" s="87"/>
      <c r="AB6" s="87"/>
      <c r="AC6" s="87"/>
      <c r="AD6" s="87"/>
      <c r="AE6" s="87"/>
      <c r="AF6" s="87"/>
      <c r="AG6" s="227"/>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row>
    <row r="7" spans="1:83" x14ac:dyDescent="0.2">
      <c r="A7" s="289" t="s">
        <v>122</v>
      </c>
      <c r="B7" s="283" t="s">
        <v>22</v>
      </c>
      <c r="C7" s="205">
        <f>'1 Utsläpp'!BR49</f>
        <v>2104.10736309917</v>
      </c>
      <c r="D7" s="203">
        <f>'1 Utsläpp'!BW49</f>
        <v>112.98052747404995</v>
      </c>
      <c r="E7" s="284">
        <f>'1 Utsläpp'!CB49</f>
        <v>5.6742004302593504E-2</v>
      </c>
      <c r="F7" s="211">
        <f>'6 FV'!BR48</f>
        <v>14152</v>
      </c>
      <c r="G7" s="293">
        <f>'6 FV'!BR48-'6 FV'!BN48</f>
        <v>-104</v>
      </c>
      <c r="H7" s="294">
        <f>G7/'6 FV'!BN48</f>
        <v>-7.2951739618406283E-3</v>
      </c>
      <c r="I7" s="288">
        <v>2053.9041325766798</v>
      </c>
      <c r="J7" s="128">
        <f>C7/C16</f>
        <v>0.17135901925557276</v>
      </c>
      <c r="K7" s="128">
        <f>F7/F$16</f>
        <v>9.6954815849563825E-3</v>
      </c>
      <c r="M7" s="60" t="s">
        <v>133</v>
      </c>
      <c r="N7" s="89" t="s">
        <v>27</v>
      </c>
      <c r="O7" s="89"/>
      <c r="P7" s="89"/>
      <c r="Q7" s="89"/>
      <c r="AG7" s="227"/>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8"/>
      <c r="CE7"/>
    </row>
    <row r="8" spans="1:83" ht="13.5" customHeight="1" x14ac:dyDescent="0.2">
      <c r="A8" s="289" t="s">
        <v>123</v>
      </c>
      <c r="B8" s="283" t="s">
        <v>23</v>
      </c>
      <c r="C8" s="205">
        <f>'1 Utsläpp'!BR50</f>
        <v>214.69512547931399</v>
      </c>
      <c r="D8" s="203">
        <f>'1 Utsläpp'!BW50</f>
        <v>15.430665510156985</v>
      </c>
      <c r="E8" s="284">
        <f>'1 Utsläpp'!CB50</f>
        <v>7.74381217430615E-2</v>
      </c>
      <c r="F8" s="211">
        <f>'6 FV'!BR49</f>
        <v>8321</v>
      </c>
      <c r="G8" s="293">
        <f>'6 FV'!BR49-'6 FV'!BN49</f>
        <v>-2077</v>
      </c>
      <c r="H8" s="294">
        <f>G8/'6 FV'!BN49</f>
        <v>-0.19974995191382958</v>
      </c>
      <c r="I8" s="288">
        <v>187.50346527682899</v>
      </c>
      <c r="J8" s="128">
        <f>C8/C$16</f>
        <v>1.7484823629388822E-2</v>
      </c>
      <c r="K8" s="128">
        <f>F8/F$16</f>
        <v>5.7006855757788348E-3</v>
      </c>
      <c r="M8" s="61" t="s">
        <v>134</v>
      </c>
      <c r="N8" s="91" t="s">
        <v>21</v>
      </c>
      <c r="O8" s="92" t="s">
        <v>52</v>
      </c>
      <c r="P8" s="92" t="s">
        <v>53</v>
      </c>
      <c r="Q8" s="92" t="s">
        <v>54</v>
      </c>
      <c r="R8" s="92" t="s">
        <v>55</v>
      </c>
      <c r="S8" s="92" t="s">
        <v>56</v>
      </c>
      <c r="T8" s="92" t="s">
        <v>57</v>
      </c>
      <c r="U8" s="92" t="s">
        <v>58</v>
      </c>
      <c r="V8" s="92" t="s">
        <v>59</v>
      </c>
      <c r="W8" s="92" t="s">
        <v>60</v>
      </c>
      <c r="X8" s="92" t="s">
        <v>61</v>
      </c>
      <c r="Y8" s="92" t="s">
        <v>62</v>
      </c>
      <c r="Z8" s="92" t="s">
        <v>63</v>
      </c>
      <c r="AA8" s="92" t="s">
        <v>64</v>
      </c>
      <c r="AB8" s="92" t="s">
        <v>65</v>
      </c>
      <c r="AC8" s="92" t="s">
        <v>66</v>
      </c>
      <c r="AD8" s="92" t="s">
        <v>67</v>
      </c>
      <c r="AE8" s="92" t="s">
        <v>68</v>
      </c>
      <c r="AF8" s="92" t="s">
        <v>69</v>
      </c>
      <c r="AG8" s="92" t="s">
        <v>70</v>
      </c>
      <c r="AH8" s="92" t="s">
        <v>71</v>
      </c>
      <c r="AI8" s="92" t="s">
        <v>72</v>
      </c>
      <c r="AJ8" s="92" t="s">
        <v>73</v>
      </c>
      <c r="AK8" s="92" t="s">
        <v>74</v>
      </c>
      <c r="AL8" s="92" t="s">
        <v>75</v>
      </c>
      <c r="AM8" s="92" t="s">
        <v>76</v>
      </c>
      <c r="AN8" s="92" t="s">
        <v>77</v>
      </c>
      <c r="AO8" s="92" t="s">
        <v>78</v>
      </c>
      <c r="AP8" s="92" t="s">
        <v>79</v>
      </c>
      <c r="AQ8" s="92" t="s">
        <v>80</v>
      </c>
      <c r="AR8" s="92" t="s">
        <v>81</v>
      </c>
      <c r="AS8" s="92" t="s">
        <v>179</v>
      </c>
      <c r="AT8" s="92" t="s">
        <v>180</v>
      </c>
      <c r="AU8" s="92" t="s">
        <v>194</v>
      </c>
      <c r="AV8" s="92" t="s">
        <v>196</v>
      </c>
      <c r="AW8" s="92" t="s">
        <v>198</v>
      </c>
      <c r="AX8" s="92" t="s">
        <v>200</v>
      </c>
      <c r="AY8" s="92" t="s">
        <v>201</v>
      </c>
      <c r="AZ8" s="92" t="s">
        <v>205</v>
      </c>
      <c r="BA8" s="92" t="s">
        <v>209</v>
      </c>
      <c r="BB8" s="92" t="s">
        <v>211</v>
      </c>
      <c r="BC8" s="92" t="s">
        <v>251</v>
      </c>
      <c r="BD8" s="92" t="s">
        <v>263</v>
      </c>
      <c r="BE8" s="92" t="s">
        <v>264</v>
      </c>
      <c r="BF8" s="92" t="s">
        <v>269</v>
      </c>
      <c r="BG8" s="92" t="s">
        <v>270</v>
      </c>
      <c r="BH8" s="92" t="s">
        <v>271</v>
      </c>
      <c r="BI8" s="92" t="s">
        <v>272</v>
      </c>
      <c r="BJ8" s="92" t="s">
        <v>274</v>
      </c>
      <c r="BK8" s="92" t="s">
        <v>277</v>
      </c>
      <c r="BL8" s="92" t="s">
        <v>279</v>
      </c>
      <c r="BM8" s="92" t="s">
        <v>280</v>
      </c>
      <c r="BN8" s="92" t="s">
        <v>282</v>
      </c>
      <c r="BO8" s="92" t="s">
        <v>283</v>
      </c>
      <c r="BP8" s="92" t="s">
        <v>284</v>
      </c>
      <c r="BQ8" s="92" t="s">
        <v>287</v>
      </c>
      <c r="BR8" s="114" t="s">
        <v>289</v>
      </c>
      <c r="BS8" s="92" t="s">
        <v>290</v>
      </c>
      <c r="BT8" s="92" t="s">
        <v>291</v>
      </c>
      <c r="BU8" s="92" t="s">
        <v>293</v>
      </c>
      <c r="BV8" s="92" t="s">
        <v>308</v>
      </c>
      <c r="BW8" s="92" t="s">
        <v>311</v>
      </c>
      <c r="BX8" s="92" t="s">
        <v>399</v>
      </c>
      <c r="BY8" s="92" t="s">
        <v>400</v>
      </c>
      <c r="BZ8" s="92" t="s">
        <v>403</v>
      </c>
      <c r="CA8" s="92" t="s">
        <v>404</v>
      </c>
      <c r="CB8" s="92" t="s">
        <v>418</v>
      </c>
      <c r="CC8" s="92" t="s">
        <v>425</v>
      </c>
      <c r="CD8" s="228"/>
      <c r="CE8"/>
    </row>
    <row r="9" spans="1:83" x14ac:dyDescent="0.2">
      <c r="A9" s="289" t="s">
        <v>124</v>
      </c>
      <c r="B9" s="283" t="s">
        <v>0</v>
      </c>
      <c r="C9" s="205">
        <f>'1 Utsläpp'!BR51</f>
        <v>3305.8476536358735</v>
      </c>
      <c r="D9" s="203">
        <f>'1 Utsläpp'!BW51</f>
        <v>95.65569039631373</v>
      </c>
      <c r="E9" s="284">
        <f>'1 Utsläpp'!CB51</f>
        <v>2.9797498558242902E-2</v>
      </c>
      <c r="F9" s="211">
        <f>'6 FV'!BR50</f>
        <v>195611</v>
      </c>
      <c r="G9" s="293">
        <f>'6 FV'!BR50-'6 FV'!BN50</f>
        <v>-2702</v>
      </c>
      <c r="H9" s="294">
        <f>G9/'6 FV'!BN50</f>
        <v>-1.3624926252943578E-2</v>
      </c>
      <c r="I9" s="288">
        <v>3421.1446923626786</v>
      </c>
      <c r="J9" s="128">
        <f t="shared" ref="J9:J16" si="0">C9/C$16</f>
        <v>0.26922904299949457</v>
      </c>
      <c r="K9" s="128">
        <f>F9/F$16</f>
        <v>0.13401235502507794</v>
      </c>
      <c r="M9" s="93" t="s">
        <v>298</v>
      </c>
      <c r="N9" s="75" t="s">
        <v>299</v>
      </c>
      <c r="O9" s="63">
        <v>100</v>
      </c>
      <c r="P9" s="63">
        <v>110.56218982816767</v>
      </c>
      <c r="Q9" s="63">
        <v>106.37138775508346</v>
      </c>
      <c r="R9" s="63">
        <v>108.68597497533155</v>
      </c>
      <c r="S9" s="63">
        <v>91.297433768430807</v>
      </c>
      <c r="T9" s="63">
        <v>98.529147335865559</v>
      </c>
      <c r="U9" s="63">
        <v>98.446520059058074</v>
      </c>
      <c r="V9" s="63">
        <v>100.2045702423619</v>
      </c>
      <c r="W9" s="63">
        <v>93.50727084588037</v>
      </c>
      <c r="X9" s="63">
        <v>99.756351859253584</v>
      </c>
      <c r="Y9" s="63">
        <v>100.61652844356155</v>
      </c>
      <c r="Z9" s="63">
        <v>106.20444891230593</v>
      </c>
      <c r="AA9" s="63">
        <v>92.36939023731945</v>
      </c>
      <c r="AB9" s="63">
        <v>99.380317663176498</v>
      </c>
      <c r="AC9" s="63">
        <v>99.43336365612204</v>
      </c>
      <c r="AD9" s="63">
        <v>99.415936978051334</v>
      </c>
      <c r="AE9" s="63">
        <v>85.371097504761678</v>
      </c>
      <c r="AF9" s="63">
        <v>87.786595932790419</v>
      </c>
      <c r="AG9" s="63">
        <v>87.394953649713699</v>
      </c>
      <c r="AH9" s="63">
        <v>89.027759420533982</v>
      </c>
      <c r="AI9" s="63">
        <v>76.064041471527943</v>
      </c>
      <c r="AJ9" s="63">
        <v>82.038113819764121</v>
      </c>
      <c r="AK9" s="63">
        <v>81.859574424756119</v>
      </c>
      <c r="AL9" s="63">
        <v>80.362795916778907</v>
      </c>
      <c r="AM9" s="63">
        <v>71.62426495391874</v>
      </c>
      <c r="AN9" s="63">
        <v>77.791976602515888</v>
      </c>
      <c r="AO9" s="63">
        <v>77.699563575799644</v>
      </c>
      <c r="AP9" s="63">
        <v>78.385228401493634</v>
      </c>
      <c r="AQ9" s="63">
        <v>67.86707331958327</v>
      </c>
      <c r="AR9" s="63">
        <v>71.916850730788909</v>
      </c>
      <c r="AS9" s="63">
        <v>70.856842193283853</v>
      </c>
      <c r="AT9" s="63">
        <v>72.216241450547784</v>
      </c>
      <c r="AU9" s="63">
        <v>58.245771810893444</v>
      </c>
      <c r="AV9" s="63">
        <v>63.849953940676741</v>
      </c>
      <c r="AW9" s="63">
        <v>64.795813837450027</v>
      </c>
      <c r="AX9" s="63">
        <v>64.729736007844096</v>
      </c>
      <c r="AY9" s="63">
        <v>56.216193529448468</v>
      </c>
      <c r="AZ9" s="63">
        <v>61.069295538598908</v>
      </c>
      <c r="BA9" s="63">
        <v>60.550717371145581</v>
      </c>
      <c r="BB9" s="63">
        <v>59.335505326677051</v>
      </c>
      <c r="BC9" s="63">
        <v>50.818828419354276</v>
      </c>
      <c r="BD9" s="63">
        <v>57.452035028511375</v>
      </c>
      <c r="BE9" s="63">
        <v>57.641063533824678</v>
      </c>
      <c r="BF9" s="63">
        <v>55.176416562848395</v>
      </c>
      <c r="BG9" s="63">
        <v>49.492304791255982</v>
      </c>
      <c r="BH9" s="63">
        <v>55.979686281762142</v>
      </c>
      <c r="BI9" s="63">
        <v>56.154556203936522</v>
      </c>
      <c r="BJ9" s="63">
        <v>53.752883430946987</v>
      </c>
      <c r="BK9" s="63">
        <v>48.145030085055026</v>
      </c>
      <c r="BL9" s="63">
        <v>47.957496510413485</v>
      </c>
      <c r="BM9" s="63">
        <v>50.629403235948743</v>
      </c>
      <c r="BN9" s="63">
        <v>51.507203510729624</v>
      </c>
      <c r="BO9" s="63">
        <v>47.10599567442177</v>
      </c>
      <c r="BP9" s="63">
        <v>54.196719004040247</v>
      </c>
      <c r="BQ9" s="63">
        <v>52.937534348067537</v>
      </c>
      <c r="BR9" s="63">
        <v>50.813956806225868</v>
      </c>
      <c r="BS9" s="63">
        <v>44.485037605947888</v>
      </c>
      <c r="BT9" s="63">
        <v>44.484153523606537</v>
      </c>
      <c r="BU9" s="63">
        <v>44.63299722202698</v>
      </c>
      <c r="BV9" s="238">
        <v>45.583821164041005</v>
      </c>
      <c r="BW9" s="63">
        <v>42.536819933960182</v>
      </c>
      <c r="BX9" s="238">
        <v>44.073856239576955</v>
      </c>
      <c r="BY9" s="63">
        <v>43.489891953031787</v>
      </c>
      <c r="BZ9" s="238">
        <v>44.239330289688453</v>
      </c>
      <c r="CA9" s="63">
        <v>57.043712281049011</v>
      </c>
      <c r="CB9" s="63">
        <v>59.48454527122616</v>
      </c>
      <c r="CC9" s="63">
        <v>59.823488620207343</v>
      </c>
      <c r="CD9" s="228"/>
      <c r="CE9"/>
    </row>
    <row r="10" spans="1:83" x14ac:dyDescent="0.2">
      <c r="A10" s="289" t="s">
        <v>178</v>
      </c>
      <c r="B10" s="283" t="s">
        <v>28</v>
      </c>
      <c r="C10" s="205">
        <f>'1 Utsläpp'!BR52</f>
        <v>1046.32272395115</v>
      </c>
      <c r="D10" s="203">
        <f>'1 Utsläpp'!BW52</f>
        <v>-195.25091590744</v>
      </c>
      <c r="E10" s="284">
        <f>'1 Utsläpp'!CB52</f>
        <v>-0.15726084191806639</v>
      </c>
      <c r="F10" s="211">
        <f>'6 FV'!BR51</f>
        <v>29618</v>
      </c>
      <c r="G10" s="293">
        <f>'6 FV'!BR51-'6 FV'!BN51</f>
        <v>-1197</v>
      </c>
      <c r="H10" s="294">
        <f>G10/'6 FV'!BN51</f>
        <v>-3.884471848125913E-2</v>
      </c>
      <c r="I10" s="288">
        <v>1491.46596157165</v>
      </c>
      <c r="J10" s="128">
        <f t="shared" si="0"/>
        <v>8.5212779036617003E-2</v>
      </c>
      <c r="K10" s="128">
        <f>F10/F$16</f>
        <v>2.0291179591805975E-2</v>
      </c>
      <c r="M10" s="57" t="s">
        <v>297</v>
      </c>
      <c r="N10" s="75" t="s">
        <v>300</v>
      </c>
      <c r="O10" s="63">
        <v>100</v>
      </c>
      <c r="P10" s="63">
        <v>104.82065610907483</v>
      </c>
      <c r="Q10" s="63">
        <v>104.39528358351502</v>
      </c>
      <c r="R10" s="63">
        <v>109.48785471090213</v>
      </c>
      <c r="S10" s="63">
        <v>87.364816298962651</v>
      </c>
      <c r="T10" s="63">
        <v>92.761400173414344</v>
      </c>
      <c r="U10" s="63">
        <v>91.312682579673037</v>
      </c>
      <c r="V10" s="63">
        <v>94.710844117982688</v>
      </c>
      <c r="W10" s="63">
        <v>99.360511785142251</v>
      </c>
      <c r="X10" s="63">
        <v>90.079236313255109</v>
      </c>
      <c r="Y10" s="63">
        <v>89.447312726539749</v>
      </c>
      <c r="Z10" s="63">
        <v>89.960793709822013</v>
      </c>
      <c r="AA10" s="63">
        <v>65.415777022790394</v>
      </c>
      <c r="AB10" s="63">
        <v>61.816082683394448</v>
      </c>
      <c r="AC10" s="63">
        <v>58.701660239105571</v>
      </c>
      <c r="AD10" s="63">
        <v>49.375630199888491</v>
      </c>
      <c r="AE10" s="63">
        <v>37.961624608650183</v>
      </c>
      <c r="AF10" s="63">
        <v>41.576494891321879</v>
      </c>
      <c r="AG10" s="63">
        <v>43.78072064876153</v>
      </c>
      <c r="AH10" s="63">
        <v>49.110100923133473</v>
      </c>
      <c r="AI10" s="63">
        <v>57.912464882402567</v>
      </c>
      <c r="AJ10" s="63">
        <v>63.191711129971637</v>
      </c>
      <c r="AK10" s="63">
        <v>45.709449219320895</v>
      </c>
      <c r="AL10" s="63">
        <v>45.685097178246693</v>
      </c>
      <c r="AM10" s="63">
        <v>45.64165455205513</v>
      </c>
      <c r="AN10" s="63">
        <v>54.666317855668453</v>
      </c>
      <c r="AO10" s="63">
        <v>73.599648751763183</v>
      </c>
      <c r="AP10" s="63">
        <v>51.276271692369534</v>
      </c>
      <c r="AQ10" s="63">
        <v>79.96020566742051</v>
      </c>
      <c r="AR10" s="63">
        <v>71.793020344687335</v>
      </c>
      <c r="AS10" s="63">
        <v>82.002843893099381</v>
      </c>
      <c r="AT10" s="63">
        <v>61.857151890816162</v>
      </c>
      <c r="AU10" s="63">
        <v>90.683210331575054</v>
      </c>
      <c r="AV10" s="63">
        <v>77.030142333160498</v>
      </c>
      <c r="AW10" s="63">
        <v>96.261650175133354</v>
      </c>
      <c r="AX10" s="63">
        <v>91.473252040367754</v>
      </c>
      <c r="AY10" s="63">
        <v>77.071397122480974</v>
      </c>
      <c r="AZ10" s="63">
        <v>74.471957613610527</v>
      </c>
      <c r="BA10" s="63">
        <v>76.561753747896887</v>
      </c>
      <c r="BB10" s="63">
        <v>77.668372647212152</v>
      </c>
      <c r="BC10" s="63">
        <v>73.164726162845213</v>
      </c>
      <c r="BD10" s="63">
        <v>82.485127624341018</v>
      </c>
      <c r="BE10" s="63">
        <v>88.516584194488971</v>
      </c>
      <c r="BF10" s="63">
        <v>79.271699532102986</v>
      </c>
      <c r="BG10" s="63">
        <v>74.222605969669587</v>
      </c>
      <c r="BH10" s="63">
        <v>83.217720733212275</v>
      </c>
      <c r="BI10" s="63">
        <v>90.210395162826103</v>
      </c>
      <c r="BJ10" s="63">
        <v>77.46481680372213</v>
      </c>
      <c r="BK10" s="63">
        <v>73.246940075027339</v>
      </c>
      <c r="BL10" s="63">
        <v>62.311904771112346</v>
      </c>
      <c r="BM10" s="63">
        <v>70.040806847479061</v>
      </c>
      <c r="BN10" s="63">
        <v>64.817996084373149</v>
      </c>
      <c r="BO10" s="63">
        <v>67.338066135134014</v>
      </c>
      <c r="BP10" s="63">
        <v>72.83933758494905</v>
      </c>
      <c r="BQ10" s="63">
        <v>64.153332587847032</v>
      </c>
      <c r="BR10" s="63">
        <v>69.764320778352783</v>
      </c>
      <c r="BS10" s="63">
        <v>72.88366994424814</v>
      </c>
      <c r="BT10" s="63">
        <v>79.178988260996647</v>
      </c>
      <c r="BU10" s="63">
        <v>68.63839428622623</v>
      </c>
      <c r="BV10" s="194">
        <v>75.126041491990264</v>
      </c>
      <c r="BW10" s="63">
        <v>73.602838730287417</v>
      </c>
      <c r="BX10" s="194">
        <v>77.168307160755347</v>
      </c>
      <c r="BY10" s="63">
        <v>66.236864662682009</v>
      </c>
      <c r="BZ10" s="194">
        <v>73.365909129910051</v>
      </c>
      <c r="CA10" s="63">
        <v>73.229465891353456</v>
      </c>
      <c r="CB10" s="63">
        <v>78.266683760741401</v>
      </c>
      <c r="CC10" s="63">
        <v>68.25162266890807</v>
      </c>
      <c r="CD10" s="67"/>
    </row>
    <row r="11" spans="1:83" x14ac:dyDescent="0.2">
      <c r="A11" s="289" t="s">
        <v>126</v>
      </c>
      <c r="B11" s="283" t="s">
        <v>24</v>
      </c>
      <c r="C11" s="205">
        <f>'1 Utsläpp'!BR53</f>
        <v>596.48576796058205</v>
      </c>
      <c r="D11" s="203">
        <f>'1 Utsläpp'!BW53</f>
        <v>154.93658623008503</v>
      </c>
      <c r="E11" s="284">
        <f>'1 Utsläpp'!CB53</f>
        <v>0.35089315673254212</v>
      </c>
      <c r="F11" s="211">
        <f>'6 FV'!BR52</f>
        <v>85649</v>
      </c>
      <c r="G11" s="293">
        <f>'6 FV'!BR52-'6 FV'!BN52</f>
        <v>3308</v>
      </c>
      <c r="H11" s="294">
        <f>G11/'6 FV'!BN52</f>
        <v>4.0174396716095261E-2</v>
      </c>
      <c r="I11" s="288">
        <v>423.155075230801</v>
      </c>
      <c r="J11" s="128">
        <f t="shared" si="0"/>
        <v>4.8577947109638531E-2</v>
      </c>
      <c r="K11" s="128">
        <f t="shared" ref="K11:K15" si="1">F11/F$16</f>
        <v>5.8677805417603819E-2</v>
      </c>
      <c r="M11" s="57" t="s">
        <v>296</v>
      </c>
      <c r="N11" s="75" t="s">
        <v>301</v>
      </c>
      <c r="O11" s="63">
        <v>100</v>
      </c>
      <c r="P11" s="63">
        <v>107.33583666176779</v>
      </c>
      <c r="Q11" s="63">
        <v>102.69997360709735</v>
      </c>
      <c r="R11" s="63">
        <v>102.34137873483337</v>
      </c>
      <c r="S11" s="63">
        <v>85.730507631337375</v>
      </c>
      <c r="T11" s="63">
        <v>93.151843281699541</v>
      </c>
      <c r="U11" s="63">
        <v>87.789530999681958</v>
      </c>
      <c r="V11" s="63">
        <v>82.64997777138791</v>
      </c>
      <c r="W11" s="63">
        <v>80.377747346117673</v>
      </c>
      <c r="X11" s="63">
        <v>86.084990690693459</v>
      </c>
      <c r="Y11" s="63">
        <v>91.863275365885315</v>
      </c>
      <c r="Z11" s="63">
        <v>91.101189381593102</v>
      </c>
      <c r="AA11" s="63">
        <v>89.750800522632858</v>
      </c>
      <c r="AB11" s="63">
        <v>100.45753409752703</v>
      </c>
      <c r="AC11" s="63">
        <v>96.147952671212025</v>
      </c>
      <c r="AD11" s="63">
        <v>91.881070355264711</v>
      </c>
      <c r="AE11" s="63">
        <v>86.649795304241024</v>
      </c>
      <c r="AF11" s="63">
        <v>93.354909685612213</v>
      </c>
      <c r="AG11" s="63">
        <v>93.303358504839196</v>
      </c>
      <c r="AH11" s="63">
        <v>89.51517756767015</v>
      </c>
      <c r="AI11" s="63">
        <v>85.009311751389873</v>
      </c>
      <c r="AJ11" s="63">
        <v>95.009151083063969</v>
      </c>
      <c r="AK11" s="63">
        <v>96.877727504429885</v>
      </c>
      <c r="AL11" s="63">
        <v>95.423737540525579</v>
      </c>
      <c r="AM11" s="63">
        <v>88.327811816577452</v>
      </c>
      <c r="AN11" s="63">
        <v>97.911998289226219</v>
      </c>
      <c r="AO11" s="63">
        <v>100.30556105720092</v>
      </c>
      <c r="AP11" s="63">
        <v>91.59844241034844</v>
      </c>
      <c r="AQ11" s="63">
        <v>90.979845554189012</v>
      </c>
      <c r="AR11" s="63">
        <v>89.537689751671365</v>
      </c>
      <c r="AS11" s="63">
        <v>90.697065221759658</v>
      </c>
      <c r="AT11" s="63">
        <v>103.45032274677739</v>
      </c>
      <c r="AU11" s="63">
        <v>101.57314456001217</v>
      </c>
      <c r="AV11" s="63">
        <v>115.08540367384066</v>
      </c>
      <c r="AW11" s="63">
        <v>118.46517955386248</v>
      </c>
      <c r="AX11" s="63">
        <v>118.88019705938923</v>
      </c>
      <c r="AY11" s="63">
        <v>109.02714675705722</v>
      </c>
      <c r="AZ11" s="63">
        <v>115.99081227927843</v>
      </c>
      <c r="BA11" s="63">
        <v>124.53898461202597</v>
      </c>
      <c r="BB11" s="63">
        <v>115.75062133772404</v>
      </c>
      <c r="BC11" s="63">
        <v>101.5910418102208</v>
      </c>
      <c r="BD11" s="63">
        <v>114.94944831383206</v>
      </c>
      <c r="BE11" s="63">
        <v>114.97986004135478</v>
      </c>
      <c r="BF11" s="63">
        <v>110.38771254304389</v>
      </c>
      <c r="BG11" s="63">
        <v>96.783053794075158</v>
      </c>
      <c r="BH11" s="63">
        <v>109.49107689035506</v>
      </c>
      <c r="BI11" s="63">
        <v>109.51487955378587</v>
      </c>
      <c r="BJ11" s="63">
        <v>105.16980167802681</v>
      </c>
      <c r="BK11" s="63">
        <v>85.560975638526287</v>
      </c>
      <c r="BL11" s="63">
        <v>19.147784690647615</v>
      </c>
      <c r="BM11" s="63">
        <v>30.087684157705464</v>
      </c>
      <c r="BN11" s="63">
        <v>27.349482565820303</v>
      </c>
      <c r="BO11" s="63">
        <v>31.545432382269112</v>
      </c>
      <c r="BP11" s="63">
        <v>36.070362729358095</v>
      </c>
      <c r="BQ11" s="63">
        <v>60.568576370718489</v>
      </c>
      <c r="BR11" s="63">
        <v>65.309740988051502</v>
      </c>
      <c r="BS11" s="63">
        <v>53.740539661714969</v>
      </c>
      <c r="BT11" s="63">
        <v>61.40246625196</v>
      </c>
      <c r="BU11" s="63">
        <v>103.13779296261485</v>
      </c>
      <c r="BV11" s="194">
        <v>111.28069605866979</v>
      </c>
      <c r="BW11" s="63">
        <v>64.724043119344074</v>
      </c>
      <c r="BX11" s="194">
        <v>57.000950952122324</v>
      </c>
      <c r="BY11" s="63">
        <v>96.609775890310132</v>
      </c>
      <c r="BZ11" s="194">
        <v>86.367898425025857</v>
      </c>
      <c r="CA11" s="63">
        <v>65.582033372525103</v>
      </c>
      <c r="CB11" s="63">
        <v>58.120729274058746</v>
      </c>
      <c r="CC11" s="63">
        <v>82.895017999649156</v>
      </c>
      <c r="CD11" s="67"/>
    </row>
    <row r="12" spans="1:83" x14ac:dyDescent="0.2">
      <c r="A12" s="289" t="s">
        <v>127</v>
      </c>
      <c r="B12" s="283" t="s">
        <v>199</v>
      </c>
      <c r="C12" s="205">
        <f>'1 Utsläpp'!BR54</f>
        <v>1859.89457879258</v>
      </c>
      <c r="D12" s="203">
        <f>'1 Utsläpp'!BW54</f>
        <v>128.15746630451008</v>
      </c>
      <c r="E12" s="284">
        <f>'1 Utsläpp'!CB54</f>
        <v>7.4005150885967957E-2</v>
      </c>
      <c r="F12" s="211">
        <f>'6 FV'!BR53</f>
        <v>39094</v>
      </c>
      <c r="G12" s="293">
        <f>'6 FV'!BR53-'6 FV'!BN53</f>
        <v>-3947</v>
      </c>
      <c r="H12" s="294">
        <f>G12/'6 FV'!BN53</f>
        <v>-9.1703259682628185E-2</v>
      </c>
      <c r="I12" s="288">
        <v>1816.36449710445</v>
      </c>
      <c r="J12" s="128">
        <f>C12/C$16</f>
        <v>0.15147027025808271</v>
      </c>
      <c r="K12" s="128">
        <f>F12/F$16</f>
        <v>2.6783151291851673E-2</v>
      </c>
      <c r="M12" s="66" t="s">
        <v>307</v>
      </c>
      <c r="N12" s="223" t="s">
        <v>305</v>
      </c>
      <c r="O12" s="224">
        <v>100</v>
      </c>
      <c r="P12" s="224">
        <v>113.98911144070701</v>
      </c>
      <c r="Q12" s="224">
        <v>116.35188994744728</v>
      </c>
      <c r="R12" s="224">
        <v>104.64828166032247</v>
      </c>
      <c r="S12" s="224">
        <v>99.304787502710298</v>
      </c>
      <c r="T12" s="224">
        <v>115.59221953801296</v>
      </c>
      <c r="U12" s="224">
        <v>119.28274730681643</v>
      </c>
      <c r="V12" s="224">
        <v>104.27119102921745</v>
      </c>
      <c r="W12" s="224">
        <v>97.279839036466058</v>
      </c>
      <c r="X12" s="224">
        <v>111.45412994799845</v>
      </c>
      <c r="Y12" s="224">
        <v>117.22059152817765</v>
      </c>
      <c r="Z12" s="224">
        <v>103.71649280342865</v>
      </c>
      <c r="AA12" s="224">
        <v>93.922336648908782</v>
      </c>
      <c r="AB12" s="224">
        <v>108.47622755106686</v>
      </c>
      <c r="AC12" s="224">
        <v>110.23825868123807</v>
      </c>
      <c r="AD12" s="224">
        <v>97.096021759562703</v>
      </c>
      <c r="AE12" s="224">
        <v>92.472020157115026</v>
      </c>
      <c r="AF12" s="224">
        <v>102.27532193764044</v>
      </c>
      <c r="AG12" s="224">
        <v>105.46933211041518</v>
      </c>
      <c r="AH12" s="224">
        <v>94.318246048608771</v>
      </c>
      <c r="AI12" s="224">
        <v>89.286323642224119</v>
      </c>
      <c r="AJ12" s="224">
        <v>102.46585057805009</v>
      </c>
      <c r="AK12" s="224">
        <v>106.1552248915041</v>
      </c>
      <c r="AL12" s="224">
        <v>93.258801274011944</v>
      </c>
      <c r="AM12" s="224">
        <v>87.974352705608112</v>
      </c>
      <c r="AN12" s="224">
        <v>102.44518930457703</v>
      </c>
      <c r="AO12" s="224">
        <v>105.2029291271343</v>
      </c>
      <c r="AP12" s="224">
        <v>94.331551560179989</v>
      </c>
      <c r="AQ12" s="224">
        <v>90.351046874675362</v>
      </c>
      <c r="AR12" s="224">
        <v>103.2482648739694</v>
      </c>
      <c r="AS12" s="224">
        <v>107.38826952393879</v>
      </c>
      <c r="AT12" s="224">
        <v>97.498397286747846</v>
      </c>
      <c r="AU12" s="224">
        <v>88.962739526897067</v>
      </c>
      <c r="AV12" s="224">
        <v>101.71091004141431</v>
      </c>
      <c r="AW12" s="224">
        <v>105.27612670952445</v>
      </c>
      <c r="AX12" s="224">
        <v>94.968646621297793</v>
      </c>
      <c r="AY12" s="224">
        <v>87.313051912730472</v>
      </c>
      <c r="AZ12" s="224">
        <v>100.74201018584195</v>
      </c>
      <c r="BA12" s="224">
        <v>103.44087961895978</v>
      </c>
      <c r="BB12" s="224">
        <v>93.06313192061701</v>
      </c>
      <c r="BC12" s="224">
        <v>82.86778060576269</v>
      </c>
      <c r="BD12" s="224">
        <v>96.329584312352594</v>
      </c>
      <c r="BE12" s="224">
        <v>101.02644209732962</v>
      </c>
      <c r="BF12" s="224">
        <v>90.275055006804251</v>
      </c>
      <c r="BG12" s="224">
        <v>80.90489255570607</v>
      </c>
      <c r="BH12" s="224">
        <v>93.952727507525509</v>
      </c>
      <c r="BI12" s="224">
        <v>98.370315144022086</v>
      </c>
      <c r="BJ12" s="224">
        <v>88.129367982625297</v>
      </c>
      <c r="BK12" s="224">
        <v>79.645165214383169</v>
      </c>
      <c r="BL12" s="224">
        <v>82.745951338659367</v>
      </c>
      <c r="BM12" s="224">
        <v>92.601697215266569</v>
      </c>
      <c r="BN12" s="224">
        <v>81.582766751660643</v>
      </c>
      <c r="BO12" s="224">
        <v>73.532946207839316</v>
      </c>
      <c r="BP12" s="224">
        <v>87.766365543448245</v>
      </c>
      <c r="BQ12" s="224">
        <v>93.176054989388717</v>
      </c>
      <c r="BR12" s="224">
        <v>81.36000275552793</v>
      </c>
      <c r="BS12" s="224">
        <v>68.996863900650411</v>
      </c>
      <c r="BT12" s="224">
        <v>75.873743584701799</v>
      </c>
      <c r="BU12" s="224">
        <v>79.202791974100748</v>
      </c>
      <c r="BV12" s="224">
        <v>73.718225241313746</v>
      </c>
      <c r="BW12" s="224">
        <v>69.117347630092837</v>
      </c>
      <c r="BX12" s="224">
        <v>76.794669058054609</v>
      </c>
      <c r="BY12" s="224">
        <v>77.720115621530255</v>
      </c>
      <c r="BZ12" s="224">
        <v>71.699909011913064</v>
      </c>
      <c r="CA12" s="224">
        <v>78.575466426508413</v>
      </c>
      <c r="CB12" s="224">
        <v>85.340810292729657</v>
      </c>
      <c r="CC12" s="224">
        <v>89.119906134611881</v>
      </c>
      <c r="CD12" s="67"/>
    </row>
    <row r="13" spans="1:83" x14ac:dyDescent="0.2">
      <c r="A13" s="289" t="s">
        <v>128</v>
      </c>
      <c r="B13" s="283" t="s">
        <v>29</v>
      </c>
      <c r="C13" s="205">
        <f>'1 Utsläpp'!BR55</f>
        <v>874.07834641565546</v>
      </c>
      <c r="D13" s="203">
        <f>'1 Utsläpp'!BW55</f>
        <v>154.19255908513469</v>
      </c>
      <c r="E13" s="284">
        <f>'1 Utsläpp'!CB55</f>
        <v>0.21419030879455375</v>
      </c>
      <c r="F13" s="211">
        <f>'6 FV'!BR54</f>
        <v>664772</v>
      </c>
      <c r="G13" s="293">
        <f>'6 FV'!BR54-'6 FV'!BN54</f>
        <v>13398</v>
      </c>
      <c r="H13" s="294">
        <f>G13/'6 FV'!BN54</f>
        <v>2.0568828353603307E-2</v>
      </c>
      <c r="I13" s="288">
        <v>693.88799155580239</v>
      </c>
      <c r="J13" s="128">
        <f t="shared" si="0"/>
        <v>7.1185154722192778E-2</v>
      </c>
      <c r="K13" s="128">
        <f t="shared" si="1"/>
        <v>0.45543277870227705</v>
      </c>
      <c r="AB13" s="130"/>
      <c r="AC13" s="131"/>
      <c r="AD13" s="157"/>
      <c r="AE13" s="204"/>
      <c r="AF13" s="204"/>
      <c r="AG13" s="204"/>
      <c r="AH13" s="204"/>
      <c r="AI13" s="204"/>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row>
    <row r="14" spans="1:83" x14ac:dyDescent="0.2">
      <c r="A14" s="289" t="s">
        <v>129</v>
      </c>
      <c r="B14" s="283" t="s">
        <v>26</v>
      </c>
      <c r="C14" s="205">
        <f>'1 Utsläpp'!BR56</f>
        <v>99.926989943817404</v>
      </c>
      <c r="D14" s="203">
        <f>'1 Utsläpp'!BW56</f>
        <v>13.849116072750093</v>
      </c>
      <c r="E14" s="284">
        <f>'1 Utsläpp'!CB56</f>
        <v>0.16089054538561376</v>
      </c>
      <c r="F14" s="211">
        <f>'6 FV'!BR55</f>
        <v>248457</v>
      </c>
      <c r="G14" s="293">
        <f>'6 FV'!BR55-'6 FV'!BN55</f>
        <v>9128</v>
      </c>
      <c r="H14" s="294">
        <f>G14/'6 FV'!BN55</f>
        <v>3.8139966322510016E-2</v>
      </c>
      <c r="I14" s="288">
        <v>84.864354144991992</v>
      </c>
      <c r="J14" s="128">
        <f>C14/C$16</f>
        <v>8.1380785478136156E-3</v>
      </c>
      <c r="K14" s="128">
        <f t="shared" si="1"/>
        <v>0.17021694941729143</v>
      </c>
      <c r="AB14" s="130"/>
      <c r="AC14" s="131"/>
      <c r="AD14" s="157"/>
      <c r="AE14" s="204"/>
      <c r="AF14" s="204"/>
      <c r="AG14" s="204"/>
      <c r="AH14" s="204"/>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3" x14ac:dyDescent="0.2">
      <c r="A15" s="289" t="s">
        <v>182</v>
      </c>
      <c r="B15" s="283" t="s">
        <v>181</v>
      </c>
      <c r="C15" s="205">
        <f>'1 Utsläpp'!BR57</f>
        <v>2177.5828933138446</v>
      </c>
      <c r="D15" s="203">
        <f>'1 Utsläpp'!BW57</f>
        <v>263.47379984609643</v>
      </c>
      <c r="E15" s="284">
        <f>'1 Utsläpp'!CB57</f>
        <v>0.1376482671469717</v>
      </c>
      <c r="F15" s="211">
        <f>'6 FV'!BR56</f>
        <v>15970</v>
      </c>
      <c r="G15" s="293">
        <f>'6 FV'!BR56-'6 FV'!BN56</f>
        <v>-152</v>
      </c>
      <c r="H15" s="294">
        <f>G15/'6 FV'!BN56</f>
        <v>-9.4281106562461234E-3</v>
      </c>
      <c r="I15" s="288">
        <v>1975.7458217211681</v>
      </c>
      <c r="J15" s="128">
        <f t="shared" si="0"/>
        <v>0.17734288444119942</v>
      </c>
      <c r="K15" s="128">
        <f t="shared" si="1"/>
        <v>1.0940986497438767E-2</v>
      </c>
      <c r="AB15" s="130"/>
      <c r="AC15" s="131"/>
      <c r="AD15" s="127"/>
      <c r="AE15" s="127"/>
      <c r="AF15" s="127"/>
      <c r="AG15" s="127"/>
      <c r="AH15" s="127"/>
      <c r="AI15" s="12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3" ht="15" x14ac:dyDescent="0.25">
      <c r="A16" s="26" t="s">
        <v>177</v>
      </c>
      <c r="B16" s="133" t="s">
        <v>116</v>
      </c>
      <c r="C16" s="205">
        <f>'1 Utsläpp'!BR58</f>
        <v>12278.941442591984</v>
      </c>
      <c r="D16" s="203">
        <f>'1 Utsläpp'!BW58</f>
        <v>743.29083603758227</v>
      </c>
      <c r="E16" s="284">
        <f>'1 Utsläpp'!CB58</f>
        <v>6.4434236211631996E-2</v>
      </c>
      <c r="F16" s="211">
        <f>'6 FV'!BR57</f>
        <v>1459649</v>
      </c>
      <c r="G16" s="293">
        <f>'6 FV'!BR57-'6 FV'!BN57</f>
        <v>17388</v>
      </c>
      <c r="H16" s="294">
        <f>G16/'6 FV'!BN57</f>
        <v>1.2056070295182356E-2</v>
      </c>
      <c r="I16" s="285"/>
      <c r="J16" s="155">
        <f t="shared" si="0"/>
        <v>1</v>
      </c>
      <c r="K16" s="155">
        <f>F16/F$16</f>
        <v>1</v>
      </c>
      <c r="AC16" s="132"/>
      <c r="AD16" s="132"/>
      <c r="AE16" s="132"/>
      <c r="AF16" s="132"/>
      <c r="AG16" s="132"/>
      <c r="AH16" s="132"/>
      <c r="AI16" s="132"/>
      <c r="AJ16" s="67"/>
      <c r="AK16" s="67"/>
      <c r="AL16" s="67"/>
    </row>
    <row r="17" spans="2:37" x14ac:dyDescent="0.2">
      <c r="D17" s="203"/>
      <c r="AC17" s="132"/>
      <c r="AD17" s="132"/>
      <c r="AE17" s="132"/>
      <c r="AF17" s="132"/>
      <c r="AG17" s="132"/>
      <c r="AH17" s="132"/>
      <c r="AI17" s="132"/>
    </row>
    <row r="18" spans="2:37" x14ac:dyDescent="0.2">
      <c r="F18" s="98"/>
      <c r="J18" s="237"/>
      <c r="K18" s="237"/>
      <c r="AC18" s="132"/>
    </row>
    <row r="19" spans="2:37" x14ac:dyDescent="0.2">
      <c r="J19" s="76"/>
    </row>
    <row r="20" spans="2:37" ht="13.5" customHeight="1" x14ac:dyDescent="0.2">
      <c r="H20" s="135"/>
      <c r="I20" s="135"/>
      <c r="J20" s="76"/>
      <c r="K20" s="135"/>
    </row>
    <row r="21" spans="2:37" ht="17.25" customHeight="1" x14ac:dyDescent="0.2">
      <c r="B21" s="136" t="s">
        <v>32</v>
      </c>
      <c r="C21" s="136" t="s">
        <v>25</v>
      </c>
      <c r="D21" s="136" t="s">
        <v>115</v>
      </c>
      <c r="H21" s="129"/>
      <c r="I21" s="129"/>
      <c r="J21" s="76"/>
      <c r="K21" s="129"/>
    </row>
    <row r="22" spans="2:37" ht="12.95" customHeight="1" x14ac:dyDescent="0.2">
      <c r="B22" s="136" t="s">
        <v>116</v>
      </c>
      <c r="C22" s="137">
        <f>E16</f>
        <v>6.4434236211631996E-2</v>
      </c>
      <c r="D22" s="137">
        <f>H16</f>
        <v>1.2056070295182356E-2</v>
      </c>
      <c r="H22" s="129"/>
      <c r="I22" s="129"/>
      <c r="J22" s="76"/>
      <c r="K22" s="129"/>
    </row>
    <row r="23" spans="2:37" ht="12.95" customHeight="1" x14ac:dyDescent="0.2">
      <c r="B23" s="136" t="s">
        <v>22</v>
      </c>
      <c r="C23" s="138">
        <f>E7</f>
        <v>5.6742004302593504E-2</v>
      </c>
      <c r="D23" s="138">
        <f>H7</f>
        <v>-7.2951739618406283E-3</v>
      </c>
      <c r="H23" s="129"/>
      <c r="K23" s="129"/>
    </row>
    <row r="24" spans="2:37" x14ac:dyDescent="0.2">
      <c r="B24" s="136" t="s">
        <v>23</v>
      </c>
      <c r="C24" s="138">
        <f>E8</f>
        <v>7.74381217430615E-2</v>
      </c>
      <c r="D24" s="138">
        <f>H8</f>
        <v>-0.19974995191382958</v>
      </c>
      <c r="H24" s="129"/>
      <c r="I24" s="129"/>
      <c r="J24" s="76"/>
      <c r="K24" s="129"/>
    </row>
    <row r="25" spans="2:37" x14ac:dyDescent="0.2">
      <c r="B25" s="136" t="s">
        <v>0</v>
      </c>
      <c r="C25" s="138">
        <f>E9</f>
        <v>2.9797498558242902E-2</v>
      </c>
      <c r="D25" s="138">
        <f>H9</f>
        <v>-1.3624926252943578E-2</v>
      </c>
      <c r="H25" s="129"/>
      <c r="I25" s="297">
        <v>-7.3261233539979181E-2</v>
      </c>
      <c r="J25" s="76"/>
      <c r="K25" s="129"/>
    </row>
    <row r="26" spans="2:37" ht="15" x14ac:dyDescent="0.25">
      <c r="B26" s="136" t="s">
        <v>28</v>
      </c>
      <c r="C26" s="138">
        <f t="shared" ref="C26:C31" si="2">E10</f>
        <v>-0.15726084191806639</v>
      </c>
      <c r="D26" s="138">
        <f t="shared" ref="D26:D31" si="3">H10</f>
        <v>-3.884471848125913E-2</v>
      </c>
      <c r="H26" s="129"/>
      <c r="I26" s="297">
        <v>-6.545454545454546E-2</v>
      </c>
      <c r="J26" s="76"/>
      <c r="K26" s="129"/>
      <c r="AG26" s="186"/>
      <c r="AH26" s="186"/>
      <c r="AI26" s="186"/>
      <c r="AJ26" s="186"/>
    </row>
    <row r="27" spans="2:37" ht="15" x14ac:dyDescent="0.25">
      <c r="B27" s="136" t="s">
        <v>24</v>
      </c>
      <c r="C27" s="138">
        <f t="shared" si="2"/>
        <v>0.35089315673254212</v>
      </c>
      <c r="D27" s="138">
        <f t="shared" si="3"/>
        <v>4.0174396716095261E-2</v>
      </c>
      <c r="H27" s="129"/>
      <c r="I27" s="297">
        <v>-7.0054745660784276E-2</v>
      </c>
      <c r="J27" s="76"/>
      <c r="K27" s="129"/>
      <c r="AD27" s="140"/>
      <c r="AE27" s="140"/>
      <c r="AF27" s="140"/>
      <c r="AG27" s="186"/>
      <c r="AH27" s="186"/>
      <c r="AI27" s="186"/>
      <c r="AJ27" s="186"/>
      <c r="AK27" s="67"/>
    </row>
    <row r="28" spans="2:37" ht="15" x14ac:dyDescent="0.25">
      <c r="B28" s="136" t="s">
        <v>199</v>
      </c>
      <c r="C28" s="138">
        <f t="shared" si="2"/>
        <v>7.4005150885967957E-2</v>
      </c>
      <c r="D28" s="138">
        <f t="shared" si="3"/>
        <v>-9.1703259682628185E-2</v>
      </c>
      <c r="H28" s="129"/>
      <c r="I28" s="297">
        <v>-7.6515809314047306E-2</v>
      </c>
      <c r="J28" s="76"/>
      <c r="K28" s="129"/>
      <c r="M28" s="139"/>
      <c r="AC28" s="140"/>
      <c r="AD28" s="143"/>
      <c r="AE28" s="143"/>
      <c r="AF28" s="143"/>
      <c r="AG28" s="186"/>
      <c r="AH28" s="186"/>
      <c r="AI28" s="186"/>
      <c r="AJ28" s="186"/>
      <c r="AK28" s="144"/>
    </row>
    <row r="29" spans="2:37" ht="15" x14ac:dyDescent="0.25">
      <c r="B29" s="136" t="s">
        <v>29</v>
      </c>
      <c r="C29" s="138">
        <f t="shared" si="2"/>
        <v>0.21419030879455375</v>
      </c>
      <c r="D29" s="138">
        <f t="shared" si="3"/>
        <v>2.0568828353603307E-2</v>
      </c>
      <c r="H29" s="129"/>
      <c r="I29" s="297">
        <v>3.4374180005247966E-3</v>
      </c>
      <c r="J29" s="129"/>
      <c r="K29" s="129"/>
      <c r="AC29" s="142"/>
      <c r="AD29" s="143"/>
      <c r="AE29" s="143"/>
      <c r="AF29" s="143"/>
      <c r="AG29" s="186"/>
      <c r="AH29" s="186"/>
      <c r="AI29" s="186"/>
      <c r="AJ29" s="186"/>
      <c r="AK29" s="144"/>
    </row>
    <row r="30" spans="2:37" ht="15" x14ac:dyDescent="0.25">
      <c r="B30" s="136" t="s">
        <v>26</v>
      </c>
      <c r="C30" s="138">
        <f t="shared" si="2"/>
        <v>0.16089054538561376</v>
      </c>
      <c r="D30" s="138">
        <f t="shared" si="3"/>
        <v>3.8139966322510016E-2</v>
      </c>
      <c r="H30" s="134"/>
      <c r="I30" s="297">
        <v>-3.3410683308175815E-2</v>
      </c>
      <c r="J30" s="129"/>
      <c r="K30" s="134"/>
      <c r="AC30" s="142"/>
      <c r="AD30" s="143"/>
      <c r="AE30" s="143"/>
      <c r="AF30" s="143"/>
      <c r="AG30" s="186"/>
      <c r="AH30" s="186"/>
      <c r="AI30" s="186"/>
      <c r="AJ30" s="186"/>
      <c r="AK30" s="144"/>
    </row>
    <row r="31" spans="2:37" ht="15" x14ac:dyDescent="0.25">
      <c r="B31" s="136" t="s">
        <v>181</v>
      </c>
      <c r="C31" s="138">
        <f t="shared" si="2"/>
        <v>0.1376482671469717</v>
      </c>
      <c r="D31" s="138">
        <f t="shared" si="3"/>
        <v>-9.4281106562461234E-3</v>
      </c>
      <c r="I31" s="298">
        <v>6.4790055764175139E-3</v>
      </c>
      <c r="J31" s="134"/>
      <c r="AC31" s="142"/>
      <c r="AD31" s="143"/>
      <c r="AE31" s="143"/>
      <c r="AF31" s="143"/>
      <c r="AG31" s="186"/>
      <c r="AH31" s="186"/>
      <c r="AI31" s="186"/>
      <c r="AJ31" s="186"/>
      <c r="AK31" s="144"/>
    </row>
    <row r="32" spans="2:37" ht="15" x14ac:dyDescent="0.25">
      <c r="I32" s="299">
        <v>-1.9079680556390491E-2</v>
      </c>
      <c r="AC32" s="142"/>
      <c r="AD32" s="143"/>
      <c r="AE32" s="143"/>
      <c r="AF32" s="143"/>
      <c r="AG32" s="143"/>
      <c r="AH32" s="187"/>
      <c r="AI32" s="141"/>
      <c r="AJ32" s="70"/>
      <c r="AK32" s="144"/>
    </row>
    <row r="33" spans="2:47" ht="15" x14ac:dyDescent="0.25">
      <c r="I33" s="299">
        <v>8.1585824462999546E-3</v>
      </c>
      <c r="AC33" s="142"/>
      <c r="AD33" s="143"/>
      <c r="AE33" s="143"/>
      <c r="AF33" s="143"/>
      <c r="AG33" s="143"/>
      <c r="AH33" s="187"/>
      <c r="AI33" s="141"/>
      <c r="AJ33" s="70"/>
      <c r="AK33" s="144"/>
    </row>
    <row r="34" spans="2:47" x14ac:dyDescent="0.2">
      <c r="I34" s="299">
        <v>-1.6550550589080597E-2</v>
      </c>
      <c r="AC34" s="142"/>
      <c r="AD34" s="143"/>
      <c r="AE34" s="143"/>
      <c r="AF34" s="143"/>
      <c r="AG34" s="143"/>
      <c r="AH34" s="145"/>
      <c r="AI34" s="141"/>
      <c r="AJ34" s="70"/>
      <c r="AK34" s="144"/>
    </row>
    <row r="35" spans="2:47" x14ac:dyDescent="0.2">
      <c r="I35" s="300"/>
      <c r="AC35" s="142"/>
      <c r="AD35" s="143"/>
      <c r="AE35" s="143"/>
      <c r="AF35" s="143"/>
      <c r="AG35" s="143"/>
      <c r="AH35" s="145"/>
      <c r="AI35" s="147"/>
      <c r="AJ35" s="70"/>
      <c r="AK35" s="144"/>
      <c r="AL35" s="146"/>
      <c r="AM35" s="146"/>
      <c r="AN35" s="146"/>
      <c r="AO35" s="146"/>
      <c r="AP35" s="146"/>
      <c r="AQ35" s="146"/>
      <c r="AR35" s="146"/>
      <c r="AS35" s="146"/>
      <c r="AT35" s="146"/>
    </row>
    <row r="36" spans="2:47" x14ac:dyDescent="0.2">
      <c r="I36" s="300"/>
      <c r="S36" s="146"/>
      <c r="V36" s="146"/>
      <c r="W36" s="146"/>
      <c r="X36" s="146"/>
      <c r="Y36" s="146"/>
      <c r="Z36" s="146"/>
      <c r="AA36" s="146"/>
      <c r="AB36" s="146"/>
      <c r="AC36" s="142"/>
      <c r="AD36" s="141"/>
      <c r="AE36" s="141"/>
      <c r="AF36" s="141"/>
      <c r="AG36" s="141"/>
      <c r="AH36" s="141"/>
      <c r="AI36" s="141"/>
      <c r="AJ36" s="67"/>
      <c r="AK36" s="67"/>
      <c r="AU36" s="146"/>
    </row>
    <row r="37" spans="2:47" x14ac:dyDescent="0.2">
      <c r="AC37" s="141"/>
      <c r="AD37" s="141"/>
      <c r="AE37" s="141"/>
      <c r="AF37" s="141"/>
      <c r="AG37" s="141"/>
      <c r="AH37" s="141"/>
      <c r="AI37" s="141"/>
      <c r="AJ37" s="67"/>
      <c r="AK37" s="67"/>
    </row>
    <row r="38" spans="2:47" x14ac:dyDescent="0.2">
      <c r="AC38" s="141"/>
      <c r="AD38" s="141"/>
      <c r="AE38" s="141"/>
      <c r="AF38" s="141"/>
      <c r="AG38" s="141"/>
      <c r="AH38" s="141"/>
      <c r="AI38" s="141"/>
    </row>
    <row r="39" spans="2:47" x14ac:dyDescent="0.2">
      <c r="AC39" s="141"/>
      <c r="AD39" s="141"/>
      <c r="AE39" s="141"/>
      <c r="AF39" s="141"/>
      <c r="AG39" s="141"/>
      <c r="AH39" s="141"/>
      <c r="AI39" s="141"/>
    </row>
    <row r="40" spans="2:47" x14ac:dyDescent="0.2">
      <c r="AC40" s="141"/>
    </row>
    <row r="42" spans="2:47" x14ac:dyDescent="0.2">
      <c r="B42" s="132"/>
      <c r="C42" s="132"/>
      <c r="D42" s="132"/>
      <c r="E42" s="132"/>
    </row>
    <row r="43" spans="2:47" x14ac:dyDescent="0.2">
      <c r="B43" s="132"/>
      <c r="C43" s="132"/>
      <c r="D43" s="132"/>
      <c r="E43" s="132"/>
    </row>
    <row r="44" spans="2:47" x14ac:dyDescent="0.2">
      <c r="B44" s="148"/>
      <c r="C44" s="148"/>
      <c r="D44" s="148"/>
      <c r="E44" s="149"/>
      <c r="F44" s="99"/>
      <c r="G44" s="150"/>
    </row>
    <row r="45" spans="2:47" x14ac:dyDescent="0.2">
      <c r="B45" s="151"/>
      <c r="C45" s="152"/>
      <c r="D45" s="152"/>
      <c r="E45" s="132"/>
      <c r="F45" s="153"/>
      <c r="G45" s="150"/>
      <c r="H45" s="153"/>
      <c r="I45" s="153"/>
      <c r="J45" s="153"/>
      <c r="K45" s="153"/>
    </row>
    <row r="46" spans="2:47" x14ac:dyDescent="0.2">
      <c r="B46" s="151"/>
      <c r="C46" s="152"/>
      <c r="D46" s="152"/>
      <c r="E46" s="132"/>
      <c r="F46" s="153"/>
      <c r="G46" s="150"/>
      <c r="H46" s="153"/>
      <c r="I46" s="153"/>
      <c r="J46" s="153"/>
      <c r="K46" s="153"/>
    </row>
    <row r="47" spans="2:47" x14ac:dyDescent="0.2">
      <c r="B47" s="151"/>
      <c r="C47" s="152"/>
      <c r="D47" s="152"/>
      <c r="E47" s="132"/>
      <c r="F47" s="153"/>
      <c r="G47" s="150"/>
      <c r="H47" s="153"/>
      <c r="I47" s="153"/>
      <c r="J47" s="153"/>
      <c r="K47" s="153"/>
    </row>
    <row r="48" spans="2:47" x14ac:dyDescent="0.2">
      <c r="B48" s="75" t="s">
        <v>206</v>
      </c>
      <c r="C48" s="286"/>
      <c r="D48" s="286"/>
      <c r="F48" s="98"/>
      <c r="G48" s="97"/>
      <c r="H48" s="153"/>
      <c r="I48" s="153"/>
      <c r="J48" s="153"/>
      <c r="K48" s="153"/>
    </row>
    <row r="49" spans="2:47" x14ac:dyDescent="0.2">
      <c r="B49" s="67"/>
      <c r="C49" s="335" t="str">
        <f>C6</f>
        <v>2024K3</v>
      </c>
      <c r="D49" s="336" t="s">
        <v>400</v>
      </c>
      <c r="F49" s="98"/>
      <c r="G49" s="97"/>
      <c r="H49" s="153"/>
      <c r="I49" s="153"/>
      <c r="J49" s="153"/>
      <c r="K49" s="153"/>
    </row>
    <row r="50" spans="2:47" x14ac:dyDescent="0.2">
      <c r="B50" s="67" t="s">
        <v>22</v>
      </c>
      <c r="C50" s="337">
        <f t="shared" ref="C50:C58" si="4">C7</f>
        <v>2104.10736309917</v>
      </c>
      <c r="D50" s="76">
        <v>1991.1268356251201</v>
      </c>
      <c r="F50" s="98"/>
      <c r="G50" s="97"/>
      <c r="H50" s="153"/>
      <c r="I50" s="153"/>
      <c r="J50" s="153"/>
      <c r="K50" s="153"/>
    </row>
    <row r="51" spans="2:47" s="146" customFormat="1" x14ac:dyDescent="0.2">
      <c r="B51" s="67" t="s">
        <v>23</v>
      </c>
      <c r="C51" s="337">
        <f t="shared" si="4"/>
        <v>214.69512547931399</v>
      </c>
      <c r="D51" s="76">
        <f t="shared" ref="D51:D58" si="5">C51-D8</f>
        <v>199.264459969157</v>
      </c>
      <c r="E51" s="75"/>
      <c r="F51" s="98"/>
      <c r="G51" s="97"/>
      <c r="H51" s="153"/>
      <c r="I51" s="153"/>
      <c r="J51" s="153"/>
      <c r="K51" s="153"/>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2:47" x14ac:dyDescent="0.2">
      <c r="B52" s="67" t="s">
        <v>0</v>
      </c>
      <c r="C52" s="337">
        <f t="shared" si="4"/>
        <v>3305.8476536358735</v>
      </c>
      <c r="D52" s="76">
        <f t="shared" si="5"/>
        <v>3210.1919632395598</v>
      </c>
      <c r="F52" s="98"/>
      <c r="G52" s="97"/>
      <c r="H52" s="153"/>
      <c r="I52" s="153"/>
      <c r="J52" s="153"/>
      <c r="K52" s="153"/>
    </row>
    <row r="53" spans="2:47" x14ac:dyDescent="0.2">
      <c r="B53" s="67" t="s">
        <v>28</v>
      </c>
      <c r="C53" s="337">
        <f t="shared" si="4"/>
        <v>1046.32272395115</v>
      </c>
      <c r="D53" s="76">
        <f t="shared" si="5"/>
        <v>1241.57363985859</v>
      </c>
      <c r="F53" s="98"/>
      <c r="G53" s="97"/>
      <c r="H53" s="153"/>
      <c r="I53" s="153"/>
      <c r="J53" s="153"/>
      <c r="K53" s="153"/>
    </row>
    <row r="54" spans="2:47" x14ac:dyDescent="0.2">
      <c r="B54" s="67" t="s">
        <v>24</v>
      </c>
      <c r="C54" s="337">
        <f t="shared" si="4"/>
        <v>596.48576796058205</v>
      </c>
      <c r="D54" s="76">
        <f t="shared" si="5"/>
        <v>441.54918173049703</v>
      </c>
    </row>
    <row r="55" spans="2:47" x14ac:dyDescent="0.2">
      <c r="B55" s="67" t="s">
        <v>199</v>
      </c>
      <c r="C55" s="337">
        <f t="shared" si="4"/>
        <v>1859.89457879258</v>
      </c>
      <c r="D55" s="76">
        <f t="shared" si="5"/>
        <v>1731.7371124880699</v>
      </c>
      <c r="Z55" s="154"/>
    </row>
    <row r="56" spans="2:47" x14ac:dyDescent="0.2">
      <c r="B56" s="67" t="s">
        <v>29</v>
      </c>
      <c r="C56" s="337">
        <f t="shared" si="4"/>
        <v>874.07834641565546</v>
      </c>
      <c r="D56" s="76">
        <f t="shared" si="5"/>
        <v>719.88578733052077</v>
      </c>
    </row>
    <row r="57" spans="2:47" x14ac:dyDescent="0.2">
      <c r="B57" s="67" t="s">
        <v>26</v>
      </c>
      <c r="C57" s="337">
        <f t="shared" si="4"/>
        <v>99.926989943817404</v>
      </c>
      <c r="D57" s="76">
        <f t="shared" si="5"/>
        <v>86.077873871067311</v>
      </c>
    </row>
    <row r="58" spans="2:47" x14ac:dyDescent="0.2">
      <c r="B58" s="67" t="s">
        <v>181</v>
      </c>
      <c r="C58" s="337">
        <f t="shared" si="4"/>
        <v>2177.5828933138446</v>
      </c>
      <c r="D58" s="76">
        <f t="shared" si="5"/>
        <v>1914.1090934677482</v>
      </c>
    </row>
    <row r="59" spans="2:47" x14ac:dyDescent="0.2">
      <c r="B59" s="151"/>
      <c r="C59" s="291"/>
      <c r="D59" s="286"/>
    </row>
    <row r="60" spans="2:47" x14ac:dyDescent="0.2">
      <c r="B60" s="67"/>
      <c r="C60" s="227"/>
    </row>
    <row r="61" spans="2:47" x14ac:dyDescent="0.2">
      <c r="B61" s="355"/>
      <c r="C61" s="76"/>
    </row>
    <row r="62" spans="2:47" x14ac:dyDescent="0.2">
      <c r="B62" s="355"/>
      <c r="C62" s="76"/>
    </row>
    <row r="63" spans="2:47" x14ac:dyDescent="0.2">
      <c r="B63" s="355"/>
      <c r="C63" s="87"/>
    </row>
    <row r="64" spans="2:47" x14ac:dyDescent="0.2">
      <c r="B64" s="355"/>
      <c r="C64" s="76"/>
      <c r="J64" s="85"/>
      <c r="K64" s="98"/>
    </row>
    <row r="65" spans="1:11" x14ac:dyDescent="0.2">
      <c r="B65" s="355"/>
      <c r="C65" s="76"/>
      <c r="J65" s="85"/>
      <c r="K65" s="98"/>
    </row>
    <row r="66" spans="1:11" x14ac:dyDescent="0.2">
      <c r="B66" s="355"/>
      <c r="C66" s="76"/>
      <c r="J66" s="85"/>
      <c r="K66" s="98"/>
    </row>
    <row r="67" spans="1:11" x14ac:dyDescent="0.2">
      <c r="B67" s="355"/>
      <c r="C67" s="76"/>
      <c r="J67" s="85"/>
      <c r="K67" s="98"/>
    </row>
    <row r="68" spans="1:11" x14ac:dyDescent="0.2">
      <c r="B68" s="355"/>
      <c r="C68" s="76"/>
      <c r="J68" s="85"/>
      <c r="K68" s="98"/>
    </row>
    <row r="69" spans="1:11" x14ac:dyDescent="0.2">
      <c r="B69" s="355"/>
      <c r="C69" s="194"/>
    </row>
    <row r="70" spans="1:11" x14ac:dyDescent="0.2">
      <c r="B70" s="67"/>
      <c r="C70" s="356"/>
    </row>
    <row r="71" spans="1:11" x14ac:dyDescent="0.2">
      <c r="B71" s="88"/>
    </row>
    <row r="74" spans="1:11" x14ac:dyDescent="0.2">
      <c r="A74" s="80"/>
      <c r="B74" s="80"/>
    </row>
    <row r="75" spans="1:11" x14ac:dyDescent="0.2">
      <c r="A75" s="67"/>
      <c r="B75" s="67"/>
    </row>
    <row r="76" spans="1:11" x14ac:dyDescent="0.2">
      <c r="A76" s="78" t="s">
        <v>118</v>
      </c>
      <c r="B76" s="78" t="s">
        <v>120</v>
      </c>
    </row>
    <row r="77" spans="1:11" x14ac:dyDescent="0.2">
      <c r="A77" s="196">
        <v>45586</v>
      </c>
      <c r="B77" s="196">
        <v>45681</v>
      </c>
    </row>
    <row r="78" spans="1:11" x14ac:dyDescent="0.2">
      <c r="A78" s="80"/>
      <c r="B78" s="80"/>
    </row>
    <row r="79" spans="1:11" x14ac:dyDescent="0.2">
      <c r="A79" s="78" t="s">
        <v>119</v>
      </c>
      <c r="B79" s="78" t="s">
        <v>121</v>
      </c>
    </row>
    <row r="80" spans="1:11" x14ac:dyDescent="0.2">
      <c r="A80" s="80" t="s">
        <v>185</v>
      </c>
      <c r="B80" s="80" t="s">
        <v>184</v>
      </c>
    </row>
    <row r="81" spans="1:62" x14ac:dyDescent="0.2">
      <c r="A81" s="57"/>
      <c r="B81" s="80"/>
    </row>
    <row r="82" spans="1:62" x14ac:dyDescent="0.2">
      <c r="A82" s="78" t="s">
        <v>34</v>
      </c>
      <c r="B82" s="78" t="s">
        <v>33</v>
      </c>
    </row>
    <row r="83" spans="1:62" x14ac:dyDescent="0.2">
      <c r="A83" s="81" t="s">
        <v>444</v>
      </c>
      <c r="B83" s="81" t="s">
        <v>445</v>
      </c>
    </row>
    <row r="84" spans="1:62" x14ac:dyDescent="0.2">
      <c r="A84" s="81" t="s">
        <v>446</v>
      </c>
      <c r="B84" s="81" t="s">
        <v>447</v>
      </c>
    </row>
    <row r="85" spans="1:62" x14ac:dyDescent="0.2">
      <c r="A85" s="81" t="s">
        <v>448</v>
      </c>
      <c r="B85" s="81" t="s">
        <v>420</v>
      </c>
    </row>
    <row r="86" spans="1:62" x14ac:dyDescent="0.2">
      <c r="B86" s="81"/>
    </row>
    <row r="88" spans="1:62" ht="38.25" x14ac:dyDescent="0.2">
      <c r="B88" s="136" t="s">
        <v>452</v>
      </c>
      <c r="C88" s="136" t="s">
        <v>132</v>
      </c>
      <c r="D88" s="136" t="s">
        <v>451</v>
      </c>
    </row>
    <row r="89" spans="1:62" x14ac:dyDescent="0.2">
      <c r="B89" s="136" t="s">
        <v>177</v>
      </c>
      <c r="C89" s="137">
        <v>6.4434236211631996E-2</v>
      </c>
      <c r="D89" s="137">
        <v>1.2056070295182356E-2</v>
      </c>
    </row>
    <row r="90" spans="1:62" x14ac:dyDescent="0.2">
      <c r="B90" s="289" t="s">
        <v>122</v>
      </c>
      <c r="C90" s="138">
        <v>5.6742004302593504E-2</v>
      </c>
      <c r="D90" s="138">
        <v>-7.2951739618406283E-3</v>
      </c>
    </row>
    <row r="91" spans="1:62" x14ac:dyDescent="0.2">
      <c r="B91" s="289" t="s">
        <v>123</v>
      </c>
      <c r="C91" s="138">
        <v>7.74381217430615E-2</v>
      </c>
      <c r="D91" s="138">
        <v>-0.19974995191382958</v>
      </c>
    </row>
    <row r="92" spans="1:62" x14ac:dyDescent="0.2">
      <c r="B92" s="289" t="s">
        <v>124</v>
      </c>
      <c r="C92" s="138">
        <v>2.9797498558242902E-2</v>
      </c>
      <c r="D92" s="138">
        <v>-1.3624926252943578E-2</v>
      </c>
    </row>
    <row r="93" spans="1:62" x14ac:dyDescent="0.2">
      <c r="B93" s="289" t="s">
        <v>178</v>
      </c>
      <c r="C93" s="138">
        <v>-0.15726084191806639</v>
      </c>
      <c r="D93" s="138">
        <v>-3.884471848125913E-2</v>
      </c>
    </row>
    <row r="94" spans="1:62" x14ac:dyDescent="0.2">
      <c r="B94" s="289" t="s">
        <v>126</v>
      </c>
      <c r="C94" s="138">
        <v>0.35089315673254212</v>
      </c>
      <c r="D94" s="138">
        <v>4.0174396716095261E-2</v>
      </c>
    </row>
    <row r="95" spans="1:62" x14ac:dyDescent="0.2">
      <c r="B95" s="289" t="s">
        <v>127</v>
      </c>
      <c r="C95" s="138">
        <v>7.4005150885967957E-2</v>
      </c>
      <c r="D95" s="138">
        <v>-9.1703259682628185E-2</v>
      </c>
      <c r="AQ95" s="90" t="s">
        <v>208</v>
      </c>
      <c r="AR95" s="75" t="s">
        <v>277</v>
      </c>
      <c r="AS95" s="75" t="s">
        <v>279</v>
      </c>
      <c r="AT95" s="75" t="s">
        <v>280</v>
      </c>
      <c r="AU95" s="75" t="s">
        <v>282</v>
      </c>
      <c r="AV95" s="75" t="s">
        <v>283</v>
      </c>
      <c r="AW95" s="75" t="s">
        <v>284</v>
      </c>
      <c r="AX95" s="75" t="s">
        <v>287</v>
      </c>
      <c r="AY95" s="75" t="s">
        <v>289</v>
      </c>
      <c r="AZ95" s="75" t="s">
        <v>290</v>
      </c>
      <c r="BA95" s="75" t="s">
        <v>291</v>
      </c>
      <c r="BB95" s="75" t="s">
        <v>293</v>
      </c>
      <c r="BC95" s="75" t="s">
        <v>308</v>
      </c>
      <c r="BD95" s="75" t="s">
        <v>311</v>
      </c>
      <c r="BE95" s="75" t="s">
        <v>399</v>
      </c>
      <c r="BF95" s="75" t="s">
        <v>400</v>
      </c>
      <c r="BG95" s="75" t="s">
        <v>403</v>
      </c>
      <c r="BH95" s="75" t="s">
        <v>404</v>
      </c>
      <c r="BI95" s="75" t="s">
        <v>418</v>
      </c>
      <c r="BJ95" s="75" t="s">
        <v>425</v>
      </c>
    </row>
    <row r="96" spans="1:62" x14ac:dyDescent="0.2">
      <c r="B96" s="289" t="s">
        <v>128</v>
      </c>
      <c r="C96" s="138">
        <v>0.21419030879455375</v>
      </c>
      <c r="D96" s="138">
        <v>2.0568828353603307E-2</v>
      </c>
      <c r="AQ96" s="310" t="s">
        <v>22</v>
      </c>
      <c r="AR96" s="75">
        <v>16.071300435983101</v>
      </c>
      <c r="AS96" s="75">
        <v>15.050853217457444</v>
      </c>
      <c r="AT96" s="75">
        <v>14.585055988086426</v>
      </c>
      <c r="AU96" s="75">
        <v>15.092501507463425</v>
      </c>
      <c r="AV96" s="75">
        <v>15.36165342614491</v>
      </c>
      <c r="AW96" s="75">
        <v>15.057368958579534</v>
      </c>
      <c r="AX96" s="75">
        <v>14.362671096924151</v>
      </c>
      <c r="AY96" s="75">
        <v>14.820829814184606</v>
      </c>
      <c r="AZ96" s="75">
        <v>15.191483698577702</v>
      </c>
      <c r="BA96" s="75">
        <v>14.590782777649309</v>
      </c>
      <c r="BB96" s="75">
        <v>13.989618438117185</v>
      </c>
      <c r="BC96" s="75">
        <v>14.545959139104948</v>
      </c>
      <c r="BD96" s="75">
        <v>14.91542525321108</v>
      </c>
      <c r="BE96" s="75">
        <v>14.319104271531364</v>
      </c>
      <c r="BF96" s="75">
        <v>13.684720519760276</v>
      </c>
      <c r="BG96" s="75">
        <v>14.263110206637617</v>
      </c>
      <c r="BH96" s="75">
        <v>15.653744142935917</v>
      </c>
      <c r="BI96" s="75">
        <v>15.061620994651872</v>
      </c>
      <c r="BJ96" s="75">
        <v>14.342926810491958</v>
      </c>
    </row>
    <row r="97" spans="2:104" x14ac:dyDescent="0.2">
      <c r="B97" s="289" t="s">
        <v>129</v>
      </c>
      <c r="C97" s="138">
        <v>0.16089054538561376</v>
      </c>
      <c r="D97" s="138">
        <v>3.8139966322510016E-2</v>
      </c>
      <c r="AQ97" s="73" t="s">
        <v>23</v>
      </c>
      <c r="AR97" s="75">
        <v>25.092843592253264</v>
      </c>
      <c r="AS97" s="75">
        <v>21.987849781354242</v>
      </c>
      <c r="AT97" s="75">
        <v>20.700823705749059</v>
      </c>
      <c r="AU97" s="75">
        <v>23.148948281678585</v>
      </c>
      <c r="AV97" s="75">
        <v>22.129131218186799</v>
      </c>
      <c r="AW97" s="75">
        <v>20.782354157042597</v>
      </c>
      <c r="AX97" s="75">
        <v>20.385778572807858</v>
      </c>
      <c r="AY97" s="75">
        <v>20.793700779413651</v>
      </c>
      <c r="AZ97" s="75">
        <v>21.625388677150298</v>
      </c>
      <c r="BA97" s="75">
        <v>18.54673212658318</v>
      </c>
      <c r="BB97" s="75">
        <v>17.313148452836053</v>
      </c>
      <c r="BC97" s="75">
        <v>19.463855731464474</v>
      </c>
      <c r="BD97" s="75">
        <v>20.453105847831942</v>
      </c>
      <c r="BE97" s="75">
        <v>17.131713205199905</v>
      </c>
      <c r="BF97" s="75">
        <v>17.479338593785702</v>
      </c>
      <c r="BG97" s="75">
        <v>21.473519057241322</v>
      </c>
      <c r="BH97" s="75">
        <v>23.04994378596173</v>
      </c>
      <c r="BI97" s="75">
        <v>20.198057380688546</v>
      </c>
      <c r="BJ97" s="75">
        <v>18.669141346027303</v>
      </c>
    </row>
    <row r="98" spans="2:104" x14ac:dyDescent="0.2">
      <c r="B98" s="289" t="s">
        <v>182</v>
      </c>
      <c r="C98" s="138">
        <v>0.1376482671469717</v>
      </c>
      <c r="D98" s="138">
        <v>-9.4281106562461234E-3</v>
      </c>
      <c r="AQ98" s="73" t="s">
        <v>0</v>
      </c>
      <c r="AR98" s="75">
        <v>7.0837950146682944</v>
      </c>
      <c r="AS98" s="75">
        <v>5.7865732194620962</v>
      </c>
      <c r="AT98" s="75">
        <v>5.0965694523284109</v>
      </c>
      <c r="AU98" s="75">
        <v>5.9000684139217068</v>
      </c>
      <c r="AV98" s="75">
        <v>6.4564891285716675</v>
      </c>
      <c r="AW98" s="75">
        <v>6.6896608852114481</v>
      </c>
      <c r="AX98" s="75">
        <v>5.9201285385750229</v>
      </c>
      <c r="AY98" s="75">
        <v>6.7163539180825387</v>
      </c>
      <c r="AZ98" s="75">
        <v>6.6722788868605667</v>
      </c>
      <c r="BA98" s="75">
        <v>5.4771316989422241</v>
      </c>
      <c r="BB98" s="75">
        <v>5.8597771358286854</v>
      </c>
      <c r="BC98" s="75">
        <v>6.3562068950562542</v>
      </c>
      <c r="BD98" s="75">
        <v>5.9719923806915522</v>
      </c>
      <c r="BE98" s="75">
        <v>5.8510230142797583</v>
      </c>
      <c r="BF98" s="75">
        <v>5.4465421839829666</v>
      </c>
      <c r="BG98" s="75">
        <v>5.932859879839449</v>
      </c>
      <c r="BH98" s="75">
        <v>5.9062370437389964</v>
      </c>
      <c r="BI98" s="75">
        <v>5.7646637495845514</v>
      </c>
      <c r="BJ98" s="75">
        <v>5.6221898871358391</v>
      </c>
    </row>
    <row r="99" spans="2:104" x14ac:dyDescent="0.2">
      <c r="AQ99" s="73" t="s">
        <v>28</v>
      </c>
      <c r="AR99" s="75">
        <v>33.15589059913102</v>
      </c>
      <c r="AS99" s="75">
        <v>25.461709216955917</v>
      </c>
      <c r="AT99" s="75">
        <v>21.739759523959801</v>
      </c>
      <c r="AU99" s="75">
        <v>31.05775664728942</v>
      </c>
      <c r="AV99" s="75">
        <v>37.398210943071625</v>
      </c>
      <c r="AW99" s="75">
        <v>27.650773047493605</v>
      </c>
      <c r="AX99" s="75">
        <v>22.020440874628829</v>
      </c>
      <c r="AY99" s="75">
        <v>36.09988396151104</v>
      </c>
      <c r="AZ99" s="75">
        <v>33.121431192448995</v>
      </c>
      <c r="BA99" s="75">
        <v>26.430848174968563</v>
      </c>
      <c r="BB99" s="75">
        <v>20.638248877668293</v>
      </c>
      <c r="BC99" s="75">
        <v>33.356375158997018</v>
      </c>
      <c r="BD99" s="75">
        <v>30.7767553392937</v>
      </c>
      <c r="BE99" s="75">
        <v>23.51897683499303</v>
      </c>
      <c r="BF99" s="75">
        <v>19.429947415627389</v>
      </c>
      <c r="BG99" s="75">
        <v>28.997070813591908</v>
      </c>
      <c r="BH99" s="75">
        <v>31.271442356046517</v>
      </c>
      <c r="BI99" s="75">
        <v>23.167051703571005</v>
      </c>
      <c r="BJ99" s="75">
        <v>15.974392732078627</v>
      </c>
    </row>
    <row r="100" spans="2:104" x14ac:dyDescent="0.2">
      <c r="AQ100" s="73" t="s">
        <v>24</v>
      </c>
      <c r="AR100" s="75">
        <v>1.2780312554154347</v>
      </c>
      <c r="AS100" s="75">
        <v>1.2490490252218875</v>
      </c>
      <c r="AT100" s="75">
        <v>1.3067949620490369</v>
      </c>
      <c r="AU100" s="75">
        <v>1.330486196493422</v>
      </c>
      <c r="AV100" s="75">
        <v>1.2543248907589537</v>
      </c>
      <c r="AW100" s="75">
        <v>1.3984816451673954</v>
      </c>
      <c r="AX100" s="75">
        <v>1.3366973988946953</v>
      </c>
      <c r="AY100" s="75">
        <v>1.2770157714319315</v>
      </c>
      <c r="AZ100" s="75">
        <v>1.1702077980603056</v>
      </c>
      <c r="BA100" s="75">
        <v>1.1468892689812209</v>
      </c>
      <c r="BB100" s="75">
        <v>1.1269524661811816</v>
      </c>
      <c r="BC100" s="75">
        <v>1.1428725188070845</v>
      </c>
      <c r="BD100" s="75">
        <v>1.0939042843652611</v>
      </c>
      <c r="BE100" s="75">
        <v>1.1253349764528684</v>
      </c>
      <c r="BF100" s="75">
        <v>1.1016696150960503</v>
      </c>
      <c r="BG100" s="75">
        <v>1.1337178091571243</v>
      </c>
      <c r="BH100" s="75">
        <v>1.5068025229401889</v>
      </c>
      <c r="BI100" s="75">
        <v>1.5673969581127829</v>
      </c>
      <c r="BJ100" s="75">
        <v>1.5602557362296157</v>
      </c>
    </row>
    <row r="101" spans="2:104" x14ac:dyDescent="0.2">
      <c r="R101" s="67"/>
      <c r="S101" s="67"/>
      <c r="T101" s="67"/>
      <c r="U101" s="67"/>
      <c r="V101" s="67"/>
      <c r="W101" s="67"/>
      <c r="X101" s="67"/>
      <c r="Y101" s="67"/>
      <c r="Z101" s="67"/>
      <c r="AA101" s="67"/>
      <c r="AB101" s="67"/>
      <c r="AC101" s="67"/>
      <c r="AD101" s="67"/>
      <c r="AE101" s="67"/>
      <c r="AF101" s="67"/>
      <c r="AG101" s="67"/>
      <c r="AQ101" s="73" t="s">
        <v>199</v>
      </c>
      <c r="AR101" s="75">
        <v>7.5133301739669891</v>
      </c>
      <c r="AS101" s="75">
        <v>5.5624945593875053</v>
      </c>
      <c r="AT101" s="75">
        <v>6.243980657820452</v>
      </c>
      <c r="AU101" s="75">
        <v>6.1281883060335938</v>
      </c>
      <c r="AV101" s="75">
        <v>6.1972858717997372</v>
      </c>
      <c r="AW101" s="75">
        <v>6.7984609992371112</v>
      </c>
      <c r="AX101" s="75">
        <v>6.7066646483823646</v>
      </c>
      <c r="AY101" s="75">
        <v>7.0403231498428331</v>
      </c>
      <c r="AZ101" s="75">
        <v>6.6690381628595441</v>
      </c>
      <c r="BA101" s="75">
        <v>7.0541429138969782</v>
      </c>
      <c r="BB101" s="75">
        <v>7.3815616962906008</v>
      </c>
      <c r="BC101" s="75">
        <v>8.0941685938380914</v>
      </c>
      <c r="BD101" s="75">
        <v>6.8691168360110693</v>
      </c>
      <c r="BE101" s="75">
        <v>6.8343684791214256</v>
      </c>
      <c r="BF101" s="75">
        <v>7.0856673997056872</v>
      </c>
      <c r="BG101" s="75">
        <v>7.4066214948425326</v>
      </c>
      <c r="BH101" s="75">
        <v>7.6717576106547982</v>
      </c>
      <c r="BI101" s="75">
        <v>7.7385522951190309</v>
      </c>
      <c r="BJ101" s="75">
        <v>7.7014268272984676</v>
      </c>
    </row>
    <row r="102" spans="2:104" x14ac:dyDescent="0.2">
      <c r="R102" s="227"/>
      <c r="S102" s="227"/>
      <c r="T102" s="227"/>
      <c r="U102" s="227"/>
      <c r="V102" s="227"/>
      <c r="W102" s="227"/>
      <c r="X102" s="227"/>
      <c r="Y102" s="227"/>
      <c r="Z102" s="227"/>
      <c r="AA102" s="227"/>
      <c r="AB102" s="227"/>
      <c r="AC102" s="227"/>
      <c r="AD102" s="227"/>
      <c r="AE102" s="227"/>
      <c r="AF102" s="227"/>
      <c r="AG102" s="67"/>
      <c r="AQ102" s="73" t="s">
        <v>29</v>
      </c>
      <c r="AR102" s="75">
        <v>0.35452174086456523</v>
      </c>
      <c r="AS102" s="75">
        <v>0.35274727775456172</v>
      </c>
      <c r="AT102" s="75">
        <v>0.36998994625998838</v>
      </c>
      <c r="AU102" s="75">
        <v>0.3675678509696082</v>
      </c>
      <c r="AV102" s="75">
        <v>0.33989173360211877</v>
      </c>
      <c r="AW102" s="75">
        <v>0.36504945737227606</v>
      </c>
      <c r="AX102" s="75">
        <v>0.35173637174483985</v>
      </c>
      <c r="AY102" s="75">
        <v>0.3359440059824827</v>
      </c>
      <c r="AZ102" s="75">
        <v>0.31796219706775208</v>
      </c>
      <c r="BA102" s="75">
        <v>0.3106024209672687</v>
      </c>
      <c r="BB102" s="75">
        <v>0.30381235899846071</v>
      </c>
      <c r="BC102" s="75">
        <v>0.30979242006420071</v>
      </c>
      <c r="BD102" s="75">
        <v>0.30262595365522338</v>
      </c>
      <c r="BE102" s="75">
        <v>0.30442219288652239</v>
      </c>
      <c r="BF102" s="75">
        <v>0.29365114718764868</v>
      </c>
      <c r="BG102" s="75">
        <v>0.30011194416226994</v>
      </c>
      <c r="BH102" s="75">
        <v>0.36017357835003916</v>
      </c>
      <c r="BI102" s="75">
        <v>0.36298524097362989</v>
      </c>
      <c r="BJ102" s="75">
        <v>0.35900864435686347</v>
      </c>
    </row>
    <row r="103" spans="2:104" x14ac:dyDescent="0.2">
      <c r="R103" s="194"/>
      <c r="S103" s="194"/>
      <c r="T103" s="194"/>
      <c r="U103" s="87"/>
      <c r="V103" s="87"/>
      <c r="W103" s="87"/>
      <c r="X103" s="87"/>
      <c r="Y103" s="87"/>
      <c r="Z103" s="87"/>
      <c r="AA103" s="87"/>
      <c r="AB103" s="87"/>
      <c r="AC103" s="87"/>
      <c r="AD103" s="87"/>
      <c r="AE103" s="87"/>
      <c r="AF103" s="87"/>
      <c r="AG103" s="67"/>
      <c r="AQ103" s="113" t="s">
        <v>26</v>
      </c>
      <c r="AR103" s="75">
        <v>7.2611695478291979E-2</v>
      </c>
      <c r="AS103" s="75">
        <v>6.2748642130783502E-2</v>
      </c>
      <c r="AT103" s="75">
        <v>6.4542120885300369E-2</v>
      </c>
      <c r="AU103" s="75">
        <v>6.8656269281649557E-2</v>
      </c>
      <c r="AV103" s="75">
        <v>6.7993187491910176E-2</v>
      </c>
      <c r="AW103" s="75">
        <v>6.4386989870887326E-2</v>
      </c>
      <c r="AX103" s="75">
        <v>6.3307214505277445E-2</v>
      </c>
      <c r="AY103" s="75">
        <v>6.655499108892457E-2</v>
      </c>
      <c r="AZ103" s="75">
        <v>6.5553769154060693E-2</v>
      </c>
      <c r="BA103" s="75">
        <v>5.7312825550262535E-2</v>
      </c>
      <c r="BB103" s="75">
        <v>5.6271285747238692E-2</v>
      </c>
      <c r="BC103" s="75">
        <v>6.2173877981232376E-2</v>
      </c>
      <c r="BD103" s="75">
        <v>6.4211330428066288E-2</v>
      </c>
      <c r="BE103" s="75">
        <v>5.679287551869304E-2</v>
      </c>
      <c r="BF103" s="75">
        <v>5.4809216091096666E-2</v>
      </c>
      <c r="BG103" s="75">
        <v>6.0558151109472755E-2</v>
      </c>
      <c r="BH103" s="75">
        <v>7.1533883427730094E-2</v>
      </c>
      <c r="BI103" s="75">
        <v>6.3952262734835924E-2</v>
      </c>
      <c r="BJ103" s="75">
        <v>6.3077256624048367E-2</v>
      </c>
    </row>
    <row r="104" spans="2:104" x14ac:dyDescent="0.2">
      <c r="R104" s="194"/>
      <c r="S104" s="194"/>
      <c r="T104" s="194"/>
      <c r="U104" s="87"/>
      <c r="V104" s="87"/>
      <c r="W104" s="87"/>
      <c r="X104" s="87"/>
      <c r="Y104" s="87"/>
      <c r="Z104" s="87"/>
      <c r="AA104" s="87"/>
      <c r="AB104" s="87"/>
      <c r="AC104" s="87"/>
      <c r="AD104" s="87"/>
      <c r="AE104" s="87"/>
      <c r="AF104" s="87"/>
      <c r="AG104" s="67"/>
    </row>
    <row r="105" spans="2:104" x14ac:dyDescent="0.2">
      <c r="R105" s="194"/>
      <c r="S105" s="194"/>
      <c r="T105" s="194"/>
      <c r="U105" s="87"/>
      <c r="V105" s="87"/>
      <c r="W105" s="87"/>
      <c r="X105" s="87"/>
      <c r="Y105" s="87"/>
      <c r="Z105" s="87"/>
      <c r="AA105" s="87"/>
      <c r="AB105" s="87"/>
      <c r="AC105" s="87"/>
      <c r="AD105" s="87"/>
      <c r="AE105" s="87"/>
      <c r="AF105" s="87"/>
      <c r="AG105" s="67"/>
    </row>
    <row r="106" spans="2:104" x14ac:dyDescent="0.2">
      <c r="AG106" s="67"/>
    </row>
    <row r="109" spans="2:104" x14ac:dyDescent="0.2">
      <c r="AP109" s="75">
        <v>17375.761477457225</v>
      </c>
      <c r="AQ109" s="75">
        <v>16647.312261167575</v>
      </c>
      <c r="AR109" s="75">
        <v>16149.312380542497</v>
      </c>
      <c r="AS109" s="75">
        <v>17947.44750143119</v>
      </c>
      <c r="AT109" s="75">
        <v>16509.115704995165</v>
      </c>
      <c r="AU109" s="75">
        <v>15114.835714063891</v>
      </c>
      <c r="AV109" s="75">
        <v>14214.110400030904</v>
      </c>
      <c r="AW109" s="75">
        <v>16831.618849563689</v>
      </c>
      <c r="AX109" s="75">
        <v>18998.620954852529</v>
      </c>
      <c r="AY109" s="75">
        <v>16274.958482857428</v>
      </c>
      <c r="AZ109" s="75">
        <v>15158.765804890427</v>
      </c>
      <c r="BA109" s="75">
        <v>18407.559552305884</v>
      </c>
      <c r="BB109" s="75">
        <v>17665.118610819973</v>
      </c>
      <c r="BC109" s="75">
        <v>15494.637745448346</v>
      </c>
      <c r="BD109" s="75">
        <v>14542.912490504772</v>
      </c>
      <c r="BE109" s="75">
        <v>15728.616691665919</v>
      </c>
      <c r="BF109" s="75">
        <v>16126.863235138491</v>
      </c>
      <c r="BG109" s="75">
        <v>14400.572008330755</v>
      </c>
      <c r="BH109" s="75">
        <v>13791.980451606571</v>
      </c>
      <c r="BI109" s="75">
        <v>15583.093618274143</v>
      </c>
      <c r="BJ109" s="75">
        <v>15921.307953619034</v>
      </c>
      <c r="BK109" s="75">
        <v>14308.782185959455</v>
      </c>
      <c r="BL109" s="75">
        <v>13687.293499818994</v>
      </c>
      <c r="BM109" s="75">
        <v>14515.909834922606</v>
      </c>
      <c r="BN109" s="75">
        <v>14617.100327978336</v>
      </c>
      <c r="BO109" s="75">
        <v>14032.587674127604</v>
      </c>
      <c r="BP109" s="75">
        <v>13642.036131977233</v>
      </c>
      <c r="BQ109" s="75">
        <v>14672.65956395731</v>
      </c>
      <c r="BR109" s="75">
        <v>15179.025394217912</v>
      </c>
      <c r="BS109" s="75">
        <v>14034.245283527216</v>
      </c>
      <c r="BT109" s="75">
        <v>13509.519635195555</v>
      </c>
      <c r="BU109" s="75">
        <v>14741.979521642183</v>
      </c>
      <c r="BV109" s="75">
        <v>15162.535875849584</v>
      </c>
      <c r="BW109" s="75">
        <v>14094.75016144268</v>
      </c>
      <c r="BX109" s="75">
        <v>13884.971294493093</v>
      </c>
      <c r="BY109" s="75">
        <v>15146.140374866693</v>
      </c>
      <c r="BZ109" s="75">
        <v>14491.703680839226</v>
      </c>
      <c r="CA109" s="75">
        <v>13952.43421580938</v>
      </c>
      <c r="CB109" s="75">
        <v>13729.788225159999</v>
      </c>
      <c r="CC109" s="75">
        <v>14639.799665600891</v>
      </c>
      <c r="CD109" s="75">
        <v>14429.762504665739</v>
      </c>
      <c r="CE109" s="75">
        <v>13747.757341536724</v>
      </c>
      <c r="CF109" s="75">
        <v>13445.321030167546</v>
      </c>
      <c r="CG109" s="75">
        <v>14352.444595656703</v>
      </c>
      <c r="CH109" s="75">
        <v>14202.975126429614</v>
      </c>
      <c r="CI109" s="75">
        <v>13469.790627508573</v>
      </c>
      <c r="CJ109" s="75">
        <v>13389.442186445371</v>
      </c>
      <c r="CK109" s="75">
        <v>13624.916183816864</v>
      </c>
      <c r="CL109" s="75">
        <v>12747.927900145054</v>
      </c>
      <c r="CM109" s="75">
        <v>11703.646288483997</v>
      </c>
      <c r="CN109" s="75">
        <v>11920.891538113883</v>
      </c>
      <c r="CO109" s="75">
        <v>12568.563967054994</v>
      </c>
      <c r="CP109" s="75">
        <v>12614.511567802383</v>
      </c>
      <c r="CQ109" s="75">
        <v>12762.759199080007</v>
      </c>
      <c r="CR109" s="75">
        <v>12404.124909217389</v>
      </c>
      <c r="CS109" s="75">
        <v>13248.853624053125</v>
      </c>
      <c r="CT109" s="75">
        <v>12404.929944844947</v>
      </c>
      <c r="CU109" s="75">
        <v>12360.926619779733</v>
      </c>
      <c r="CV109" s="75">
        <v>11830.701721551144</v>
      </c>
      <c r="CW109" s="75">
        <v>12816.615748947597</v>
      </c>
      <c r="CX109" s="75">
        <v>12323.295634580601</v>
      </c>
      <c r="CY109" s="75">
        <v>12148.03599154505</v>
      </c>
      <c r="CZ109" s="75">
        <v>11614.644694070434</v>
      </c>
    </row>
    <row r="117" spans="27:44" x14ac:dyDescent="0.2">
      <c r="AA117" s="132"/>
      <c r="AB117" s="132"/>
      <c r="AC117" s="132"/>
      <c r="AD117" s="132"/>
      <c r="AE117" s="132"/>
      <c r="AF117" s="132"/>
      <c r="AG117" s="132"/>
      <c r="AH117" s="132"/>
      <c r="AI117" s="132"/>
      <c r="AJ117" s="132"/>
      <c r="AK117" s="132"/>
      <c r="AL117" s="132"/>
      <c r="AM117" s="132"/>
      <c r="AN117" s="132"/>
      <c r="AO117" s="132"/>
      <c r="AQ117" s="132"/>
      <c r="AR117" s="132"/>
    </row>
    <row r="118" spans="27:44" x14ac:dyDescent="0.2">
      <c r="AA118" s="132"/>
      <c r="AB118" s="132"/>
      <c r="AC118" s="132"/>
      <c r="AD118" s="132"/>
      <c r="AE118" s="132"/>
      <c r="AF118" s="132"/>
      <c r="AG118" s="132"/>
      <c r="AH118" s="132"/>
      <c r="AI118" s="132"/>
      <c r="AJ118" s="132"/>
      <c r="AK118" s="132"/>
      <c r="AL118" s="132"/>
      <c r="AM118" s="132"/>
      <c r="AN118" s="132"/>
      <c r="AO118" s="132"/>
      <c r="AQ118" s="132"/>
      <c r="AR118" s="132"/>
    </row>
    <row r="119" spans="27:44" x14ac:dyDescent="0.2">
      <c r="AA119" s="132"/>
      <c r="AC119" s="75" t="s">
        <v>22</v>
      </c>
      <c r="AD119" s="75" t="s">
        <v>23</v>
      </c>
      <c r="AE119" s="75" t="s">
        <v>0</v>
      </c>
      <c r="AF119" s="75" t="s">
        <v>28</v>
      </c>
      <c r="AG119" s="75" t="s">
        <v>24</v>
      </c>
      <c r="AH119" s="75" t="s">
        <v>374</v>
      </c>
      <c r="AI119" s="75" t="s">
        <v>29</v>
      </c>
      <c r="AJ119" s="75" t="s">
        <v>26</v>
      </c>
      <c r="AK119" s="75" t="s">
        <v>181</v>
      </c>
      <c r="AL119" s="75" t="s">
        <v>30</v>
      </c>
      <c r="AQ119" s="132"/>
      <c r="AR119" s="132"/>
    </row>
    <row r="120" spans="27:44" x14ac:dyDescent="0.2">
      <c r="AA120" s="132"/>
      <c r="AB120" s="75" t="s">
        <v>83</v>
      </c>
      <c r="AC120" s="75">
        <v>2260.8479617171902</v>
      </c>
      <c r="AD120" s="75">
        <v>185.96165127883401</v>
      </c>
      <c r="AE120" s="75">
        <v>4578.8990688866506</v>
      </c>
      <c r="AF120" s="75">
        <v>3279.6954458625801</v>
      </c>
      <c r="AG120" s="75">
        <v>464.04375420818502</v>
      </c>
      <c r="AH120" s="75">
        <v>2607.9377426295</v>
      </c>
      <c r="AI120" s="75">
        <v>1035.2025572211267</v>
      </c>
      <c r="AJ120" s="75">
        <v>150.40802612779359</v>
      </c>
      <c r="AK120" s="75">
        <v>2719.7265102845222</v>
      </c>
      <c r="AL120" s="75">
        <v>17282.709956720872</v>
      </c>
      <c r="AM120" s="75">
        <v>17282.709956720872</v>
      </c>
      <c r="AQ120" s="132"/>
      <c r="AR120" s="132"/>
    </row>
    <row r="121" spans="27:44" x14ac:dyDescent="0.2">
      <c r="AA121" s="132"/>
      <c r="AB121" s="75" t="s">
        <v>84</v>
      </c>
      <c r="AC121" s="75">
        <v>2286.2568299816598</v>
      </c>
      <c r="AD121" s="75">
        <v>200.15552215303299</v>
      </c>
      <c r="AE121" s="75">
        <v>4425.9074773875946</v>
      </c>
      <c r="AF121" s="75">
        <v>2146.3421782063801</v>
      </c>
      <c r="AG121" s="75">
        <v>496.38727765972999</v>
      </c>
      <c r="AH121" s="75">
        <v>2799.1433038066898</v>
      </c>
      <c r="AI121" s="75">
        <v>1102.1460741562637</v>
      </c>
      <c r="AJ121" s="75">
        <v>141.24998879763291</v>
      </c>
      <c r="AK121" s="75">
        <v>2931.138463751628</v>
      </c>
      <c r="AL121" s="75">
        <v>16528.719948973048</v>
      </c>
      <c r="AM121" s="75">
        <v>16528.719948973048</v>
      </c>
      <c r="AQ121" s="132"/>
      <c r="AR121" s="132"/>
    </row>
    <row r="122" spans="27:44" x14ac:dyDescent="0.2">
      <c r="AA122" s="132"/>
      <c r="AB122" s="75" t="s">
        <v>85</v>
      </c>
      <c r="AC122" s="75">
        <v>2272.3812937518901</v>
      </c>
      <c r="AD122" s="75">
        <v>195.539623294124</v>
      </c>
      <c r="AE122" s="75">
        <v>4324.8401940107124</v>
      </c>
      <c r="AF122" s="75">
        <v>1827.9003200347399</v>
      </c>
      <c r="AG122" s="75">
        <v>485.30856401610902</v>
      </c>
      <c r="AH122" s="75">
        <v>2726.8003746343802</v>
      </c>
      <c r="AI122" s="75">
        <v>1078.6234586017242</v>
      </c>
      <c r="AJ122" s="75">
        <v>140.0215283113383</v>
      </c>
      <c r="AK122" s="75">
        <v>2975.1862631701679</v>
      </c>
      <c r="AL122" s="75">
        <v>16026.597966054936</v>
      </c>
      <c r="AM122" s="75">
        <v>16026.597966054936</v>
      </c>
      <c r="AQ122" s="132"/>
      <c r="AR122" s="132"/>
    </row>
    <row r="123" spans="27:44" x14ac:dyDescent="0.2">
      <c r="AA123" s="132"/>
      <c r="AB123" s="75" t="s">
        <v>86</v>
      </c>
      <c r="AC123" s="75">
        <v>2304.54587786923</v>
      </c>
      <c r="AD123" s="75">
        <v>194.73136794102101</v>
      </c>
      <c r="AE123" s="75">
        <v>4894.9854196781671</v>
      </c>
      <c r="AF123" s="75">
        <v>3144.5263484203901</v>
      </c>
      <c r="AG123" s="75">
        <v>504.87341958153701</v>
      </c>
      <c r="AH123" s="75">
        <v>2800.0148605306899</v>
      </c>
      <c r="AI123" s="75">
        <v>1059.3168549972156</v>
      </c>
      <c r="AJ123" s="75">
        <v>155.57313501229589</v>
      </c>
      <c r="AK123" s="75">
        <v>2820.7725341119622</v>
      </c>
      <c r="AL123" s="75">
        <v>17879.363400335838</v>
      </c>
      <c r="AM123" s="75">
        <v>17879.363400335838</v>
      </c>
      <c r="AQ123" s="132"/>
      <c r="AR123" s="132"/>
    </row>
    <row r="124" spans="27:44" x14ac:dyDescent="0.2">
      <c r="AA124" s="132"/>
      <c r="AB124" s="75" t="s">
        <v>87</v>
      </c>
      <c r="AC124" s="75">
        <v>2186.5657747621099</v>
      </c>
      <c r="AD124" s="75">
        <v>145.145797417891</v>
      </c>
      <c r="AE124" s="75">
        <v>3890.7150636183278</v>
      </c>
      <c r="AF124" s="75">
        <v>3587.52113440837</v>
      </c>
      <c r="AG124" s="75">
        <v>464.70736980569302</v>
      </c>
      <c r="AH124" s="75">
        <v>2325.81659710242</v>
      </c>
      <c r="AI124" s="75">
        <v>961.78788252823574</v>
      </c>
      <c r="AJ124" s="75">
        <v>146.5012365552432</v>
      </c>
      <c r="AK124" s="75">
        <v>2692.079324466773</v>
      </c>
      <c r="AL124" s="75">
        <v>16400.888403581055</v>
      </c>
      <c r="AM124" s="75">
        <v>16400.888403581055</v>
      </c>
      <c r="AQ124" s="132"/>
      <c r="AR124" s="132"/>
    </row>
    <row r="125" spans="27:44" x14ac:dyDescent="0.2">
      <c r="AA125" s="132"/>
      <c r="AB125" s="75" t="s">
        <v>88</v>
      </c>
      <c r="AC125" s="75">
        <v>2201.5147436315601</v>
      </c>
      <c r="AD125" s="75">
        <v>139.98404004589</v>
      </c>
      <c r="AE125" s="75">
        <v>3543.8095143772589</v>
      </c>
      <c r="AF125" s="75">
        <v>2069.2298357405298</v>
      </c>
      <c r="AG125" s="75">
        <v>481.65195397675001</v>
      </c>
      <c r="AH125" s="75">
        <v>2495.1776780933701</v>
      </c>
      <c r="AI125" s="75">
        <v>1030.5760118443118</v>
      </c>
      <c r="AJ125" s="75">
        <v>129.98392623609459</v>
      </c>
      <c r="AK125" s="75">
        <v>2927.1361003301222</v>
      </c>
      <c r="AL125" s="75">
        <v>15019.04982954066</v>
      </c>
      <c r="AM125" s="75">
        <v>15019.04982954066</v>
      </c>
      <c r="AQ125" s="132"/>
      <c r="AR125" s="132"/>
    </row>
    <row r="126" spans="27:44" x14ac:dyDescent="0.2">
      <c r="AA126" s="132"/>
      <c r="AB126" s="75" t="s">
        <v>89</v>
      </c>
      <c r="AC126" s="75">
        <v>2201.3596715257599</v>
      </c>
      <c r="AD126" s="75">
        <v>143.291071486974</v>
      </c>
      <c r="AE126" s="75">
        <v>3150.3886782325089</v>
      </c>
      <c r="AF126" s="75">
        <v>1528.9129660630899</v>
      </c>
      <c r="AG126" s="75">
        <v>479.64834758807802</v>
      </c>
      <c r="AH126" s="75">
        <v>2448.6500874427502</v>
      </c>
      <c r="AI126" s="75">
        <v>1037.1381343688547</v>
      </c>
      <c r="AJ126" s="75">
        <v>132.2922336331458</v>
      </c>
      <c r="AK126" s="75">
        <v>3003.9894308591902</v>
      </c>
      <c r="AL126" s="75">
        <v>14125.661164194773</v>
      </c>
      <c r="AM126" s="75">
        <v>14125.661164194773</v>
      </c>
      <c r="AQ126" s="132"/>
      <c r="AR126" s="132"/>
    </row>
    <row r="127" spans="27:44" x14ac:dyDescent="0.2">
      <c r="AA127" s="132"/>
      <c r="AB127" s="75" t="s">
        <v>90</v>
      </c>
      <c r="AC127" s="75">
        <v>2212.18751887299</v>
      </c>
      <c r="AD127" s="75">
        <v>212.55726535743599</v>
      </c>
      <c r="AE127" s="75">
        <v>3931.2703201741692</v>
      </c>
      <c r="AF127" s="75">
        <v>3447.6165426006501</v>
      </c>
      <c r="AG127" s="75">
        <v>493.18792594580998</v>
      </c>
      <c r="AH127" s="75">
        <v>2474.3483708339299</v>
      </c>
      <c r="AI127" s="75">
        <v>1033.6498211061162</v>
      </c>
      <c r="AJ127" s="75">
        <v>147.45706290804162</v>
      </c>
      <c r="AK127" s="75">
        <v>2779.5914579896903</v>
      </c>
      <c r="AL127" s="75">
        <v>16731.841494613655</v>
      </c>
      <c r="AM127" s="75">
        <v>16731.841494613655</v>
      </c>
      <c r="AQ127" s="132"/>
      <c r="AR127" s="132"/>
    </row>
    <row r="128" spans="27:44" x14ac:dyDescent="0.2">
      <c r="AA128" s="132"/>
      <c r="AB128" s="75" t="s">
        <v>91</v>
      </c>
      <c r="AC128" s="75">
        <v>2243.9006280213198</v>
      </c>
      <c r="AD128" s="75">
        <v>227.760978063436</v>
      </c>
      <c r="AE128" s="75">
        <v>4637.2066466998731</v>
      </c>
      <c r="AF128" s="75">
        <v>4923.59600502801</v>
      </c>
      <c r="AG128" s="75">
        <v>489.55007206152902</v>
      </c>
      <c r="AH128" s="75">
        <v>2432.1193743528302</v>
      </c>
      <c r="AI128" s="75">
        <v>1029.5501835271252</v>
      </c>
      <c r="AJ128" s="75">
        <v>158.40415030102952</v>
      </c>
      <c r="AK128" s="75">
        <v>2664.4245652543505</v>
      </c>
      <c r="AL128" s="75">
        <v>18806.547682377546</v>
      </c>
      <c r="AM128" s="75">
        <v>18806.547682377546</v>
      </c>
      <c r="AQ128" s="132"/>
      <c r="AR128" s="132"/>
    </row>
    <row r="129" spans="27:44" x14ac:dyDescent="0.2">
      <c r="AA129" s="132"/>
      <c r="AB129" s="75" t="s">
        <v>92</v>
      </c>
      <c r="AC129" s="75">
        <v>2233.4639366403599</v>
      </c>
      <c r="AD129" s="75">
        <v>210.47790338965899</v>
      </c>
      <c r="AE129" s="75">
        <v>4354.7528641913268</v>
      </c>
      <c r="AF129" s="75">
        <v>2482.98804943498</v>
      </c>
      <c r="AG129" s="75">
        <v>489.14241485752399</v>
      </c>
      <c r="AH129" s="75">
        <v>2426.7929927324599</v>
      </c>
      <c r="AI129" s="75">
        <v>1058.6817095019173</v>
      </c>
      <c r="AJ129" s="75">
        <v>126.3469313310447</v>
      </c>
      <c r="AK129" s="75">
        <v>2813.3031393795713</v>
      </c>
      <c r="AL129" s="75">
        <v>16195.941076718564</v>
      </c>
      <c r="AM129" s="75">
        <v>16195.941076718564</v>
      </c>
      <c r="AQ129" s="132"/>
      <c r="AR129" s="132"/>
    </row>
    <row r="130" spans="27:44" x14ac:dyDescent="0.2">
      <c r="AA130" s="132"/>
      <c r="AB130" s="75" t="s">
        <v>93</v>
      </c>
      <c r="AC130" s="75">
        <v>2247.8213854200699</v>
      </c>
      <c r="AD130" s="75">
        <v>204.82751104830399</v>
      </c>
      <c r="AE130" s="75">
        <v>4018.7284475192937</v>
      </c>
      <c r="AF130" s="75">
        <v>1575.3022041653201</v>
      </c>
      <c r="AG130" s="75">
        <v>496.86811789017702</v>
      </c>
      <c r="AH130" s="75">
        <v>2459.51760875228</v>
      </c>
      <c r="AI130" s="75">
        <v>1067.6805090360062</v>
      </c>
      <c r="AJ130" s="75">
        <v>127.8186956334837</v>
      </c>
      <c r="AK130" s="75">
        <v>2929.5238009118598</v>
      </c>
      <c r="AL130" s="75">
        <v>15128.082043224445</v>
      </c>
      <c r="AM130" s="75">
        <v>15128.082043224445</v>
      </c>
      <c r="AQ130" s="132"/>
      <c r="AR130" s="132"/>
    </row>
    <row r="131" spans="27:44" x14ac:dyDescent="0.2">
      <c r="AA131" s="132"/>
      <c r="AB131" s="75" t="s">
        <v>94</v>
      </c>
      <c r="AC131" s="75">
        <v>2305.4241940035399</v>
      </c>
      <c r="AD131" s="75">
        <v>234.064748464221</v>
      </c>
      <c r="AE131" s="75">
        <v>4523.7622568047555</v>
      </c>
      <c r="AF131" s="75">
        <v>4092.3591827878899</v>
      </c>
      <c r="AG131" s="75">
        <v>542.576624551804</v>
      </c>
      <c r="AH131" s="75">
        <v>2518.1163442205798</v>
      </c>
      <c r="AI131" s="75">
        <v>1102.4796102835446</v>
      </c>
      <c r="AJ131" s="75">
        <v>161.67999588814681</v>
      </c>
      <c r="AK131" s="75">
        <v>2788.5021259467162</v>
      </c>
      <c r="AL131" s="75">
        <v>18268.945105775801</v>
      </c>
      <c r="AM131" s="75">
        <v>18268.945105775801</v>
      </c>
      <c r="AQ131" s="132"/>
      <c r="AR131" s="132"/>
    </row>
    <row r="132" spans="27:44" x14ac:dyDescent="0.2">
      <c r="AA132" s="132"/>
      <c r="AB132" s="75" t="s">
        <v>95</v>
      </c>
      <c r="AC132" s="75">
        <v>2239.2737117394799</v>
      </c>
      <c r="AD132" s="75">
        <v>243.98254796478901</v>
      </c>
      <c r="AE132" s="75">
        <v>4406.1204862040404</v>
      </c>
      <c r="AF132" s="75">
        <v>4286.1767411810997</v>
      </c>
      <c r="AG132" s="75">
        <v>498.00489554798997</v>
      </c>
      <c r="AH132" s="75">
        <v>2142.80237583606</v>
      </c>
      <c r="AI132" s="75">
        <v>1044.4268409294289</v>
      </c>
      <c r="AJ132" s="75">
        <v>139.0788403445313</v>
      </c>
      <c r="AK132" s="75">
        <v>2498.7506211480559</v>
      </c>
      <c r="AL132" s="75">
        <v>17498.609075100503</v>
      </c>
      <c r="AM132" s="75">
        <v>17498.609075100503</v>
      </c>
      <c r="AQ132" s="132"/>
      <c r="AR132" s="132"/>
    </row>
    <row r="133" spans="27:44" x14ac:dyDescent="0.2">
      <c r="AA133" s="132"/>
      <c r="AB133" s="75" t="s">
        <v>96</v>
      </c>
      <c r="AC133" s="75">
        <v>2267.65189098366</v>
      </c>
      <c r="AD133" s="75">
        <v>204.716448015579</v>
      </c>
      <c r="AE133" s="75">
        <v>4137.3481192166037</v>
      </c>
      <c r="AF133" s="75">
        <v>2168.6984090986398</v>
      </c>
      <c r="AG133" s="75">
        <v>516.31342456355503</v>
      </c>
      <c r="AH133" s="75">
        <v>2223.5918105859701</v>
      </c>
      <c r="AI133" s="75">
        <v>1090.6859456478642</v>
      </c>
      <c r="AJ133" s="75">
        <v>119.48173415990391</v>
      </c>
      <c r="AK133" s="75">
        <v>2703.4899739818397</v>
      </c>
      <c r="AL133" s="75">
        <v>15431.975971105177</v>
      </c>
      <c r="AM133" s="75">
        <v>15431.975971105177</v>
      </c>
      <c r="AQ133" s="132"/>
      <c r="AR133" s="132"/>
    </row>
    <row r="134" spans="27:44" x14ac:dyDescent="0.2">
      <c r="AA134" s="132"/>
      <c r="AB134" s="75" t="s">
        <v>97</v>
      </c>
      <c r="AC134" s="75">
        <v>2254.5761984321998</v>
      </c>
      <c r="AD134" s="75">
        <v>214.15936270337099</v>
      </c>
      <c r="AE134" s="75">
        <v>3871.5771395937218</v>
      </c>
      <c r="AF134" s="75">
        <v>1521.5379404989101</v>
      </c>
      <c r="AG134" s="75">
        <v>510.87084573879099</v>
      </c>
      <c r="AH134" s="75">
        <v>2166.8570337158499</v>
      </c>
      <c r="AI134" s="75">
        <v>1078.7314665792098</v>
      </c>
      <c r="AJ134" s="75">
        <v>122.8480513040352</v>
      </c>
      <c r="AK134" s="75">
        <v>2741.6306020666025</v>
      </c>
      <c r="AL134" s="75">
        <v>14482.80377534232</v>
      </c>
      <c r="AM134" s="75">
        <v>14482.80377534232</v>
      </c>
      <c r="AQ134" s="132"/>
      <c r="AR134" s="132"/>
    </row>
    <row r="135" spans="27:44" x14ac:dyDescent="0.2">
      <c r="AA135" s="132"/>
      <c r="AB135" s="75" t="s">
        <v>98</v>
      </c>
      <c r="AC135" s="75">
        <v>2256.31385878009</v>
      </c>
      <c r="AD135" s="75">
        <v>222.060370837867</v>
      </c>
      <c r="AE135" s="75">
        <v>4122.2457311829203</v>
      </c>
      <c r="AF135" s="75">
        <v>2761.5321899252899</v>
      </c>
      <c r="AG135" s="75">
        <v>516.76897691685201</v>
      </c>
      <c r="AH135" s="75">
        <v>2050.5078613979399</v>
      </c>
      <c r="AI135" s="75">
        <v>1054.1407969709303</v>
      </c>
      <c r="AJ135" s="75">
        <v>130.79031465598462</v>
      </c>
      <c r="AK135" s="75">
        <v>2510.5720647108133</v>
      </c>
      <c r="AL135" s="75">
        <v>15624.926801612468</v>
      </c>
      <c r="AM135" s="75">
        <v>15624.926801612468</v>
      </c>
      <c r="AQ135" s="132"/>
      <c r="AR135" s="132"/>
    </row>
    <row r="136" spans="27:44" x14ac:dyDescent="0.2">
      <c r="AA136" s="132"/>
      <c r="AB136" s="75" t="s">
        <v>99</v>
      </c>
      <c r="AC136" s="75">
        <v>2217.0707045846302</v>
      </c>
      <c r="AD136" s="75">
        <v>253.192065355328</v>
      </c>
      <c r="AE136" s="75">
        <v>4164.5151583941406</v>
      </c>
      <c r="AF136" s="75">
        <v>3678.63135483936</v>
      </c>
      <c r="AG136" s="75">
        <v>497.88202272532999</v>
      </c>
      <c r="AH136" s="75">
        <v>1770.93002222626</v>
      </c>
      <c r="AI136" s="75">
        <v>962.76959877914953</v>
      </c>
      <c r="AJ136" s="75">
        <v>132.8819096531698</v>
      </c>
      <c r="AK136" s="75">
        <v>2406.0934241299719</v>
      </c>
      <c r="AL136" s="75">
        <v>16083.966260687341</v>
      </c>
      <c r="AM136" s="75">
        <v>16083.966260687341</v>
      </c>
      <c r="AQ136" s="132"/>
      <c r="AR136" s="132"/>
    </row>
    <row r="137" spans="27:44" x14ac:dyDescent="0.2">
      <c r="AA137" s="132"/>
      <c r="AB137" s="75" t="s">
        <v>100</v>
      </c>
      <c r="AC137" s="75">
        <v>2193.8776019709098</v>
      </c>
      <c r="AD137" s="75">
        <v>206.69960781454401</v>
      </c>
      <c r="AE137" s="75">
        <v>3941.718892231012</v>
      </c>
      <c r="AF137" s="75">
        <v>1978.61373553146</v>
      </c>
      <c r="AG137" s="75">
        <v>486.68364593732701</v>
      </c>
      <c r="AH137" s="75">
        <v>1863.7893254518599</v>
      </c>
      <c r="AI137" s="75">
        <v>981.9324471620414</v>
      </c>
      <c r="AJ137" s="75">
        <v>121.12165408357359</v>
      </c>
      <c r="AK137" s="75">
        <v>2560.6561305279997</v>
      </c>
      <c r="AL137" s="75">
        <v>14335.09304071073</v>
      </c>
      <c r="AM137" s="75">
        <v>14335.09304071073</v>
      </c>
      <c r="AQ137" s="132"/>
      <c r="AR137" s="132"/>
    </row>
    <row r="138" spans="27:44" x14ac:dyDescent="0.2">
      <c r="AA138" s="132"/>
      <c r="AB138" s="75" t="s">
        <v>101</v>
      </c>
      <c r="AC138" s="75">
        <v>2214.0187369618002</v>
      </c>
      <c r="AD138" s="75">
        <v>213.66483107296901</v>
      </c>
      <c r="AE138" s="75">
        <v>3577.3010578442399</v>
      </c>
      <c r="AF138" s="75">
        <v>1445.95367548949</v>
      </c>
      <c r="AG138" s="75">
        <v>494.82803847793502</v>
      </c>
      <c r="AH138" s="75">
        <v>1884.28414776311</v>
      </c>
      <c r="AI138" s="75">
        <v>981.84830655317774</v>
      </c>
      <c r="AJ138" s="75">
        <v>127.522799287989</v>
      </c>
      <c r="AK138" s="75">
        <v>2639.0460651828621</v>
      </c>
      <c r="AL138" s="75">
        <v>13578.467658633574</v>
      </c>
      <c r="AM138" s="75">
        <v>13578.467658633574</v>
      </c>
      <c r="AQ138" s="132"/>
      <c r="AR138" s="132"/>
    </row>
    <row r="139" spans="27:44" x14ac:dyDescent="0.2">
      <c r="AA139" s="132"/>
      <c r="AB139" s="75" t="s">
        <v>102</v>
      </c>
      <c r="AC139" s="75">
        <v>2225.0036416134799</v>
      </c>
      <c r="AD139" s="75">
        <v>238.61450563810999</v>
      </c>
      <c r="AE139" s="75">
        <v>4070.8339044385771</v>
      </c>
      <c r="AF139" s="75">
        <v>2911.84213146103</v>
      </c>
      <c r="AG139" s="75">
        <v>509.63433572384503</v>
      </c>
      <c r="AH139" s="75">
        <v>1940.78100334137</v>
      </c>
      <c r="AI139" s="75">
        <v>993.47909799549848</v>
      </c>
      <c r="AJ139" s="75">
        <v>140.25110690201859</v>
      </c>
      <c r="AK139" s="75">
        <v>2456.6459109326661</v>
      </c>
      <c r="AL139" s="75">
        <v>15487.085638046596</v>
      </c>
      <c r="AM139" s="75">
        <v>15487.085638046596</v>
      </c>
      <c r="AQ139" s="132"/>
      <c r="AR139" s="132"/>
    </row>
    <row r="140" spans="27:44" x14ac:dyDescent="0.2">
      <c r="AA140" s="132"/>
      <c r="AB140" s="75" t="s">
        <v>103</v>
      </c>
      <c r="AC140" s="75">
        <v>2197.8286320351699</v>
      </c>
      <c r="AD140" s="75">
        <v>228.86303511250301</v>
      </c>
      <c r="AE140" s="75">
        <v>3749.2021956992494</v>
      </c>
      <c r="AF140" s="75">
        <v>3749.4453415892599</v>
      </c>
      <c r="AG140" s="75">
        <v>481.104725613921</v>
      </c>
      <c r="AH140" s="75">
        <v>1882.76641789577</v>
      </c>
      <c r="AI140" s="75">
        <v>940.38159372153393</v>
      </c>
      <c r="AJ140" s="75">
        <v>118.97736921643491</v>
      </c>
      <c r="AK140" s="75">
        <v>2359.1445986442945</v>
      </c>
      <c r="AL140" s="75">
        <v>15707.713909528136</v>
      </c>
      <c r="AM140" s="75">
        <v>15707.713909528136</v>
      </c>
      <c r="AQ140" s="132"/>
      <c r="AR140" s="132"/>
    </row>
    <row r="141" spans="27:44" x14ac:dyDescent="0.2">
      <c r="AA141" s="132"/>
      <c r="AB141" s="75" t="s">
        <v>104</v>
      </c>
      <c r="AC141" s="75">
        <v>2202.9718173935498</v>
      </c>
      <c r="AD141" s="75">
        <v>216.60270495053999</v>
      </c>
      <c r="AE141" s="75">
        <v>3718.3902796817902</v>
      </c>
      <c r="AF141" s="75">
        <v>1954.4473245029601</v>
      </c>
      <c r="AG141" s="75">
        <v>494.00535329564701</v>
      </c>
      <c r="AH141" s="75">
        <v>2045.98821416282</v>
      </c>
      <c r="AI141" s="75">
        <v>984.64418700777856</v>
      </c>
      <c r="AJ141" s="75">
        <v>111.47524039449991</v>
      </c>
      <c r="AK141" s="75">
        <v>2568.3408407309457</v>
      </c>
      <c r="AL141" s="75">
        <v>14296.86596212053</v>
      </c>
      <c r="AM141" s="75">
        <v>14296.86596212053</v>
      </c>
      <c r="AQ141" s="132"/>
      <c r="AR141" s="132"/>
    </row>
    <row r="142" spans="27:44" x14ac:dyDescent="0.2">
      <c r="AA142" s="132"/>
      <c r="AB142" s="75" t="s">
        <v>105</v>
      </c>
      <c r="AC142" s="75">
        <v>2209.6929943516402</v>
      </c>
      <c r="AD142" s="75">
        <v>230.36078239076599</v>
      </c>
      <c r="AE142" s="75">
        <v>3547.3135442333837</v>
      </c>
      <c r="AF142" s="75">
        <v>1497.00731946122</v>
      </c>
      <c r="AG142" s="75">
        <v>497.36703518755297</v>
      </c>
      <c r="AH142" s="75">
        <v>1873.4859420871001</v>
      </c>
      <c r="AI142" s="75">
        <v>982.32852082190198</v>
      </c>
      <c r="AJ142" s="75">
        <v>112.29197741321209</v>
      </c>
      <c r="AK142" s="75">
        <v>2643.4645053761878</v>
      </c>
      <c r="AL142" s="75">
        <v>13593.312621322964</v>
      </c>
      <c r="AM142" s="75">
        <v>13593.312621322964</v>
      </c>
      <c r="AQ142" s="132"/>
      <c r="AR142" s="132"/>
    </row>
    <row r="143" spans="27:44" x14ac:dyDescent="0.2">
      <c r="AA143" s="132"/>
      <c r="AB143" s="75" t="s">
        <v>106</v>
      </c>
      <c r="AC143" s="75">
        <v>2203.98491675382</v>
      </c>
      <c r="AD143" s="75">
        <v>221.29434987884801</v>
      </c>
      <c r="AE143" s="75">
        <v>3769.1090045539099</v>
      </c>
      <c r="AF143" s="75">
        <v>2466.0048261868101</v>
      </c>
      <c r="AG143" s="75">
        <v>496.03634401571401</v>
      </c>
      <c r="AH143" s="75">
        <v>1853.5260727014099</v>
      </c>
      <c r="AI143" s="75">
        <v>957.01288006522793</v>
      </c>
      <c r="AJ143" s="75">
        <v>113.22539521439001</v>
      </c>
      <c r="AK143" s="75">
        <v>2398.0254717821363</v>
      </c>
      <c r="AL143" s="75">
        <v>14478.219261152266</v>
      </c>
      <c r="AM143" s="75">
        <v>14478.219261152266</v>
      </c>
      <c r="AQ143" s="132"/>
      <c r="AR143" s="132"/>
    </row>
    <row r="144" spans="27:44" x14ac:dyDescent="0.2">
      <c r="AA144" s="132"/>
      <c r="AB144" s="75" t="s">
        <v>107</v>
      </c>
      <c r="AC144" s="75">
        <v>2175.0129413234799</v>
      </c>
      <c r="AD144" s="75">
        <v>245.04492274139801</v>
      </c>
      <c r="AE144" s="75">
        <v>3698.9497986518745</v>
      </c>
      <c r="AF144" s="75">
        <v>2867.9816101667102</v>
      </c>
      <c r="AG144" s="75">
        <v>463.70807182802901</v>
      </c>
      <c r="AH144" s="75">
        <v>1740.15796804203</v>
      </c>
      <c r="AI144" s="75">
        <v>879.01950413366615</v>
      </c>
      <c r="AJ144" s="75">
        <v>109.6673691027551</v>
      </c>
      <c r="AK144" s="75">
        <v>2299.1525013244382</v>
      </c>
      <c r="AL144" s="75">
        <v>14478.694687314381</v>
      </c>
      <c r="AM144" s="75">
        <v>14478.694687314381</v>
      </c>
      <c r="AQ144" s="132"/>
      <c r="AR144" s="132"/>
    </row>
    <row r="145" spans="27:44" x14ac:dyDescent="0.2">
      <c r="AA145" s="132"/>
      <c r="AB145" s="75" t="s">
        <v>108</v>
      </c>
      <c r="AC145" s="75">
        <v>2191.3141029275198</v>
      </c>
      <c r="AD145" s="75">
        <v>219.40716564986101</v>
      </c>
      <c r="AE145" s="75">
        <v>3647.3254110973348</v>
      </c>
      <c r="AF145" s="75">
        <v>1878.7182346726499</v>
      </c>
      <c r="AG145" s="75">
        <v>471.89884039218202</v>
      </c>
      <c r="AH145" s="75">
        <v>1939.2839843685799</v>
      </c>
      <c r="AI145" s="75">
        <v>928.03486345218334</v>
      </c>
      <c r="AJ145" s="75">
        <v>102.56843274838441</v>
      </c>
      <c r="AK145" s="75">
        <v>2548.2187162920982</v>
      </c>
      <c r="AL145" s="75">
        <v>13926.769751600794</v>
      </c>
      <c r="AM145" s="75">
        <v>13926.769751600794</v>
      </c>
      <c r="AQ145" s="132"/>
      <c r="AR145" s="132"/>
    </row>
    <row r="146" spans="27:44" x14ac:dyDescent="0.2">
      <c r="AA146" s="132"/>
      <c r="AB146" s="75" t="s">
        <v>109</v>
      </c>
      <c r="AC146" s="75">
        <v>2210.0342426162301</v>
      </c>
      <c r="AD146" s="75">
        <v>225.665444976424</v>
      </c>
      <c r="AE146" s="75">
        <v>3491.0411009848749</v>
      </c>
      <c r="AF146" s="75">
        <v>1373.9029066133701</v>
      </c>
      <c r="AG146" s="75">
        <v>482.18073932396698</v>
      </c>
      <c r="AH146" s="75">
        <v>2147.1552713092401</v>
      </c>
      <c r="AI146" s="75">
        <v>926.33675496028241</v>
      </c>
      <c r="AJ146" s="75">
        <v>107.30431977747941</v>
      </c>
      <c r="AK146" s="75">
        <v>2616.2247083259176</v>
      </c>
      <c r="AL146" s="75">
        <v>13579.845488887788</v>
      </c>
      <c r="AM146" s="75">
        <v>13579.845488887788</v>
      </c>
      <c r="AQ146" s="132"/>
      <c r="AR146" s="132"/>
    </row>
    <row r="147" spans="27:44" x14ac:dyDescent="0.2">
      <c r="AA147" s="132"/>
      <c r="AB147" s="75" t="s">
        <v>110</v>
      </c>
      <c r="AC147" s="75">
        <v>2217.5206335256798</v>
      </c>
      <c r="AD147" s="75">
        <v>249.59666827851899</v>
      </c>
      <c r="AE147" s="75">
        <v>3816.4240839612444</v>
      </c>
      <c r="AF147" s="75">
        <v>2495.5675105076598</v>
      </c>
      <c r="AG147" s="75">
        <v>489.34044331709902</v>
      </c>
      <c r="AH147" s="75">
        <v>1878.4290776784001</v>
      </c>
      <c r="AI147" s="75">
        <v>916.73646108620619</v>
      </c>
      <c r="AJ147" s="75">
        <v>107.57168363080049</v>
      </c>
      <c r="AK147" s="75">
        <v>2407.4586273031337</v>
      </c>
      <c r="AL147" s="75">
        <v>14578.645189288742</v>
      </c>
      <c r="AM147" s="75">
        <v>14578.645189288742</v>
      </c>
      <c r="AQ147" s="132"/>
      <c r="AR147" s="132"/>
    </row>
    <row r="148" spans="27:44" x14ac:dyDescent="0.2">
      <c r="AA148" s="132"/>
      <c r="AB148" s="75" t="s">
        <v>111</v>
      </c>
      <c r="AC148" s="75">
        <v>2176.4861786469601</v>
      </c>
      <c r="AD148" s="75">
        <v>236.841274498384</v>
      </c>
      <c r="AE148" s="75">
        <v>3747.9568224310392</v>
      </c>
      <c r="AF148" s="75">
        <v>2942.0982170715602</v>
      </c>
      <c r="AG148" s="75">
        <v>473.10271430119798</v>
      </c>
      <c r="AH148" s="75">
        <v>2077.2653911974098</v>
      </c>
      <c r="AI148" s="75">
        <v>885.24955423139693</v>
      </c>
      <c r="AJ148" s="75">
        <v>103.14227139950501</v>
      </c>
      <c r="AK148" s="75">
        <v>2316.7946336917303</v>
      </c>
      <c r="AL148" s="75">
        <v>14958.937057469184</v>
      </c>
      <c r="AM148" s="75">
        <v>14958.937057469184</v>
      </c>
      <c r="AQ148" s="132"/>
      <c r="AR148" s="132"/>
    </row>
    <row r="149" spans="27:44" x14ac:dyDescent="0.2">
      <c r="AA149" s="132"/>
      <c r="AB149" s="75" t="s">
        <v>112</v>
      </c>
      <c r="AC149" s="75">
        <v>2199.20097866677</v>
      </c>
      <c r="AD149" s="75">
        <v>224.40956266843099</v>
      </c>
      <c r="AE149" s="75">
        <v>3994.8535694331413</v>
      </c>
      <c r="AF149" s="75">
        <v>1660.8782472272601</v>
      </c>
      <c r="AG149" s="75">
        <v>494.92683476661398</v>
      </c>
      <c r="AH149" s="75">
        <v>2020.6686404873001</v>
      </c>
      <c r="AI149" s="75">
        <v>925.76137663169834</v>
      </c>
      <c r="AJ149" s="75">
        <v>104.01366125770662</v>
      </c>
      <c r="AK149" s="75">
        <v>2569.3071903065174</v>
      </c>
      <c r="AL149" s="75">
        <v>14194.020061445437</v>
      </c>
      <c r="AM149" s="75">
        <v>14194.020061445437</v>
      </c>
      <c r="AQ149" s="132"/>
      <c r="AR149" s="132"/>
    </row>
    <row r="150" spans="27:44" x14ac:dyDescent="0.2">
      <c r="AA150" s="132"/>
      <c r="AB150" s="75" t="s">
        <v>179</v>
      </c>
      <c r="AC150" s="75">
        <v>2188.7557568297598</v>
      </c>
      <c r="AD150" s="75">
        <v>217.112940849925</v>
      </c>
      <c r="AE150" s="75">
        <v>3569.2812984909501</v>
      </c>
      <c r="AF150" s="75">
        <v>1194.3612757177</v>
      </c>
      <c r="AG150" s="75">
        <v>490.39572694153799</v>
      </c>
      <c r="AH150" s="75">
        <v>2120.5445437306798</v>
      </c>
      <c r="AI150" s="75">
        <v>919.26866069944253</v>
      </c>
      <c r="AJ150" s="75">
        <v>106.66237666386399</v>
      </c>
      <c r="AK150" s="75">
        <v>2661.1187660276537</v>
      </c>
      <c r="AL150" s="75">
        <v>13467.501345951514</v>
      </c>
      <c r="AM150" s="75">
        <v>13467.501345951514</v>
      </c>
      <c r="AQ150" s="132"/>
      <c r="AR150" s="132"/>
    </row>
    <row r="151" spans="27:44" x14ac:dyDescent="0.2">
      <c r="AA151" s="132"/>
      <c r="AB151" s="75" t="s">
        <v>180</v>
      </c>
      <c r="AC151" s="75">
        <v>2205.86255017553</v>
      </c>
      <c r="AD151" s="75">
        <v>240.04890869873799</v>
      </c>
      <c r="AE151" s="75">
        <v>3625.0683434695202</v>
      </c>
      <c r="AF151" s="75">
        <v>2387.2226593925898</v>
      </c>
      <c r="AG151" s="75">
        <v>508.381071268163</v>
      </c>
      <c r="AH151" s="75">
        <v>2001.8864837267399</v>
      </c>
      <c r="AI151" s="75">
        <v>918.26528008432842</v>
      </c>
      <c r="AJ151" s="75">
        <v>107.55278998568171</v>
      </c>
      <c r="AK151" s="75">
        <v>2471.9697198723607</v>
      </c>
      <c r="AL151" s="75">
        <v>14466.257806673651</v>
      </c>
      <c r="AM151" s="75">
        <v>14466.257806673651</v>
      </c>
      <c r="AQ151" s="132"/>
      <c r="AR151" s="132"/>
    </row>
    <row r="152" spans="27:44" x14ac:dyDescent="0.2">
      <c r="AA152" s="132"/>
      <c r="AB152" s="75" t="s">
        <v>194</v>
      </c>
      <c r="AC152" s="75">
        <v>2120.4370823434201</v>
      </c>
      <c r="AD152" s="75">
        <v>239.96051138396399</v>
      </c>
      <c r="AE152" s="75">
        <v>3803.7363156709275</v>
      </c>
      <c r="AF152" s="75">
        <v>3123.4829981223702</v>
      </c>
      <c r="AG152" s="75">
        <v>464.35113179975099</v>
      </c>
      <c r="AH152" s="75">
        <v>2147.1503704625902</v>
      </c>
      <c r="AI152" s="75">
        <v>839.22024469106964</v>
      </c>
      <c r="AJ152" s="75">
        <v>103.1211464161581</v>
      </c>
      <c r="AK152" s="75">
        <v>2271.120265930088</v>
      </c>
      <c r="AL152" s="75">
        <v>15112.580066820337</v>
      </c>
      <c r="AM152" s="75">
        <v>15112.580066820337</v>
      </c>
      <c r="AQ152" s="132"/>
      <c r="AR152" s="132"/>
    </row>
    <row r="153" spans="27:44" x14ac:dyDescent="0.2">
      <c r="AA153" s="132"/>
      <c r="AB153" s="75" t="s">
        <v>196</v>
      </c>
      <c r="AC153" s="75">
        <v>2150.3606970330902</v>
      </c>
      <c r="AD153" s="75">
        <v>218.60792312964301</v>
      </c>
      <c r="AE153" s="75">
        <v>3740.4241685074758</v>
      </c>
      <c r="AF153" s="75">
        <v>1761.89651161344</v>
      </c>
      <c r="AG153" s="75">
        <v>492.324030180161</v>
      </c>
      <c r="AH153" s="75">
        <v>2132.2873664621602</v>
      </c>
      <c r="AI153" s="75">
        <v>889.79871141445176</v>
      </c>
      <c r="AJ153" s="75">
        <v>100.38605482636959</v>
      </c>
      <c r="AK153" s="75">
        <v>2507.423866272426</v>
      </c>
      <c r="AL153" s="75">
        <v>13993.509329439219</v>
      </c>
      <c r="AM153" s="75">
        <v>13993.509329439219</v>
      </c>
      <c r="AQ153" s="132"/>
      <c r="AR153" s="132"/>
    </row>
    <row r="154" spans="27:44" x14ac:dyDescent="0.2">
      <c r="AA154" s="132"/>
      <c r="AB154" s="75" t="s">
        <v>198</v>
      </c>
      <c r="AC154" s="75">
        <v>2153.7349307676</v>
      </c>
      <c r="AD154" s="75">
        <v>227.676896765642</v>
      </c>
      <c r="AE154" s="75">
        <v>3692.2583339259786</v>
      </c>
      <c r="AF154" s="75">
        <v>1336.7482772957701</v>
      </c>
      <c r="AG154" s="75">
        <v>501.67126893220501</v>
      </c>
      <c r="AH154" s="75">
        <v>2359.9479060835401</v>
      </c>
      <c r="AI154" s="75">
        <v>902.76289361177498</v>
      </c>
      <c r="AJ154" s="75">
        <v>102.25135985072831</v>
      </c>
      <c r="AK154" s="75">
        <v>2581.8397357080798</v>
      </c>
      <c r="AL154" s="75">
        <v>13858.891602941319</v>
      </c>
      <c r="AM154" s="75">
        <v>13858.891602941319</v>
      </c>
      <c r="AQ154" s="132"/>
      <c r="AR154" s="132"/>
    </row>
    <row r="155" spans="27:44" x14ac:dyDescent="0.2">
      <c r="AA155" s="132"/>
      <c r="AB155" s="75" t="s">
        <v>200</v>
      </c>
      <c r="AC155" s="75">
        <v>2182.2935285254698</v>
      </c>
      <c r="AD155" s="75">
        <v>229.420861905007</v>
      </c>
      <c r="AE155" s="75">
        <v>3959.2266652033572</v>
      </c>
      <c r="AF155" s="75">
        <v>2434.8050068130601</v>
      </c>
      <c r="AG155" s="75">
        <v>521.20294905954995</v>
      </c>
      <c r="AH155" s="75">
        <v>2321.2509983156801</v>
      </c>
      <c r="AI155" s="75">
        <v>908.57419113961032</v>
      </c>
      <c r="AJ155" s="75">
        <v>106.56767181726511</v>
      </c>
      <c r="AK155" s="75">
        <v>2396.6246148277237</v>
      </c>
      <c r="AL155" s="75">
        <v>15059.966487606725</v>
      </c>
      <c r="AM155" s="75">
        <v>15059.966487606725</v>
      </c>
      <c r="AQ155" s="132"/>
      <c r="AR155" s="132"/>
    </row>
    <row r="156" spans="27:44" x14ac:dyDescent="0.2">
      <c r="AA156" s="132"/>
      <c r="AB156" s="75" t="s">
        <v>201</v>
      </c>
      <c r="AC156" s="75">
        <v>2132.2791406804299</v>
      </c>
      <c r="AD156" s="75">
        <v>241.99503638676299</v>
      </c>
      <c r="AE156" s="75">
        <v>3774.0786304702465</v>
      </c>
      <c r="AF156" s="75">
        <v>2617.3093170585998</v>
      </c>
      <c r="AG156" s="75">
        <v>445.61252166998497</v>
      </c>
      <c r="AH156" s="75">
        <v>2029.4453770402099</v>
      </c>
      <c r="AI156" s="75">
        <v>833.6473670511067</v>
      </c>
      <c r="AJ156" s="75">
        <v>99.045198500333896</v>
      </c>
      <c r="AK156" s="75">
        <v>2232.7247805670822</v>
      </c>
      <c r="AL156" s="75">
        <v>14406.137369424756</v>
      </c>
      <c r="AM156" s="75">
        <v>14406.137369424756</v>
      </c>
      <c r="AQ156" s="132"/>
      <c r="AR156" s="132"/>
    </row>
    <row r="157" spans="27:44" x14ac:dyDescent="0.2">
      <c r="AA157" s="132"/>
      <c r="AB157" s="75" t="s">
        <v>205</v>
      </c>
      <c r="AC157" s="75">
        <v>2159.6673060459898</v>
      </c>
      <c r="AD157" s="75">
        <v>233.092499779056</v>
      </c>
      <c r="AE157" s="75">
        <v>3718.9968394686216</v>
      </c>
      <c r="AF157" s="75">
        <v>1744.3491380514999</v>
      </c>
      <c r="AG157" s="75">
        <v>485.33129971429298</v>
      </c>
      <c r="AH157" s="75">
        <v>2085.6650565489099</v>
      </c>
      <c r="AI157" s="75">
        <v>885.67865886072502</v>
      </c>
      <c r="AJ157" s="75">
        <v>97.453000192314789</v>
      </c>
      <c r="AK157" s="75">
        <v>2485.2599073649872</v>
      </c>
      <c r="AL157" s="75">
        <v>13895.493706026396</v>
      </c>
      <c r="AM157" s="75">
        <v>13895.493706026396</v>
      </c>
      <c r="AQ157" s="132"/>
      <c r="AR157" s="132"/>
    </row>
    <row r="158" spans="27:44" x14ac:dyDescent="0.2">
      <c r="AA158" s="132"/>
      <c r="AB158" s="75" t="s">
        <v>209</v>
      </c>
      <c r="AC158" s="75">
        <v>2183.91141956103</v>
      </c>
      <c r="AD158" s="75">
        <v>227.446551360694</v>
      </c>
      <c r="AE158" s="75">
        <v>3610.2065800610972</v>
      </c>
      <c r="AF158" s="75">
        <v>1500.85721405441</v>
      </c>
      <c r="AG158" s="75">
        <v>486.40532049146498</v>
      </c>
      <c r="AH158" s="75">
        <v>2150.25109561829</v>
      </c>
      <c r="AI158" s="75">
        <v>888.1448836870112</v>
      </c>
      <c r="AJ158" s="75">
        <v>99.034631494440802</v>
      </c>
      <c r="AK158" s="75">
        <v>2539.3765577181953</v>
      </c>
      <c r="AL158" s="75">
        <v>13685.634254046634</v>
      </c>
      <c r="AM158" s="75">
        <v>13685.634254046634</v>
      </c>
      <c r="AQ158" s="132"/>
      <c r="AR158" s="132"/>
    </row>
    <row r="159" spans="27:44" x14ac:dyDescent="0.2">
      <c r="AA159" s="132"/>
      <c r="AB159" s="75" t="s">
        <v>211</v>
      </c>
      <c r="AC159" s="75">
        <v>2182.1803157658001</v>
      </c>
      <c r="AD159" s="75">
        <v>225.97086755343801</v>
      </c>
      <c r="AE159" s="75">
        <v>3906.4024381078284</v>
      </c>
      <c r="AF159" s="75">
        <v>2316.0798440691901</v>
      </c>
      <c r="AG159" s="75">
        <v>476.07530241718001</v>
      </c>
      <c r="AH159" s="75">
        <v>2104.43480173743</v>
      </c>
      <c r="AI159" s="75">
        <v>865.71864308102101</v>
      </c>
      <c r="AJ159" s="75">
        <v>99.462420828048806</v>
      </c>
      <c r="AK159" s="75">
        <v>2344.42559463414</v>
      </c>
      <c r="AL159" s="75">
        <v>14520.750228194076</v>
      </c>
      <c r="AM159" s="75">
        <v>14520.750228194076</v>
      </c>
      <c r="AQ159" s="132"/>
      <c r="AR159" s="132"/>
    </row>
    <row r="160" spans="27:44" x14ac:dyDescent="0.2">
      <c r="AA160" s="132"/>
      <c r="AB160" s="75" t="s">
        <v>251</v>
      </c>
      <c r="AC160" s="75">
        <v>2031.9348561355901</v>
      </c>
      <c r="AD160" s="75">
        <v>244.627883614458</v>
      </c>
      <c r="AE160" s="75">
        <v>3829.4938029590107</v>
      </c>
      <c r="AF160" s="75">
        <v>2887.2092785591199</v>
      </c>
      <c r="AG160" s="75">
        <v>430.268895745718</v>
      </c>
      <c r="AH160" s="75">
        <v>1893.9239181793801</v>
      </c>
      <c r="AI160" s="75">
        <v>807.88413389395794</v>
      </c>
      <c r="AJ160" s="75">
        <v>95.047076992414304</v>
      </c>
      <c r="AK160" s="75">
        <v>2114.4378535780397</v>
      </c>
      <c r="AL160" s="75">
        <v>14334.827672809848</v>
      </c>
      <c r="AM160" s="75">
        <v>14334.827672809848</v>
      </c>
      <c r="AQ160" s="132"/>
      <c r="AR160" s="132"/>
    </row>
    <row r="161" spans="27:44" x14ac:dyDescent="0.2">
      <c r="AA161" s="132"/>
      <c r="AB161" s="75" t="s">
        <v>263</v>
      </c>
      <c r="AC161" s="75">
        <v>2074.1174400668101</v>
      </c>
      <c r="AD161" s="75">
        <v>210.16715009718601</v>
      </c>
      <c r="AE161" s="75">
        <v>3792.3398055101579</v>
      </c>
      <c r="AF161" s="75">
        <v>1624.35517878512</v>
      </c>
      <c r="AG161" s="75">
        <v>483.236834621703</v>
      </c>
      <c r="AH161" s="75">
        <v>2127.3069930490401</v>
      </c>
      <c r="AI161" s="75">
        <v>874.81787638280548</v>
      </c>
      <c r="AJ161" s="75">
        <v>94.817074412462006</v>
      </c>
      <c r="AK161" s="75">
        <v>2373.6464513582082</v>
      </c>
      <c r="AL161" s="75">
        <v>13654.804822182052</v>
      </c>
      <c r="AM161" s="75">
        <v>13654.804822182052</v>
      </c>
      <c r="AQ161" s="132"/>
      <c r="AR161" s="132"/>
    </row>
    <row r="162" spans="27:44" x14ac:dyDescent="0.2">
      <c r="AA162" s="132"/>
      <c r="AB162" s="75" t="s">
        <v>264</v>
      </c>
      <c r="AC162" s="75">
        <v>2094.5269106764299</v>
      </c>
      <c r="AD162" s="75">
        <v>215.70792004063199</v>
      </c>
      <c r="AE162" s="75">
        <v>3554.1754252085852</v>
      </c>
      <c r="AF162" s="75">
        <v>1384.4165537935201</v>
      </c>
      <c r="AG162" s="75">
        <v>487.26543592574802</v>
      </c>
      <c r="AH162" s="75">
        <v>2191.3523118858802</v>
      </c>
      <c r="AI162" s="75">
        <v>886.5842857853263</v>
      </c>
      <c r="AJ162" s="75">
        <v>97.980704546761899</v>
      </c>
      <c r="AK162" s="75">
        <v>2475.3420982854923</v>
      </c>
      <c r="AL162" s="75">
        <v>13387.351646148374</v>
      </c>
      <c r="AM162" s="75">
        <v>13387.351646148374</v>
      </c>
      <c r="AQ162" s="132"/>
      <c r="AR162" s="132"/>
    </row>
    <row r="163" spans="27:44" x14ac:dyDescent="0.2">
      <c r="AA163" s="132"/>
      <c r="AB163" s="75" t="s">
        <v>269</v>
      </c>
      <c r="AC163" s="75">
        <v>2077.6449677266501</v>
      </c>
      <c r="AD163" s="75">
        <v>211.22687563246799</v>
      </c>
      <c r="AE163" s="75">
        <v>3845.8510686203995</v>
      </c>
      <c r="AF163" s="75">
        <v>2393.5560506368902</v>
      </c>
      <c r="AG163" s="75">
        <v>466.62424088530503</v>
      </c>
      <c r="AH163" s="75">
        <v>2048.8625662741001</v>
      </c>
      <c r="AI163" s="75">
        <v>850.57436637417834</v>
      </c>
      <c r="AJ163" s="75">
        <v>97.238344759406203</v>
      </c>
      <c r="AK163" s="75">
        <v>2266.5879206190598</v>
      </c>
      <c r="AL163" s="75">
        <v>14258.166410477737</v>
      </c>
      <c r="AM163" s="75">
        <v>14258.166410477737</v>
      </c>
      <c r="AQ163" s="132"/>
      <c r="AR163" s="132"/>
    </row>
    <row r="164" spans="27:44" x14ac:dyDescent="0.2">
      <c r="AA164" s="132"/>
      <c r="AB164" s="75" t="s">
        <v>270</v>
      </c>
      <c r="AC164" s="75">
        <v>2045.66318001236</v>
      </c>
      <c r="AD164" s="75">
        <v>217.084891815193</v>
      </c>
      <c r="AE164" s="75">
        <v>3826.3102857528875</v>
      </c>
      <c r="AF164" s="75">
        <v>2632.1994918784999</v>
      </c>
      <c r="AG164" s="75">
        <v>447.27456641814001</v>
      </c>
      <c r="AH164" s="75">
        <v>1869.4041923484699</v>
      </c>
      <c r="AI164" s="75">
        <v>810.22635170957426</v>
      </c>
      <c r="AJ164" s="75">
        <v>106.3025770633856</v>
      </c>
      <c r="AK164" s="75">
        <v>2045.1901250725964</v>
      </c>
      <c r="AL164" s="75">
        <v>13999.655479562076</v>
      </c>
      <c r="AM164" s="75">
        <v>13999.655479562076</v>
      </c>
      <c r="AQ164" s="132"/>
      <c r="AR164" s="132"/>
    </row>
    <row r="165" spans="27:44" x14ac:dyDescent="0.2">
      <c r="AA165" s="132"/>
      <c r="AB165" s="75" t="s">
        <v>271</v>
      </c>
      <c r="AC165" s="75">
        <v>2086.9296505280399</v>
      </c>
      <c r="AD165" s="75">
        <v>217.64714450134201</v>
      </c>
      <c r="AE165" s="75">
        <v>3812.504667272357</v>
      </c>
      <c r="AF165" s="75">
        <v>1315.12649399418</v>
      </c>
      <c r="AG165" s="75">
        <v>502.59688782664</v>
      </c>
      <c r="AH165" s="75">
        <v>2096.1410841992101</v>
      </c>
      <c r="AI165" s="75">
        <v>877.99496705583124</v>
      </c>
      <c r="AJ165" s="75">
        <v>100.41085758123801</v>
      </c>
      <c r="AK165" s="75">
        <v>2301.2385628707812</v>
      </c>
      <c r="AL165" s="75">
        <v>13310.590437502298</v>
      </c>
      <c r="AM165" s="75">
        <v>13310.590437502298</v>
      </c>
      <c r="AQ165" s="132"/>
      <c r="AR165" s="132"/>
    </row>
    <row r="166" spans="27:44" x14ac:dyDescent="0.2">
      <c r="AA166" s="132"/>
      <c r="AB166" s="75" t="s">
        <v>272</v>
      </c>
      <c r="AC166" s="75">
        <v>2109.5740438634798</v>
      </c>
      <c r="AD166" s="75">
        <v>226.91278830240901</v>
      </c>
      <c r="AE166" s="75">
        <v>3713.7610843929388</v>
      </c>
      <c r="AF166" s="75">
        <v>1236.0262777610601</v>
      </c>
      <c r="AG166" s="75">
        <v>506.53925578616401</v>
      </c>
      <c r="AH166" s="75">
        <v>2169.6506661888002</v>
      </c>
      <c r="AI166" s="75">
        <v>889.79941774289841</v>
      </c>
      <c r="AJ166" s="75">
        <v>101.0999981141228</v>
      </c>
      <c r="AK166" s="75">
        <v>2397.2791540770959</v>
      </c>
      <c r="AL166" s="75">
        <v>13350.642686228968</v>
      </c>
      <c r="AM166" s="75">
        <v>13350.642686228968</v>
      </c>
      <c r="AQ166" s="132"/>
      <c r="AR166" s="132"/>
    </row>
    <row r="167" spans="27:44" x14ac:dyDescent="0.2">
      <c r="AA167" s="132"/>
      <c r="AB167" s="75" t="s">
        <v>274</v>
      </c>
      <c r="AC167" s="75">
        <v>2093.8996354705901</v>
      </c>
      <c r="AD167" s="75">
        <v>232.70087888718999</v>
      </c>
      <c r="AE167" s="75">
        <v>3686.9203710259194</v>
      </c>
      <c r="AF167" s="75">
        <v>1877.7064647145601</v>
      </c>
      <c r="AG167" s="75">
        <v>485.17898696643903</v>
      </c>
      <c r="AH167" s="75">
        <v>1992.3050636948699</v>
      </c>
      <c r="AI167" s="75">
        <v>853.06672202485868</v>
      </c>
      <c r="AJ167" s="75">
        <v>104.7238035730999</v>
      </c>
      <c r="AK167" s="75">
        <v>2196.1986050902901</v>
      </c>
      <c r="AL167" s="75">
        <v>13522.700592284156</v>
      </c>
      <c r="AM167" s="75">
        <v>13522.700592284156</v>
      </c>
      <c r="AQ167" s="132"/>
      <c r="AR167" s="132"/>
    </row>
    <row r="168" spans="27:44" x14ac:dyDescent="0.2">
      <c r="AA168" s="132"/>
      <c r="AB168" s="75" t="s">
        <v>277</v>
      </c>
      <c r="AC168" s="75">
        <v>2073.1977562418201</v>
      </c>
      <c r="AD168" s="75">
        <v>238.38201412640601</v>
      </c>
      <c r="AE168" s="75">
        <v>3864.2101805015545</v>
      </c>
      <c r="AF168" s="75">
        <v>1913.09488756986</v>
      </c>
      <c r="AG168" s="75">
        <v>467.50383323096599</v>
      </c>
      <c r="AH168" s="75">
        <v>1788.9239144215401</v>
      </c>
      <c r="AI168" s="75">
        <v>780.40870816516747</v>
      </c>
      <c r="AJ168" s="75">
        <v>106.6157524707761</v>
      </c>
      <c r="AK168" s="75">
        <v>2009.4789216480215</v>
      </c>
      <c r="AL168" s="75">
        <v>13241.816032683941</v>
      </c>
      <c r="AM168" s="75">
        <v>13241.816032683941</v>
      </c>
      <c r="AQ168" s="132"/>
      <c r="AR168" s="132"/>
    </row>
    <row r="169" spans="27:44" x14ac:dyDescent="0.2">
      <c r="AA169" s="132"/>
      <c r="AB169" s="75" t="s">
        <v>279</v>
      </c>
      <c r="AC169" s="75">
        <v>2061.9668907916698</v>
      </c>
      <c r="AD169" s="75">
        <v>217.679712835407</v>
      </c>
      <c r="AE169" s="75">
        <v>3160.0476351482503</v>
      </c>
      <c r="AF169" s="75">
        <v>1484.41764734853</v>
      </c>
      <c r="AG169" s="75">
        <v>466.51981092037499</v>
      </c>
      <c r="AH169" s="75">
        <v>1295.5049828813501</v>
      </c>
      <c r="AI169" s="75">
        <v>768.17774676610895</v>
      </c>
      <c r="AJ169" s="75">
        <v>92.460124179709496</v>
      </c>
      <c r="AK169" s="75">
        <v>2037.3824826602402</v>
      </c>
      <c r="AL169" s="75">
        <v>11584.157087387559</v>
      </c>
      <c r="AM169" s="75">
        <v>11584.157087387559</v>
      </c>
      <c r="AQ169" s="132"/>
      <c r="AR169" s="132"/>
    </row>
    <row r="170" spans="27:44" x14ac:dyDescent="0.2">
      <c r="AA170" s="132"/>
      <c r="AB170" s="75" t="s">
        <v>280</v>
      </c>
      <c r="AC170" s="75">
        <v>2106.0820846796801</v>
      </c>
      <c r="AD170" s="75">
        <v>219.42873128094001</v>
      </c>
      <c r="AE170" s="75">
        <v>2824.5187904804047</v>
      </c>
      <c r="AF170" s="75">
        <v>1308.7335233423801</v>
      </c>
      <c r="AG170" s="75">
        <v>495.27529061658498</v>
      </c>
      <c r="AH170" s="75">
        <v>1465.46226039046</v>
      </c>
      <c r="AI170" s="75">
        <v>818.3437631378423</v>
      </c>
      <c r="AJ170" s="75">
        <v>97.406968840095303</v>
      </c>
      <c r="AK170" s="75">
        <v>2259.0331399125139</v>
      </c>
      <c r="AL170" s="75">
        <v>11594.28459793109</v>
      </c>
      <c r="AM170" s="75">
        <v>11594.28459793109</v>
      </c>
      <c r="AQ170" s="132"/>
      <c r="AR170" s="132"/>
    </row>
    <row r="171" spans="27:44" x14ac:dyDescent="0.2">
      <c r="AA171" s="132"/>
      <c r="AB171" s="75" t="s">
        <v>282</v>
      </c>
      <c r="AC171" s="75">
        <v>2108.4224605926402</v>
      </c>
      <c r="AD171" s="75">
        <v>229.17458798861799</v>
      </c>
      <c r="AE171" s="75">
        <v>3183.6769161521529</v>
      </c>
      <c r="AF171" s="75">
        <v>1819.98453953116</v>
      </c>
      <c r="AG171" s="75">
        <v>500.79500436012398</v>
      </c>
      <c r="AH171" s="75">
        <v>1410.0961292183299</v>
      </c>
      <c r="AI171" s="75">
        <v>799.93791406515834</v>
      </c>
      <c r="AJ171" s="75">
        <v>101.65933792533849</v>
      </c>
      <c r="AK171" s="75">
        <v>2039.0858890375862</v>
      </c>
      <c r="AL171" s="75">
        <v>12192.832615457168</v>
      </c>
      <c r="AM171" s="75">
        <v>12192.832615457168</v>
      </c>
      <c r="AQ171" s="132"/>
      <c r="AR171" s="132"/>
    </row>
    <row r="172" spans="27:44" x14ac:dyDescent="0.2">
      <c r="AA172" s="132"/>
      <c r="AB172" s="75" t="s">
        <v>283</v>
      </c>
      <c r="AC172" s="75">
        <v>2021.59359088067</v>
      </c>
      <c r="AD172" s="75">
        <v>221.29131218186799</v>
      </c>
      <c r="AE172" s="75">
        <v>3478.1106935615576</v>
      </c>
      <c r="AF172" s="75">
        <v>2187.79534016969</v>
      </c>
      <c r="AG172" s="75">
        <v>461.46612731021901</v>
      </c>
      <c r="AH172" s="75">
        <v>1417.9390074677799</v>
      </c>
      <c r="AI172" s="75">
        <v>723.56152249219031</v>
      </c>
      <c r="AJ172" s="75">
        <v>100.1471658568345</v>
      </c>
      <c r="AK172" s="75">
        <v>1879.7464676593975</v>
      </c>
      <c r="AL172" s="75">
        <v>12491.650694658638</v>
      </c>
      <c r="AM172" s="75">
        <v>12491.650694658638</v>
      </c>
      <c r="AQ172" s="132"/>
      <c r="AR172" s="132"/>
    </row>
    <row r="173" spans="27:44" x14ac:dyDescent="0.2">
      <c r="AA173" s="132"/>
      <c r="AB173" s="75" t="s">
        <v>284</v>
      </c>
      <c r="AC173" s="75">
        <v>2067.3767580129702</v>
      </c>
      <c r="AD173" s="75">
        <v>216.13648323324301</v>
      </c>
      <c r="AE173" s="75">
        <v>3667.2720972729162</v>
      </c>
      <c r="AF173" s="75">
        <v>1642.4559190211201</v>
      </c>
      <c r="AG173" s="75">
        <v>527.78697288617502</v>
      </c>
      <c r="AH173" s="75">
        <v>1571.80418302362</v>
      </c>
      <c r="AI173" s="75">
        <v>800.40744023445245</v>
      </c>
      <c r="AJ173" s="75">
        <v>96.400201234692503</v>
      </c>
      <c r="AK173" s="75">
        <v>2159.190909174858</v>
      </c>
      <c r="AL173" s="75">
        <v>12748.830527031409</v>
      </c>
      <c r="AM173" s="75">
        <v>12748.830527031409</v>
      </c>
      <c r="AQ173" s="132"/>
      <c r="AR173" s="132"/>
    </row>
    <row r="174" spans="27:44" x14ac:dyDescent="0.2">
      <c r="AA174" s="132"/>
      <c r="AB174" s="75" t="s">
        <v>287</v>
      </c>
      <c r="AC174" s="75">
        <v>2075.4059735055398</v>
      </c>
      <c r="AD174" s="75">
        <v>228.32072001544799</v>
      </c>
      <c r="AE174" s="75">
        <v>3354.9368428104658</v>
      </c>
      <c r="AF174" s="75">
        <v>1352.0550697022099</v>
      </c>
      <c r="AG174" s="75">
        <v>520.10895790992595</v>
      </c>
      <c r="AH174" s="75">
        <v>1604.9048503578999</v>
      </c>
      <c r="AI174" s="75">
        <v>810.25990595141309</v>
      </c>
      <c r="AJ174" s="75">
        <v>97.385488073468309</v>
      </c>
      <c r="AK174" s="75">
        <v>2277.3162789038297</v>
      </c>
      <c r="AL174" s="75">
        <v>12320.69458651843</v>
      </c>
      <c r="AM174" s="75">
        <v>12320.69458651843</v>
      </c>
      <c r="AQ174" s="132"/>
      <c r="AR174" s="132"/>
    </row>
    <row r="175" spans="27:44" x14ac:dyDescent="0.2">
      <c r="AA175" s="132"/>
      <c r="AB175" s="75" t="s">
        <v>289</v>
      </c>
      <c r="AC175" s="75">
        <v>2060.0953441716601</v>
      </c>
      <c r="AD175" s="75">
        <v>216.254488105902</v>
      </c>
      <c r="AE175" s="75">
        <v>3707.4273627815614</v>
      </c>
      <c r="AF175" s="75">
        <v>2158.7730608983602</v>
      </c>
      <c r="AG175" s="75">
        <v>497.90844928131003</v>
      </c>
      <c r="AH175" s="75">
        <v>1669.96465114272</v>
      </c>
      <c r="AI175" s="75">
        <v>764.81012401971998</v>
      </c>
      <c r="AJ175" s="75">
        <v>99.353290697546612</v>
      </c>
      <c r="AK175" s="75">
        <v>2042.5745304097045</v>
      </c>
      <c r="AL175" s="75">
        <v>13217.161772204445</v>
      </c>
      <c r="AM175" s="75">
        <v>13217.161772204445</v>
      </c>
      <c r="AQ175" s="132"/>
      <c r="AR175" s="132"/>
    </row>
    <row r="176" spans="27:44" x14ac:dyDescent="0.2">
      <c r="AA176" s="132"/>
      <c r="AB176" s="75" t="s">
        <v>290</v>
      </c>
      <c r="AC176" s="75">
        <v>2009.8332933218301</v>
      </c>
      <c r="AD176" s="75">
        <v>220.578964506933</v>
      </c>
      <c r="AE176" s="75">
        <v>3701.1130985415566</v>
      </c>
      <c r="AF176" s="75">
        <v>1967.41301283147</v>
      </c>
      <c r="AG176" s="75">
        <v>447.72150353787299</v>
      </c>
      <c r="AH176" s="75">
        <v>1579.22823696514</v>
      </c>
      <c r="AI176" s="75">
        <v>718.4991767139993</v>
      </c>
      <c r="AJ176" s="75">
        <v>97.970108000743707</v>
      </c>
      <c r="AK176" s="75">
        <v>1770.0796244552523</v>
      </c>
      <c r="AL176" s="75">
        <v>12511.534077125991</v>
      </c>
      <c r="AM176" s="75">
        <v>12511.534077125991</v>
      </c>
      <c r="AP176" s="132"/>
      <c r="AQ176" s="132"/>
      <c r="AR176" s="132"/>
    </row>
    <row r="177" spans="27:44" x14ac:dyDescent="0.2">
      <c r="AA177" s="132"/>
      <c r="AB177" s="75" t="s">
        <v>291</v>
      </c>
      <c r="AC177" s="75">
        <v>2006.23263192678</v>
      </c>
      <c r="AD177" s="75">
        <v>198.45003375444</v>
      </c>
      <c r="AE177" s="75">
        <v>3098.9611152615103</v>
      </c>
      <c r="AF177" s="75">
        <v>1580.5647208631201</v>
      </c>
      <c r="AG177" s="75">
        <v>449.007148806148</v>
      </c>
      <c r="AH177" s="75">
        <v>1680.29684209026</v>
      </c>
      <c r="AI177" s="75">
        <v>725.22559271647572</v>
      </c>
      <c r="AJ177" s="75">
        <v>86.972212772523392</v>
      </c>
      <c r="AK177" s="75">
        <v>1880.1609801403747</v>
      </c>
      <c r="AL177" s="75">
        <v>11704.584417474616</v>
      </c>
      <c r="AM177" s="75">
        <v>11704.584417474616</v>
      </c>
      <c r="AP177" s="132"/>
      <c r="AQ177" s="132"/>
      <c r="AR177" s="132"/>
    </row>
    <row r="178" spans="27:44" x14ac:dyDescent="0.2">
      <c r="AA178" s="132"/>
      <c r="AB178" s="75" t="s">
        <v>293</v>
      </c>
      <c r="AC178" s="75">
        <v>2018.7019406203101</v>
      </c>
      <c r="AD178" s="75">
        <v>197.369892362331</v>
      </c>
      <c r="AE178" s="75">
        <v>3423.8677804647004</v>
      </c>
      <c r="AF178" s="75">
        <v>1269.2523059765999</v>
      </c>
      <c r="AG178" s="75">
        <v>453.03489140483498</v>
      </c>
      <c r="AH178" s="75">
        <v>1806.26814708231</v>
      </c>
      <c r="AI178" s="75">
        <v>736.80573304306688</v>
      </c>
      <c r="AJ178" s="75">
        <v>87.417442408335305</v>
      </c>
      <c r="AK178" s="75">
        <v>1950.2915210304486</v>
      </c>
      <c r="AL178" s="75">
        <v>11943.268925278595</v>
      </c>
      <c r="AM178" s="75">
        <v>11943.268925278595</v>
      </c>
      <c r="AP178" s="132"/>
      <c r="AQ178" s="132"/>
      <c r="AR178" s="132"/>
    </row>
    <row r="179" spans="27:44" x14ac:dyDescent="0.2">
      <c r="AA179" s="132"/>
      <c r="AB179" s="75" t="s">
        <v>308</v>
      </c>
      <c r="AC179" s="75">
        <v>2027.7067039912299</v>
      </c>
      <c r="AD179" s="75">
        <v>204.37048518037699</v>
      </c>
      <c r="AE179" s="75">
        <v>3603.3336888073909</v>
      </c>
      <c r="AF179" s="75">
        <v>2011.38942208752</v>
      </c>
      <c r="AG179" s="75">
        <v>459.43475256044798</v>
      </c>
      <c r="AH179" s="75">
        <v>1933.69687706792</v>
      </c>
      <c r="AI179" s="75">
        <v>733.34061677597583</v>
      </c>
      <c r="AJ179" s="75">
        <v>94.361294612116396</v>
      </c>
      <c r="AK179" s="75">
        <v>1861.0726925062752</v>
      </c>
      <c r="AL179" s="75">
        <v>12930.63706530944</v>
      </c>
      <c r="AM179" s="75">
        <v>12930.63706530944</v>
      </c>
      <c r="AP179" s="132"/>
      <c r="AQ179" s="132"/>
      <c r="AR179" s="132"/>
    </row>
    <row r="180" spans="27:44" x14ac:dyDescent="0.2">
      <c r="AA180" s="132"/>
      <c r="AB180" s="75" t="s">
        <v>311</v>
      </c>
      <c r="AC180" s="75">
        <v>1979.27693110111</v>
      </c>
      <c r="AD180" s="75">
        <v>210.66699023266901</v>
      </c>
      <c r="AE180" s="75">
        <v>3376.5644920430036</v>
      </c>
      <c r="AF180" s="75">
        <v>1855.83834695941</v>
      </c>
      <c r="AG180" s="75">
        <v>429.35743161336501</v>
      </c>
      <c r="AH180" s="75">
        <v>1625.91995508382</v>
      </c>
      <c r="AI180" s="75">
        <v>702.87903995962176</v>
      </c>
      <c r="AJ180" s="75">
        <v>97.164585203749894</v>
      </c>
      <c r="AK180" s="75">
        <v>1770.5379235878929</v>
      </c>
      <c r="AL180" s="75">
        <v>12047.477312434197</v>
      </c>
      <c r="AM180" s="75">
        <v>12047.477312434197</v>
      </c>
      <c r="AP180" s="132"/>
      <c r="AQ180" s="132"/>
      <c r="AR180" s="132"/>
    </row>
    <row r="181" spans="27:44" x14ac:dyDescent="0.2">
      <c r="AA181" s="132"/>
      <c r="AB181" s="75" t="s">
        <v>399</v>
      </c>
      <c r="AC181" s="75">
        <v>1986.0597624613999</v>
      </c>
      <c r="AD181" s="75">
        <v>185.02250261615899</v>
      </c>
      <c r="AE181" s="75">
        <v>3350.8808802780177</v>
      </c>
      <c r="AF181" s="75">
        <v>1451.1208707190699</v>
      </c>
      <c r="AG181" s="75">
        <v>445.29505018240002</v>
      </c>
      <c r="AH181" s="75">
        <v>1629.99688227046</v>
      </c>
      <c r="AI181" s="75">
        <v>723.09403476335649</v>
      </c>
      <c r="AJ181" s="75">
        <v>87.30768753488681</v>
      </c>
      <c r="AK181" s="75">
        <v>1899.3433522545877</v>
      </c>
      <c r="AL181" s="75">
        <v>11756.937924226451</v>
      </c>
      <c r="AM181" s="75">
        <v>11756.937924226451</v>
      </c>
      <c r="AP181" s="132"/>
      <c r="AQ181" s="132"/>
      <c r="AR181" s="132"/>
    </row>
    <row r="182" spans="27:44" x14ac:dyDescent="0.2">
      <c r="AA182" s="132"/>
      <c r="AB182" s="75" t="s">
        <v>400</v>
      </c>
      <c r="AC182" s="75">
        <v>1991.1268356251201</v>
      </c>
      <c r="AD182" s="75">
        <v>199.264459969157</v>
      </c>
      <c r="AE182" s="75">
        <v>3210.1919632395598</v>
      </c>
      <c r="AF182" s="75">
        <v>1241.57363985859</v>
      </c>
      <c r="AG182" s="75">
        <v>441.54918173049703</v>
      </c>
      <c r="AH182" s="75">
        <v>1731.7371124880699</v>
      </c>
      <c r="AI182" s="75">
        <v>719.88578733052077</v>
      </c>
      <c r="AJ182" s="75">
        <v>86.077873871067311</v>
      </c>
      <c r="AK182" s="75">
        <v>1914.1090934677482</v>
      </c>
      <c r="AL182" s="75">
        <v>11535.650606554402</v>
      </c>
      <c r="AM182" s="75">
        <v>11535.650606554402</v>
      </c>
      <c r="AP182" s="132"/>
      <c r="AQ182" s="132"/>
      <c r="AR182" s="132"/>
    </row>
    <row r="183" spans="27:44" x14ac:dyDescent="0.2">
      <c r="AB183" s="75" t="s">
        <v>403</v>
      </c>
      <c r="AC183" s="75">
        <v>1998.26173994993</v>
      </c>
      <c r="AD183" s="75">
        <v>227.61930200675801</v>
      </c>
      <c r="AE183" s="75">
        <v>3381.1368455205024</v>
      </c>
      <c r="AF183" s="75">
        <v>1826.8154612562901</v>
      </c>
      <c r="AG183" s="75">
        <v>445.891214341497</v>
      </c>
      <c r="AH183" s="75">
        <v>1760.5539293240699</v>
      </c>
      <c r="AI183" s="75">
        <v>712.88591216305588</v>
      </c>
      <c r="AJ183" s="75">
        <v>92.623692121938589</v>
      </c>
      <c r="AK183" s="75">
        <v>1812.3274730255091</v>
      </c>
      <c r="AL183" s="75">
        <v>12260.562730047584</v>
      </c>
      <c r="AM183" s="75">
        <v>12260.562730047584</v>
      </c>
    </row>
    <row r="184" spans="27:44" x14ac:dyDescent="0.2">
      <c r="AB184" s="75" t="s">
        <v>404</v>
      </c>
      <c r="AC184" s="75">
        <v>2078.81722218189</v>
      </c>
      <c r="AD184" s="75">
        <v>239.71941537400201</v>
      </c>
      <c r="AE184" s="75">
        <v>3344.7020378693933</v>
      </c>
      <c r="AF184" s="75">
        <v>1976.3551569021399</v>
      </c>
      <c r="AG184" s="75">
        <v>567.16046963468705</v>
      </c>
      <c r="AH184" s="75">
        <v>1790.58822632683</v>
      </c>
      <c r="AI184" s="75">
        <v>837.33153494817077</v>
      </c>
      <c r="AJ184" s="75">
        <v>109.0605586739173</v>
      </c>
      <c r="AK184" s="75">
        <v>1988.8952878822522</v>
      </c>
      <c r="AL184" s="75">
        <v>12853.284698990785</v>
      </c>
      <c r="AM184" s="75">
        <v>12853.284698990785</v>
      </c>
    </row>
    <row r="185" spans="27:44" x14ac:dyDescent="0.2">
      <c r="AB185" s="75" t="s">
        <v>418</v>
      </c>
      <c r="AC185" s="75">
        <v>2090.5529940576798</v>
      </c>
      <c r="AD185" s="75">
        <v>222.17863118757401</v>
      </c>
      <c r="AE185" s="75">
        <v>3302.5758621369891</v>
      </c>
      <c r="AF185" s="75">
        <v>1478.0578986878299</v>
      </c>
      <c r="AG185" s="75">
        <v>591.37887229595299</v>
      </c>
      <c r="AH185" s="75">
        <v>1821.65521027102</v>
      </c>
      <c r="AI185" s="75">
        <v>859.87573734243188</v>
      </c>
      <c r="AJ185" s="75">
        <v>99.081240655081302</v>
      </c>
      <c r="AK185" s="75">
        <v>2096.9226512983196</v>
      </c>
      <c r="AL185" s="75">
        <v>12411</v>
      </c>
    </row>
    <row r="186" spans="27:44" x14ac:dyDescent="0.2">
      <c r="AB186" s="75" t="s">
        <v>425</v>
      </c>
      <c r="AC186" s="75">
        <v>2104.10736309917</v>
      </c>
      <c r="AD186" s="75">
        <v>214.69512547931399</v>
      </c>
      <c r="AE186" s="75">
        <v>3305.8476536358735</v>
      </c>
      <c r="AF186" s="75">
        <v>1046.32272395115</v>
      </c>
      <c r="AG186" s="75">
        <v>596.48576796058205</v>
      </c>
      <c r="AH186" s="75">
        <v>1859.89457879258</v>
      </c>
      <c r="AI186" s="75">
        <v>874.07834641565546</v>
      </c>
      <c r="AJ186" s="75">
        <v>99.926989943817404</v>
      </c>
      <c r="AK186" s="75">
        <v>2177.5828933138446</v>
      </c>
      <c r="AL186" s="75">
        <v>12278.941442591986</v>
      </c>
    </row>
    <row r="198" spans="29:48" x14ac:dyDescent="0.2">
      <c r="AC198" s="90" t="s">
        <v>208</v>
      </c>
      <c r="AD198" s="92" t="s">
        <v>277</v>
      </c>
      <c r="AE198" s="92" t="s">
        <v>279</v>
      </c>
      <c r="AF198" s="92" t="s">
        <v>280</v>
      </c>
      <c r="AG198" s="92" t="s">
        <v>282</v>
      </c>
      <c r="AH198" s="92" t="s">
        <v>283</v>
      </c>
      <c r="AI198" s="92" t="s">
        <v>284</v>
      </c>
      <c r="AJ198" s="92" t="s">
        <v>287</v>
      </c>
      <c r="AK198" s="114" t="s">
        <v>289</v>
      </c>
      <c r="AL198" s="92" t="s">
        <v>290</v>
      </c>
      <c r="AM198" s="92" t="s">
        <v>291</v>
      </c>
      <c r="AN198" s="92" t="s">
        <v>293</v>
      </c>
      <c r="AO198" s="92" t="s">
        <v>308</v>
      </c>
      <c r="AP198" s="92" t="s">
        <v>311</v>
      </c>
      <c r="AQ198" s="92" t="s">
        <v>399</v>
      </c>
      <c r="AR198" s="92" t="s">
        <v>400</v>
      </c>
      <c r="AS198" s="92" t="s">
        <v>403</v>
      </c>
      <c r="AT198" s="92" t="s">
        <v>404</v>
      </c>
      <c r="AU198" s="92" t="s">
        <v>419</v>
      </c>
      <c r="AV198" s="75" t="s">
        <v>425</v>
      </c>
    </row>
    <row r="199" spans="29:48" x14ac:dyDescent="0.2">
      <c r="AC199" s="72" t="s">
        <v>22</v>
      </c>
      <c r="AD199" s="75">
        <v>109.60874389687751</v>
      </c>
      <c r="AE199" s="75">
        <v>113.35696511324369</v>
      </c>
      <c r="AF199" s="75">
        <v>124.83878859618308</v>
      </c>
      <c r="AG199" s="75">
        <v>113.43906084705054</v>
      </c>
      <c r="AH199" s="75">
        <v>114.94306522311176</v>
      </c>
      <c r="AI199" s="75">
        <v>115.84561503738813</v>
      </c>
      <c r="AJ199" s="75">
        <v>125.17234376265674</v>
      </c>
      <c r="AK199" s="75">
        <v>114.63934111639631</v>
      </c>
      <c r="AL199" s="75">
        <v>114.79213934522247</v>
      </c>
      <c r="AM199" s="75">
        <v>113.8756987843352</v>
      </c>
      <c r="AN199" s="75">
        <v>123.13843408955272</v>
      </c>
      <c r="AO199" s="75">
        <v>117.57428044918016</v>
      </c>
      <c r="AP199" s="75">
        <v>119.05425149480361</v>
      </c>
      <c r="AQ199" s="75">
        <v>121.33054935924002</v>
      </c>
      <c r="AR199" s="75">
        <v>139.6693908266779</v>
      </c>
      <c r="AS199" s="75">
        <v>140.29781225513796</v>
      </c>
      <c r="AT199" s="75">
        <v>127.86426511144604</v>
      </c>
      <c r="AU199" s="75">
        <v>131.33264191843696</v>
      </c>
      <c r="AV199" s="75">
        <v>148.67915228230427</v>
      </c>
    </row>
    <row r="200" spans="29:48" x14ac:dyDescent="0.2">
      <c r="AC200" s="72" t="s">
        <v>23</v>
      </c>
      <c r="AD200" s="75">
        <v>22.842908466001973</v>
      </c>
      <c r="AE200" s="75">
        <v>22.409034589433908</v>
      </c>
      <c r="AF200" s="75">
        <v>17.732008853447322</v>
      </c>
      <c r="AG200" s="75">
        <v>18.34804104491306</v>
      </c>
      <c r="AH200" s="75">
        <v>18.285192566886586</v>
      </c>
      <c r="AI200" s="75">
        <v>18.893124719223483</v>
      </c>
      <c r="AJ200" s="75">
        <v>18.751266744792499</v>
      </c>
      <c r="AK200" s="75">
        <v>17.470655387685945</v>
      </c>
      <c r="AL200" s="75">
        <v>19.981525746062335</v>
      </c>
      <c r="AM200" s="75">
        <v>19.667174593155515</v>
      </c>
      <c r="AN200" s="75">
        <v>19.708941940253975</v>
      </c>
      <c r="AO200" s="75">
        <v>23.725892247543523</v>
      </c>
      <c r="AP200" s="75">
        <v>23.290988417099946</v>
      </c>
      <c r="AQ200" s="75">
        <v>23.639006339102977</v>
      </c>
      <c r="AR200" s="75">
        <v>19.16372956041133</v>
      </c>
      <c r="AS200" s="75">
        <v>25.543631691926606</v>
      </c>
      <c r="AT200" s="75">
        <v>43.022149205671575</v>
      </c>
      <c r="AU200" s="75">
        <v>21.400369022112695</v>
      </c>
      <c r="AV200" s="75">
        <v>25.801601427630569</v>
      </c>
    </row>
    <row r="201" spans="29:48" x14ac:dyDescent="0.2">
      <c r="AC201" s="72" t="s">
        <v>0</v>
      </c>
      <c r="AD201" s="75">
        <v>19.715959817719504</v>
      </c>
      <c r="AE201" s="75">
        <v>18.233308511328264</v>
      </c>
      <c r="AF201" s="75">
        <v>16.757360875987768</v>
      </c>
      <c r="AG201" s="75">
        <v>15.221306378698806</v>
      </c>
      <c r="AH201" s="75">
        <v>15.739260230774239</v>
      </c>
      <c r="AI201" s="75">
        <v>16.042098520258886</v>
      </c>
      <c r="AJ201" s="75">
        <v>16.736212257832626</v>
      </c>
      <c r="AK201" s="75">
        <v>15.429081031694478</v>
      </c>
      <c r="AL201" s="75">
        <v>16.326743361607825</v>
      </c>
      <c r="AM201" s="75">
        <v>12.865877399637057</v>
      </c>
      <c r="AN201" s="75">
        <v>15.868395859990434</v>
      </c>
      <c r="AO201" s="75">
        <v>14.414541400312915</v>
      </c>
      <c r="AP201" s="75">
        <v>14.958222732356385</v>
      </c>
      <c r="AQ201" s="75">
        <v>14.445569093220634</v>
      </c>
      <c r="AR201" s="75">
        <v>16.187501390426043</v>
      </c>
      <c r="AS201" s="75">
        <v>15.242361526070111</v>
      </c>
      <c r="AT201" s="75">
        <v>15.229704612436164</v>
      </c>
      <c r="AU201" s="75">
        <v>14.131871021609133</v>
      </c>
      <c r="AV201" s="75">
        <v>16.900111208653264</v>
      </c>
    </row>
    <row r="202" spans="29:48" x14ac:dyDescent="0.2">
      <c r="AC202" s="72" t="s">
        <v>28</v>
      </c>
      <c r="AD202" s="75">
        <v>32.27672042401025</v>
      </c>
      <c r="AE202" s="75">
        <v>32.879191353475363</v>
      </c>
      <c r="AF202" s="75">
        <v>33.27554419470551</v>
      </c>
      <c r="AG202" s="75">
        <v>34.660426831359537</v>
      </c>
      <c r="AH202" s="75">
        <v>38.950948053082882</v>
      </c>
      <c r="AI202" s="75">
        <v>43.400120076593929</v>
      </c>
      <c r="AJ202" s="75">
        <v>43.763791211650286</v>
      </c>
      <c r="AK202" s="75">
        <v>46.51114612086559</v>
      </c>
      <c r="AL202" s="75">
        <v>42.91653723920119</v>
      </c>
      <c r="AM202" s="75">
        <v>43.811127454087575</v>
      </c>
      <c r="AN202" s="75">
        <v>37.968761213676757</v>
      </c>
      <c r="AO202" s="75">
        <v>47.771195454794146</v>
      </c>
      <c r="AP202" s="75">
        <v>40.776901629447401</v>
      </c>
      <c r="AQ202" s="75">
        <v>42.611095895435909</v>
      </c>
      <c r="AR202" s="75">
        <v>40.291210120350158</v>
      </c>
      <c r="AS202" s="75">
        <v>40.101316238750741</v>
      </c>
      <c r="AT202" s="75">
        <v>42.894306172591207</v>
      </c>
      <c r="AU202" s="75">
        <v>43.333369453453052</v>
      </c>
      <c r="AV202" s="75">
        <v>35.327257882070022</v>
      </c>
    </row>
    <row r="203" spans="29:48" x14ac:dyDescent="0.2">
      <c r="AC203" s="72" t="s">
        <v>24</v>
      </c>
      <c r="AD203" s="75">
        <v>6.2598975733188311</v>
      </c>
      <c r="AE203" s="75">
        <v>5.2926948710832331</v>
      </c>
      <c r="AF203" s="75">
        <v>6.4019298022356566</v>
      </c>
      <c r="AG203" s="75">
        <v>5.0902035239685226</v>
      </c>
      <c r="AH203" s="75">
        <v>6.4956164927505062</v>
      </c>
      <c r="AI203" s="75">
        <v>5.8742500777285844</v>
      </c>
      <c r="AJ203" s="75">
        <v>6.6331176941989582</v>
      </c>
      <c r="AK203" s="75">
        <v>4.8583621006544435</v>
      </c>
      <c r="AL203" s="75">
        <v>5.7807653855784498</v>
      </c>
      <c r="AM203" s="75">
        <v>4.823461941075732</v>
      </c>
      <c r="AN203" s="75">
        <v>5.6500992832750221</v>
      </c>
      <c r="AO203" s="75">
        <v>4.3905963259860421</v>
      </c>
      <c r="AP203" s="75">
        <v>5.1055023557720851</v>
      </c>
      <c r="AQ203" s="75">
        <v>4.5980179687376737</v>
      </c>
      <c r="AR203" s="75">
        <v>5.362446189996442</v>
      </c>
      <c r="AS203" s="75">
        <v>4.1060013291725861</v>
      </c>
      <c r="AT203" s="75">
        <v>6.6712988253212622</v>
      </c>
      <c r="AU203" s="75">
        <v>6.3325609806070755</v>
      </c>
      <c r="AV203" s="75">
        <v>6.9643051052619658</v>
      </c>
    </row>
    <row r="204" spans="29:48" x14ac:dyDescent="0.2">
      <c r="AC204" s="72" t="s">
        <v>199</v>
      </c>
      <c r="AD204" s="75">
        <v>36.467812563326561</v>
      </c>
      <c r="AE204" s="75">
        <v>32.354753119558438</v>
      </c>
      <c r="AF204" s="75">
        <v>36.05937637517949</v>
      </c>
      <c r="AG204" s="75">
        <v>31.500766188259206</v>
      </c>
      <c r="AH204" s="75">
        <v>35.401020631354655</v>
      </c>
      <c r="AI204" s="75">
        <v>36.073599352786999</v>
      </c>
      <c r="AJ204" s="75">
        <v>35.946402876567895</v>
      </c>
      <c r="AK204" s="75">
        <v>31.857650668271958</v>
      </c>
      <c r="AL204" s="75">
        <v>33.436129932206264</v>
      </c>
      <c r="AM204" s="75">
        <v>31.658794506395708</v>
      </c>
      <c r="AN204" s="75">
        <v>35.717946654862764</v>
      </c>
      <c r="AO204" s="75">
        <v>35.511515575770495</v>
      </c>
      <c r="AP204" s="75">
        <v>33.838788634182187</v>
      </c>
      <c r="AQ204" s="75">
        <v>34.379416229445283</v>
      </c>
      <c r="AR204" s="75">
        <v>40.234592887899211</v>
      </c>
      <c r="AS204" s="75">
        <v>34.147718628393235</v>
      </c>
      <c r="AT204" s="75">
        <v>41.407585651477227</v>
      </c>
      <c r="AU204" s="75">
        <v>45.182181910586337</v>
      </c>
      <c r="AV204" s="75">
        <v>47.574936788064157</v>
      </c>
    </row>
    <row r="205" spans="29:48" x14ac:dyDescent="0.2">
      <c r="AC205" s="72" t="s">
        <v>29</v>
      </c>
      <c r="AD205" s="75">
        <v>1.2888156590721325</v>
      </c>
      <c r="AE205" s="75">
        <v>1.2949895113204903</v>
      </c>
      <c r="AF205" s="75">
        <v>1.3920364819851143</v>
      </c>
      <c r="AG205" s="75">
        <v>1.2043512089993786</v>
      </c>
      <c r="AH205" s="75">
        <v>1.1986394012755115</v>
      </c>
      <c r="AI205" s="75">
        <v>1.2085828229098954</v>
      </c>
      <c r="AJ205" s="75">
        <v>1.3007045763330252</v>
      </c>
      <c r="AK205" s="75">
        <v>1.071630119079102</v>
      </c>
      <c r="AL205" s="75">
        <v>1.1421934668484051</v>
      </c>
      <c r="AM205" s="75">
        <v>1.0803007176868598</v>
      </c>
      <c r="AN205" s="75">
        <v>1.1658007730365096</v>
      </c>
      <c r="AO205" s="75">
        <v>1.0581856600746522</v>
      </c>
      <c r="AP205" s="75">
        <v>1.0954107015881074</v>
      </c>
      <c r="AQ205" s="75">
        <v>1.0758758912589481</v>
      </c>
      <c r="AR205" s="75">
        <v>1.1051804145245601</v>
      </c>
      <c r="AS205" s="75">
        <v>1.0120972963776675</v>
      </c>
      <c r="AT205" s="75">
        <v>1.2918373931388025</v>
      </c>
      <c r="AU205" s="75">
        <v>1.2529243799567706</v>
      </c>
      <c r="AV205" s="75">
        <v>1.3148543356453875</v>
      </c>
    </row>
    <row r="206" spans="29:48" x14ac:dyDescent="0.2">
      <c r="AC206" s="113" t="s">
        <v>26</v>
      </c>
      <c r="AD206" s="75">
        <v>0.37019137421197762</v>
      </c>
      <c r="AE206" s="75">
        <v>0.34434914593526816</v>
      </c>
      <c r="AF206" s="75">
        <v>0.42244621750298961</v>
      </c>
      <c r="AG206" s="75">
        <v>0.36433603387921693</v>
      </c>
      <c r="AH206" s="75">
        <v>0.346097420113335</v>
      </c>
      <c r="AI206" s="75">
        <v>0.33761246591371991</v>
      </c>
      <c r="AJ206" s="75">
        <v>0.4106421151760562</v>
      </c>
      <c r="AK206" s="75">
        <v>0.34957875156146473</v>
      </c>
      <c r="AL206" s="75">
        <v>0.3358651786335467</v>
      </c>
      <c r="AM206" s="75">
        <v>0.30808143540131799</v>
      </c>
      <c r="AN206" s="75">
        <v>0.3619222789629441</v>
      </c>
      <c r="AO206" s="75">
        <v>0.32395599839986616</v>
      </c>
      <c r="AP206" s="75">
        <v>0.31892374945431651</v>
      </c>
      <c r="AQ206" s="75">
        <v>0.30734892660846497</v>
      </c>
      <c r="AR206" s="75">
        <v>0.35966336662530374</v>
      </c>
      <c r="AS206" s="75">
        <v>0.3136872603816746</v>
      </c>
      <c r="AT206" s="75">
        <v>0.35656319654331409</v>
      </c>
      <c r="AU206" s="75">
        <v>0.33656684598244935</v>
      </c>
      <c r="AV206" s="75">
        <v>0.40219027817214809</v>
      </c>
    </row>
  </sheetData>
  <mergeCells count="6">
    <mergeCell ref="A5:A6"/>
    <mergeCell ref="C5:E5"/>
    <mergeCell ref="D6:E6"/>
    <mergeCell ref="B5:B6"/>
    <mergeCell ref="F5:H5"/>
    <mergeCell ref="G6:H6"/>
  </mergeCells>
  <phoneticPr fontId="50" type="noConversion"/>
  <conditionalFormatting sqref="D7:D17">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N78"/>
  <sheetViews>
    <sheetView topLeftCell="A51" zoomScale="90" zoomScaleNormal="90" workbookViewId="0">
      <pane xSplit="3" topLeftCell="D1" activePane="topRight" state="frozen"/>
      <selection pane="topRight" activeCell="C70" sqref="C70"/>
    </sheetView>
  </sheetViews>
  <sheetFormatPr defaultColWidth="9.140625" defaultRowHeight="12.75" x14ac:dyDescent="0.2"/>
  <cols>
    <col min="1" max="1" width="3.5703125" style="88" customWidth="1"/>
    <col min="2" max="2" width="23.5703125" style="88" customWidth="1"/>
    <col min="3" max="3" width="53" style="88" customWidth="1"/>
    <col min="4" max="19" width="8.5703125" style="88" customWidth="1"/>
    <col min="20" max="33" width="8.5703125" customWidth="1"/>
    <col min="34" max="34" width="11.140625" customWidth="1"/>
    <col min="35" max="51" width="8.5703125" customWidth="1"/>
    <col min="52" max="83" width="8.5703125" style="88" customWidth="1"/>
    <col min="84" max="16384" width="9.140625" style="88"/>
  </cols>
  <sheetData>
    <row r="1" spans="1:92" s="3" customFormat="1" x14ac:dyDescent="0.2">
      <c r="A1" s="88"/>
      <c r="B1" s="193" t="s">
        <v>195</v>
      </c>
      <c r="C1" s="166"/>
    </row>
    <row r="2" spans="1:92" s="3" customFormat="1" ht="12.75" customHeight="1" x14ac:dyDescent="0.2">
      <c r="A2" s="88"/>
      <c r="B2" s="193"/>
      <c r="C2" s="166"/>
      <c r="D2" s="367" t="s">
        <v>229</v>
      </c>
      <c r="E2" s="368"/>
      <c r="F2" s="368"/>
      <c r="G2" s="368"/>
      <c r="H2" s="368"/>
      <c r="I2" s="368"/>
      <c r="J2" s="368"/>
      <c r="K2" s="368"/>
      <c r="L2" s="368"/>
      <c r="M2" s="368"/>
      <c r="N2" s="368"/>
      <c r="O2" s="368"/>
      <c r="P2" s="368"/>
      <c r="Q2" s="368"/>
      <c r="R2" s="368"/>
      <c r="S2" s="369"/>
      <c r="T2" s="364" t="s">
        <v>412</v>
      </c>
      <c r="U2" s="365"/>
      <c r="V2" s="365"/>
      <c r="W2" s="365"/>
      <c r="X2" s="365"/>
      <c r="Y2" s="365"/>
      <c r="Z2" s="365"/>
      <c r="AA2" s="365"/>
      <c r="AB2" s="365"/>
      <c r="AC2" s="365"/>
      <c r="AD2" s="365"/>
      <c r="AE2" s="365"/>
      <c r="AF2" s="365"/>
      <c r="AG2" s="365"/>
      <c r="AH2" s="365"/>
      <c r="AI2" s="366"/>
      <c r="AJ2" s="364" t="s">
        <v>246</v>
      </c>
      <c r="AK2" s="365"/>
      <c r="AL2" s="365"/>
      <c r="AM2" s="365"/>
      <c r="AN2" s="365"/>
      <c r="AO2" s="365"/>
      <c r="AP2" s="365"/>
      <c r="AQ2" s="365"/>
      <c r="AR2" s="365"/>
      <c r="AS2" s="365"/>
      <c r="AT2" s="365"/>
      <c r="AU2" s="365"/>
      <c r="AV2" s="365"/>
      <c r="AW2" s="365"/>
      <c r="AX2" s="365"/>
      <c r="AY2" s="366"/>
      <c r="AZ2" s="364" t="s">
        <v>411</v>
      </c>
      <c r="BA2" s="365"/>
      <c r="BB2" s="365"/>
      <c r="BC2" s="365"/>
      <c r="BD2" s="365"/>
      <c r="BE2" s="365"/>
      <c r="BF2" s="365"/>
      <c r="BG2" s="365"/>
      <c r="BH2" s="365"/>
      <c r="BI2" s="365"/>
      <c r="BJ2" s="365"/>
      <c r="BK2" s="365"/>
      <c r="BL2" s="365"/>
      <c r="BM2" s="365"/>
      <c r="BN2" s="365"/>
      <c r="BO2" s="366"/>
      <c r="BP2" s="364" t="s">
        <v>250</v>
      </c>
      <c r="BQ2" s="365"/>
      <c r="BR2" s="365"/>
      <c r="BS2" s="365"/>
      <c r="BT2" s="365"/>
      <c r="BU2" s="365"/>
      <c r="BV2" s="365"/>
      <c r="BW2" s="365"/>
      <c r="BX2" s="365"/>
      <c r="BY2" s="365"/>
      <c r="BZ2" s="365"/>
      <c r="CA2" s="365"/>
      <c r="CB2" s="365"/>
      <c r="CC2" s="365"/>
      <c r="CD2" s="365"/>
      <c r="CE2" s="366"/>
    </row>
    <row r="3" spans="1:92" s="3" customFormat="1" x14ac:dyDescent="0.2">
      <c r="A3" s="88"/>
      <c r="B3" s="193"/>
      <c r="C3" s="166"/>
    </row>
    <row r="4" spans="1:92" s="89" customFormat="1" ht="26.25" customHeight="1" x14ac:dyDescent="0.2">
      <c r="A4" s="75"/>
      <c r="D4" s="367" t="s">
        <v>228</v>
      </c>
      <c r="E4" s="368"/>
      <c r="F4" s="368"/>
      <c r="G4" s="368"/>
      <c r="H4" s="368"/>
      <c r="I4" s="368"/>
      <c r="J4" s="368"/>
      <c r="K4" s="368"/>
      <c r="L4" s="368"/>
      <c r="M4" s="368"/>
      <c r="N4" s="368"/>
      <c r="O4" s="368"/>
      <c r="P4" s="368"/>
      <c r="Q4" s="368"/>
      <c r="R4" s="368"/>
      <c r="S4" s="369"/>
      <c r="T4" s="364" t="s">
        <v>413</v>
      </c>
      <c r="U4" s="365"/>
      <c r="V4" s="365"/>
      <c r="W4" s="365"/>
      <c r="X4" s="365"/>
      <c r="Y4" s="365"/>
      <c r="Z4" s="365"/>
      <c r="AA4" s="365"/>
      <c r="AB4" s="365"/>
      <c r="AC4" s="365"/>
      <c r="AD4" s="365"/>
      <c r="AE4" s="365"/>
      <c r="AF4" s="365"/>
      <c r="AG4" s="365"/>
      <c r="AH4" s="365"/>
      <c r="AI4" s="366"/>
      <c r="AJ4" s="364" t="s">
        <v>275</v>
      </c>
      <c r="AK4" s="365"/>
      <c r="AL4" s="365"/>
      <c r="AM4" s="365"/>
      <c r="AN4" s="365"/>
      <c r="AO4" s="365"/>
      <c r="AP4" s="365"/>
      <c r="AQ4" s="365"/>
      <c r="AR4" s="365"/>
      <c r="AS4" s="365"/>
      <c r="AT4" s="365"/>
      <c r="AU4" s="365"/>
      <c r="AV4" s="365"/>
      <c r="AW4" s="365"/>
      <c r="AX4" s="365"/>
      <c r="AY4" s="366"/>
      <c r="AZ4" s="364" t="s">
        <v>410</v>
      </c>
      <c r="BA4" s="365"/>
      <c r="BB4" s="365"/>
      <c r="BC4" s="365"/>
      <c r="BD4" s="365"/>
      <c r="BE4" s="365"/>
      <c r="BF4" s="365"/>
      <c r="BG4" s="365"/>
      <c r="BH4" s="365"/>
      <c r="BI4" s="365"/>
      <c r="BJ4" s="365"/>
      <c r="BK4" s="365"/>
      <c r="BL4" s="365"/>
      <c r="BM4" s="365"/>
      <c r="BN4" s="365"/>
      <c r="BO4" s="366"/>
      <c r="BP4" s="364" t="s">
        <v>237</v>
      </c>
      <c r="BQ4" s="365"/>
      <c r="BR4" s="365"/>
      <c r="BS4" s="365"/>
      <c r="BT4" s="365"/>
      <c r="BU4" s="365"/>
      <c r="BV4" s="365"/>
      <c r="BW4" s="365"/>
      <c r="BX4" s="365"/>
      <c r="BY4" s="365"/>
      <c r="BZ4" s="365"/>
      <c r="CA4" s="365"/>
      <c r="CB4" s="365"/>
      <c r="CC4" s="365"/>
      <c r="CD4" s="365"/>
      <c r="CE4" s="366"/>
    </row>
    <row r="5" spans="1:92" s="89" customFormat="1" ht="25.5" x14ac:dyDescent="0.2">
      <c r="A5" s="61"/>
      <c r="B5" s="102" t="s">
        <v>134</v>
      </c>
      <c r="C5" s="91" t="s">
        <v>21</v>
      </c>
      <c r="D5" s="302">
        <v>2008</v>
      </c>
      <c r="E5" s="303">
        <v>2009</v>
      </c>
      <c r="F5" s="303">
        <v>2010</v>
      </c>
      <c r="G5" s="303">
        <v>2011</v>
      </c>
      <c r="H5" s="303">
        <v>2012</v>
      </c>
      <c r="I5" s="303">
        <v>2013</v>
      </c>
      <c r="J5" s="303">
        <v>2014</v>
      </c>
      <c r="K5" s="303">
        <v>2015</v>
      </c>
      <c r="L5" s="303">
        <v>2016</v>
      </c>
      <c r="M5" s="303">
        <v>2017</v>
      </c>
      <c r="N5" s="303">
        <v>2018</v>
      </c>
      <c r="O5" s="303">
        <v>2019</v>
      </c>
      <c r="P5" s="303">
        <v>2020</v>
      </c>
      <c r="Q5" s="303">
        <v>2021</v>
      </c>
      <c r="R5" s="303">
        <v>2022</v>
      </c>
      <c r="S5" s="317" t="s">
        <v>409</v>
      </c>
      <c r="T5" s="302">
        <v>2008</v>
      </c>
      <c r="U5" s="303">
        <v>2009</v>
      </c>
      <c r="V5" s="303">
        <v>2010</v>
      </c>
      <c r="W5" s="303">
        <v>2011</v>
      </c>
      <c r="X5" s="303">
        <v>2012</v>
      </c>
      <c r="Y5" s="303">
        <v>2013</v>
      </c>
      <c r="Z5" s="303">
        <v>2014</v>
      </c>
      <c r="AA5" s="303">
        <v>2015</v>
      </c>
      <c r="AB5" s="303">
        <v>2016</v>
      </c>
      <c r="AC5" s="303">
        <v>2017</v>
      </c>
      <c r="AD5" s="303">
        <v>2018</v>
      </c>
      <c r="AE5" s="303">
        <v>2019</v>
      </c>
      <c r="AF5" s="303">
        <v>2020</v>
      </c>
      <c r="AG5" s="303">
        <v>2021</v>
      </c>
      <c r="AH5" s="303">
        <v>2022</v>
      </c>
      <c r="AI5" s="304" t="s">
        <v>409</v>
      </c>
      <c r="AJ5" s="302">
        <v>2008</v>
      </c>
      <c r="AK5" s="303">
        <v>2009</v>
      </c>
      <c r="AL5" s="303">
        <v>2010</v>
      </c>
      <c r="AM5" s="303">
        <v>2011</v>
      </c>
      <c r="AN5" s="303">
        <v>2012</v>
      </c>
      <c r="AO5" s="303">
        <v>2013</v>
      </c>
      <c r="AP5" s="303">
        <v>2014</v>
      </c>
      <c r="AQ5" s="303">
        <v>2015</v>
      </c>
      <c r="AR5" s="303">
        <v>2016</v>
      </c>
      <c r="AS5" s="303">
        <v>2017</v>
      </c>
      <c r="AT5" s="303">
        <v>2018</v>
      </c>
      <c r="AU5" s="303">
        <v>2019</v>
      </c>
      <c r="AV5" s="303">
        <v>2020</v>
      </c>
      <c r="AW5" s="303">
        <v>2021</v>
      </c>
      <c r="AX5" s="303">
        <v>2022</v>
      </c>
      <c r="AY5" s="317" t="s">
        <v>409</v>
      </c>
      <c r="AZ5" s="302">
        <v>2008</v>
      </c>
      <c r="BA5" s="303">
        <v>2009</v>
      </c>
      <c r="BB5" s="303">
        <v>2010</v>
      </c>
      <c r="BC5" s="303">
        <v>2011</v>
      </c>
      <c r="BD5" s="303">
        <v>2012</v>
      </c>
      <c r="BE5" s="303">
        <v>2013</v>
      </c>
      <c r="BF5" s="303">
        <v>2014</v>
      </c>
      <c r="BG5" s="303">
        <v>2015</v>
      </c>
      <c r="BH5" s="303">
        <v>2016</v>
      </c>
      <c r="BI5" s="303">
        <v>2017</v>
      </c>
      <c r="BJ5" s="303">
        <v>2018</v>
      </c>
      <c r="BK5" s="303">
        <v>2019</v>
      </c>
      <c r="BL5" s="303">
        <v>2020</v>
      </c>
      <c r="BM5" s="303">
        <v>2021</v>
      </c>
      <c r="BN5" s="303">
        <v>2022</v>
      </c>
      <c r="BO5" s="317" t="s">
        <v>409</v>
      </c>
      <c r="BP5" s="302">
        <v>2008</v>
      </c>
      <c r="BQ5" s="303">
        <v>2009</v>
      </c>
      <c r="BR5" s="303">
        <v>2010</v>
      </c>
      <c r="BS5" s="303">
        <v>2011</v>
      </c>
      <c r="BT5" s="303">
        <v>2012</v>
      </c>
      <c r="BU5" s="303">
        <v>2013</v>
      </c>
      <c r="BV5" s="303">
        <v>2014</v>
      </c>
      <c r="BW5" s="303">
        <v>2015</v>
      </c>
      <c r="BX5" s="303">
        <v>2016</v>
      </c>
      <c r="BY5" s="303">
        <v>2017</v>
      </c>
      <c r="BZ5" s="303">
        <v>2018</v>
      </c>
      <c r="CA5" s="303">
        <v>2019</v>
      </c>
      <c r="CB5" s="303">
        <v>2020</v>
      </c>
      <c r="CC5" s="303">
        <v>2021</v>
      </c>
      <c r="CD5" s="303">
        <v>2022</v>
      </c>
      <c r="CE5" s="317" t="s">
        <v>409</v>
      </c>
    </row>
    <row r="6" spans="1:92" s="75" customFormat="1" x14ac:dyDescent="0.2">
      <c r="A6" s="93">
        <v>1</v>
      </c>
      <c r="B6" s="168" t="s">
        <v>135</v>
      </c>
      <c r="C6" s="67" t="s">
        <v>35</v>
      </c>
      <c r="D6" s="162">
        <v>9124.0319633199706</v>
      </c>
      <c r="E6" s="87">
        <v>8801.6277087924209</v>
      </c>
      <c r="F6" s="87">
        <v>9030.6101440852908</v>
      </c>
      <c r="G6" s="87">
        <v>9017.8156599354297</v>
      </c>
      <c r="H6" s="87">
        <v>8849.9706851308183</v>
      </c>
      <c r="I6" s="87">
        <v>8814.47836053418</v>
      </c>
      <c r="J6" s="87">
        <v>8793.8819203929088</v>
      </c>
      <c r="K6" s="87">
        <v>8770.3054643190208</v>
      </c>
      <c r="L6" s="87">
        <v>8606.8262386695806</v>
      </c>
      <c r="M6" s="87">
        <v>8658.0381820532493</v>
      </c>
      <c r="N6" s="87">
        <v>8278.2241746054806</v>
      </c>
      <c r="O6" s="87">
        <v>8336.0665098744703</v>
      </c>
      <c r="P6" s="87">
        <v>8349.6691923058097</v>
      </c>
      <c r="Q6" s="87">
        <v>8224.4716665708402</v>
      </c>
      <c r="R6" s="87">
        <v>8062.47456986016</v>
      </c>
      <c r="S6" s="163">
        <v>7954.7242988533899</v>
      </c>
      <c r="T6" s="98">
        <f>(D6*1000)/AZ6</f>
        <v>163.03686298661563</v>
      </c>
      <c r="U6" s="98">
        <f t="shared" ref="U6:U41" si="0">(E6*1000)/BA6</f>
        <v>150.54781932116208</v>
      </c>
      <c r="V6" s="98">
        <f t="shared" ref="V6:V41" si="1">(F6*1000)/BB6</f>
        <v>153.83296102625528</v>
      </c>
      <c r="W6" s="98">
        <f t="shared" ref="W6:W41" si="2">(G6*1000)/BC6</f>
        <v>146.62399655196381</v>
      </c>
      <c r="X6" s="98">
        <f t="shared" ref="X6:X41" si="3">(H6*1000)/BD6</f>
        <v>142.36030442896146</v>
      </c>
      <c r="Y6" s="98">
        <f t="shared" ref="Y6:Y41" si="4">(I6*1000)/BE6</f>
        <v>133.01259070040109</v>
      </c>
      <c r="Z6" s="98">
        <f t="shared" ref="Z6:Z41" si="5">(J6*1000)/BF6</f>
        <v>120.54174496446902</v>
      </c>
      <c r="AA6" s="98">
        <f t="shared" ref="AA6:AA41" si="6">(K6*1000)/BG6</f>
        <v>116.29082918067571</v>
      </c>
      <c r="AB6" s="98">
        <f t="shared" ref="AB6:AB41" si="7">(L6*1000)/BH6</f>
        <v>114.83883595967256</v>
      </c>
      <c r="AC6" s="98">
        <f t="shared" ref="AC6:AC41" si="8">(M6*1000)/BI6</f>
        <v>111.3058671490146</v>
      </c>
      <c r="AD6" s="98">
        <f t="shared" ref="AD6:AD41" si="9">(N6*1000)/BJ6</f>
        <v>117.1540761467497</v>
      </c>
      <c r="AE6" s="98">
        <f t="shared" ref="AE6:AE41" si="10">(O6*1000)/BK6</f>
        <v>109.14653368084413</v>
      </c>
      <c r="AF6" s="98">
        <f t="shared" ref="AF6:AF41" si="11">(P6*1000)/BL6</f>
        <v>115.02030763718003</v>
      </c>
      <c r="AG6" s="98">
        <f t="shared" ref="AG6:AG41" si="12">(Q6*1000)/BM6</f>
        <v>117.46728081940785</v>
      </c>
      <c r="AH6" s="98">
        <f t="shared" ref="AH6:AH41" si="13">(R6*1000)/BN6</f>
        <v>117.19394397726845</v>
      </c>
      <c r="AI6" s="98">
        <f t="shared" ref="AI6:AI41" si="14">(S6*1000)/BO6</f>
        <v>134.50894162656436</v>
      </c>
      <c r="AJ6" s="181">
        <f t="shared" ref="AJ6:AJ41" si="15">(D6*1000)/(BP6*1000)</f>
        <v>81.246945354585662</v>
      </c>
      <c r="AK6" s="182">
        <f t="shared" ref="AK6:AK41" si="16">(E6*1000)/(BQ6*1000)</f>
        <v>78.254080540497185</v>
      </c>
      <c r="AL6" s="182">
        <f t="shared" ref="AL6:AL41" si="17">(F6*1000)/(BR6*1000)</f>
        <v>77.366546533178749</v>
      </c>
      <c r="AM6" s="182">
        <f t="shared" ref="AM6:AM41" si="18">(G6*1000)/(BS6*1000)</f>
        <v>70.575743767837452</v>
      </c>
      <c r="AN6" s="182">
        <f t="shared" ref="AN6:AN41" si="19">(H6*1000)/(BT6*1000)</f>
        <v>67.197955088312966</v>
      </c>
      <c r="AO6" s="182">
        <f t="shared" ref="AO6:AO41" si="20">(I6*1000)/(BU6*1000)</f>
        <v>66.449139544170222</v>
      </c>
      <c r="AP6" s="182">
        <f t="shared" ref="AP6:AP41" si="21">(J6*1000)/(BV6*1000)</f>
        <v>65.921153826033802</v>
      </c>
      <c r="AQ6" s="182">
        <f t="shared" ref="AQ6:AQ41" si="22">(K6*1000)/(BW6*1000)</f>
        <v>66.25348792686701</v>
      </c>
      <c r="AR6" s="182">
        <f t="shared" ref="AR6:AR41" si="23">(L6*1000)/(BX6*1000)</f>
        <v>66.875106749569383</v>
      </c>
      <c r="AS6" s="182">
        <f t="shared" ref="AS6:AS41" si="24">(M6*1000)/(BY6*1000)</f>
        <v>65.878167639743197</v>
      </c>
      <c r="AT6" s="182">
        <f t="shared" ref="AT6:AT41" si="25">(N6*1000)/(BZ6*1000)</f>
        <v>63.301274514283939</v>
      </c>
      <c r="AU6" s="182">
        <f t="shared" ref="AU6:AU41" si="26">(O6*1000)/(CA6*1000)</f>
        <v>62.058935491341678</v>
      </c>
      <c r="AV6" s="182">
        <f t="shared" ref="AV6:AV41" si="27">(P6*1000)/(CB6*1000)</f>
        <v>60.713827975319482</v>
      </c>
      <c r="AW6" s="182">
        <f t="shared" ref="AW6:AW41" si="28">(Q6*1000)/(CC6*1000)</f>
        <v>59.554465362569445</v>
      </c>
      <c r="AX6" s="182">
        <f t="shared" ref="AX6:AX41" si="29">(R6*1000)/(CD6*1000)</f>
        <v>58.265398878844877</v>
      </c>
      <c r="AY6" s="182">
        <f t="shared" ref="AY6:AY41" si="30">(S6*1000)/(CE6*1000)</f>
        <v>57.125488681173358</v>
      </c>
      <c r="AZ6" s="318">
        <v>55963</v>
      </c>
      <c r="BA6" s="319">
        <v>58464</v>
      </c>
      <c r="BB6" s="319">
        <v>58704</v>
      </c>
      <c r="BC6" s="319">
        <v>61503</v>
      </c>
      <c r="BD6" s="319">
        <v>62166</v>
      </c>
      <c r="BE6" s="319">
        <v>66268</v>
      </c>
      <c r="BF6" s="319">
        <v>72953</v>
      </c>
      <c r="BG6" s="319">
        <v>75417</v>
      </c>
      <c r="BH6" s="319">
        <v>74947</v>
      </c>
      <c r="BI6" s="319">
        <v>77786</v>
      </c>
      <c r="BJ6" s="319">
        <v>70661</v>
      </c>
      <c r="BK6" s="319">
        <v>76375</v>
      </c>
      <c r="BL6" s="319">
        <v>72593</v>
      </c>
      <c r="BM6" s="319">
        <v>70015</v>
      </c>
      <c r="BN6" s="319">
        <v>68796</v>
      </c>
      <c r="BO6" s="320">
        <v>59139</v>
      </c>
      <c r="BP6" s="56">
        <v>112.30000000000001</v>
      </c>
      <c r="BQ6" s="56">
        <v>112.47499999999999</v>
      </c>
      <c r="BR6" s="56">
        <v>116.72500000000001</v>
      </c>
      <c r="BS6" s="56">
        <v>127.77499999999999</v>
      </c>
      <c r="BT6" s="56">
        <v>131.69999999999999</v>
      </c>
      <c r="BU6" s="56">
        <v>132.65</v>
      </c>
      <c r="BV6" s="56">
        <v>133.39999999999998</v>
      </c>
      <c r="BW6" s="56">
        <v>132.375</v>
      </c>
      <c r="BX6" s="56">
        <v>128.70000000000002</v>
      </c>
      <c r="BY6" s="56">
        <v>131.42500000000001</v>
      </c>
      <c r="BZ6" s="56">
        <v>130.77499999999998</v>
      </c>
      <c r="CA6" s="56">
        <v>134.32499999999999</v>
      </c>
      <c r="CB6" s="56">
        <v>137.52499999999998</v>
      </c>
      <c r="CC6" s="56">
        <v>138.1</v>
      </c>
      <c r="CD6" s="56">
        <v>138.375</v>
      </c>
      <c r="CE6" s="159">
        <v>139.25</v>
      </c>
      <c r="CF6" s="218"/>
      <c r="CG6" s="218"/>
      <c r="CH6" s="218"/>
      <c r="CI6" s="218"/>
      <c r="CK6" s="242"/>
      <c r="CL6" s="242"/>
      <c r="CM6" s="242"/>
      <c r="CN6" s="242"/>
    </row>
    <row r="7" spans="1:92" s="75" customFormat="1" x14ac:dyDescent="0.2">
      <c r="A7" s="75">
        <v>2</v>
      </c>
      <c r="B7" s="169" t="s">
        <v>136</v>
      </c>
      <c r="C7" s="75" t="s">
        <v>1</v>
      </c>
      <c r="D7" s="162">
        <v>776.38816466701201</v>
      </c>
      <c r="E7" s="87">
        <v>640.978174308191</v>
      </c>
      <c r="F7" s="87">
        <v>877.13114096562003</v>
      </c>
      <c r="G7" s="87">
        <v>884.918729521606</v>
      </c>
      <c r="H7" s="87">
        <v>912.17100988095103</v>
      </c>
      <c r="I7" s="87">
        <v>897.12087233265697</v>
      </c>
      <c r="J7" s="87">
        <v>939.71420164620213</v>
      </c>
      <c r="K7" s="87">
        <v>918.412686715478</v>
      </c>
      <c r="L7" s="87">
        <v>915.66619318425603</v>
      </c>
      <c r="M7" s="87">
        <v>928.50495507995095</v>
      </c>
      <c r="N7" s="87">
        <v>881.72982938474399</v>
      </c>
      <c r="O7" s="87">
        <v>894.3457035061341</v>
      </c>
      <c r="P7" s="87">
        <v>904.66504623137098</v>
      </c>
      <c r="Q7" s="87">
        <v>882.00300353646094</v>
      </c>
      <c r="R7" s="87">
        <v>820.76937580408003</v>
      </c>
      <c r="S7" s="163">
        <v>822.57263657237104</v>
      </c>
      <c r="T7" s="98">
        <f t="shared" ref="T7:T41" si="31">(D7*1000)/AZ7</f>
        <v>17.036517262069079</v>
      </c>
      <c r="U7" s="98">
        <f t="shared" si="0"/>
        <v>16.07993011660707</v>
      </c>
      <c r="V7" s="98">
        <f t="shared" si="1"/>
        <v>18.451934133406681</v>
      </c>
      <c r="W7" s="98">
        <f t="shared" si="2"/>
        <v>19.358988635593313</v>
      </c>
      <c r="X7" s="98">
        <f t="shared" si="3"/>
        <v>20.97234123973309</v>
      </c>
      <c r="Y7" s="98">
        <f t="shared" si="4"/>
        <v>22.888072056655194</v>
      </c>
      <c r="Z7" s="98">
        <f t="shared" si="5"/>
        <v>25.958955846580171</v>
      </c>
      <c r="AA7" s="98">
        <f t="shared" si="6"/>
        <v>24.198047286596353</v>
      </c>
      <c r="AB7" s="98">
        <f t="shared" si="7"/>
        <v>23.220220956135723</v>
      </c>
      <c r="AC7" s="98">
        <f t="shared" si="8"/>
        <v>21.060742510943157</v>
      </c>
      <c r="AD7" s="98">
        <f t="shared" si="9"/>
        <v>19.531928081535213</v>
      </c>
      <c r="AE7" s="98">
        <f t="shared" si="10"/>
        <v>19.818416989964636</v>
      </c>
      <c r="AF7" s="98">
        <f t="shared" si="11"/>
        <v>19.899805244745409</v>
      </c>
      <c r="AG7" s="98">
        <f t="shared" si="12"/>
        <v>18.158297892583555</v>
      </c>
      <c r="AH7" s="98">
        <f t="shared" si="13"/>
        <v>20.442065597471547</v>
      </c>
      <c r="AI7" s="98">
        <f t="shared" si="14"/>
        <v>22.378057472451466</v>
      </c>
      <c r="AJ7" s="181">
        <f t="shared" si="15"/>
        <v>84.390017898588269</v>
      </c>
      <c r="AK7" s="182">
        <f t="shared" si="16"/>
        <v>76.306925512879886</v>
      </c>
      <c r="AL7" s="182">
        <f t="shared" si="17"/>
        <v>99.673993291547731</v>
      </c>
      <c r="AM7" s="182">
        <f t="shared" si="18"/>
        <v>94.89745088703549</v>
      </c>
      <c r="AN7" s="182">
        <f t="shared" si="19"/>
        <v>94.771014013605296</v>
      </c>
      <c r="AO7" s="182">
        <f t="shared" si="20"/>
        <v>90.847683274193116</v>
      </c>
      <c r="AP7" s="182">
        <f t="shared" si="21"/>
        <v>93.73707747094285</v>
      </c>
      <c r="AQ7" s="182">
        <f t="shared" si="22"/>
        <v>99.020235764472019</v>
      </c>
      <c r="AR7" s="182">
        <f t="shared" si="23"/>
        <v>99.528934041766959</v>
      </c>
      <c r="AS7" s="182">
        <f t="shared" si="24"/>
        <v>100.65094364010308</v>
      </c>
      <c r="AT7" s="182">
        <f t="shared" si="25"/>
        <v>91.608293962051334</v>
      </c>
      <c r="AU7" s="182">
        <f t="shared" si="26"/>
        <v>92.2005879903231</v>
      </c>
      <c r="AV7" s="182">
        <f t="shared" si="27"/>
        <v>90.693237717430677</v>
      </c>
      <c r="AW7" s="182">
        <f t="shared" si="28"/>
        <v>84.000286051091521</v>
      </c>
      <c r="AX7" s="182">
        <f t="shared" si="29"/>
        <v>76.707418299446729</v>
      </c>
      <c r="AY7" s="182">
        <f t="shared" si="30"/>
        <v>76.340847941751363</v>
      </c>
      <c r="AZ7" s="158">
        <v>45572</v>
      </c>
      <c r="BA7" s="56">
        <v>39862</v>
      </c>
      <c r="BB7" s="56">
        <v>47536</v>
      </c>
      <c r="BC7" s="56">
        <v>45711</v>
      </c>
      <c r="BD7" s="56">
        <v>43494</v>
      </c>
      <c r="BE7" s="56">
        <v>39196</v>
      </c>
      <c r="BF7" s="56">
        <v>36200</v>
      </c>
      <c r="BG7" s="56">
        <v>37954</v>
      </c>
      <c r="BH7" s="56">
        <v>39434</v>
      </c>
      <c r="BI7" s="56">
        <v>44087</v>
      </c>
      <c r="BJ7" s="56">
        <v>45143</v>
      </c>
      <c r="BK7" s="56">
        <v>45127</v>
      </c>
      <c r="BL7" s="56">
        <v>45461</v>
      </c>
      <c r="BM7" s="56">
        <v>48573</v>
      </c>
      <c r="BN7" s="56">
        <v>40151</v>
      </c>
      <c r="BO7" s="159">
        <v>36758</v>
      </c>
      <c r="BP7" s="56">
        <v>9.1999999999999993</v>
      </c>
      <c r="BQ7" s="56">
        <v>8.4</v>
      </c>
      <c r="BR7" s="56">
        <v>8.8000000000000007</v>
      </c>
      <c r="BS7" s="56">
        <v>9.3249999999999993</v>
      </c>
      <c r="BT7" s="56">
        <v>9.625</v>
      </c>
      <c r="BU7" s="56">
        <v>9.875</v>
      </c>
      <c r="BV7" s="56">
        <v>10.025</v>
      </c>
      <c r="BW7" s="56">
        <v>9.2750000000000004</v>
      </c>
      <c r="BX7" s="56">
        <v>9.1999999999999993</v>
      </c>
      <c r="BY7" s="56">
        <v>9.2249999999999996</v>
      </c>
      <c r="BZ7" s="56">
        <v>9.625</v>
      </c>
      <c r="CA7" s="56">
        <v>9.6999999999999993</v>
      </c>
      <c r="CB7" s="56">
        <v>9.9749999999999996</v>
      </c>
      <c r="CC7" s="56">
        <v>10.5</v>
      </c>
      <c r="CD7" s="56">
        <v>10.7</v>
      </c>
      <c r="CE7" s="159">
        <v>10.775</v>
      </c>
      <c r="CF7" s="218"/>
      <c r="CG7" s="218"/>
      <c r="CH7" s="218"/>
      <c r="CI7" s="218"/>
      <c r="CK7" s="242"/>
      <c r="CL7" s="242"/>
      <c r="CM7" s="242"/>
      <c r="CN7" s="242"/>
    </row>
    <row r="8" spans="1:92" s="75" customFormat="1" x14ac:dyDescent="0.2">
      <c r="A8" s="75">
        <v>3</v>
      </c>
      <c r="B8" s="169" t="s">
        <v>137</v>
      </c>
      <c r="C8" s="75" t="s">
        <v>2</v>
      </c>
      <c r="D8" s="162">
        <v>866.30910802265112</v>
      </c>
      <c r="E8" s="87">
        <v>885.96015515479303</v>
      </c>
      <c r="F8" s="87">
        <v>859.38556871645801</v>
      </c>
      <c r="G8" s="87">
        <v>853.22832477372094</v>
      </c>
      <c r="H8" s="87">
        <v>825.67269837243794</v>
      </c>
      <c r="I8" s="87">
        <v>782.43202636128308</v>
      </c>
      <c r="J8" s="87">
        <v>756.84025851455408</v>
      </c>
      <c r="K8" s="87">
        <v>693.522962891357</v>
      </c>
      <c r="L8" s="87">
        <v>715.00489738009298</v>
      </c>
      <c r="M8" s="87">
        <v>681.89740974409392</v>
      </c>
      <c r="N8" s="87">
        <v>648.91757181155299</v>
      </c>
      <c r="O8" s="87">
        <v>628.71526315129597</v>
      </c>
      <c r="P8" s="87">
        <v>616.77028182801405</v>
      </c>
      <c r="Q8" s="87">
        <v>557.76866636468503</v>
      </c>
      <c r="R8" s="87">
        <v>536.71612500332401</v>
      </c>
      <c r="S8" s="163">
        <v>467.59333251002795</v>
      </c>
      <c r="T8" s="98">
        <f t="shared" si="31"/>
        <v>14.264458737118012</v>
      </c>
      <c r="U8" s="98">
        <f t="shared" si="0"/>
        <v>14.867348343790054</v>
      </c>
      <c r="V8" s="98">
        <f t="shared" si="1"/>
        <v>12.258898602291742</v>
      </c>
      <c r="W8" s="98">
        <f t="shared" si="2"/>
        <v>12.673652760181824</v>
      </c>
      <c r="X8" s="98">
        <f t="shared" si="3"/>
        <v>13.791322694089395</v>
      </c>
      <c r="Y8" s="98">
        <f t="shared" si="4"/>
        <v>13.25796438866211</v>
      </c>
      <c r="Z8" s="98">
        <f t="shared" si="5"/>
        <v>12.926612897138364</v>
      </c>
      <c r="AA8" s="98">
        <f t="shared" si="6"/>
        <v>11.634729615007332</v>
      </c>
      <c r="AB8" s="98">
        <f t="shared" si="7"/>
        <v>11.474593936642909</v>
      </c>
      <c r="AC8" s="98">
        <f t="shared" si="8"/>
        <v>11.194795930918273</v>
      </c>
      <c r="AD8" s="98">
        <f t="shared" si="9"/>
        <v>10.310753333728755</v>
      </c>
      <c r="AE8" s="98">
        <f t="shared" si="10"/>
        <v>10.86558358798016</v>
      </c>
      <c r="AF8" s="98">
        <f t="shared" si="11"/>
        <v>10.292198408504056</v>
      </c>
      <c r="AG8" s="98">
        <f t="shared" si="12"/>
        <v>8.4738942354332139</v>
      </c>
      <c r="AH8" s="98">
        <f t="shared" si="13"/>
        <v>7.9973197789266299</v>
      </c>
      <c r="AI8" s="98">
        <f t="shared" si="14"/>
        <v>9.5600853082134485</v>
      </c>
      <c r="AJ8" s="181">
        <f t="shared" si="15"/>
        <v>14.178545139486928</v>
      </c>
      <c r="AK8" s="182">
        <f t="shared" si="16"/>
        <v>14.766002585913217</v>
      </c>
      <c r="AL8" s="182">
        <f t="shared" si="17"/>
        <v>14.547364684155026</v>
      </c>
      <c r="AM8" s="182">
        <f t="shared" si="18"/>
        <v>14.479903687292676</v>
      </c>
      <c r="AN8" s="182">
        <f t="shared" si="19"/>
        <v>14.138231136514349</v>
      </c>
      <c r="AO8" s="182">
        <f t="shared" si="20"/>
        <v>13.536886269226349</v>
      </c>
      <c r="AP8" s="182">
        <f t="shared" si="21"/>
        <v>13.156718965920106</v>
      </c>
      <c r="AQ8" s="182">
        <f t="shared" si="22"/>
        <v>11.931577856195389</v>
      </c>
      <c r="AR8" s="182">
        <f t="shared" si="23"/>
        <v>12.429463665886013</v>
      </c>
      <c r="AS8" s="182">
        <f t="shared" si="24"/>
        <v>11.716450339245599</v>
      </c>
      <c r="AT8" s="182">
        <f t="shared" si="25"/>
        <v>11.045405477643454</v>
      </c>
      <c r="AU8" s="182">
        <f t="shared" si="26"/>
        <v>10.872723962841262</v>
      </c>
      <c r="AV8" s="182">
        <f t="shared" si="27"/>
        <v>11.033457635563757</v>
      </c>
      <c r="AW8" s="182">
        <f t="shared" si="28"/>
        <v>9.9424004699587361</v>
      </c>
      <c r="AX8" s="182">
        <f t="shared" si="29"/>
        <v>9.4119443227237873</v>
      </c>
      <c r="AY8" s="182">
        <f t="shared" si="30"/>
        <v>8.2504337452144316</v>
      </c>
      <c r="AZ8" s="158">
        <v>60732</v>
      </c>
      <c r="BA8" s="56">
        <v>59591</v>
      </c>
      <c r="BB8" s="56">
        <v>70103</v>
      </c>
      <c r="BC8" s="56">
        <v>67323</v>
      </c>
      <c r="BD8" s="56">
        <v>59869</v>
      </c>
      <c r="BE8" s="56">
        <v>59016</v>
      </c>
      <c r="BF8" s="56">
        <v>58549</v>
      </c>
      <c r="BG8" s="56">
        <v>59608</v>
      </c>
      <c r="BH8" s="56">
        <v>62312</v>
      </c>
      <c r="BI8" s="56">
        <v>60912</v>
      </c>
      <c r="BJ8" s="56">
        <v>62936</v>
      </c>
      <c r="BK8" s="56">
        <v>57863</v>
      </c>
      <c r="BL8" s="56">
        <v>59926</v>
      </c>
      <c r="BM8" s="56">
        <v>65822</v>
      </c>
      <c r="BN8" s="56">
        <v>67112</v>
      </c>
      <c r="BO8" s="159">
        <v>48911</v>
      </c>
      <c r="BP8" s="56">
        <v>61.099999999999994</v>
      </c>
      <c r="BQ8" s="56">
        <v>60</v>
      </c>
      <c r="BR8" s="56">
        <v>59.074999999999996</v>
      </c>
      <c r="BS8" s="56">
        <v>58.924999999999997</v>
      </c>
      <c r="BT8" s="56">
        <v>58.4</v>
      </c>
      <c r="BU8" s="56">
        <v>57.800000000000004</v>
      </c>
      <c r="BV8" s="56">
        <v>57.524999999999999</v>
      </c>
      <c r="BW8" s="56">
        <v>58.125</v>
      </c>
      <c r="BX8" s="56">
        <v>57.525000000000006</v>
      </c>
      <c r="BY8" s="56">
        <v>58.2</v>
      </c>
      <c r="BZ8" s="56">
        <v>58.75</v>
      </c>
      <c r="CA8" s="56">
        <v>57.825000000000003</v>
      </c>
      <c r="CB8" s="56">
        <v>55.900000000000006</v>
      </c>
      <c r="CC8" s="56">
        <v>56.1</v>
      </c>
      <c r="CD8" s="56">
        <v>57.024999999999999</v>
      </c>
      <c r="CE8" s="159">
        <v>56.675000000000004</v>
      </c>
      <c r="CF8" s="218"/>
      <c r="CG8" s="218"/>
      <c r="CH8" s="218"/>
      <c r="CI8" s="218"/>
      <c r="CK8" s="242"/>
      <c r="CL8" s="242"/>
      <c r="CM8" s="242"/>
      <c r="CN8" s="242"/>
    </row>
    <row r="9" spans="1:92" s="75" customFormat="1" x14ac:dyDescent="0.2">
      <c r="A9" s="75">
        <v>4</v>
      </c>
      <c r="B9" s="169" t="s">
        <v>138</v>
      </c>
      <c r="C9" s="75" t="s">
        <v>3</v>
      </c>
      <c r="D9" s="162">
        <v>54.368570073853704</v>
      </c>
      <c r="E9" s="87">
        <v>49.42226941419716</v>
      </c>
      <c r="F9" s="87">
        <v>50.213080852213167</v>
      </c>
      <c r="G9" s="87">
        <v>45.358723486927353</v>
      </c>
      <c r="H9" s="87">
        <v>42.061546025804986</v>
      </c>
      <c r="I9" s="87">
        <v>38.954220481373326</v>
      </c>
      <c r="J9" s="87">
        <v>34.337501062045767</v>
      </c>
      <c r="K9" s="87">
        <v>30.07603343832384</v>
      </c>
      <c r="L9" s="87">
        <v>28.878843921705553</v>
      </c>
      <c r="M9" s="87">
        <v>26.466626869502143</v>
      </c>
      <c r="N9" s="87">
        <v>21.24133074959741</v>
      </c>
      <c r="O9" s="87">
        <v>20.66740016822903</v>
      </c>
      <c r="P9" s="87">
        <v>18.581784858785589</v>
      </c>
      <c r="Q9" s="87">
        <v>18.069653012270951</v>
      </c>
      <c r="R9" s="87">
        <v>19.649154477170512</v>
      </c>
      <c r="S9" s="163">
        <v>20.793393064735579</v>
      </c>
      <c r="T9" s="98">
        <f t="shared" si="31"/>
        <v>8.3682576687476846</v>
      </c>
      <c r="U9" s="98">
        <f t="shared" si="0"/>
        <v>9.370927078914896</v>
      </c>
      <c r="V9" s="98">
        <f t="shared" si="1"/>
        <v>8.8982953840533714</v>
      </c>
      <c r="W9" s="98">
        <f t="shared" si="2"/>
        <v>8.169798898942247</v>
      </c>
      <c r="X9" s="98">
        <f t="shared" si="3"/>
        <v>8.1121593106663425</v>
      </c>
      <c r="Y9" s="98">
        <f t="shared" si="4"/>
        <v>7.5801168479029633</v>
      </c>
      <c r="Z9" s="98">
        <f t="shared" si="5"/>
        <v>6.7183527806781003</v>
      </c>
      <c r="AA9" s="98">
        <f t="shared" si="6"/>
        <v>5.4683697160588798</v>
      </c>
      <c r="AB9" s="98">
        <f t="shared" si="7"/>
        <v>5.3400229145165596</v>
      </c>
      <c r="AC9" s="98">
        <f t="shared" si="8"/>
        <v>4.6262238890931906</v>
      </c>
      <c r="AD9" s="98">
        <f t="shared" si="9"/>
        <v>4.1149420282056193</v>
      </c>
      <c r="AE9" s="98">
        <f t="shared" si="10"/>
        <v>3.785931520100573</v>
      </c>
      <c r="AF9" s="98">
        <f t="shared" si="11"/>
        <v>3.6399186794878724</v>
      </c>
      <c r="AG9" s="98">
        <f t="shared" si="12"/>
        <v>3.4523601475489016</v>
      </c>
      <c r="AH9" s="98" t="s">
        <v>416</v>
      </c>
      <c r="AI9" s="98" t="s">
        <v>416</v>
      </c>
      <c r="AJ9" s="181">
        <f t="shared" si="15"/>
        <v>5.0811747732573558</v>
      </c>
      <c r="AK9" s="182">
        <f t="shared" si="16"/>
        <v>5.1347812378386655</v>
      </c>
      <c r="AL9" s="182">
        <f t="shared" si="17"/>
        <v>5.341817111937571</v>
      </c>
      <c r="AM9" s="182">
        <f t="shared" si="18"/>
        <v>5.1544003962417442</v>
      </c>
      <c r="AN9" s="182">
        <f t="shared" si="19"/>
        <v>5.0676561476873481</v>
      </c>
      <c r="AO9" s="182">
        <f t="shared" si="20"/>
        <v>4.6236463479374867</v>
      </c>
      <c r="AP9" s="182">
        <f t="shared" si="21"/>
        <v>4.1370483207284057</v>
      </c>
      <c r="AQ9" s="182">
        <f t="shared" si="22"/>
        <v>3.7130905479412148</v>
      </c>
      <c r="AR9" s="182">
        <f t="shared" si="23"/>
        <v>3.6671547837086416</v>
      </c>
      <c r="AS9" s="182">
        <f t="shared" si="24"/>
        <v>3.2776008507123402</v>
      </c>
      <c r="AT9" s="182">
        <f t="shared" si="25"/>
        <v>2.7232475319996676</v>
      </c>
      <c r="AU9" s="182">
        <f t="shared" si="26"/>
        <v>2.6078738382623379</v>
      </c>
      <c r="AV9" s="182">
        <f t="shared" si="27"/>
        <v>2.485857506192052</v>
      </c>
      <c r="AW9" s="182">
        <f t="shared" si="28"/>
        <v>2.4418450016582369</v>
      </c>
      <c r="AX9" s="182">
        <f t="shared" si="29"/>
        <v>2.551838243788378</v>
      </c>
      <c r="AY9" s="182">
        <f t="shared" si="30"/>
        <v>2.7180905966974609</v>
      </c>
      <c r="AZ9" s="158">
        <v>6497</v>
      </c>
      <c r="BA9" s="56">
        <v>5274</v>
      </c>
      <c r="BB9" s="56">
        <v>5643</v>
      </c>
      <c r="BC9" s="56">
        <v>5552</v>
      </c>
      <c r="BD9" s="56">
        <v>5185</v>
      </c>
      <c r="BE9" s="56">
        <v>5139</v>
      </c>
      <c r="BF9" s="56">
        <v>5111</v>
      </c>
      <c r="BG9" s="56">
        <v>5500</v>
      </c>
      <c r="BH9" s="56">
        <v>5408</v>
      </c>
      <c r="BI9" s="56">
        <v>5721</v>
      </c>
      <c r="BJ9" s="56">
        <v>5162</v>
      </c>
      <c r="BK9" s="56">
        <v>5459</v>
      </c>
      <c r="BL9" s="56">
        <v>5105</v>
      </c>
      <c r="BM9" s="56">
        <v>5234</v>
      </c>
      <c r="BN9" s="56">
        <v>0</v>
      </c>
      <c r="BO9" s="159">
        <v>0</v>
      </c>
      <c r="BP9" s="56">
        <v>10.7</v>
      </c>
      <c r="BQ9" s="56">
        <v>9.625</v>
      </c>
      <c r="BR9" s="56">
        <v>9.4</v>
      </c>
      <c r="BS9" s="56">
        <v>8.8000000000000007</v>
      </c>
      <c r="BT9" s="56">
        <v>8.3000000000000007</v>
      </c>
      <c r="BU9" s="56">
        <v>8.4250000000000007</v>
      </c>
      <c r="BV9" s="56">
        <v>8.3000000000000007</v>
      </c>
      <c r="BW9" s="56">
        <v>8.1</v>
      </c>
      <c r="BX9" s="56">
        <v>7.875</v>
      </c>
      <c r="BY9" s="56">
        <v>8.0749999999999993</v>
      </c>
      <c r="BZ9" s="56">
        <v>7.8</v>
      </c>
      <c r="CA9" s="56">
        <v>7.9249999999999998</v>
      </c>
      <c r="CB9" s="56">
        <v>7.4749999999999996</v>
      </c>
      <c r="CC9" s="56">
        <v>7.4</v>
      </c>
      <c r="CD9" s="56">
        <v>7.7</v>
      </c>
      <c r="CE9" s="159">
        <v>7.65</v>
      </c>
      <c r="CF9" s="218"/>
      <c r="CG9" s="218"/>
      <c r="CH9" s="218"/>
      <c r="CI9" s="218"/>
      <c r="CK9" s="242"/>
      <c r="CL9" s="242"/>
      <c r="CM9" s="242"/>
      <c r="CN9" s="242"/>
    </row>
    <row r="10" spans="1:92" s="75" customFormat="1" x14ac:dyDescent="0.2">
      <c r="A10" s="75">
        <v>5</v>
      </c>
      <c r="B10" s="169" t="s">
        <v>139</v>
      </c>
      <c r="C10" s="75" t="s">
        <v>36</v>
      </c>
      <c r="D10" s="162">
        <v>2167.5585206970941</v>
      </c>
      <c r="E10" s="87">
        <v>1844.9852549746411</v>
      </c>
      <c r="F10" s="87">
        <v>1924.8122700220219</v>
      </c>
      <c r="G10" s="87">
        <v>1777.3711053572201</v>
      </c>
      <c r="H10" s="87">
        <v>1651.246717715672</v>
      </c>
      <c r="I10" s="87">
        <v>1389.611015530922</v>
      </c>
      <c r="J10" s="87">
        <v>1221.0091640103269</v>
      </c>
      <c r="K10" s="87">
        <v>1156.007504664567</v>
      </c>
      <c r="L10" s="87">
        <v>1360.328554293251</v>
      </c>
      <c r="M10" s="87">
        <v>1352.9707945712091</v>
      </c>
      <c r="N10" s="87">
        <v>1425.4981064722078</v>
      </c>
      <c r="O10" s="87">
        <v>1373.339107308243</v>
      </c>
      <c r="P10" s="87">
        <v>1297.0270385083761</v>
      </c>
      <c r="Q10" s="87">
        <v>1331.6397836004069</v>
      </c>
      <c r="R10" s="87">
        <v>1229.3501092519721</v>
      </c>
      <c r="S10" s="163">
        <v>1204.7881695197491</v>
      </c>
      <c r="T10" s="98">
        <f t="shared" si="31"/>
        <v>21.921766646410127</v>
      </c>
      <c r="U10" s="98">
        <f t="shared" si="0"/>
        <v>20.255420755930011</v>
      </c>
      <c r="V10" s="98">
        <f t="shared" si="1"/>
        <v>19.241772915158215</v>
      </c>
      <c r="W10" s="98">
        <f t="shared" si="2"/>
        <v>18.487513967871728</v>
      </c>
      <c r="X10" s="98">
        <f t="shared" si="3"/>
        <v>17.581978957118221</v>
      </c>
      <c r="Y10" s="98">
        <f t="shared" si="4"/>
        <v>15.689409681956892</v>
      </c>
      <c r="Z10" s="98">
        <f t="shared" si="5"/>
        <v>13.828746407048268</v>
      </c>
      <c r="AA10" s="98">
        <f t="shared" si="6"/>
        <v>12.686231847772429</v>
      </c>
      <c r="AB10" s="98">
        <f t="shared" si="7"/>
        <v>15.183255064995995</v>
      </c>
      <c r="AC10" s="98">
        <f t="shared" si="8"/>
        <v>14.273951792155056</v>
      </c>
      <c r="AD10" s="98">
        <f t="shared" si="9"/>
        <v>15.077456306226749</v>
      </c>
      <c r="AE10" s="98">
        <f t="shared" si="10"/>
        <v>14.979702304845581</v>
      </c>
      <c r="AF10" s="98">
        <f t="shared" si="11"/>
        <v>14.542129121866289</v>
      </c>
      <c r="AG10" s="98">
        <f t="shared" si="12"/>
        <v>14.343693138589877</v>
      </c>
      <c r="AH10" s="98">
        <f t="shared" si="13"/>
        <v>12.252577483724082</v>
      </c>
      <c r="AI10" s="98">
        <f t="shared" si="14"/>
        <v>14.585106889735957</v>
      </c>
      <c r="AJ10" s="181">
        <f t="shared" si="15"/>
        <v>23.845528280496087</v>
      </c>
      <c r="AK10" s="182">
        <f t="shared" si="16"/>
        <v>22.168642294678776</v>
      </c>
      <c r="AL10" s="182">
        <f t="shared" si="17"/>
        <v>23.763114444716319</v>
      </c>
      <c r="AM10" s="182">
        <f t="shared" si="18"/>
        <v>22.385026515834006</v>
      </c>
      <c r="AN10" s="182">
        <f t="shared" si="19"/>
        <v>21.684132865603047</v>
      </c>
      <c r="AO10" s="182">
        <f t="shared" si="20"/>
        <v>19.240027906277909</v>
      </c>
      <c r="AP10" s="182">
        <f t="shared" si="21"/>
        <v>17.221567898594174</v>
      </c>
      <c r="AQ10" s="182">
        <f t="shared" si="22"/>
        <v>16.264614909104004</v>
      </c>
      <c r="AR10" s="182">
        <f t="shared" si="23"/>
        <v>19.551973471696027</v>
      </c>
      <c r="AS10" s="182">
        <f t="shared" si="24"/>
        <v>19.191075100300839</v>
      </c>
      <c r="AT10" s="182">
        <f t="shared" si="25"/>
        <v>20.299011840116879</v>
      </c>
      <c r="AU10" s="182">
        <f t="shared" si="26"/>
        <v>20.107453986943529</v>
      </c>
      <c r="AV10" s="182">
        <f t="shared" si="27"/>
        <v>19.15137746044114</v>
      </c>
      <c r="AW10" s="182">
        <f t="shared" si="28"/>
        <v>19.439996840881854</v>
      </c>
      <c r="AX10" s="182">
        <f t="shared" si="29"/>
        <v>17.493420266837031</v>
      </c>
      <c r="AY10" s="182">
        <f t="shared" si="30"/>
        <v>17.710961698195501</v>
      </c>
      <c r="AZ10" s="158">
        <v>98877</v>
      </c>
      <c r="BA10" s="56">
        <v>91086</v>
      </c>
      <c r="BB10" s="56">
        <v>100033</v>
      </c>
      <c r="BC10" s="56">
        <v>96139</v>
      </c>
      <c r="BD10" s="56">
        <v>93917</v>
      </c>
      <c r="BE10" s="56">
        <v>88570</v>
      </c>
      <c r="BF10" s="56">
        <v>88295</v>
      </c>
      <c r="BG10" s="56">
        <v>91123</v>
      </c>
      <c r="BH10" s="56">
        <v>89594</v>
      </c>
      <c r="BI10" s="56">
        <v>94786</v>
      </c>
      <c r="BJ10" s="56">
        <v>94545</v>
      </c>
      <c r="BK10" s="56">
        <v>91680</v>
      </c>
      <c r="BL10" s="56">
        <v>89191</v>
      </c>
      <c r="BM10" s="56">
        <v>92838</v>
      </c>
      <c r="BN10" s="56">
        <v>100334</v>
      </c>
      <c r="BO10" s="159">
        <v>82604</v>
      </c>
      <c r="BP10" s="56">
        <v>90.899999999999991</v>
      </c>
      <c r="BQ10" s="56">
        <v>83.224999999999994</v>
      </c>
      <c r="BR10" s="56">
        <v>81</v>
      </c>
      <c r="BS10" s="56">
        <v>79.400000000000006</v>
      </c>
      <c r="BT10" s="56">
        <v>76.150000000000006</v>
      </c>
      <c r="BU10" s="56">
        <v>72.224999999999994</v>
      </c>
      <c r="BV10" s="56">
        <v>70.900000000000006</v>
      </c>
      <c r="BW10" s="56">
        <v>71.075000000000003</v>
      </c>
      <c r="BX10" s="56">
        <v>69.575000000000003</v>
      </c>
      <c r="BY10" s="56">
        <v>70.5</v>
      </c>
      <c r="BZ10" s="56">
        <v>70.224999999999994</v>
      </c>
      <c r="CA10" s="56">
        <v>68.3</v>
      </c>
      <c r="CB10" s="56">
        <v>67.724999999999994</v>
      </c>
      <c r="CC10" s="56">
        <v>68.5</v>
      </c>
      <c r="CD10" s="56">
        <v>70.274999999999991</v>
      </c>
      <c r="CE10" s="159">
        <v>68.025000000000006</v>
      </c>
      <c r="CF10" s="218"/>
      <c r="CG10" s="218"/>
      <c r="CH10" s="218"/>
      <c r="CI10" s="218"/>
      <c r="CK10" s="242"/>
      <c r="CL10" s="242"/>
      <c r="CM10" s="242"/>
      <c r="CN10" s="242"/>
    </row>
    <row r="11" spans="1:92" s="75" customFormat="1" x14ac:dyDescent="0.2">
      <c r="A11" s="75">
        <v>6</v>
      </c>
      <c r="B11" s="169" t="s">
        <v>140</v>
      </c>
      <c r="C11" s="75" t="s">
        <v>37</v>
      </c>
      <c r="D11" s="162">
        <v>4600.76943556471</v>
      </c>
      <c r="E11" s="87">
        <v>4440.1866509930051</v>
      </c>
      <c r="F11" s="87">
        <v>4632.6998462581196</v>
      </c>
      <c r="G11" s="87">
        <v>4213.3492699590006</v>
      </c>
      <c r="H11" s="87">
        <v>4389.0852484650668</v>
      </c>
      <c r="I11" s="87">
        <v>3977.03304806407</v>
      </c>
      <c r="J11" s="87">
        <v>4092.5198874947</v>
      </c>
      <c r="K11" s="87">
        <v>4140.4094129779496</v>
      </c>
      <c r="L11" s="87">
        <v>4130.5098625217897</v>
      </c>
      <c r="M11" s="87">
        <v>4204.5842236709896</v>
      </c>
      <c r="N11" s="87">
        <v>4339.4169990710998</v>
      </c>
      <c r="O11" s="87">
        <v>3701.4374673094353</v>
      </c>
      <c r="P11" s="87">
        <v>3288.0098174949867</v>
      </c>
      <c r="Q11" s="87">
        <v>4121.4458352850725</v>
      </c>
      <c r="R11" s="87">
        <v>3823.3282172265408</v>
      </c>
      <c r="S11" s="163">
        <v>3802.8895856932327</v>
      </c>
      <c r="T11" s="98">
        <f t="shared" si="31"/>
        <v>44.773294622893914</v>
      </c>
      <c r="U11" s="98">
        <f t="shared" si="0"/>
        <v>40.693843491027614</v>
      </c>
      <c r="V11" s="98">
        <f t="shared" si="1"/>
        <v>40.439069887029675</v>
      </c>
      <c r="W11" s="98">
        <f t="shared" si="2"/>
        <v>34.286928998323646</v>
      </c>
      <c r="X11" s="98">
        <f t="shared" si="3"/>
        <v>37.492079308986021</v>
      </c>
      <c r="Y11" s="98">
        <f t="shared" si="4"/>
        <v>35.864668122139683</v>
      </c>
      <c r="Z11" s="98">
        <f t="shared" si="5"/>
        <v>42.805651129045991</v>
      </c>
      <c r="AA11" s="98">
        <f t="shared" si="6"/>
        <v>44.097573946427275</v>
      </c>
      <c r="AB11" s="98">
        <f t="shared" si="7"/>
        <v>43.892098936537408</v>
      </c>
      <c r="AC11" s="98">
        <f t="shared" si="8"/>
        <v>47.937888057907273</v>
      </c>
      <c r="AD11" s="98">
        <f t="shared" si="9"/>
        <v>46.685497569350183</v>
      </c>
      <c r="AE11" s="98">
        <f t="shared" si="10"/>
        <v>36.963365229078228</v>
      </c>
      <c r="AF11" s="98">
        <f t="shared" si="11"/>
        <v>32.990285729285681</v>
      </c>
      <c r="AG11" s="98">
        <f t="shared" si="12"/>
        <v>36.70652946878878</v>
      </c>
      <c r="AH11" s="98">
        <f t="shared" si="13"/>
        <v>23.64487017295539</v>
      </c>
      <c r="AI11" s="98">
        <f t="shared" si="14"/>
        <v>22.088633495154259</v>
      </c>
      <c r="AJ11" s="181">
        <f t="shared" si="15"/>
        <v>120.43899045980918</v>
      </c>
      <c r="AK11" s="182">
        <f t="shared" si="16"/>
        <v>124.724344129017</v>
      </c>
      <c r="AL11" s="182">
        <f t="shared" si="17"/>
        <v>134.67150715866626</v>
      </c>
      <c r="AM11" s="182">
        <f t="shared" si="18"/>
        <v>125.4906707359345</v>
      </c>
      <c r="AN11" s="182">
        <f t="shared" si="19"/>
        <v>135.67496904065121</v>
      </c>
      <c r="AO11" s="182">
        <f t="shared" si="20"/>
        <v>122.65329369511396</v>
      </c>
      <c r="AP11" s="182">
        <f t="shared" si="21"/>
        <v>128.6955939463742</v>
      </c>
      <c r="AQ11" s="182">
        <f t="shared" si="22"/>
        <v>129.08525059946845</v>
      </c>
      <c r="AR11" s="182">
        <f t="shared" si="23"/>
        <v>129.89024724911289</v>
      </c>
      <c r="AS11" s="182">
        <f t="shared" si="24"/>
        <v>127.21888725176971</v>
      </c>
      <c r="AT11" s="182">
        <f t="shared" si="25"/>
        <v>128.76608305848961</v>
      </c>
      <c r="AU11" s="182">
        <f t="shared" si="26"/>
        <v>107.83503182256187</v>
      </c>
      <c r="AV11" s="182">
        <f t="shared" si="27"/>
        <v>93.210767327993949</v>
      </c>
      <c r="AW11" s="182">
        <f t="shared" si="28"/>
        <v>113.8520948973777</v>
      </c>
      <c r="AX11" s="182">
        <f t="shared" si="29"/>
        <v>104.46251959635359</v>
      </c>
      <c r="AY11" s="182">
        <f t="shared" si="30"/>
        <v>103.33939091557696</v>
      </c>
      <c r="AZ11" s="158">
        <v>102757</v>
      </c>
      <c r="BA11" s="56">
        <v>109112</v>
      </c>
      <c r="BB11" s="56">
        <v>114560</v>
      </c>
      <c r="BC11" s="56">
        <v>122885</v>
      </c>
      <c r="BD11" s="56">
        <v>117067</v>
      </c>
      <c r="BE11" s="56">
        <v>110890</v>
      </c>
      <c r="BF11" s="56">
        <v>95607</v>
      </c>
      <c r="BG11" s="56">
        <v>93892</v>
      </c>
      <c r="BH11" s="56">
        <v>94106</v>
      </c>
      <c r="BI11" s="56">
        <v>87709</v>
      </c>
      <c r="BJ11" s="56">
        <v>92950</v>
      </c>
      <c r="BK11" s="56">
        <v>100138</v>
      </c>
      <c r="BL11" s="56">
        <v>99666</v>
      </c>
      <c r="BM11" s="56">
        <v>112281</v>
      </c>
      <c r="BN11" s="56">
        <v>161698</v>
      </c>
      <c r="BO11" s="159">
        <v>172165</v>
      </c>
      <c r="BP11" s="56">
        <v>38.199999999999996</v>
      </c>
      <c r="BQ11" s="56">
        <v>35.6</v>
      </c>
      <c r="BR11" s="56">
        <v>34.4</v>
      </c>
      <c r="BS11" s="56">
        <v>33.575000000000003</v>
      </c>
      <c r="BT11" s="56">
        <v>32.35</v>
      </c>
      <c r="BU11" s="56">
        <v>32.424999999999997</v>
      </c>
      <c r="BV11" s="56">
        <v>31.8</v>
      </c>
      <c r="BW11" s="56">
        <v>32.074999999999996</v>
      </c>
      <c r="BX11" s="56">
        <v>31.799999999999997</v>
      </c>
      <c r="BY11" s="56">
        <v>33.049999999999997</v>
      </c>
      <c r="BZ11" s="56">
        <v>33.700000000000003</v>
      </c>
      <c r="CA11" s="56">
        <v>34.324999999999996</v>
      </c>
      <c r="CB11" s="56">
        <v>35.274999999999999</v>
      </c>
      <c r="CC11" s="56">
        <v>36.200000000000003</v>
      </c>
      <c r="CD11" s="56">
        <v>36.599999999999994</v>
      </c>
      <c r="CE11" s="159">
        <v>36.800000000000004</v>
      </c>
      <c r="CF11" s="218"/>
      <c r="CG11" s="218"/>
      <c r="CH11" s="218"/>
      <c r="CI11" s="218"/>
      <c r="CK11" s="242"/>
      <c r="CL11" s="242"/>
      <c r="CM11" s="242"/>
      <c r="CN11" s="242"/>
    </row>
    <row r="12" spans="1:92" s="75" customFormat="1" x14ac:dyDescent="0.2">
      <c r="A12" s="75">
        <v>7</v>
      </c>
      <c r="B12" s="169" t="s">
        <v>141</v>
      </c>
      <c r="C12" s="75" t="s">
        <v>38</v>
      </c>
      <c r="D12" s="162">
        <v>3594.950753118284</v>
      </c>
      <c r="E12" s="87">
        <v>3061.8069973476559</v>
      </c>
      <c r="F12" s="87">
        <v>3476.2362626631711</v>
      </c>
      <c r="G12" s="87">
        <v>3536.8216609057758</v>
      </c>
      <c r="H12" s="87">
        <v>3563.2996658244001</v>
      </c>
      <c r="I12" s="87">
        <v>3250.701753019132</v>
      </c>
      <c r="J12" s="87">
        <v>3190.2439969498701</v>
      </c>
      <c r="K12" s="87">
        <v>3344.581106886144</v>
      </c>
      <c r="L12" s="87">
        <v>3424.4594528772091</v>
      </c>
      <c r="M12" s="87">
        <v>3383.2900520665548</v>
      </c>
      <c r="N12" s="87">
        <v>3458.3515190717244</v>
      </c>
      <c r="O12" s="87">
        <v>3007.5240903817003</v>
      </c>
      <c r="P12" s="87">
        <v>2839.8058878481129</v>
      </c>
      <c r="Q12" s="87">
        <v>2815.5517395128581</v>
      </c>
      <c r="R12" s="87">
        <v>2706.7535941110091</v>
      </c>
      <c r="S12" s="163">
        <v>2598.1066802171008</v>
      </c>
      <c r="T12" s="98">
        <f t="shared" si="31"/>
        <v>73.032479138596699</v>
      </c>
      <c r="U12" s="98">
        <f t="shared" si="0"/>
        <v>84.26837114954742</v>
      </c>
      <c r="V12" s="98">
        <f t="shared" si="1"/>
        <v>77.62228167790218</v>
      </c>
      <c r="W12" s="98">
        <f t="shared" si="2"/>
        <v>70.527671311034851</v>
      </c>
      <c r="X12" s="98">
        <f t="shared" si="3"/>
        <v>75.898859713393549</v>
      </c>
      <c r="Y12" s="98">
        <f t="shared" si="4"/>
        <v>78.614310834803675</v>
      </c>
      <c r="Z12" s="98">
        <f t="shared" si="5"/>
        <v>76.110411226020375</v>
      </c>
      <c r="AA12" s="98">
        <f t="shared" si="6"/>
        <v>80.200012154668585</v>
      </c>
      <c r="AB12" s="98">
        <f t="shared" si="7"/>
        <v>84.352524887977168</v>
      </c>
      <c r="AC12" s="98">
        <f t="shared" si="8"/>
        <v>74.546437194371592</v>
      </c>
      <c r="AD12" s="98">
        <f t="shared" si="9"/>
        <v>76.377021180912635</v>
      </c>
      <c r="AE12" s="98">
        <f t="shared" si="10"/>
        <v>64.334818396117484</v>
      </c>
      <c r="AF12" s="98">
        <f t="shared" si="11"/>
        <v>63.275532260430317</v>
      </c>
      <c r="AG12" s="98">
        <f t="shared" si="12"/>
        <v>59.525406755028712</v>
      </c>
      <c r="AH12" s="325" t="s">
        <v>416</v>
      </c>
      <c r="AI12" s="325" t="s">
        <v>416</v>
      </c>
      <c r="AJ12" s="181">
        <f t="shared" si="15"/>
        <v>87.842413026714325</v>
      </c>
      <c r="AK12" s="182">
        <f t="shared" si="16"/>
        <v>82.528490494545977</v>
      </c>
      <c r="AL12" s="182">
        <f t="shared" si="17"/>
        <v>91.060543881157074</v>
      </c>
      <c r="AM12" s="182">
        <f t="shared" si="18"/>
        <v>89.596495526428768</v>
      </c>
      <c r="AN12" s="182">
        <f t="shared" si="19"/>
        <v>91.19129023223033</v>
      </c>
      <c r="AO12" s="182">
        <f t="shared" si="20"/>
        <v>85.096904529296665</v>
      </c>
      <c r="AP12" s="182">
        <f t="shared" si="21"/>
        <v>86.164591409854694</v>
      </c>
      <c r="AQ12" s="182">
        <f t="shared" si="22"/>
        <v>90.700504593522538</v>
      </c>
      <c r="AR12" s="182">
        <f t="shared" si="23"/>
        <v>92.803779210764475</v>
      </c>
      <c r="AS12" s="182">
        <f t="shared" si="24"/>
        <v>88.742034152565367</v>
      </c>
      <c r="AT12" s="182">
        <f t="shared" si="25"/>
        <v>86.458787976793104</v>
      </c>
      <c r="AU12" s="182">
        <f t="shared" si="26"/>
        <v>77.513507484064434</v>
      </c>
      <c r="AV12" s="182">
        <f t="shared" si="27"/>
        <v>74.535587607562007</v>
      </c>
      <c r="AW12" s="182">
        <f t="shared" si="28"/>
        <v>73.417255267610372</v>
      </c>
      <c r="AX12" s="182">
        <f t="shared" si="29"/>
        <v>69.582354604396116</v>
      </c>
      <c r="AY12" s="182">
        <f t="shared" si="30"/>
        <v>68.642184417889055</v>
      </c>
      <c r="AZ12" s="158">
        <v>49224</v>
      </c>
      <c r="BA12" s="56">
        <v>36334</v>
      </c>
      <c r="BB12" s="56">
        <v>44784</v>
      </c>
      <c r="BC12" s="56">
        <v>50148</v>
      </c>
      <c r="BD12" s="56">
        <v>46948</v>
      </c>
      <c r="BE12" s="56">
        <v>41350</v>
      </c>
      <c r="BF12" s="56">
        <v>41916</v>
      </c>
      <c r="BG12" s="56">
        <v>41703</v>
      </c>
      <c r="BH12" s="56">
        <v>40597</v>
      </c>
      <c r="BI12" s="56">
        <v>45385</v>
      </c>
      <c r="BJ12" s="56">
        <v>45280</v>
      </c>
      <c r="BK12" s="56">
        <v>46748</v>
      </c>
      <c r="BL12" s="56">
        <v>44880</v>
      </c>
      <c r="BM12" s="56">
        <v>47300</v>
      </c>
      <c r="BN12" s="56">
        <v>0</v>
      </c>
      <c r="BO12" s="159">
        <v>0</v>
      </c>
      <c r="BP12" s="56">
        <v>40.924999999999997</v>
      </c>
      <c r="BQ12" s="56">
        <v>37.1</v>
      </c>
      <c r="BR12" s="56">
        <v>38.174999999999997</v>
      </c>
      <c r="BS12" s="56">
        <v>39.475000000000001</v>
      </c>
      <c r="BT12" s="56">
        <v>39.075000000000003</v>
      </c>
      <c r="BU12" s="56">
        <v>38.199999999999996</v>
      </c>
      <c r="BV12" s="56">
        <v>37.024999999999999</v>
      </c>
      <c r="BW12" s="56">
        <v>36.875</v>
      </c>
      <c r="BX12" s="56">
        <v>36.9</v>
      </c>
      <c r="BY12" s="56">
        <v>38.125</v>
      </c>
      <c r="BZ12" s="56">
        <v>40</v>
      </c>
      <c r="CA12" s="56">
        <v>38.799999999999997</v>
      </c>
      <c r="CB12" s="56">
        <v>38.1</v>
      </c>
      <c r="CC12" s="56">
        <v>38.35</v>
      </c>
      <c r="CD12" s="56">
        <v>38.9</v>
      </c>
      <c r="CE12" s="159">
        <v>37.85</v>
      </c>
      <c r="CF12" s="218"/>
      <c r="CG12" s="218"/>
      <c r="CH12" s="218"/>
      <c r="CI12" s="218"/>
      <c r="CK12" s="242"/>
      <c r="CL12" s="242"/>
      <c r="CM12" s="242"/>
      <c r="CN12" s="242"/>
    </row>
    <row r="13" spans="1:92" s="75" customFormat="1" x14ac:dyDescent="0.2">
      <c r="A13" s="75">
        <v>8</v>
      </c>
      <c r="B13" s="169" t="s">
        <v>142</v>
      </c>
      <c r="C13" s="75" t="s">
        <v>39</v>
      </c>
      <c r="D13" s="162">
        <v>6223.2493043917502</v>
      </c>
      <c r="E13" s="87">
        <v>3629.8492483698665</v>
      </c>
      <c r="F13" s="87">
        <v>5925.3580230228999</v>
      </c>
      <c r="G13" s="87">
        <v>5521.7167565866503</v>
      </c>
      <c r="H13" s="87">
        <v>4713.8590133788493</v>
      </c>
      <c r="I13" s="87">
        <v>4776.7560225760899</v>
      </c>
      <c r="J13" s="87">
        <v>4843.5075270909301</v>
      </c>
      <c r="K13" s="87">
        <v>5058.0777992184803</v>
      </c>
      <c r="L13" s="87">
        <v>5045.6595993003102</v>
      </c>
      <c r="M13" s="87">
        <v>4862.7451705529302</v>
      </c>
      <c r="N13" s="87">
        <v>4643.96014168284</v>
      </c>
      <c r="O13" s="87">
        <v>5851.6954287240696</v>
      </c>
      <c r="P13" s="87">
        <v>4573.4628563495007</v>
      </c>
      <c r="Q13" s="87">
        <v>4938.6699163409303</v>
      </c>
      <c r="R13" s="87">
        <v>5134.6235131322001</v>
      </c>
      <c r="S13" s="163">
        <v>4837.5523469795999</v>
      </c>
      <c r="T13" s="98">
        <f t="shared" si="31"/>
        <v>43.620192924824245</v>
      </c>
      <c r="U13" s="98">
        <f t="shared" si="0"/>
        <v>46.058816231266306</v>
      </c>
      <c r="V13" s="98">
        <f t="shared" si="1"/>
        <v>47.848815141300122</v>
      </c>
      <c r="W13" s="98">
        <f t="shared" si="2"/>
        <v>43.742260396145625</v>
      </c>
      <c r="X13" s="98">
        <f t="shared" si="3"/>
        <v>38.535847530973882</v>
      </c>
      <c r="Y13" s="98">
        <f t="shared" si="4"/>
        <v>37.637442560580624</v>
      </c>
      <c r="Z13" s="98">
        <f t="shared" si="5"/>
        <v>37.944843763932518</v>
      </c>
      <c r="AA13" s="98">
        <f t="shared" si="6"/>
        <v>40.433246194700757</v>
      </c>
      <c r="AB13" s="98">
        <f t="shared" si="7"/>
        <v>38.709441715576958</v>
      </c>
      <c r="AC13" s="98">
        <f t="shared" si="8"/>
        <v>36.231281167038681</v>
      </c>
      <c r="AD13" s="98">
        <f t="shared" si="9"/>
        <v>32.89902195895975</v>
      </c>
      <c r="AE13" s="98">
        <f t="shared" si="10"/>
        <v>42.224899185505329</v>
      </c>
      <c r="AF13" s="98">
        <f t="shared" si="11"/>
        <v>35.537222552154326</v>
      </c>
      <c r="AG13" s="98">
        <f t="shared" si="12"/>
        <v>34.896588655843438</v>
      </c>
      <c r="AH13" s="98">
        <f t="shared" si="13"/>
        <v>36.193985176875032</v>
      </c>
      <c r="AI13" s="98">
        <f t="shared" si="14"/>
        <v>44.096006079755703</v>
      </c>
      <c r="AJ13" s="181">
        <f t="shared" si="15"/>
        <v>52.761757561608732</v>
      </c>
      <c r="AK13" s="182">
        <f t="shared" si="16"/>
        <v>34.727091589283582</v>
      </c>
      <c r="AL13" s="182">
        <f t="shared" si="17"/>
        <v>57.471949786837058</v>
      </c>
      <c r="AM13" s="182">
        <f t="shared" si="18"/>
        <v>52.103956183879696</v>
      </c>
      <c r="AN13" s="182">
        <f t="shared" si="19"/>
        <v>44.670542652251591</v>
      </c>
      <c r="AO13" s="182">
        <f t="shared" si="20"/>
        <v>46.659399487922734</v>
      </c>
      <c r="AP13" s="182">
        <f t="shared" si="21"/>
        <v>47.578659401679076</v>
      </c>
      <c r="AQ13" s="182">
        <f t="shared" si="22"/>
        <v>50.656763136890135</v>
      </c>
      <c r="AR13" s="182">
        <f t="shared" si="23"/>
        <v>52.017109271137215</v>
      </c>
      <c r="AS13" s="182">
        <f t="shared" si="24"/>
        <v>49.367971274649037</v>
      </c>
      <c r="AT13" s="182">
        <f t="shared" si="25"/>
        <v>46.544326150667409</v>
      </c>
      <c r="AU13" s="182">
        <f t="shared" si="26"/>
        <v>58.693033387402906</v>
      </c>
      <c r="AV13" s="182">
        <f t="shared" si="27"/>
        <v>47.739695786529239</v>
      </c>
      <c r="AW13" s="182">
        <f t="shared" si="28"/>
        <v>51.498122172481025</v>
      </c>
      <c r="AX13" s="182">
        <f t="shared" si="29"/>
        <v>52.327373382238974</v>
      </c>
      <c r="AY13" s="182">
        <f t="shared" si="30"/>
        <v>49.237174015059537</v>
      </c>
      <c r="AZ13" s="158">
        <v>142669</v>
      </c>
      <c r="BA13" s="56">
        <v>78809</v>
      </c>
      <c r="BB13" s="56">
        <v>123835</v>
      </c>
      <c r="BC13" s="56">
        <v>126233</v>
      </c>
      <c r="BD13" s="56">
        <v>122324</v>
      </c>
      <c r="BE13" s="56">
        <v>126915</v>
      </c>
      <c r="BF13" s="56">
        <v>127646</v>
      </c>
      <c r="BG13" s="56">
        <v>125097</v>
      </c>
      <c r="BH13" s="56">
        <v>130347</v>
      </c>
      <c r="BI13" s="56">
        <v>134214</v>
      </c>
      <c r="BJ13" s="56">
        <v>141158</v>
      </c>
      <c r="BK13" s="56">
        <v>138584</v>
      </c>
      <c r="BL13" s="56">
        <v>128695</v>
      </c>
      <c r="BM13" s="56">
        <v>141523</v>
      </c>
      <c r="BN13" s="56">
        <v>141864</v>
      </c>
      <c r="BO13" s="159">
        <v>109705</v>
      </c>
      <c r="BP13" s="56">
        <v>117.95</v>
      </c>
      <c r="BQ13" s="56">
        <v>104.52500000000001</v>
      </c>
      <c r="BR13" s="56">
        <v>103.1</v>
      </c>
      <c r="BS13" s="56">
        <v>105.97499999999999</v>
      </c>
      <c r="BT13" s="56">
        <v>105.52500000000001</v>
      </c>
      <c r="BU13" s="56">
        <v>102.375</v>
      </c>
      <c r="BV13" s="56">
        <v>101.80000000000001</v>
      </c>
      <c r="BW13" s="56">
        <v>99.850000000000009</v>
      </c>
      <c r="BX13" s="56">
        <v>97</v>
      </c>
      <c r="BY13" s="56">
        <v>98.5</v>
      </c>
      <c r="BZ13" s="56">
        <v>99.774999999999991</v>
      </c>
      <c r="CA13" s="56">
        <v>99.7</v>
      </c>
      <c r="CB13" s="56">
        <v>95.8</v>
      </c>
      <c r="CC13" s="56">
        <v>95.9</v>
      </c>
      <c r="CD13" s="56">
        <v>98.125</v>
      </c>
      <c r="CE13" s="159">
        <v>98.25</v>
      </c>
      <c r="CF13" s="218"/>
      <c r="CG13" s="218"/>
      <c r="CH13" s="218"/>
      <c r="CI13" s="218"/>
      <c r="CK13" s="242"/>
      <c r="CL13" s="242"/>
      <c r="CM13" s="242"/>
      <c r="CN13" s="242"/>
    </row>
    <row r="14" spans="1:92" s="75" customFormat="1" x14ac:dyDescent="0.2">
      <c r="A14" s="75">
        <v>9</v>
      </c>
      <c r="B14" s="169" t="s">
        <v>143</v>
      </c>
      <c r="C14" s="75" t="s">
        <v>4</v>
      </c>
      <c r="D14" s="162">
        <v>27.554575774929823</v>
      </c>
      <c r="E14" s="87">
        <v>22.158308091615528</v>
      </c>
      <c r="F14" s="87">
        <v>21.312403651797229</v>
      </c>
      <c r="G14" s="87">
        <v>19.591293036938303</v>
      </c>
      <c r="H14" s="87">
        <v>19.154256258825299</v>
      </c>
      <c r="I14" s="87">
        <v>17.291886200575089</v>
      </c>
      <c r="J14" s="87">
        <v>14.544830479083959</v>
      </c>
      <c r="K14" s="87">
        <v>12.22659444223183</v>
      </c>
      <c r="L14" s="87">
        <v>12.196831111875779</v>
      </c>
      <c r="M14" s="87">
        <v>10.722068074011089</v>
      </c>
      <c r="N14" s="87">
        <v>10.48294322994548</v>
      </c>
      <c r="O14" s="87">
        <v>9.9282438142529301</v>
      </c>
      <c r="P14" s="87">
        <v>9.7660596321805109</v>
      </c>
      <c r="Q14" s="87">
        <v>9.5700807444790197</v>
      </c>
      <c r="R14" s="87">
        <v>9.0077550981543606</v>
      </c>
      <c r="S14" s="163">
        <v>8.8142008336077389</v>
      </c>
      <c r="T14" s="98">
        <f t="shared" si="31"/>
        <v>0.68273683131221841</v>
      </c>
      <c r="U14" s="98">
        <f t="shared" si="0"/>
        <v>0.64889036229400043</v>
      </c>
      <c r="V14" s="98">
        <f t="shared" si="1"/>
        <v>0.69693929534981136</v>
      </c>
      <c r="W14" s="98">
        <f t="shared" si="2"/>
        <v>0.77213151921090539</v>
      </c>
      <c r="X14" s="98">
        <f t="shared" si="3"/>
        <v>0.59350715021303557</v>
      </c>
      <c r="Y14" s="98">
        <f t="shared" si="4"/>
        <v>0.5533049469018011</v>
      </c>
      <c r="Z14" s="98">
        <f t="shared" si="5"/>
        <v>0.51650676417201558</v>
      </c>
      <c r="AA14" s="98">
        <f t="shared" si="6"/>
        <v>0.46508404436197004</v>
      </c>
      <c r="AB14" s="98">
        <f t="shared" si="7"/>
        <v>0.48906656689826294</v>
      </c>
      <c r="AC14" s="98">
        <f t="shared" si="8"/>
        <v>0.40849085926589035</v>
      </c>
      <c r="AD14" s="98">
        <f t="shared" si="9"/>
        <v>0.43553713199324773</v>
      </c>
      <c r="AE14" s="98">
        <f t="shared" si="10"/>
        <v>0.35799386342094003</v>
      </c>
      <c r="AF14" s="98">
        <f t="shared" si="11"/>
        <v>0.34085088762322041</v>
      </c>
      <c r="AG14" s="98">
        <f t="shared" si="12"/>
        <v>0.26915515649901617</v>
      </c>
      <c r="AH14" s="98">
        <f t="shared" si="13"/>
        <v>0.23759641005893545</v>
      </c>
      <c r="AI14" s="98">
        <f t="shared" si="14"/>
        <v>0.25340542315521203</v>
      </c>
      <c r="AJ14" s="181">
        <f t="shared" si="15"/>
        <v>1.0977918635430211</v>
      </c>
      <c r="AK14" s="182">
        <f t="shared" si="16"/>
        <v>0.84493071846007728</v>
      </c>
      <c r="AL14" s="182">
        <f t="shared" si="17"/>
        <v>0.85334949556745676</v>
      </c>
      <c r="AM14" s="182">
        <f t="shared" si="18"/>
        <v>0.80622605090281085</v>
      </c>
      <c r="AN14" s="182">
        <f t="shared" si="19"/>
        <v>0.76617025035301189</v>
      </c>
      <c r="AO14" s="182">
        <f t="shared" si="20"/>
        <v>0.66571265449759731</v>
      </c>
      <c r="AP14" s="182">
        <f t="shared" si="21"/>
        <v>0.58179321916335835</v>
      </c>
      <c r="AQ14" s="182">
        <f t="shared" si="22"/>
        <v>0.655581471433342</v>
      </c>
      <c r="AR14" s="182">
        <f t="shared" si="23"/>
        <v>0.70808888893328181</v>
      </c>
      <c r="AS14" s="182">
        <f t="shared" si="24"/>
        <v>0.65378463865921277</v>
      </c>
      <c r="AT14" s="182">
        <f t="shared" si="25"/>
        <v>0.57283842786587325</v>
      </c>
      <c r="AU14" s="182">
        <f t="shared" si="26"/>
        <v>0.4989067243343181</v>
      </c>
      <c r="AV14" s="182">
        <f t="shared" si="27"/>
        <v>0.50018231150732451</v>
      </c>
      <c r="AW14" s="182">
        <f t="shared" si="28"/>
        <v>0.48333741133732416</v>
      </c>
      <c r="AX14" s="182">
        <f t="shared" si="29"/>
        <v>0.44427891976100425</v>
      </c>
      <c r="AY14" s="182">
        <f t="shared" si="30"/>
        <v>0.4138122457092836</v>
      </c>
      <c r="AZ14" s="158">
        <v>40359</v>
      </c>
      <c r="BA14" s="56">
        <v>34148</v>
      </c>
      <c r="BB14" s="56">
        <v>30580</v>
      </c>
      <c r="BC14" s="56">
        <v>25373</v>
      </c>
      <c r="BD14" s="56">
        <v>32273</v>
      </c>
      <c r="BE14" s="56">
        <v>31252</v>
      </c>
      <c r="BF14" s="56">
        <v>28160</v>
      </c>
      <c r="BG14" s="56">
        <v>26289</v>
      </c>
      <c r="BH14" s="56">
        <v>24939</v>
      </c>
      <c r="BI14" s="56">
        <v>26248</v>
      </c>
      <c r="BJ14" s="56">
        <v>24069</v>
      </c>
      <c r="BK14" s="56">
        <v>27733</v>
      </c>
      <c r="BL14" s="56">
        <v>28652</v>
      </c>
      <c r="BM14" s="56">
        <v>35556</v>
      </c>
      <c r="BN14" s="56">
        <v>37912</v>
      </c>
      <c r="BO14" s="159">
        <v>34783</v>
      </c>
      <c r="BP14" s="56">
        <v>25.099999999999998</v>
      </c>
      <c r="BQ14" s="56">
        <v>26.225000000000001</v>
      </c>
      <c r="BR14" s="56">
        <v>24.974999999999998</v>
      </c>
      <c r="BS14" s="56">
        <v>24.3</v>
      </c>
      <c r="BT14" s="56">
        <v>25</v>
      </c>
      <c r="BU14" s="56">
        <v>25.975000000000001</v>
      </c>
      <c r="BV14" s="56">
        <v>25</v>
      </c>
      <c r="BW14" s="56">
        <v>18.650000000000002</v>
      </c>
      <c r="BX14" s="56">
        <v>17.225000000000001</v>
      </c>
      <c r="BY14" s="56">
        <v>16.399999999999999</v>
      </c>
      <c r="BZ14" s="56">
        <v>18.3</v>
      </c>
      <c r="CA14" s="56">
        <v>19.899999999999999</v>
      </c>
      <c r="CB14" s="56">
        <v>19.524999999999999</v>
      </c>
      <c r="CC14" s="56">
        <v>19.8</v>
      </c>
      <c r="CD14" s="56">
        <v>20.274999999999999</v>
      </c>
      <c r="CE14" s="159">
        <v>21.299999999999997</v>
      </c>
      <c r="CF14" s="218"/>
      <c r="CG14" s="218"/>
      <c r="CH14" s="218"/>
      <c r="CI14" s="218"/>
      <c r="CK14" s="242"/>
      <c r="CL14" s="242"/>
      <c r="CM14" s="242"/>
      <c r="CN14" s="242"/>
    </row>
    <row r="15" spans="1:92" s="75" customFormat="1" x14ac:dyDescent="0.2">
      <c r="A15" s="75">
        <v>10</v>
      </c>
      <c r="B15" s="169" t="s">
        <v>144</v>
      </c>
      <c r="C15" s="75" t="s">
        <v>5</v>
      </c>
      <c r="D15" s="162">
        <v>48.616310024357105</v>
      </c>
      <c r="E15" s="87">
        <v>60.433763561370796</v>
      </c>
      <c r="F15" s="87">
        <v>64.165652514058195</v>
      </c>
      <c r="G15" s="87">
        <v>41.059076377616016</v>
      </c>
      <c r="H15" s="87">
        <v>34.658729977118767</v>
      </c>
      <c r="I15" s="87">
        <v>34.015355979651659</v>
      </c>
      <c r="J15" s="87">
        <v>30.067016548051761</v>
      </c>
      <c r="K15" s="87">
        <v>32.987515526379561</v>
      </c>
      <c r="L15" s="87">
        <v>35.192663173472809</v>
      </c>
      <c r="M15" s="87">
        <v>28.486921550283</v>
      </c>
      <c r="N15" s="87">
        <v>26.594847653466989</v>
      </c>
      <c r="O15" s="87">
        <v>25.06564748611266</v>
      </c>
      <c r="P15" s="87">
        <v>19.418520969642898</v>
      </c>
      <c r="Q15" s="87">
        <v>21.242318239713502</v>
      </c>
      <c r="R15" s="87">
        <v>19.688841575450972</v>
      </c>
      <c r="S15" s="163">
        <v>25.163203362923909</v>
      </c>
      <c r="T15" s="98">
        <f t="shared" si="31"/>
        <v>1.8679900877721165</v>
      </c>
      <c r="U15" s="98">
        <f t="shared" si="0"/>
        <v>3.220385993891655</v>
      </c>
      <c r="V15" s="98">
        <f t="shared" si="1"/>
        <v>2.9137068619588682</v>
      </c>
      <c r="W15" s="98">
        <f t="shared" si="2"/>
        <v>1.564870660020429</v>
      </c>
      <c r="X15" s="98">
        <f t="shared" si="3"/>
        <v>1.5227912995219142</v>
      </c>
      <c r="Y15" s="98">
        <f t="shared" si="4"/>
        <v>1.6152407986918493</v>
      </c>
      <c r="Z15" s="98">
        <f t="shared" si="5"/>
        <v>1.7150770947494016</v>
      </c>
      <c r="AA15" s="98">
        <f t="shared" si="6"/>
        <v>1.3293912922696687</v>
      </c>
      <c r="AB15" s="98">
        <f t="shared" si="7"/>
        <v>1.5522522571221244</v>
      </c>
      <c r="AC15" s="98">
        <f t="shared" si="8"/>
        <v>1.09464039157251</v>
      </c>
      <c r="AD15" s="98">
        <f t="shared" si="9"/>
        <v>0.91513876513082792</v>
      </c>
      <c r="AE15" s="98">
        <f t="shared" si="10"/>
        <v>0.92054968915908253</v>
      </c>
      <c r="AF15" s="98">
        <f t="shared" si="11"/>
        <v>0.82850588657918323</v>
      </c>
      <c r="AG15" s="98">
        <f t="shared" si="12"/>
        <v>0.78628657979395555</v>
      </c>
      <c r="AH15" s="98">
        <f t="shared" si="13"/>
        <v>0.66649204750858038</v>
      </c>
      <c r="AI15" s="98">
        <f t="shared" si="14"/>
        <v>1.0241434010144042</v>
      </c>
      <c r="AJ15" s="181">
        <f t="shared" si="15"/>
        <v>1.7614605081288808</v>
      </c>
      <c r="AK15" s="182">
        <f t="shared" si="16"/>
        <v>2.3722772742441922</v>
      </c>
      <c r="AL15" s="182">
        <f t="shared" si="17"/>
        <v>2.576933835905951</v>
      </c>
      <c r="AM15" s="182">
        <f t="shared" si="18"/>
        <v>1.6489588906673098</v>
      </c>
      <c r="AN15" s="182">
        <f t="shared" si="19"/>
        <v>1.4088914624845028</v>
      </c>
      <c r="AO15" s="182">
        <f t="shared" si="20"/>
        <v>1.4352470877490151</v>
      </c>
      <c r="AP15" s="182">
        <f t="shared" si="21"/>
        <v>1.2527923561688235</v>
      </c>
      <c r="AQ15" s="182">
        <f t="shared" si="22"/>
        <v>1.4405028614139546</v>
      </c>
      <c r="AR15" s="182">
        <f t="shared" si="23"/>
        <v>1.6464403823846927</v>
      </c>
      <c r="AS15" s="182">
        <f t="shared" si="24"/>
        <v>1.3327214760366317</v>
      </c>
      <c r="AT15" s="182">
        <f t="shared" si="25"/>
        <v>1.2298195446689937</v>
      </c>
      <c r="AU15" s="182">
        <f t="shared" si="26"/>
        <v>1.1484832754232603</v>
      </c>
      <c r="AV15" s="182">
        <f t="shared" si="27"/>
        <v>0.88165815980217466</v>
      </c>
      <c r="AW15" s="182">
        <f t="shared" si="28"/>
        <v>0.92862593397654658</v>
      </c>
      <c r="AX15" s="182">
        <f t="shared" si="29"/>
        <v>0.79071652913457724</v>
      </c>
      <c r="AY15" s="182">
        <f t="shared" si="30"/>
        <v>0.91920377581457202</v>
      </c>
      <c r="AZ15" s="158">
        <v>26026</v>
      </c>
      <c r="BA15" s="56">
        <v>18766</v>
      </c>
      <c r="BB15" s="56">
        <v>22022</v>
      </c>
      <c r="BC15" s="56">
        <v>26238</v>
      </c>
      <c r="BD15" s="56">
        <v>22760</v>
      </c>
      <c r="BE15" s="56">
        <v>21059</v>
      </c>
      <c r="BF15" s="56">
        <v>17531</v>
      </c>
      <c r="BG15" s="56">
        <v>24814</v>
      </c>
      <c r="BH15" s="56">
        <v>22672</v>
      </c>
      <c r="BI15" s="56">
        <v>26024</v>
      </c>
      <c r="BJ15" s="56">
        <v>29061</v>
      </c>
      <c r="BK15" s="56">
        <v>27229</v>
      </c>
      <c r="BL15" s="56">
        <v>23438</v>
      </c>
      <c r="BM15" s="56">
        <v>27016</v>
      </c>
      <c r="BN15" s="56">
        <v>29541</v>
      </c>
      <c r="BO15" s="159">
        <v>24570</v>
      </c>
      <c r="BP15" s="56">
        <v>27.599999999999998</v>
      </c>
      <c r="BQ15" s="56">
        <v>25.475000000000001</v>
      </c>
      <c r="BR15" s="56">
        <v>24.900000000000002</v>
      </c>
      <c r="BS15" s="56">
        <v>24.9</v>
      </c>
      <c r="BT15" s="56">
        <v>24.6</v>
      </c>
      <c r="BU15" s="56">
        <v>23.7</v>
      </c>
      <c r="BV15" s="56">
        <v>24</v>
      </c>
      <c r="BW15" s="56">
        <v>22.9</v>
      </c>
      <c r="BX15" s="56">
        <v>21.375</v>
      </c>
      <c r="BY15" s="56">
        <v>21.375</v>
      </c>
      <c r="BZ15" s="56">
        <v>21.625</v>
      </c>
      <c r="CA15" s="56">
        <v>21.825000000000003</v>
      </c>
      <c r="CB15" s="56">
        <v>22.024999999999999</v>
      </c>
      <c r="CC15" s="56">
        <v>22.875</v>
      </c>
      <c r="CD15" s="56">
        <v>24.9</v>
      </c>
      <c r="CE15" s="159">
        <v>27.375</v>
      </c>
      <c r="CF15" s="218"/>
      <c r="CG15" s="218"/>
      <c r="CH15" s="218"/>
      <c r="CI15" s="218"/>
      <c r="CK15" s="242"/>
      <c r="CL15" s="242"/>
      <c r="CM15" s="242"/>
      <c r="CN15" s="242"/>
    </row>
    <row r="16" spans="1:92" s="75" customFormat="1" x14ac:dyDescent="0.2">
      <c r="A16" s="75">
        <v>11</v>
      </c>
      <c r="B16" s="169" t="s">
        <v>145</v>
      </c>
      <c r="C16" s="75" t="s">
        <v>6</v>
      </c>
      <c r="D16" s="162">
        <v>195.78937134076219</v>
      </c>
      <c r="E16" s="87">
        <v>151.43456658605081</v>
      </c>
      <c r="F16" s="87">
        <v>162.99306351136869</v>
      </c>
      <c r="G16" s="87">
        <v>138.8611427874844</v>
      </c>
      <c r="H16" s="87">
        <v>136.19771324135371</v>
      </c>
      <c r="I16" s="87">
        <v>130.69367687280558</v>
      </c>
      <c r="J16" s="87">
        <v>139.4886209963523</v>
      </c>
      <c r="K16" s="87">
        <v>143.3141714848669</v>
      </c>
      <c r="L16" s="87">
        <v>146.95901497160679</v>
      </c>
      <c r="M16" s="87">
        <v>141.71389156877279</v>
      </c>
      <c r="N16" s="87">
        <v>132.73354334212638</v>
      </c>
      <c r="O16" s="87">
        <v>119.7752601145862</v>
      </c>
      <c r="P16" s="87">
        <v>102.75105019082649</v>
      </c>
      <c r="Q16" s="87">
        <v>116.7688431289657</v>
      </c>
      <c r="R16" s="87">
        <v>107.21971545667211</v>
      </c>
      <c r="S16" s="163">
        <v>109.968322592547</v>
      </c>
      <c r="T16" s="98">
        <f t="shared" si="31"/>
        <v>1.47526181170751</v>
      </c>
      <c r="U16" s="98">
        <f t="shared" si="0"/>
        <v>2.1465769853579997</v>
      </c>
      <c r="V16" s="98">
        <f t="shared" si="1"/>
        <v>1.4670446658629264</v>
      </c>
      <c r="W16" s="98">
        <f t="shared" si="2"/>
        <v>1.085208762152303</v>
      </c>
      <c r="X16" s="98">
        <f t="shared" si="3"/>
        <v>1.1555693373721276</v>
      </c>
      <c r="Y16" s="98">
        <f t="shared" si="4"/>
        <v>1.3969715875453539</v>
      </c>
      <c r="Z16" s="98">
        <f t="shared" si="5"/>
        <v>1.4478785654593345</v>
      </c>
      <c r="AA16" s="98">
        <f t="shared" si="6"/>
        <v>1.3636760565290778</v>
      </c>
      <c r="AB16" s="98">
        <f t="shared" si="7"/>
        <v>1.4031509521325898</v>
      </c>
      <c r="AC16" s="98">
        <f t="shared" si="8"/>
        <v>1.192978294206354</v>
      </c>
      <c r="AD16" s="98">
        <f t="shared" si="9"/>
        <v>1.1017883419422632</v>
      </c>
      <c r="AE16" s="98">
        <f t="shared" si="10"/>
        <v>1.0241578462127936</v>
      </c>
      <c r="AF16" s="98">
        <f t="shared" si="11"/>
        <v>0.96496168545694561</v>
      </c>
      <c r="AG16" s="98">
        <f t="shared" si="12"/>
        <v>0.80708351623559371</v>
      </c>
      <c r="AH16" s="98">
        <f t="shared" si="13"/>
        <v>0.70222821794329571</v>
      </c>
      <c r="AI16" s="98">
        <f t="shared" si="14"/>
        <v>0.7709176744706967</v>
      </c>
      <c r="AJ16" s="181">
        <f t="shared" si="15"/>
        <v>2.2324899810805268</v>
      </c>
      <c r="AK16" s="182">
        <f t="shared" si="16"/>
        <v>1.9978175011352346</v>
      </c>
      <c r="AL16" s="182">
        <f t="shared" si="17"/>
        <v>2.1915033749427724</v>
      </c>
      <c r="AM16" s="182">
        <f t="shared" si="18"/>
        <v>1.8175542249670733</v>
      </c>
      <c r="AN16" s="182">
        <f t="shared" si="19"/>
        <v>1.820825043333606</v>
      </c>
      <c r="AO16" s="182">
        <f t="shared" si="20"/>
        <v>1.7927802040165375</v>
      </c>
      <c r="AP16" s="182">
        <f t="shared" si="21"/>
        <v>2.0048669924017579</v>
      </c>
      <c r="AQ16" s="182">
        <f t="shared" si="22"/>
        <v>2.0914143959849238</v>
      </c>
      <c r="AR16" s="182">
        <f t="shared" si="23"/>
        <v>2.1901492544203691</v>
      </c>
      <c r="AS16" s="182">
        <f t="shared" si="24"/>
        <v>2.0635441072992031</v>
      </c>
      <c r="AT16" s="182">
        <f t="shared" si="25"/>
        <v>1.8721233193529816</v>
      </c>
      <c r="AU16" s="182">
        <f t="shared" si="26"/>
        <v>1.646961294116001</v>
      </c>
      <c r="AV16" s="182">
        <f t="shared" si="27"/>
        <v>1.416767324244419</v>
      </c>
      <c r="AW16" s="182">
        <f t="shared" si="28"/>
        <v>1.6034170014276101</v>
      </c>
      <c r="AX16" s="182">
        <f t="shared" si="29"/>
        <v>1.396544649386807</v>
      </c>
      <c r="AY16" s="182">
        <f t="shared" si="30"/>
        <v>1.3845555252445323</v>
      </c>
      <c r="AZ16" s="158">
        <v>132715</v>
      </c>
      <c r="BA16" s="56">
        <v>70547</v>
      </c>
      <c r="BB16" s="56">
        <v>111103</v>
      </c>
      <c r="BC16" s="56">
        <v>127958</v>
      </c>
      <c r="BD16" s="56">
        <v>117862</v>
      </c>
      <c r="BE16" s="56">
        <v>93555</v>
      </c>
      <c r="BF16" s="56">
        <v>96340</v>
      </c>
      <c r="BG16" s="56">
        <v>105094</v>
      </c>
      <c r="BH16" s="56">
        <v>104735</v>
      </c>
      <c r="BI16" s="56">
        <v>118790</v>
      </c>
      <c r="BJ16" s="56">
        <v>120471</v>
      </c>
      <c r="BK16" s="56">
        <v>116950</v>
      </c>
      <c r="BL16" s="56">
        <v>106482</v>
      </c>
      <c r="BM16" s="56">
        <v>144680</v>
      </c>
      <c r="BN16" s="56">
        <v>152685</v>
      </c>
      <c r="BO16" s="159">
        <v>142646</v>
      </c>
      <c r="BP16" s="56">
        <v>87.7</v>
      </c>
      <c r="BQ16" s="56">
        <v>75.800000000000011</v>
      </c>
      <c r="BR16" s="56">
        <v>74.375</v>
      </c>
      <c r="BS16" s="56">
        <v>76.400000000000006</v>
      </c>
      <c r="BT16" s="56">
        <v>74.8</v>
      </c>
      <c r="BU16" s="56">
        <v>72.900000000000006</v>
      </c>
      <c r="BV16" s="56">
        <v>69.574999999999989</v>
      </c>
      <c r="BW16" s="56">
        <v>68.525000000000006</v>
      </c>
      <c r="BX16" s="56">
        <v>67.099999999999994</v>
      </c>
      <c r="BY16" s="56">
        <v>68.674999999999997</v>
      </c>
      <c r="BZ16" s="56">
        <v>70.900000000000006</v>
      </c>
      <c r="CA16" s="56">
        <v>72.725000000000009</v>
      </c>
      <c r="CB16" s="56">
        <v>72.525000000000006</v>
      </c>
      <c r="CC16" s="56">
        <v>72.825000000000003</v>
      </c>
      <c r="CD16" s="56">
        <v>76.775000000000006</v>
      </c>
      <c r="CE16" s="159">
        <v>79.425000000000011</v>
      </c>
      <c r="CF16" s="218"/>
      <c r="CG16" s="218"/>
      <c r="CH16" s="218"/>
      <c r="CI16" s="218"/>
      <c r="CK16" s="242"/>
      <c r="CL16" s="242"/>
      <c r="CM16" s="242"/>
      <c r="CN16" s="242"/>
    </row>
    <row r="17" spans="1:92" s="75" customFormat="1" x14ac:dyDescent="0.2">
      <c r="A17" s="75">
        <v>12</v>
      </c>
      <c r="B17" s="169" t="s">
        <v>146</v>
      </c>
      <c r="C17" s="75" t="s">
        <v>7</v>
      </c>
      <c r="D17" s="162">
        <v>261.0993550785139</v>
      </c>
      <c r="E17" s="87">
        <v>206.98806180007642</v>
      </c>
      <c r="F17" s="87">
        <v>239.97765798962209</v>
      </c>
      <c r="G17" s="87">
        <v>219.12835958501469</v>
      </c>
      <c r="H17" s="87">
        <v>215.93886456894452</v>
      </c>
      <c r="I17" s="87">
        <v>223.34751090174768</v>
      </c>
      <c r="J17" s="87">
        <v>181.0319738443626</v>
      </c>
      <c r="K17" s="87">
        <v>184.91901803194219</v>
      </c>
      <c r="L17" s="87">
        <v>154.46256482802897</v>
      </c>
      <c r="M17" s="87">
        <v>182.90995483683059</v>
      </c>
      <c r="N17" s="87">
        <v>187.60275202651141</v>
      </c>
      <c r="O17" s="87">
        <v>174.03341688044702</v>
      </c>
      <c r="P17" s="87">
        <v>137.7702614537651</v>
      </c>
      <c r="Q17" s="87">
        <v>148.23000848462058</v>
      </c>
      <c r="R17" s="87">
        <v>125.97581826830309</v>
      </c>
      <c r="S17" s="163">
        <v>128.59299746941082</v>
      </c>
      <c r="T17" s="98">
        <f t="shared" si="31"/>
        <v>3.2392853342081525</v>
      </c>
      <c r="U17" s="98">
        <f t="shared" si="0"/>
        <v>4.41028832165164</v>
      </c>
      <c r="V17" s="98">
        <f t="shared" si="1"/>
        <v>2.8997167436728586</v>
      </c>
      <c r="W17" s="98">
        <f t="shared" si="2"/>
        <v>2.2028706957095792</v>
      </c>
      <c r="X17" s="98">
        <f t="shared" si="3"/>
        <v>2.7809254934828656</v>
      </c>
      <c r="Y17" s="98">
        <f t="shared" si="4"/>
        <v>2.7923674551696904</v>
      </c>
      <c r="Z17" s="98">
        <f t="shared" si="5"/>
        <v>2.1458438889142597</v>
      </c>
      <c r="AA17" s="98">
        <f t="shared" si="6"/>
        <v>1.5751864903270343</v>
      </c>
      <c r="AB17" s="98">
        <f t="shared" si="7"/>
        <v>1.2019404162136234</v>
      </c>
      <c r="AC17" s="98">
        <f t="shared" si="8"/>
        <v>1.3929204413606362</v>
      </c>
      <c r="AD17" s="98">
        <f t="shared" si="9"/>
        <v>1.3265645030866313</v>
      </c>
      <c r="AE17" s="98">
        <f t="shared" si="10"/>
        <v>1.3084038799540418</v>
      </c>
      <c r="AF17" s="98">
        <f t="shared" si="11"/>
        <v>1.241296537979125</v>
      </c>
      <c r="AG17" s="98">
        <f t="shared" si="12"/>
        <v>0.95005837948892191</v>
      </c>
      <c r="AH17" s="98">
        <f t="shared" si="13"/>
        <v>0.94950682697043975</v>
      </c>
      <c r="AI17" s="98">
        <f t="shared" si="14"/>
        <v>0.79335297782322456</v>
      </c>
      <c r="AJ17" s="181">
        <f t="shared" si="15"/>
        <v>3.2749997501224697</v>
      </c>
      <c r="AK17" s="182">
        <f t="shared" si="16"/>
        <v>3.237982976927281</v>
      </c>
      <c r="AL17" s="182">
        <f t="shared" si="17"/>
        <v>3.7926141128348014</v>
      </c>
      <c r="AM17" s="182">
        <f t="shared" si="18"/>
        <v>3.2189255906722689</v>
      </c>
      <c r="AN17" s="182">
        <f t="shared" si="19"/>
        <v>3.364844013540234</v>
      </c>
      <c r="AO17" s="182">
        <f t="shared" si="20"/>
        <v>3.4573918096245766</v>
      </c>
      <c r="AP17" s="182">
        <f t="shared" si="21"/>
        <v>2.7346219613952054</v>
      </c>
      <c r="AQ17" s="182">
        <f t="shared" si="22"/>
        <v>2.7859739063192799</v>
      </c>
      <c r="AR17" s="182">
        <f t="shared" si="23"/>
        <v>2.2549279536938536</v>
      </c>
      <c r="AS17" s="182">
        <f t="shared" si="24"/>
        <v>2.45516717901786</v>
      </c>
      <c r="AT17" s="182">
        <f t="shared" si="25"/>
        <v>2.3391864342457782</v>
      </c>
      <c r="AU17" s="182">
        <f t="shared" si="26"/>
        <v>2.2455924758767356</v>
      </c>
      <c r="AV17" s="182">
        <f t="shared" si="27"/>
        <v>1.8567420681100417</v>
      </c>
      <c r="AW17" s="182">
        <f t="shared" si="28"/>
        <v>1.9659152318915196</v>
      </c>
      <c r="AX17" s="182">
        <f t="shared" si="29"/>
        <v>1.6275945512700658</v>
      </c>
      <c r="AY17" s="182">
        <f t="shared" si="30"/>
        <v>1.6139692183170482</v>
      </c>
      <c r="AZ17" s="158">
        <v>80604</v>
      </c>
      <c r="BA17" s="56">
        <v>46933</v>
      </c>
      <c r="BB17" s="56">
        <v>82759</v>
      </c>
      <c r="BC17" s="56">
        <v>99474</v>
      </c>
      <c r="BD17" s="56">
        <v>77650</v>
      </c>
      <c r="BE17" s="56">
        <v>79985</v>
      </c>
      <c r="BF17" s="56">
        <v>84364</v>
      </c>
      <c r="BG17" s="56">
        <v>117395</v>
      </c>
      <c r="BH17" s="56">
        <v>128511</v>
      </c>
      <c r="BI17" s="56">
        <v>131314</v>
      </c>
      <c r="BJ17" s="56">
        <v>141420</v>
      </c>
      <c r="BK17" s="56">
        <v>133012</v>
      </c>
      <c r="BL17" s="56">
        <v>110989</v>
      </c>
      <c r="BM17" s="56">
        <v>156022</v>
      </c>
      <c r="BN17" s="56">
        <v>132675</v>
      </c>
      <c r="BO17" s="159">
        <v>162088</v>
      </c>
      <c r="BP17" s="56">
        <v>79.724999999999994</v>
      </c>
      <c r="BQ17" s="56">
        <v>63.92499999999999</v>
      </c>
      <c r="BR17" s="56">
        <v>63.275000000000006</v>
      </c>
      <c r="BS17" s="56">
        <v>68.075000000000003</v>
      </c>
      <c r="BT17" s="56">
        <v>64.174999999999997</v>
      </c>
      <c r="BU17" s="56">
        <v>64.600000000000009</v>
      </c>
      <c r="BV17" s="56">
        <v>66.2</v>
      </c>
      <c r="BW17" s="56">
        <v>66.375</v>
      </c>
      <c r="BX17" s="56">
        <v>68.5</v>
      </c>
      <c r="BY17" s="56">
        <v>74.5</v>
      </c>
      <c r="BZ17" s="56">
        <v>80.2</v>
      </c>
      <c r="CA17" s="56">
        <v>77.5</v>
      </c>
      <c r="CB17" s="56">
        <v>74.2</v>
      </c>
      <c r="CC17" s="56">
        <v>75.400000000000006</v>
      </c>
      <c r="CD17" s="56">
        <v>77.400000000000006</v>
      </c>
      <c r="CE17" s="159">
        <v>79.674999999999997</v>
      </c>
      <c r="CF17" s="218"/>
      <c r="CG17" s="218"/>
      <c r="CH17" s="218"/>
      <c r="CI17" s="218"/>
      <c r="CK17" s="242"/>
      <c r="CL17" s="242"/>
      <c r="CM17" s="242"/>
      <c r="CN17" s="242"/>
    </row>
    <row r="18" spans="1:92" s="75" customFormat="1" x14ac:dyDescent="0.2">
      <c r="A18" s="75">
        <v>13</v>
      </c>
      <c r="B18" s="169" t="s">
        <v>147</v>
      </c>
      <c r="C18" s="75" t="s">
        <v>8</v>
      </c>
      <c r="D18" s="162">
        <v>32.780941750528129</v>
      </c>
      <c r="E18" s="87">
        <v>26.430828696759249</v>
      </c>
      <c r="F18" s="87">
        <v>27.897208382477999</v>
      </c>
      <c r="G18" s="87">
        <v>25.152161692013252</v>
      </c>
      <c r="H18" s="87">
        <v>18.825355721358711</v>
      </c>
      <c r="I18" s="87">
        <v>18.51888095823114</v>
      </c>
      <c r="J18" s="87">
        <v>17.281220500883339</v>
      </c>
      <c r="K18" s="87">
        <v>17.366827815398821</v>
      </c>
      <c r="L18" s="87">
        <v>19.622868785523</v>
      </c>
      <c r="M18" s="87">
        <v>16.945324971419687</v>
      </c>
      <c r="N18" s="87">
        <v>16.10253363143195</v>
      </c>
      <c r="O18" s="87">
        <v>16.603927950312169</v>
      </c>
      <c r="P18" s="87">
        <v>20.455663149628229</v>
      </c>
      <c r="Q18" s="87">
        <v>13.640075323523771</v>
      </c>
      <c r="R18" s="87">
        <v>11.440497234642798</v>
      </c>
      <c r="S18" s="163">
        <v>11.234301397560252</v>
      </c>
      <c r="T18" s="98">
        <f t="shared" si="31"/>
        <v>1.5210162282167841</v>
      </c>
      <c r="U18" s="98">
        <f t="shared" si="0"/>
        <v>1.1321837094349647</v>
      </c>
      <c r="V18" s="98">
        <f t="shared" si="1"/>
        <v>1.3881279983319899</v>
      </c>
      <c r="W18" s="98">
        <f t="shared" si="2"/>
        <v>1.2196170145959973</v>
      </c>
      <c r="X18" s="98">
        <f t="shared" si="3"/>
        <v>1.0395579944424713</v>
      </c>
      <c r="Y18" s="98">
        <f t="shared" si="4"/>
        <v>0.65349992794943679</v>
      </c>
      <c r="Z18" s="98">
        <f t="shared" si="5"/>
        <v>0.60014657061584786</v>
      </c>
      <c r="AA18" s="98">
        <f t="shared" si="6"/>
        <v>0.6088710099007405</v>
      </c>
      <c r="AB18" s="98">
        <f t="shared" si="7"/>
        <v>0.72050188307409579</v>
      </c>
      <c r="AC18" s="98">
        <f t="shared" si="8"/>
        <v>0.59405170802523</v>
      </c>
      <c r="AD18" s="98">
        <f t="shared" si="9"/>
        <v>0.61242663946419007</v>
      </c>
      <c r="AE18" s="98">
        <f t="shared" si="10"/>
        <v>0.61523373167008188</v>
      </c>
      <c r="AF18" s="98">
        <f t="shared" si="11"/>
        <v>0.88163361562055975</v>
      </c>
      <c r="AG18" s="98">
        <f t="shared" si="12"/>
        <v>0.43314201910145028</v>
      </c>
      <c r="AH18" s="98">
        <f t="shared" si="13"/>
        <v>0.46756977418026807</v>
      </c>
      <c r="AI18" s="98">
        <f t="shared" si="14"/>
        <v>0.42897023168354087</v>
      </c>
      <c r="AJ18" s="181">
        <f t="shared" si="15"/>
        <v>2.1566409046400081</v>
      </c>
      <c r="AK18" s="182">
        <f t="shared" si="16"/>
        <v>1.6942838908179008</v>
      </c>
      <c r="AL18" s="182">
        <f t="shared" si="17"/>
        <v>1.8881359311321828</v>
      </c>
      <c r="AM18" s="182">
        <f t="shared" si="18"/>
        <v>1.7227508008228252</v>
      </c>
      <c r="AN18" s="182">
        <f t="shared" si="19"/>
        <v>1.2806364436298443</v>
      </c>
      <c r="AO18" s="182">
        <f t="shared" si="20"/>
        <v>1.2428779166598081</v>
      </c>
      <c r="AP18" s="182">
        <f t="shared" si="21"/>
        <v>1.1520813667255561</v>
      </c>
      <c r="AQ18" s="182">
        <f t="shared" si="22"/>
        <v>1.1222505858092937</v>
      </c>
      <c r="AR18" s="182">
        <f t="shared" si="23"/>
        <v>1.3258695125353377</v>
      </c>
      <c r="AS18" s="182">
        <f t="shared" si="24"/>
        <v>1.1003457773649148</v>
      </c>
      <c r="AT18" s="182">
        <f t="shared" si="25"/>
        <v>1.120176252621353</v>
      </c>
      <c r="AU18" s="182">
        <f t="shared" si="26"/>
        <v>1.1295189081845012</v>
      </c>
      <c r="AV18" s="182">
        <f t="shared" si="27"/>
        <v>1.3369714476881194</v>
      </c>
      <c r="AW18" s="182">
        <f t="shared" si="28"/>
        <v>0.88571917685219292</v>
      </c>
      <c r="AX18" s="182">
        <f t="shared" si="29"/>
        <v>0.71615006163648187</v>
      </c>
      <c r="AY18" s="182">
        <f t="shared" si="30"/>
        <v>0.65601759985753294</v>
      </c>
      <c r="AZ18" s="158">
        <v>21552</v>
      </c>
      <c r="BA18" s="56">
        <v>23345</v>
      </c>
      <c r="BB18" s="56">
        <v>20097</v>
      </c>
      <c r="BC18" s="56">
        <v>20623</v>
      </c>
      <c r="BD18" s="56">
        <v>18109</v>
      </c>
      <c r="BE18" s="56">
        <v>28338</v>
      </c>
      <c r="BF18" s="56">
        <v>28795</v>
      </c>
      <c r="BG18" s="56">
        <v>28523</v>
      </c>
      <c r="BH18" s="56">
        <v>27235</v>
      </c>
      <c r="BI18" s="56">
        <v>28525</v>
      </c>
      <c r="BJ18" s="56">
        <v>26293</v>
      </c>
      <c r="BK18" s="56">
        <v>26988</v>
      </c>
      <c r="BL18" s="56">
        <v>23202</v>
      </c>
      <c r="BM18" s="56">
        <v>31491</v>
      </c>
      <c r="BN18" s="56">
        <v>24468</v>
      </c>
      <c r="BO18" s="159">
        <v>26189</v>
      </c>
      <c r="BP18" s="56">
        <v>15.200000000000001</v>
      </c>
      <c r="BQ18" s="56">
        <v>15.6</v>
      </c>
      <c r="BR18" s="56">
        <v>14.774999999999999</v>
      </c>
      <c r="BS18" s="56">
        <v>14.600000000000001</v>
      </c>
      <c r="BT18" s="56">
        <v>14.7</v>
      </c>
      <c r="BU18" s="56">
        <v>14.9</v>
      </c>
      <c r="BV18" s="56">
        <v>15</v>
      </c>
      <c r="BW18" s="56">
        <v>15.475</v>
      </c>
      <c r="BX18" s="56">
        <v>14.8</v>
      </c>
      <c r="BY18" s="56">
        <v>15.4</v>
      </c>
      <c r="BZ18" s="56">
        <v>14.375</v>
      </c>
      <c r="CA18" s="56">
        <v>14.7</v>
      </c>
      <c r="CB18" s="56">
        <v>15.3</v>
      </c>
      <c r="CC18" s="56">
        <v>15.4</v>
      </c>
      <c r="CD18" s="56">
        <v>15.975000000000001</v>
      </c>
      <c r="CE18" s="159">
        <v>17.125</v>
      </c>
      <c r="CF18" s="218"/>
      <c r="CG18" s="218"/>
      <c r="CH18" s="218"/>
      <c r="CI18" s="218"/>
      <c r="CK18" s="242"/>
      <c r="CL18" s="242"/>
      <c r="CM18" s="242"/>
      <c r="CN18" s="242"/>
    </row>
    <row r="19" spans="1:92" s="75" customFormat="1" x14ac:dyDescent="0.2">
      <c r="A19" s="75">
        <v>14</v>
      </c>
      <c r="B19" s="169" t="s">
        <v>148</v>
      </c>
      <c r="C19" s="75" t="s">
        <v>40</v>
      </c>
      <c r="D19" s="162">
        <v>151.58591412569149</v>
      </c>
      <c r="E19" s="87">
        <v>136.5274714122323</v>
      </c>
      <c r="F19" s="87">
        <v>149.3991776310402</v>
      </c>
      <c r="G19" s="87">
        <v>145.65360164892491</v>
      </c>
      <c r="H19" s="87">
        <v>144.36920335813699</v>
      </c>
      <c r="I19" s="87">
        <v>144.65962722245149</v>
      </c>
      <c r="J19" s="87">
        <v>132.86839720416779</v>
      </c>
      <c r="K19" s="87">
        <v>123.67108644700809</v>
      </c>
      <c r="L19" s="87">
        <v>122.3703301428739</v>
      </c>
      <c r="M19" s="87">
        <v>116.9520496311975</v>
      </c>
      <c r="N19" s="87">
        <v>110.95781355564819</v>
      </c>
      <c r="O19" s="87">
        <v>110.71115515541931</v>
      </c>
      <c r="P19" s="87">
        <v>108.63429999854409</v>
      </c>
      <c r="Q19" s="87">
        <v>115.15007638897531</v>
      </c>
      <c r="R19" s="87">
        <v>103.5223422397187</v>
      </c>
      <c r="S19" s="163">
        <v>103.4243070406383</v>
      </c>
      <c r="T19" s="98">
        <f t="shared" si="31"/>
        <v>2.9133209203123362</v>
      </c>
      <c r="U19" s="98">
        <f t="shared" si="0"/>
        <v>2.9808840726672408</v>
      </c>
      <c r="V19" s="98">
        <f t="shared" si="1"/>
        <v>3.1684589758873472</v>
      </c>
      <c r="W19" s="98">
        <f t="shared" si="2"/>
        <v>3.0435807766826501</v>
      </c>
      <c r="X19" s="98">
        <f t="shared" si="3"/>
        <v>3.3414156218612461</v>
      </c>
      <c r="Y19" s="98">
        <f t="shared" si="4"/>
        <v>3.7041873152498273</v>
      </c>
      <c r="Z19" s="98">
        <f t="shared" si="5"/>
        <v>3.2595343130821526</v>
      </c>
      <c r="AA19" s="98">
        <f t="shared" si="6"/>
        <v>3.1262440012894182</v>
      </c>
      <c r="AB19" s="98">
        <f t="shared" si="7"/>
        <v>2.8400095187261858</v>
      </c>
      <c r="AC19" s="98">
        <f t="shared" si="8"/>
        <v>3.0273361366534868</v>
      </c>
      <c r="AD19" s="98">
        <f t="shared" si="9"/>
        <v>2.8645362993584147</v>
      </c>
      <c r="AE19" s="98">
        <f t="shared" si="10"/>
        <v>2.857504520839854</v>
      </c>
      <c r="AF19" s="98">
        <f t="shared" si="11"/>
        <v>2.7390711277714654</v>
      </c>
      <c r="AG19" s="98">
        <f t="shared" si="12"/>
        <v>2.633325932788495</v>
      </c>
      <c r="AH19" s="98">
        <f t="shared" si="13"/>
        <v>2.5194660916478546</v>
      </c>
      <c r="AI19" s="98">
        <f t="shared" si="14"/>
        <v>2.4862209918661096</v>
      </c>
      <c r="AJ19" s="181">
        <f t="shared" si="15"/>
        <v>2.9179194249411258</v>
      </c>
      <c r="AK19" s="182">
        <f t="shared" si="16"/>
        <v>2.8106530398812617</v>
      </c>
      <c r="AL19" s="182">
        <f t="shared" si="17"/>
        <v>3.1837864172837547</v>
      </c>
      <c r="AM19" s="182">
        <f t="shared" si="18"/>
        <v>3.0297161029417556</v>
      </c>
      <c r="AN19" s="182">
        <f t="shared" si="19"/>
        <v>3.0045619845606031</v>
      </c>
      <c r="AO19" s="182">
        <f t="shared" si="20"/>
        <v>3.2022053618694302</v>
      </c>
      <c r="AP19" s="182">
        <f t="shared" si="21"/>
        <v>2.9641583313813227</v>
      </c>
      <c r="AQ19" s="182">
        <f t="shared" si="22"/>
        <v>2.8059236856950225</v>
      </c>
      <c r="AR19" s="182">
        <f t="shared" si="23"/>
        <v>2.8277372649999744</v>
      </c>
      <c r="AS19" s="182">
        <f t="shared" si="24"/>
        <v>2.7229813651035508</v>
      </c>
      <c r="AT19" s="182">
        <f t="shared" si="25"/>
        <v>2.5699551489437913</v>
      </c>
      <c r="AU19" s="182">
        <f t="shared" si="26"/>
        <v>2.5791765906911892</v>
      </c>
      <c r="AV19" s="182">
        <f t="shared" si="27"/>
        <v>2.5561011764363317</v>
      </c>
      <c r="AW19" s="182">
        <f t="shared" si="28"/>
        <v>2.6998845577719885</v>
      </c>
      <c r="AX19" s="182">
        <f t="shared" si="29"/>
        <v>2.3541180725348196</v>
      </c>
      <c r="AY19" s="182">
        <f t="shared" si="30"/>
        <v>2.3399164488832196</v>
      </c>
      <c r="AZ19" s="158">
        <v>52032</v>
      </c>
      <c r="BA19" s="56">
        <v>45801</v>
      </c>
      <c r="BB19" s="56">
        <v>47152</v>
      </c>
      <c r="BC19" s="56">
        <v>47856</v>
      </c>
      <c r="BD19" s="56">
        <v>43206</v>
      </c>
      <c r="BE19" s="56">
        <v>39053</v>
      </c>
      <c r="BF19" s="56">
        <v>40763</v>
      </c>
      <c r="BG19" s="56">
        <v>39559</v>
      </c>
      <c r="BH19" s="56">
        <v>43088</v>
      </c>
      <c r="BI19" s="56">
        <v>38632</v>
      </c>
      <c r="BJ19" s="56">
        <v>38735</v>
      </c>
      <c r="BK19" s="56">
        <v>38744</v>
      </c>
      <c r="BL19" s="56">
        <v>39661</v>
      </c>
      <c r="BM19" s="56">
        <v>43728</v>
      </c>
      <c r="BN19" s="56">
        <v>41089</v>
      </c>
      <c r="BO19" s="159">
        <v>41599</v>
      </c>
      <c r="BP19" s="56">
        <v>51.95</v>
      </c>
      <c r="BQ19" s="56">
        <v>48.575000000000003</v>
      </c>
      <c r="BR19" s="56">
        <v>46.924999999999997</v>
      </c>
      <c r="BS19" s="56">
        <v>48.075000000000003</v>
      </c>
      <c r="BT19" s="56">
        <v>48.050000000000004</v>
      </c>
      <c r="BU19" s="56">
        <v>45.174999999999997</v>
      </c>
      <c r="BV19" s="56">
        <v>44.825000000000003</v>
      </c>
      <c r="BW19" s="56">
        <v>44.074999999999996</v>
      </c>
      <c r="BX19" s="56">
        <v>43.274999999999999</v>
      </c>
      <c r="BY19" s="56">
        <v>42.95</v>
      </c>
      <c r="BZ19" s="56">
        <v>43.174999999999997</v>
      </c>
      <c r="CA19" s="56">
        <v>42.924999999999997</v>
      </c>
      <c r="CB19" s="56">
        <v>42.5</v>
      </c>
      <c r="CC19" s="56">
        <v>42.65</v>
      </c>
      <c r="CD19" s="56">
        <v>43.975000000000001</v>
      </c>
      <c r="CE19" s="159">
        <v>44.199999999999996</v>
      </c>
      <c r="CF19" s="218"/>
      <c r="CG19" s="218"/>
      <c r="CH19" s="218"/>
      <c r="CI19" s="218"/>
      <c r="CK19" s="242"/>
      <c r="CL19" s="242"/>
      <c r="CM19" s="242"/>
      <c r="CN19" s="242"/>
    </row>
    <row r="20" spans="1:92" s="75" customFormat="1" x14ac:dyDescent="0.2">
      <c r="A20" s="75">
        <v>15</v>
      </c>
      <c r="B20" s="169" t="s">
        <v>149</v>
      </c>
      <c r="C20" s="75" t="s">
        <v>41</v>
      </c>
      <c r="D20" s="162">
        <v>10398.464292524099</v>
      </c>
      <c r="E20" s="87">
        <v>10633.28047881264</v>
      </c>
      <c r="F20" s="87">
        <v>13074.245441416209</v>
      </c>
      <c r="G20" s="87">
        <v>10737.94528070394</v>
      </c>
      <c r="H20" s="87">
        <v>10015.04089732134</v>
      </c>
      <c r="I20" s="87">
        <v>9666.9048117402508</v>
      </c>
      <c r="J20" s="87">
        <v>8616.1702619603893</v>
      </c>
      <c r="K20" s="87">
        <v>8184.5603994091098</v>
      </c>
      <c r="L20" s="87">
        <v>8656.9327938446404</v>
      </c>
      <c r="M20" s="87">
        <v>8178.5955132337003</v>
      </c>
      <c r="N20" s="87">
        <v>8289.5370617746485</v>
      </c>
      <c r="O20" s="87">
        <v>7061.0587283483001</v>
      </c>
      <c r="P20" s="87">
        <v>6526.2305977919295</v>
      </c>
      <c r="Q20" s="87">
        <v>7341.07938979138</v>
      </c>
      <c r="R20" s="87">
        <v>6828.6194617587098</v>
      </c>
      <c r="S20" s="163">
        <v>6375.3477575374509</v>
      </c>
      <c r="T20" s="98">
        <f t="shared" si="31"/>
        <v>76.114542165808544</v>
      </c>
      <c r="U20" s="98">
        <f t="shared" si="0"/>
        <v>79.492841712363855</v>
      </c>
      <c r="V20" s="98">
        <f t="shared" si="1"/>
        <v>97.670310556593847</v>
      </c>
      <c r="W20" s="98">
        <f t="shared" si="2"/>
        <v>78.145865850882686</v>
      </c>
      <c r="X20" s="98">
        <f t="shared" si="3"/>
        <v>64.388844652959619</v>
      </c>
      <c r="Y20" s="98">
        <f t="shared" si="4"/>
        <v>65.96858706779301</v>
      </c>
      <c r="Z20" s="98">
        <f t="shared" si="5"/>
        <v>57.143986350712225</v>
      </c>
      <c r="AA20" s="98">
        <f t="shared" si="6"/>
        <v>51.908775175104708</v>
      </c>
      <c r="AB20" s="98">
        <f t="shared" si="7"/>
        <v>58.660049559179825</v>
      </c>
      <c r="AC20" s="98">
        <f t="shared" si="8"/>
        <v>57.498158148731385</v>
      </c>
      <c r="AD20" s="98">
        <f t="shared" si="9"/>
        <v>65.214433427014356</v>
      </c>
      <c r="AE20" s="98">
        <f t="shared" si="10"/>
        <v>47.80935140934038</v>
      </c>
      <c r="AF20" s="98">
        <f t="shared" si="11"/>
        <v>35.732364942302041</v>
      </c>
      <c r="AG20" s="98">
        <f t="shared" si="12"/>
        <v>46.044340262748953</v>
      </c>
      <c r="AH20" s="98">
        <f t="shared" si="13"/>
        <v>46.602511869723465</v>
      </c>
      <c r="AI20" s="98">
        <f t="shared" si="14"/>
        <v>43.539130204178505</v>
      </c>
      <c r="AJ20" s="181">
        <f t="shared" si="15"/>
        <v>211.78135015324034</v>
      </c>
      <c r="AK20" s="182">
        <f t="shared" si="16"/>
        <v>211.7129015194154</v>
      </c>
      <c r="AL20" s="182">
        <f t="shared" si="17"/>
        <v>262.27172400032515</v>
      </c>
      <c r="AM20" s="182">
        <f t="shared" si="18"/>
        <v>211.89827884960906</v>
      </c>
      <c r="AN20" s="182">
        <f t="shared" si="19"/>
        <v>194.84515364438403</v>
      </c>
      <c r="AO20" s="182">
        <f t="shared" si="20"/>
        <v>183.43272887552658</v>
      </c>
      <c r="AP20" s="182">
        <f t="shared" si="21"/>
        <v>161.35150303296609</v>
      </c>
      <c r="AQ20" s="182">
        <f t="shared" si="22"/>
        <v>152.34174777867119</v>
      </c>
      <c r="AR20" s="182">
        <f t="shared" si="23"/>
        <v>160.61099803051277</v>
      </c>
      <c r="AS20" s="182">
        <f t="shared" si="24"/>
        <v>148.63417561533302</v>
      </c>
      <c r="AT20" s="182">
        <f t="shared" si="25"/>
        <v>148.29225513013682</v>
      </c>
      <c r="AU20" s="182">
        <f t="shared" si="26"/>
        <v>124.1504831357943</v>
      </c>
      <c r="AV20" s="182">
        <f t="shared" si="27"/>
        <v>111.17939689594431</v>
      </c>
      <c r="AW20" s="182">
        <f t="shared" si="28"/>
        <v>122.81186766694067</v>
      </c>
      <c r="AX20" s="182">
        <f t="shared" si="29"/>
        <v>113.33808235284165</v>
      </c>
      <c r="AY20" s="182">
        <f t="shared" si="30"/>
        <v>102.45637215809482</v>
      </c>
      <c r="AZ20" s="158">
        <v>136616</v>
      </c>
      <c r="BA20" s="56">
        <v>133764</v>
      </c>
      <c r="BB20" s="56">
        <v>133861</v>
      </c>
      <c r="BC20" s="56">
        <v>137409</v>
      </c>
      <c r="BD20" s="56">
        <v>155540</v>
      </c>
      <c r="BE20" s="56">
        <v>146538</v>
      </c>
      <c r="BF20" s="56">
        <v>150780</v>
      </c>
      <c r="BG20" s="56">
        <v>157672</v>
      </c>
      <c r="BH20" s="56">
        <v>147578</v>
      </c>
      <c r="BI20" s="56">
        <v>142241</v>
      </c>
      <c r="BJ20" s="56">
        <v>127112</v>
      </c>
      <c r="BK20" s="56">
        <v>147692</v>
      </c>
      <c r="BL20" s="56">
        <v>182642</v>
      </c>
      <c r="BM20" s="56">
        <v>159435</v>
      </c>
      <c r="BN20" s="56">
        <v>146529</v>
      </c>
      <c r="BO20" s="159">
        <v>146428</v>
      </c>
      <c r="BP20" s="56">
        <v>49.099999999999994</v>
      </c>
      <c r="BQ20" s="56">
        <v>50.225000000000001</v>
      </c>
      <c r="BR20" s="56">
        <v>49.85</v>
      </c>
      <c r="BS20" s="56">
        <v>50.674999999999997</v>
      </c>
      <c r="BT20" s="56">
        <v>51.400000000000006</v>
      </c>
      <c r="BU20" s="56">
        <v>52.7</v>
      </c>
      <c r="BV20" s="56">
        <v>53.4</v>
      </c>
      <c r="BW20" s="56">
        <v>53.725000000000001</v>
      </c>
      <c r="BX20" s="56">
        <v>53.900000000000006</v>
      </c>
      <c r="BY20" s="56">
        <v>55.025000000000006</v>
      </c>
      <c r="BZ20" s="56">
        <v>55.9</v>
      </c>
      <c r="CA20" s="56">
        <v>56.874999999999993</v>
      </c>
      <c r="CB20" s="56">
        <v>58.699999999999996</v>
      </c>
      <c r="CC20" s="56">
        <v>59.775000000000006</v>
      </c>
      <c r="CD20" s="56">
        <v>60.25</v>
      </c>
      <c r="CE20" s="159">
        <v>62.225000000000001</v>
      </c>
      <c r="CF20" s="218"/>
      <c r="CG20" s="218"/>
      <c r="CH20" s="218"/>
      <c r="CI20" s="218"/>
      <c r="CK20" s="242"/>
      <c r="CL20" s="242"/>
      <c r="CM20" s="242"/>
      <c r="CN20" s="242"/>
    </row>
    <row r="21" spans="1:92" s="75" customFormat="1" x14ac:dyDescent="0.2">
      <c r="A21" s="75">
        <v>16</v>
      </c>
      <c r="B21" s="169" t="s">
        <v>150</v>
      </c>
      <c r="C21" s="75" t="s">
        <v>9</v>
      </c>
      <c r="D21" s="162">
        <v>1950.6130154655609</v>
      </c>
      <c r="E21" s="87">
        <v>1919.1955973163308</v>
      </c>
      <c r="F21" s="87">
        <v>2018.1372293610339</v>
      </c>
      <c r="G21" s="87">
        <v>2041.9581427671878</v>
      </c>
      <c r="H21" s="87">
        <v>1989.0280428644371</v>
      </c>
      <c r="I21" s="87">
        <v>1968.513458112835</v>
      </c>
      <c r="J21" s="87">
        <v>1907.1280948612771</v>
      </c>
      <c r="K21" s="87">
        <v>1966.8063472775129</v>
      </c>
      <c r="L21" s="87">
        <v>1979.5493799716669</v>
      </c>
      <c r="M21" s="87">
        <v>1893.424444292923</v>
      </c>
      <c r="N21" s="87">
        <v>1867.395407178474</v>
      </c>
      <c r="O21" s="87">
        <v>1941.589696997383</v>
      </c>
      <c r="P21" s="87">
        <v>1930.0939391280499</v>
      </c>
      <c r="Q21" s="87">
        <v>2007.27050738763</v>
      </c>
      <c r="R21" s="87">
        <v>1809.198296309303</v>
      </c>
      <c r="S21" s="163">
        <v>1762.0918890817268</v>
      </c>
      <c r="T21" s="98">
        <f t="shared" si="31"/>
        <v>6.8981586483347446</v>
      </c>
      <c r="U21" s="98">
        <f t="shared" si="0"/>
        <v>6.6772977524827022</v>
      </c>
      <c r="V21" s="98">
        <f t="shared" si="1"/>
        <v>7.1016409705187007</v>
      </c>
      <c r="W21" s="98">
        <f t="shared" si="2"/>
        <v>6.9483901072469179</v>
      </c>
      <c r="X21" s="98">
        <f t="shared" si="3"/>
        <v>6.7930357606605005</v>
      </c>
      <c r="Y21" s="98">
        <f t="shared" si="4"/>
        <v>7.0042144485186997</v>
      </c>
      <c r="Z21" s="98">
        <f t="shared" si="5"/>
        <v>6.5831138932042705</v>
      </c>
      <c r="AA21" s="98">
        <f t="shared" si="6"/>
        <v>6.3629686876096336</v>
      </c>
      <c r="AB21" s="98">
        <f t="shared" si="7"/>
        <v>6.5380644244092672</v>
      </c>
      <c r="AC21" s="98">
        <f t="shared" si="8"/>
        <v>5.98938551954235</v>
      </c>
      <c r="AD21" s="98">
        <f t="shared" si="9"/>
        <v>5.6731976363496095</v>
      </c>
      <c r="AE21" s="98">
        <f t="shared" si="10"/>
        <v>5.7177387395269443</v>
      </c>
      <c r="AF21" s="98">
        <f t="shared" si="11"/>
        <v>5.7237150117969513</v>
      </c>
      <c r="AG21" s="98">
        <f t="shared" si="12"/>
        <v>5.8966434711997335</v>
      </c>
      <c r="AH21" s="98">
        <f t="shared" si="13"/>
        <v>5.1117548895662779</v>
      </c>
      <c r="AI21" s="98">
        <f t="shared" si="14"/>
        <v>4.7566382662167443</v>
      </c>
      <c r="AJ21" s="181">
        <f t="shared" si="15"/>
        <v>6.659655225215297</v>
      </c>
      <c r="AK21" s="182">
        <f t="shared" si="16"/>
        <v>6.5479208369714454</v>
      </c>
      <c r="AL21" s="182">
        <f t="shared" si="17"/>
        <v>6.7739774418428604</v>
      </c>
      <c r="AM21" s="182">
        <f t="shared" si="18"/>
        <v>6.54473763707432</v>
      </c>
      <c r="AN21" s="182">
        <f t="shared" si="19"/>
        <v>6.2784976100518861</v>
      </c>
      <c r="AO21" s="182">
        <f t="shared" si="20"/>
        <v>6.1762129048955527</v>
      </c>
      <c r="AP21" s="182">
        <f t="shared" si="21"/>
        <v>5.8753176058572922</v>
      </c>
      <c r="AQ21" s="182">
        <f t="shared" si="22"/>
        <v>5.9098748415790663</v>
      </c>
      <c r="AR21" s="182">
        <f t="shared" si="23"/>
        <v>5.8536242477169127</v>
      </c>
      <c r="AS21" s="182">
        <f t="shared" si="24"/>
        <v>5.2174826241193797</v>
      </c>
      <c r="AT21" s="182">
        <f t="shared" si="25"/>
        <v>4.9760719663672601</v>
      </c>
      <c r="AU21" s="182">
        <f t="shared" si="26"/>
        <v>5.1648326049009325</v>
      </c>
      <c r="AV21" s="182">
        <f t="shared" si="27"/>
        <v>5.1651674292581795</v>
      </c>
      <c r="AW21" s="182">
        <f t="shared" si="28"/>
        <v>5.2673896408518788</v>
      </c>
      <c r="AX21" s="182">
        <f t="shared" si="29"/>
        <v>4.5857633769958888</v>
      </c>
      <c r="AY21" s="182">
        <f t="shared" si="30"/>
        <v>4.4545077142936913</v>
      </c>
      <c r="AZ21" s="158">
        <v>282773</v>
      </c>
      <c r="BA21" s="56">
        <v>287421</v>
      </c>
      <c r="BB21" s="56">
        <v>284179</v>
      </c>
      <c r="BC21" s="56">
        <v>293875</v>
      </c>
      <c r="BD21" s="56">
        <v>292804</v>
      </c>
      <c r="BE21" s="56">
        <v>281047</v>
      </c>
      <c r="BF21" s="56">
        <v>289700</v>
      </c>
      <c r="BG21" s="56">
        <v>309102</v>
      </c>
      <c r="BH21" s="56">
        <v>302773</v>
      </c>
      <c r="BI21" s="56">
        <v>316130</v>
      </c>
      <c r="BJ21" s="56">
        <v>329161</v>
      </c>
      <c r="BK21" s="56">
        <v>339573</v>
      </c>
      <c r="BL21" s="56">
        <v>337210</v>
      </c>
      <c r="BM21" s="56">
        <v>340409</v>
      </c>
      <c r="BN21" s="56">
        <v>353929</v>
      </c>
      <c r="BO21" s="159">
        <v>370449</v>
      </c>
      <c r="BP21" s="56">
        <v>292.90000000000003</v>
      </c>
      <c r="BQ21" s="56">
        <v>293.10000000000002</v>
      </c>
      <c r="BR21" s="56">
        <v>297.92499999999995</v>
      </c>
      <c r="BS21" s="56">
        <v>312</v>
      </c>
      <c r="BT21" s="56">
        <v>316.79999999999995</v>
      </c>
      <c r="BU21" s="56">
        <v>318.72500000000002</v>
      </c>
      <c r="BV21" s="56">
        <v>324.60000000000002</v>
      </c>
      <c r="BW21" s="56">
        <v>332.79999999999995</v>
      </c>
      <c r="BX21" s="56">
        <v>338.17500000000001</v>
      </c>
      <c r="BY21" s="56">
        <v>362.9</v>
      </c>
      <c r="BZ21" s="56">
        <v>375.27500000000003</v>
      </c>
      <c r="CA21" s="56">
        <v>375.92500000000001</v>
      </c>
      <c r="CB21" s="56">
        <v>373.67499999999995</v>
      </c>
      <c r="CC21" s="56">
        <v>381.07500000000005</v>
      </c>
      <c r="CD21" s="56">
        <v>394.52499999999998</v>
      </c>
      <c r="CE21" s="159">
        <v>395.57499999999999</v>
      </c>
      <c r="CF21" s="218"/>
      <c r="CG21" s="218"/>
      <c r="CH21" s="218"/>
      <c r="CI21" s="218"/>
      <c r="CK21" s="242"/>
      <c r="CL21" s="242"/>
      <c r="CM21" s="242"/>
      <c r="CN21" s="242"/>
    </row>
    <row r="22" spans="1:92" s="75" customFormat="1" x14ac:dyDescent="0.2">
      <c r="A22" s="75">
        <v>17</v>
      </c>
      <c r="B22" s="169" t="s">
        <v>151</v>
      </c>
      <c r="C22" s="75" t="s">
        <v>10</v>
      </c>
      <c r="D22" s="162">
        <v>2115.4165091322229</v>
      </c>
      <c r="E22" s="87">
        <v>1924.6516657629859</v>
      </c>
      <c r="F22" s="87">
        <v>2002.207617071907</v>
      </c>
      <c r="G22" s="87">
        <v>2065.6971648597168</v>
      </c>
      <c r="H22" s="87">
        <v>1870.8265776351373</v>
      </c>
      <c r="I22" s="87">
        <v>1855.6964943607159</v>
      </c>
      <c r="J22" s="87">
        <v>1728.8780463513192</v>
      </c>
      <c r="K22" s="87">
        <v>1728.1627290919209</v>
      </c>
      <c r="L22" s="87">
        <v>1700.1135860995701</v>
      </c>
      <c r="M22" s="87">
        <v>1649.9203277370812</v>
      </c>
      <c r="N22" s="87">
        <v>1647.0186320641521</v>
      </c>
      <c r="O22" s="87">
        <v>1671.536641973717</v>
      </c>
      <c r="P22" s="87">
        <v>1518.27476835316</v>
      </c>
      <c r="Q22" s="87">
        <v>1481.4405185173409</v>
      </c>
      <c r="R22" s="87">
        <v>1440.3099249523789</v>
      </c>
      <c r="S22" s="163">
        <v>1407.3605490601481</v>
      </c>
      <c r="T22" s="98">
        <f t="shared" si="31"/>
        <v>4.6942493101638174</v>
      </c>
      <c r="U22" s="98">
        <f t="shared" si="0"/>
        <v>4.2694894003509063</v>
      </c>
      <c r="V22" s="98">
        <f t="shared" si="1"/>
        <v>4.2772800368122121</v>
      </c>
      <c r="W22" s="98">
        <f t="shared" si="2"/>
        <v>4.2565101902516922</v>
      </c>
      <c r="X22" s="98">
        <f t="shared" si="3"/>
        <v>3.8478380953495406</v>
      </c>
      <c r="Y22" s="98">
        <f t="shared" si="4"/>
        <v>3.5766533054003884</v>
      </c>
      <c r="Z22" s="98">
        <f t="shared" si="5"/>
        <v>3.1420207150851609</v>
      </c>
      <c r="AA22" s="98">
        <f t="shared" si="6"/>
        <v>3.0451240825699291</v>
      </c>
      <c r="AB22" s="98">
        <f t="shared" si="7"/>
        <v>2.8299003710243724</v>
      </c>
      <c r="AC22" s="98">
        <f t="shared" si="8"/>
        <v>2.6637052277934434</v>
      </c>
      <c r="AD22" s="98">
        <f t="shared" si="9"/>
        <v>2.7434078704502372</v>
      </c>
      <c r="AE22" s="98">
        <f t="shared" si="10"/>
        <v>2.6412381897031367</v>
      </c>
      <c r="AF22" s="98">
        <f t="shared" si="11"/>
        <v>2.3713409682834472</v>
      </c>
      <c r="AG22" s="98">
        <f t="shared" si="12"/>
        <v>2.1118363357595946</v>
      </c>
      <c r="AH22" s="98">
        <f t="shared" si="13"/>
        <v>2.2871138149303358</v>
      </c>
      <c r="AI22" s="98">
        <f t="shared" si="14"/>
        <v>2.2845612462037592</v>
      </c>
      <c r="AJ22" s="181">
        <f t="shared" si="15"/>
        <v>3.7844563873737167</v>
      </c>
      <c r="AK22" s="182">
        <f t="shared" si="16"/>
        <v>3.4164403403975969</v>
      </c>
      <c r="AL22" s="182">
        <f t="shared" si="17"/>
        <v>3.5183545526897282</v>
      </c>
      <c r="AM22" s="182">
        <f t="shared" si="18"/>
        <v>3.5732523176954105</v>
      </c>
      <c r="AN22" s="182">
        <f t="shared" si="19"/>
        <v>3.2375643811285588</v>
      </c>
      <c r="AO22" s="182">
        <f t="shared" si="20"/>
        <v>3.1996146288386842</v>
      </c>
      <c r="AP22" s="182">
        <f t="shared" si="21"/>
        <v>2.9349031046154042</v>
      </c>
      <c r="AQ22" s="182">
        <f t="shared" si="22"/>
        <v>2.9262375296819556</v>
      </c>
      <c r="AR22" s="182">
        <f t="shared" si="23"/>
        <v>2.8689058152203342</v>
      </c>
      <c r="AS22" s="182">
        <f t="shared" si="24"/>
        <v>2.7333532039545765</v>
      </c>
      <c r="AT22" s="182">
        <f t="shared" si="25"/>
        <v>2.6872550694471395</v>
      </c>
      <c r="AU22" s="182">
        <f t="shared" si="26"/>
        <v>2.7222615397967784</v>
      </c>
      <c r="AV22" s="182">
        <f t="shared" si="27"/>
        <v>2.5245672902446952</v>
      </c>
      <c r="AW22" s="182">
        <f t="shared" si="28"/>
        <v>2.4324789926806627</v>
      </c>
      <c r="AX22" s="182">
        <f t="shared" si="29"/>
        <v>2.3053257972108021</v>
      </c>
      <c r="AY22" s="182">
        <f t="shared" si="30"/>
        <v>2.2498869734385485</v>
      </c>
      <c r="AZ22" s="158">
        <v>450640</v>
      </c>
      <c r="BA22" s="56">
        <v>450792</v>
      </c>
      <c r="BB22" s="56">
        <v>468103</v>
      </c>
      <c r="BC22" s="56">
        <v>485303</v>
      </c>
      <c r="BD22" s="56">
        <v>486202</v>
      </c>
      <c r="BE22" s="56">
        <v>518836</v>
      </c>
      <c r="BF22" s="56">
        <v>550244</v>
      </c>
      <c r="BG22" s="56">
        <v>567518</v>
      </c>
      <c r="BH22" s="56">
        <v>600768</v>
      </c>
      <c r="BI22" s="56">
        <v>619408</v>
      </c>
      <c r="BJ22" s="56">
        <v>600355</v>
      </c>
      <c r="BK22" s="56">
        <v>632861</v>
      </c>
      <c r="BL22" s="56">
        <v>640260</v>
      </c>
      <c r="BM22" s="56">
        <v>701494</v>
      </c>
      <c r="BN22" s="56">
        <v>629750</v>
      </c>
      <c r="BO22" s="159">
        <v>616031</v>
      </c>
      <c r="BP22" s="56">
        <v>558.97499999999991</v>
      </c>
      <c r="BQ22" s="56">
        <v>563.34999999999991</v>
      </c>
      <c r="BR22" s="56">
        <v>569.07500000000005</v>
      </c>
      <c r="BS22" s="56">
        <v>578.1</v>
      </c>
      <c r="BT22" s="56">
        <v>577.84999999999991</v>
      </c>
      <c r="BU22" s="56">
        <v>579.97500000000002</v>
      </c>
      <c r="BV22" s="56">
        <v>589.07500000000005</v>
      </c>
      <c r="BW22" s="56">
        <v>590.57500000000005</v>
      </c>
      <c r="BX22" s="56">
        <v>592.6</v>
      </c>
      <c r="BY22" s="56">
        <v>603.625</v>
      </c>
      <c r="BZ22" s="56">
        <v>612.90000000000009</v>
      </c>
      <c r="CA22" s="56">
        <v>614.02499999999998</v>
      </c>
      <c r="CB22" s="56">
        <v>601.40000000000009</v>
      </c>
      <c r="CC22" s="56">
        <v>609.02500000000009</v>
      </c>
      <c r="CD22" s="56">
        <v>624.77499999999998</v>
      </c>
      <c r="CE22" s="159">
        <v>625.52499999999998</v>
      </c>
      <c r="CF22" s="218"/>
      <c r="CG22" s="218"/>
      <c r="CH22" s="218"/>
      <c r="CI22" s="218"/>
      <c r="CK22" s="242"/>
      <c r="CL22" s="242"/>
      <c r="CM22" s="242"/>
      <c r="CN22" s="242"/>
    </row>
    <row r="23" spans="1:92" s="75" customFormat="1" x14ac:dyDescent="0.2">
      <c r="A23" s="75">
        <v>18</v>
      </c>
      <c r="B23" s="169" t="s">
        <v>152</v>
      </c>
      <c r="C23" s="75" t="s">
        <v>42</v>
      </c>
      <c r="D23" s="162">
        <v>10933.896281601259</v>
      </c>
      <c r="E23" s="87">
        <v>9743.9927334724707</v>
      </c>
      <c r="F23" s="87">
        <v>9836.5463200581489</v>
      </c>
      <c r="G23" s="87">
        <v>8583.7590815358199</v>
      </c>
      <c r="H23" s="87">
        <v>7459.7844987825993</v>
      </c>
      <c r="I23" s="87">
        <v>7655.7666468470998</v>
      </c>
      <c r="J23" s="87">
        <v>7705.0263013982494</v>
      </c>
      <c r="K23" s="87">
        <v>8220.3650591421301</v>
      </c>
      <c r="L23" s="87">
        <v>8960.6366413239703</v>
      </c>
      <c r="M23" s="87">
        <v>8369.7963309448405</v>
      </c>
      <c r="N23" s="87">
        <v>8261.4457893883991</v>
      </c>
      <c r="O23" s="87">
        <v>8127.5010064313401</v>
      </c>
      <c r="P23" s="87">
        <v>5959.9872869116807</v>
      </c>
      <c r="Q23" s="87">
        <v>6264.6126919919998</v>
      </c>
      <c r="R23" s="87">
        <v>6999.4901032056405</v>
      </c>
      <c r="S23" s="163">
        <v>6748.1880000309702</v>
      </c>
      <c r="T23" s="98">
        <f t="shared" si="31"/>
        <v>55.275578122115292</v>
      </c>
      <c r="U23" s="98">
        <f t="shared" si="0"/>
        <v>55.356989981152651</v>
      </c>
      <c r="V23" s="98">
        <f t="shared" si="1"/>
        <v>52.608885252350035</v>
      </c>
      <c r="W23" s="98">
        <f t="shared" si="2"/>
        <v>41.650940770621382</v>
      </c>
      <c r="X23" s="98">
        <f t="shared" si="3"/>
        <v>37.280282352736627</v>
      </c>
      <c r="Y23" s="98">
        <f t="shared" si="4"/>
        <v>37.322081670609428</v>
      </c>
      <c r="Z23" s="98">
        <f t="shared" si="5"/>
        <v>37.019190824260335</v>
      </c>
      <c r="AA23" s="98">
        <f t="shared" si="6"/>
        <v>40.473873153730523</v>
      </c>
      <c r="AB23" s="98">
        <f t="shared" si="7"/>
        <v>43.899081620642718</v>
      </c>
      <c r="AC23" s="98">
        <f t="shared" si="8"/>
        <v>39.887893376851309</v>
      </c>
      <c r="AD23" s="98">
        <f t="shared" si="9"/>
        <v>37.79892200138358</v>
      </c>
      <c r="AE23" s="98">
        <f t="shared" si="10"/>
        <v>36.188008452838005</v>
      </c>
      <c r="AF23" s="98">
        <f t="shared" si="11"/>
        <v>33.968364253986337</v>
      </c>
      <c r="AG23" s="98">
        <f t="shared" si="12"/>
        <v>34.480816648642694</v>
      </c>
      <c r="AH23" s="98">
        <f t="shared" si="13"/>
        <v>33.903059747382692</v>
      </c>
      <c r="AI23" s="98">
        <f t="shared" si="14"/>
        <v>35.176859400899573</v>
      </c>
      <c r="AJ23" s="181">
        <f t="shared" si="15"/>
        <v>45.567394380501185</v>
      </c>
      <c r="AK23" s="182">
        <f t="shared" si="16"/>
        <v>42.122523434442755</v>
      </c>
      <c r="AL23" s="182">
        <f t="shared" si="17"/>
        <v>42.321378165249641</v>
      </c>
      <c r="AM23" s="182">
        <f t="shared" si="18"/>
        <v>36.368007971764939</v>
      </c>
      <c r="AN23" s="182">
        <f t="shared" si="19"/>
        <v>32.14731522853954</v>
      </c>
      <c r="AO23" s="182">
        <f t="shared" si="20"/>
        <v>33.034591787905505</v>
      </c>
      <c r="AP23" s="182">
        <f t="shared" si="21"/>
        <v>33.72740775398664</v>
      </c>
      <c r="AQ23" s="182">
        <f t="shared" si="22"/>
        <v>36.498457361048416</v>
      </c>
      <c r="AR23" s="182">
        <f t="shared" si="23"/>
        <v>39.095273304205797</v>
      </c>
      <c r="AS23" s="182">
        <f t="shared" si="24"/>
        <v>35.74163053675602</v>
      </c>
      <c r="AT23" s="182">
        <f t="shared" si="25"/>
        <v>34.390449742484748</v>
      </c>
      <c r="AU23" s="182">
        <f t="shared" si="26"/>
        <v>33.343593872538833</v>
      </c>
      <c r="AV23" s="182">
        <f t="shared" si="27"/>
        <v>25.475474618130711</v>
      </c>
      <c r="AW23" s="182">
        <f t="shared" si="28"/>
        <v>26.757555545080617</v>
      </c>
      <c r="AX23" s="182">
        <f t="shared" si="29"/>
        <v>29.207135836451663</v>
      </c>
      <c r="AY23" s="182">
        <f t="shared" si="30"/>
        <v>28.196753368979298</v>
      </c>
      <c r="AZ23" s="158">
        <v>197807</v>
      </c>
      <c r="BA23" s="56">
        <v>176021</v>
      </c>
      <c r="BB23" s="56">
        <v>186975</v>
      </c>
      <c r="BC23" s="56">
        <v>206088</v>
      </c>
      <c r="BD23" s="56">
        <v>200100</v>
      </c>
      <c r="BE23" s="56">
        <v>205127</v>
      </c>
      <c r="BF23" s="56">
        <v>208136</v>
      </c>
      <c r="BG23" s="56">
        <v>203103</v>
      </c>
      <c r="BH23" s="56">
        <v>204119</v>
      </c>
      <c r="BI23" s="56">
        <v>209833</v>
      </c>
      <c r="BJ23" s="56">
        <v>218563</v>
      </c>
      <c r="BK23" s="56">
        <v>224591</v>
      </c>
      <c r="BL23" s="56">
        <v>175457</v>
      </c>
      <c r="BM23" s="56">
        <v>181684</v>
      </c>
      <c r="BN23" s="56">
        <v>206456</v>
      </c>
      <c r="BO23" s="159">
        <v>191836</v>
      </c>
      <c r="BP23" s="56">
        <v>239.95</v>
      </c>
      <c r="BQ23" s="56">
        <v>231.32499999999999</v>
      </c>
      <c r="BR23" s="56">
        <v>232.42500000000001</v>
      </c>
      <c r="BS23" s="56">
        <v>236.02500000000001</v>
      </c>
      <c r="BT23" s="56">
        <v>232.04999999999998</v>
      </c>
      <c r="BU23" s="56">
        <v>231.75</v>
      </c>
      <c r="BV23" s="56">
        <v>228.45000000000002</v>
      </c>
      <c r="BW23" s="56">
        <v>225.22500000000002</v>
      </c>
      <c r="BX23" s="56">
        <v>229.20000000000002</v>
      </c>
      <c r="BY23" s="56">
        <v>234.17500000000001</v>
      </c>
      <c r="BZ23" s="56">
        <v>240.22500000000002</v>
      </c>
      <c r="CA23" s="56">
        <v>243.75</v>
      </c>
      <c r="CB23" s="56">
        <v>233.95000000000002</v>
      </c>
      <c r="CC23" s="56">
        <v>234.125</v>
      </c>
      <c r="CD23" s="56">
        <v>239.65</v>
      </c>
      <c r="CE23" s="159">
        <v>239.32499999999999</v>
      </c>
      <c r="CF23" s="218"/>
      <c r="CG23" s="218"/>
      <c r="CH23" s="218"/>
      <c r="CI23" s="218"/>
      <c r="CK23" s="242"/>
      <c r="CL23" s="242"/>
      <c r="CM23" s="242"/>
      <c r="CN23" s="242"/>
    </row>
    <row r="24" spans="1:92" s="75" customFormat="1" x14ac:dyDescent="0.2">
      <c r="A24" s="75">
        <v>19</v>
      </c>
      <c r="B24" s="169" t="s">
        <v>153</v>
      </c>
      <c r="C24" s="75" t="s">
        <v>11</v>
      </c>
      <c r="D24" s="162">
        <v>86.78881872183841</v>
      </c>
      <c r="E24" s="87">
        <v>86.8943850612646</v>
      </c>
      <c r="F24" s="87">
        <v>91.798376780689907</v>
      </c>
      <c r="G24" s="87">
        <v>86.497502182630711</v>
      </c>
      <c r="H24" s="87">
        <v>81.337355394506801</v>
      </c>
      <c r="I24" s="87">
        <v>81.071836354886898</v>
      </c>
      <c r="J24" s="87">
        <v>78.562924367357297</v>
      </c>
      <c r="K24" s="87">
        <v>80.305621114358303</v>
      </c>
      <c r="L24" s="87">
        <v>78.108789538629807</v>
      </c>
      <c r="M24" s="87">
        <v>76.8045085286969</v>
      </c>
      <c r="N24" s="87">
        <v>74.347698368339593</v>
      </c>
      <c r="O24" s="87">
        <v>72.302804398340498</v>
      </c>
      <c r="P24" s="87">
        <v>67.343776058957701</v>
      </c>
      <c r="Q24" s="87">
        <v>67.544968403452799</v>
      </c>
      <c r="R24" s="87">
        <v>61.422172920903797</v>
      </c>
      <c r="S24" s="163">
        <v>60.471711583624099</v>
      </c>
      <c r="T24" s="98">
        <f t="shared" si="31"/>
        <v>1.3041536743679512</v>
      </c>
      <c r="U24" s="98">
        <f t="shared" si="0"/>
        <v>1.3298396905706071</v>
      </c>
      <c r="V24" s="98">
        <f t="shared" si="1"/>
        <v>1.3627418134686684</v>
      </c>
      <c r="W24" s="98">
        <f t="shared" si="2"/>
        <v>1.2489712249314953</v>
      </c>
      <c r="X24" s="98">
        <f t="shared" si="3"/>
        <v>1.1559348453706644</v>
      </c>
      <c r="Y24" s="98">
        <f t="shared" si="4"/>
        <v>1.1032133078624369</v>
      </c>
      <c r="Z24" s="98">
        <f t="shared" si="5"/>
        <v>1.0294019099746758</v>
      </c>
      <c r="AA24" s="98">
        <f t="shared" si="6"/>
        <v>0.99042476892970455</v>
      </c>
      <c r="AB24" s="98">
        <f t="shared" si="7"/>
        <v>0.91890531444706958</v>
      </c>
      <c r="AC24" s="98">
        <f t="shared" si="8"/>
        <v>0.89863467647185957</v>
      </c>
      <c r="AD24" s="98">
        <f t="shared" si="9"/>
        <v>0.8519370952840023</v>
      </c>
      <c r="AE24" s="98">
        <f t="shared" si="10"/>
        <v>0.83175506624264328</v>
      </c>
      <c r="AF24" s="98">
        <f t="shared" si="11"/>
        <v>1.2081984976220905</v>
      </c>
      <c r="AG24" s="98">
        <f t="shared" si="12"/>
        <v>1.0501557611818095</v>
      </c>
      <c r="AH24" s="98">
        <f t="shared" si="13"/>
        <v>0.67588992606302867</v>
      </c>
      <c r="AI24" s="98">
        <f t="shared" si="14"/>
        <v>0.63502028377813358</v>
      </c>
      <c r="AJ24" s="181">
        <f t="shared" si="15"/>
        <v>0.65107891014132346</v>
      </c>
      <c r="AK24" s="182">
        <f t="shared" si="16"/>
        <v>0.63496079694018692</v>
      </c>
      <c r="AL24" s="182">
        <f t="shared" si="17"/>
        <v>0.64967004091075664</v>
      </c>
      <c r="AM24" s="182">
        <f t="shared" si="18"/>
        <v>0.58771871705541501</v>
      </c>
      <c r="AN24" s="182">
        <f t="shared" si="19"/>
        <v>0.52722317546269193</v>
      </c>
      <c r="AO24" s="182">
        <f t="shared" si="20"/>
        <v>0.49554912197363626</v>
      </c>
      <c r="AP24" s="182">
        <f t="shared" si="21"/>
        <v>0.4626110664940809</v>
      </c>
      <c r="AQ24" s="182">
        <f t="shared" si="22"/>
        <v>0.45376816564123912</v>
      </c>
      <c r="AR24" s="182">
        <f t="shared" si="23"/>
        <v>0.41174902234385768</v>
      </c>
      <c r="AS24" s="182">
        <f t="shared" si="24"/>
        <v>0.39789928003469444</v>
      </c>
      <c r="AT24" s="182">
        <f t="shared" si="25"/>
        <v>0.38338377397622586</v>
      </c>
      <c r="AU24" s="182">
        <f t="shared" si="26"/>
        <v>0.37579420165457639</v>
      </c>
      <c r="AV24" s="182">
        <f t="shared" si="27"/>
        <v>0.403256144065615</v>
      </c>
      <c r="AW24" s="182">
        <f t="shared" si="28"/>
        <v>0.41771780088715393</v>
      </c>
      <c r="AX24" s="182">
        <f t="shared" si="29"/>
        <v>0.31353840184228582</v>
      </c>
      <c r="AY24" s="182">
        <f t="shared" si="30"/>
        <v>0.29745062264448652</v>
      </c>
      <c r="AZ24" s="158">
        <v>66548</v>
      </c>
      <c r="BA24" s="56">
        <v>65342</v>
      </c>
      <c r="BB24" s="56">
        <v>67363</v>
      </c>
      <c r="BC24" s="56">
        <v>69255</v>
      </c>
      <c r="BD24" s="56">
        <v>70365</v>
      </c>
      <c r="BE24" s="56">
        <v>73487</v>
      </c>
      <c r="BF24" s="56">
        <v>76319</v>
      </c>
      <c r="BG24" s="56">
        <v>81082</v>
      </c>
      <c r="BH24" s="56">
        <v>85002</v>
      </c>
      <c r="BI24" s="56">
        <v>85468</v>
      </c>
      <c r="BJ24" s="56">
        <v>87269</v>
      </c>
      <c r="BK24" s="56">
        <v>86928</v>
      </c>
      <c r="BL24" s="56">
        <v>55739</v>
      </c>
      <c r="BM24" s="56">
        <v>64319</v>
      </c>
      <c r="BN24" s="56">
        <v>90876</v>
      </c>
      <c r="BO24" s="159">
        <v>95228</v>
      </c>
      <c r="BP24" s="56">
        <v>133.30000000000001</v>
      </c>
      <c r="BQ24" s="56">
        <v>136.85000000000002</v>
      </c>
      <c r="BR24" s="56">
        <v>141.30000000000001</v>
      </c>
      <c r="BS24" s="56">
        <v>147.17500000000001</v>
      </c>
      <c r="BT24" s="56">
        <v>154.27500000000001</v>
      </c>
      <c r="BU24" s="56">
        <v>163.6</v>
      </c>
      <c r="BV24" s="56">
        <v>169.82499999999999</v>
      </c>
      <c r="BW24" s="56">
        <v>176.97500000000002</v>
      </c>
      <c r="BX24" s="56">
        <v>189.7</v>
      </c>
      <c r="BY24" s="56">
        <v>193.02500000000001</v>
      </c>
      <c r="BZ24" s="56">
        <v>193.92500000000001</v>
      </c>
      <c r="CA24" s="56">
        <v>192.4</v>
      </c>
      <c r="CB24" s="56">
        <v>167</v>
      </c>
      <c r="CC24" s="56">
        <v>161.70000000000002</v>
      </c>
      <c r="CD24" s="56">
        <v>195.9</v>
      </c>
      <c r="CE24" s="159">
        <v>203.29999999999998</v>
      </c>
      <c r="CF24" s="218"/>
      <c r="CG24" s="218"/>
      <c r="CH24" s="218"/>
      <c r="CI24" s="218"/>
      <c r="CK24" s="242"/>
      <c r="CL24" s="242"/>
      <c r="CM24" s="242"/>
      <c r="CN24" s="242"/>
    </row>
    <row r="25" spans="1:92" s="75" customFormat="1" x14ac:dyDescent="0.2">
      <c r="A25" s="75">
        <v>20</v>
      </c>
      <c r="B25" s="57" t="s">
        <v>154</v>
      </c>
      <c r="C25" s="75" t="s">
        <v>43</v>
      </c>
      <c r="D25" s="162">
        <v>43.168040040968698</v>
      </c>
      <c r="E25" s="87">
        <v>41.47001349675876</v>
      </c>
      <c r="F25" s="87">
        <v>42.3082677348144</v>
      </c>
      <c r="G25" s="87">
        <v>40.036903095848722</v>
      </c>
      <c r="H25" s="87">
        <v>36.32295752348989</v>
      </c>
      <c r="I25" s="87">
        <v>33.721544040164687</v>
      </c>
      <c r="J25" s="87">
        <v>31.928388365381061</v>
      </c>
      <c r="K25" s="87">
        <v>29.848942684565401</v>
      </c>
      <c r="L25" s="87">
        <v>27.171612362330521</v>
      </c>
      <c r="M25" s="87">
        <v>25.55592442381365</v>
      </c>
      <c r="N25" s="87">
        <v>24.578138122566642</v>
      </c>
      <c r="O25" s="87">
        <v>22.97134934954023</v>
      </c>
      <c r="P25" s="87">
        <v>21.727426592699388</v>
      </c>
      <c r="Q25" s="87">
        <v>21.192443579342331</v>
      </c>
      <c r="R25" s="87">
        <v>19.12198443362287</v>
      </c>
      <c r="S25" s="163">
        <v>18.918070857259252</v>
      </c>
      <c r="T25" s="325" t="s">
        <v>416</v>
      </c>
      <c r="U25" s="325" t="s">
        <v>416</v>
      </c>
      <c r="V25" s="325" t="s">
        <v>416</v>
      </c>
      <c r="W25" s="325" t="s">
        <v>416</v>
      </c>
      <c r="X25" s="325" t="s">
        <v>416</v>
      </c>
      <c r="Y25" s="325" t="s">
        <v>416</v>
      </c>
      <c r="Z25" s="325" t="s">
        <v>416</v>
      </c>
      <c r="AA25" s="325" t="s">
        <v>416</v>
      </c>
      <c r="AB25" s="325" t="s">
        <v>416</v>
      </c>
      <c r="AC25" s="325" t="s">
        <v>416</v>
      </c>
      <c r="AD25" s="325" t="s">
        <v>416</v>
      </c>
      <c r="AE25" s="325" t="s">
        <v>416</v>
      </c>
      <c r="AF25" s="325" t="s">
        <v>416</v>
      </c>
      <c r="AG25" s="325" t="s">
        <v>416</v>
      </c>
      <c r="AH25" s="325" t="s">
        <v>416</v>
      </c>
      <c r="AI25" s="325" t="s">
        <v>416</v>
      </c>
      <c r="AJ25" s="181">
        <f t="shared" si="15"/>
        <v>0.91506179207140848</v>
      </c>
      <c r="AK25" s="182">
        <f t="shared" si="16"/>
        <v>0.88516570964266306</v>
      </c>
      <c r="AL25" s="182">
        <f t="shared" si="17"/>
        <v>0.93550619645803001</v>
      </c>
      <c r="AM25" s="182">
        <f t="shared" si="18"/>
        <v>0.89517949906872485</v>
      </c>
      <c r="AN25" s="182">
        <f t="shared" si="19"/>
        <v>0.81078030186361361</v>
      </c>
      <c r="AO25" s="182">
        <f t="shared" si="20"/>
        <v>0.74113283604757552</v>
      </c>
      <c r="AP25" s="182">
        <f t="shared" si="21"/>
        <v>0.70326846619782069</v>
      </c>
      <c r="AQ25" s="182">
        <f t="shared" si="22"/>
        <v>0.63813880672507539</v>
      </c>
      <c r="AR25" s="182">
        <f t="shared" si="23"/>
        <v>0.59229672724426208</v>
      </c>
      <c r="AS25" s="182">
        <f t="shared" si="24"/>
        <v>0.53492254157642394</v>
      </c>
      <c r="AT25" s="182">
        <f t="shared" si="25"/>
        <v>0.52182883487402631</v>
      </c>
      <c r="AU25" s="182">
        <f t="shared" si="26"/>
        <v>0.46761016487613705</v>
      </c>
      <c r="AV25" s="182">
        <f t="shared" si="27"/>
        <v>0.43805295549797152</v>
      </c>
      <c r="AW25" s="182">
        <f t="shared" si="28"/>
        <v>0.40813564909662653</v>
      </c>
      <c r="AX25" s="182">
        <f t="shared" si="29"/>
        <v>0.35070122757676059</v>
      </c>
      <c r="AY25" s="182">
        <f t="shared" si="30"/>
        <v>0.33948983144476008</v>
      </c>
      <c r="AZ25" s="158">
        <v>0</v>
      </c>
      <c r="BA25" s="56">
        <v>0</v>
      </c>
      <c r="BB25" s="56">
        <v>0</v>
      </c>
      <c r="BC25" s="56">
        <v>0</v>
      </c>
      <c r="BD25" s="56">
        <v>0</v>
      </c>
      <c r="BE25" s="56">
        <v>0</v>
      </c>
      <c r="BF25" s="56">
        <v>0</v>
      </c>
      <c r="BG25" s="56">
        <v>0</v>
      </c>
      <c r="BH25" s="56">
        <v>0</v>
      </c>
      <c r="BI25" s="56">
        <v>0</v>
      </c>
      <c r="BJ25" s="56">
        <v>0</v>
      </c>
      <c r="BK25" s="56">
        <v>0</v>
      </c>
      <c r="BL25" s="56">
        <v>0</v>
      </c>
      <c r="BM25" s="56">
        <v>0</v>
      </c>
      <c r="BN25" s="56">
        <v>0</v>
      </c>
      <c r="BO25" s="159">
        <v>0</v>
      </c>
      <c r="BP25" s="56">
        <v>47.175000000000004</v>
      </c>
      <c r="BQ25" s="56">
        <v>46.849999999999994</v>
      </c>
      <c r="BR25" s="56">
        <v>45.224999999999994</v>
      </c>
      <c r="BS25" s="56">
        <v>44.725000000000001</v>
      </c>
      <c r="BT25" s="56">
        <v>44.8</v>
      </c>
      <c r="BU25" s="56">
        <v>45.5</v>
      </c>
      <c r="BV25" s="56">
        <v>45.4</v>
      </c>
      <c r="BW25" s="56">
        <v>46.774999999999999</v>
      </c>
      <c r="BX25" s="56">
        <v>45.875</v>
      </c>
      <c r="BY25" s="56">
        <v>47.774999999999991</v>
      </c>
      <c r="BZ25" s="56">
        <v>47.1</v>
      </c>
      <c r="CA25" s="56">
        <v>49.124999999999993</v>
      </c>
      <c r="CB25" s="56">
        <v>49.6</v>
      </c>
      <c r="CC25" s="56">
        <v>51.924999999999997</v>
      </c>
      <c r="CD25" s="56">
        <v>54.524999999999999</v>
      </c>
      <c r="CE25" s="159">
        <v>55.724999999999994</v>
      </c>
      <c r="CF25" s="218"/>
      <c r="CG25" s="218"/>
      <c r="CH25" s="218"/>
      <c r="CI25" s="218"/>
      <c r="CK25" s="242"/>
      <c r="CL25" s="242"/>
      <c r="CM25" s="242"/>
      <c r="CN25" s="242"/>
    </row>
    <row r="26" spans="1:92" s="75" customFormat="1" x14ac:dyDescent="0.2">
      <c r="A26" s="75">
        <v>21</v>
      </c>
      <c r="B26" s="57" t="s">
        <v>155</v>
      </c>
      <c r="C26" s="75" t="s">
        <v>12</v>
      </c>
      <c r="D26" s="162">
        <v>39.80284102156282</v>
      </c>
      <c r="E26" s="87">
        <v>33.613158435116283</v>
      </c>
      <c r="F26" s="87">
        <v>32.200410495599513</v>
      </c>
      <c r="G26" s="87">
        <v>32.897403372867643</v>
      </c>
      <c r="H26" s="87">
        <v>26.152382261306062</v>
      </c>
      <c r="I26" s="87">
        <v>25.123399279714601</v>
      </c>
      <c r="J26" s="87">
        <v>24.121868760654749</v>
      </c>
      <c r="K26" s="87">
        <v>21.609932867943048</v>
      </c>
      <c r="L26" s="87">
        <v>20.807820658766278</v>
      </c>
      <c r="M26" s="87">
        <v>18.963980363006542</v>
      </c>
      <c r="N26" s="87">
        <v>18.836966014129629</v>
      </c>
      <c r="O26" s="87">
        <v>18.24166823709114</v>
      </c>
      <c r="P26" s="87">
        <v>17.788919290962038</v>
      </c>
      <c r="Q26" s="87">
        <v>17.625340151750219</v>
      </c>
      <c r="R26" s="87">
        <v>16.169474041070611</v>
      </c>
      <c r="S26" s="163">
        <v>15.92834852125003</v>
      </c>
      <c r="T26" s="325" t="s">
        <v>416</v>
      </c>
      <c r="U26" s="325" t="s">
        <v>416</v>
      </c>
      <c r="V26" s="325" t="s">
        <v>416</v>
      </c>
      <c r="W26" s="325" t="s">
        <v>416</v>
      </c>
      <c r="X26" s="325" t="s">
        <v>416</v>
      </c>
      <c r="Y26" s="325" t="s">
        <v>416</v>
      </c>
      <c r="Z26" s="325" t="s">
        <v>416</v>
      </c>
      <c r="AA26" s="325" t="s">
        <v>416</v>
      </c>
      <c r="AB26" s="325" t="s">
        <v>416</v>
      </c>
      <c r="AC26" s="325" t="s">
        <v>416</v>
      </c>
      <c r="AD26" s="325" t="s">
        <v>416</v>
      </c>
      <c r="AE26" s="325" t="s">
        <v>416</v>
      </c>
      <c r="AF26" s="325" t="s">
        <v>416</v>
      </c>
      <c r="AG26" s="325" t="s">
        <v>416</v>
      </c>
      <c r="AH26" s="325" t="s">
        <v>416</v>
      </c>
      <c r="AI26" s="325" t="s">
        <v>416</v>
      </c>
      <c r="AJ26" s="181">
        <f t="shared" si="15"/>
        <v>1.5427457760295666</v>
      </c>
      <c r="AK26" s="182">
        <f t="shared" si="16"/>
        <v>1.3168720248821264</v>
      </c>
      <c r="AL26" s="182">
        <f t="shared" si="17"/>
        <v>1.3702302338552985</v>
      </c>
      <c r="AM26" s="182">
        <f t="shared" si="18"/>
        <v>1.488570288365052</v>
      </c>
      <c r="AN26" s="182">
        <f t="shared" si="19"/>
        <v>1.1688215535779247</v>
      </c>
      <c r="AO26" s="182">
        <f t="shared" si="20"/>
        <v>1.1116548353856019</v>
      </c>
      <c r="AP26" s="182">
        <f t="shared" si="21"/>
        <v>1.0533567144390721</v>
      </c>
      <c r="AQ26" s="182">
        <f t="shared" si="22"/>
        <v>0.89947691437848276</v>
      </c>
      <c r="AR26" s="182">
        <f t="shared" si="23"/>
        <v>0.87427817893975956</v>
      </c>
      <c r="AS26" s="182">
        <f t="shared" si="24"/>
        <v>0.80270816351350438</v>
      </c>
      <c r="AT26" s="182">
        <f t="shared" si="25"/>
        <v>0.81106419867081303</v>
      </c>
      <c r="AU26" s="182">
        <f t="shared" si="26"/>
        <v>0.81801202856910959</v>
      </c>
      <c r="AV26" s="182">
        <f t="shared" si="27"/>
        <v>0.80858724049827457</v>
      </c>
      <c r="AW26" s="182">
        <f t="shared" si="28"/>
        <v>0.81978326287210324</v>
      </c>
      <c r="AX26" s="182">
        <f t="shared" si="29"/>
        <v>0.76271103967314202</v>
      </c>
      <c r="AY26" s="182">
        <f t="shared" si="30"/>
        <v>0.7425803506410269</v>
      </c>
      <c r="AZ26" s="158">
        <v>0</v>
      </c>
      <c r="BA26" s="56">
        <v>0</v>
      </c>
      <c r="BB26" s="56">
        <v>0</v>
      </c>
      <c r="BC26" s="56">
        <v>0</v>
      </c>
      <c r="BD26" s="56">
        <v>0</v>
      </c>
      <c r="BE26" s="56">
        <v>0</v>
      </c>
      <c r="BF26" s="56">
        <v>0</v>
      </c>
      <c r="BG26" s="56">
        <v>0</v>
      </c>
      <c r="BH26" s="56">
        <v>0</v>
      </c>
      <c r="BI26" s="56">
        <v>0</v>
      </c>
      <c r="BJ26" s="56">
        <v>0</v>
      </c>
      <c r="BK26" s="56">
        <v>0</v>
      </c>
      <c r="BL26" s="56">
        <v>0</v>
      </c>
      <c r="BM26" s="56">
        <v>0</v>
      </c>
      <c r="BN26" s="56">
        <v>0</v>
      </c>
      <c r="BO26" s="159">
        <v>0</v>
      </c>
      <c r="BP26" s="56">
        <v>25.8</v>
      </c>
      <c r="BQ26" s="56">
        <v>25.525000000000002</v>
      </c>
      <c r="BR26" s="56">
        <v>23.5</v>
      </c>
      <c r="BS26" s="56">
        <v>22.099999999999998</v>
      </c>
      <c r="BT26" s="56">
        <v>22.374999999999996</v>
      </c>
      <c r="BU26" s="56">
        <v>22.599999999999998</v>
      </c>
      <c r="BV26" s="56">
        <v>22.9</v>
      </c>
      <c r="BW26" s="56">
        <v>24.024999999999999</v>
      </c>
      <c r="BX26" s="56">
        <v>23.8</v>
      </c>
      <c r="BY26" s="56">
        <v>23.625</v>
      </c>
      <c r="BZ26" s="56">
        <v>23.224999999999998</v>
      </c>
      <c r="CA26" s="56">
        <v>22.299999999999997</v>
      </c>
      <c r="CB26" s="56">
        <v>22</v>
      </c>
      <c r="CC26" s="56">
        <v>21.5</v>
      </c>
      <c r="CD26" s="56">
        <v>21.2</v>
      </c>
      <c r="CE26" s="159">
        <v>21.450000000000003</v>
      </c>
      <c r="CF26" s="218"/>
      <c r="CG26" s="218"/>
      <c r="CH26" s="218"/>
      <c r="CI26" s="218"/>
      <c r="CK26" s="242"/>
      <c r="CL26" s="242"/>
      <c r="CM26" s="242"/>
      <c r="CN26" s="242"/>
    </row>
    <row r="27" spans="1:92" s="75" customFormat="1" x14ac:dyDescent="0.2">
      <c r="A27" s="75">
        <v>22</v>
      </c>
      <c r="B27" s="57" t="s">
        <v>156</v>
      </c>
      <c r="C27" s="75" t="s">
        <v>13</v>
      </c>
      <c r="D27" s="162">
        <v>93.277295093474606</v>
      </c>
      <c r="E27" s="87">
        <v>94.762415417173003</v>
      </c>
      <c r="F27" s="87">
        <v>86.1806154005575</v>
      </c>
      <c r="G27" s="87">
        <v>91.242576975840208</v>
      </c>
      <c r="H27" s="87">
        <v>82.415255814042794</v>
      </c>
      <c r="I27" s="87">
        <v>78.650057915422593</v>
      </c>
      <c r="J27" s="87">
        <v>73.320783551372401</v>
      </c>
      <c r="K27" s="87">
        <v>71.871472091440893</v>
      </c>
      <c r="L27" s="87">
        <v>67.645056255732896</v>
      </c>
      <c r="M27" s="87">
        <v>66.161061541001402</v>
      </c>
      <c r="N27" s="87">
        <v>64.841802014574</v>
      </c>
      <c r="O27" s="87">
        <v>60.935953928642</v>
      </c>
      <c r="P27" s="87">
        <v>54.091428977232702</v>
      </c>
      <c r="Q27" s="87">
        <v>49.177782852829395</v>
      </c>
      <c r="R27" s="87">
        <v>41.04286700873034</v>
      </c>
      <c r="S27" s="163">
        <v>40.616548863655339</v>
      </c>
      <c r="T27" s="325" t="s">
        <v>416</v>
      </c>
      <c r="U27" s="325" t="s">
        <v>416</v>
      </c>
      <c r="V27" s="325" t="s">
        <v>416</v>
      </c>
      <c r="W27" s="325" t="s">
        <v>416</v>
      </c>
      <c r="X27" s="325" t="s">
        <v>416</v>
      </c>
      <c r="Y27" s="325" t="s">
        <v>416</v>
      </c>
      <c r="Z27" s="325" t="s">
        <v>416</v>
      </c>
      <c r="AA27" s="325" t="s">
        <v>416</v>
      </c>
      <c r="AB27" s="325" t="s">
        <v>416</v>
      </c>
      <c r="AC27" s="325" t="s">
        <v>416</v>
      </c>
      <c r="AD27" s="325" t="s">
        <v>416</v>
      </c>
      <c r="AE27" s="325" t="s">
        <v>416</v>
      </c>
      <c r="AF27" s="325" t="s">
        <v>416</v>
      </c>
      <c r="AG27" s="325" t="s">
        <v>416</v>
      </c>
      <c r="AH27" s="325" t="s">
        <v>416</v>
      </c>
      <c r="AI27" s="325" t="s">
        <v>416</v>
      </c>
      <c r="AJ27" s="181">
        <f t="shared" si="15"/>
        <v>0.81965988658589284</v>
      </c>
      <c r="AK27" s="182">
        <f t="shared" si="16"/>
        <v>0.86462057862384123</v>
      </c>
      <c r="AL27" s="182">
        <f t="shared" si="17"/>
        <v>0.78631948358172887</v>
      </c>
      <c r="AM27" s="182">
        <f t="shared" si="18"/>
        <v>0.80549615516080519</v>
      </c>
      <c r="AN27" s="182">
        <f t="shared" si="19"/>
        <v>0.70697195637180188</v>
      </c>
      <c r="AO27" s="182">
        <f t="shared" si="20"/>
        <v>0.67279775804467579</v>
      </c>
      <c r="AP27" s="182">
        <f t="shared" si="21"/>
        <v>0.60859749783251627</v>
      </c>
      <c r="AQ27" s="182">
        <f t="shared" si="22"/>
        <v>0.57600859219748268</v>
      </c>
      <c r="AR27" s="182">
        <f t="shared" si="23"/>
        <v>0.54344291026899283</v>
      </c>
      <c r="AS27" s="182">
        <f t="shared" si="24"/>
        <v>0.50475728812512977</v>
      </c>
      <c r="AT27" s="182">
        <f t="shared" si="25"/>
        <v>0.47157674192417454</v>
      </c>
      <c r="AU27" s="182">
        <f t="shared" si="26"/>
        <v>0.42620006244897357</v>
      </c>
      <c r="AV27" s="182">
        <f t="shared" si="27"/>
        <v>0.37061616291355048</v>
      </c>
      <c r="AW27" s="182">
        <f t="shared" si="28"/>
        <v>0.32417786982748442</v>
      </c>
      <c r="AX27" s="182">
        <f t="shared" si="29"/>
        <v>0.2505287166716334</v>
      </c>
      <c r="AY27" s="182">
        <f t="shared" si="30"/>
        <v>0.23818530340803601</v>
      </c>
      <c r="AZ27" s="158">
        <v>0</v>
      </c>
      <c r="BA27" s="56">
        <v>0</v>
      </c>
      <c r="BB27" s="56">
        <v>0</v>
      </c>
      <c r="BC27" s="56">
        <v>0</v>
      </c>
      <c r="BD27" s="56">
        <v>0</v>
      </c>
      <c r="BE27" s="56">
        <v>0</v>
      </c>
      <c r="BF27" s="56">
        <v>0</v>
      </c>
      <c r="BG27" s="56">
        <v>0</v>
      </c>
      <c r="BH27" s="56">
        <v>0</v>
      </c>
      <c r="BI27" s="56">
        <v>0</v>
      </c>
      <c r="BJ27" s="56">
        <v>0</v>
      </c>
      <c r="BK27" s="56">
        <v>0</v>
      </c>
      <c r="BL27" s="56">
        <v>0</v>
      </c>
      <c r="BM27" s="56">
        <v>0</v>
      </c>
      <c r="BN27" s="56">
        <v>0</v>
      </c>
      <c r="BO27" s="159">
        <v>0</v>
      </c>
      <c r="BP27" s="56">
        <v>113.8</v>
      </c>
      <c r="BQ27" s="56">
        <v>109.6</v>
      </c>
      <c r="BR27" s="56">
        <v>109.60000000000001</v>
      </c>
      <c r="BS27" s="56">
        <v>113.27500000000001</v>
      </c>
      <c r="BT27" s="56">
        <v>116.575</v>
      </c>
      <c r="BU27" s="56">
        <v>116.9</v>
      </c>
      <c r="BV27" s="56">
        <v>120.47499999999999</v>
      </c>
      <c r="BW27" s="56">
        <v>124.77499999999999</v>
      </c>
      <c r="BX27" s="56">
        <v>124.47500000000001</v>
      </c>
      <c r="BY27" s="56">
        <v>131.07500000000002</v>
      </c>
      <c r="BZ27" s="56">
        <v>137.5</v>
      </c>
      <c r="CA27" s="56">
        <v>142.97499999999999</v>
      </c>
      <c r="CB27" s="56">
        <v>145.95000000000002</v>
      </c>
      <c r="CC27" s="56">
        <v>151.70000000000002</v>
      </c>
      <c r="CD27" s="56">
        <v>163.82499999999999</v>
      </c>
      <c r="CE27" s="159">
        <v>170.52500000000001</v>
      </c>
      <c r="CF27" s="218"/>
      <c r="CG27" s="218"/>
      <c r="CH27" s="218"/>
      <c r="CI27" s="218"/>
      <c r="CK27" s="242"/>
      <c r="CL27" s="242"/>
      <c r="CM27" s="242"/>
      <c r="CN27" s="242"/>
    </row>
    <row r="28" spans="1:92" s="75" customFormat="1" x14ac:dyDescent="0.2">
      <c r="A28" s="75">
        <v>23</v>
      </c>
      <c r="B28" s="57" t="s">
        <v>157</v>
      </c>
      <c r="C28" s="75" t="s">
        <v>44</v>
      </c>
      <c r="D28" s="162">
        <v>77.250756143208605</v>
      </c>
      <c r="E28" s="87">
        <v>80.477127423302093</v>
      </c>
      <c r="F28" s="87">
        <v>94.911766190396605</v>
      </c>
      <c r="G28" s="87">
        <v>85.144729620438298</v>
      </c>
      <c r="H28" s="87">
        <v>90.8305787561942</v>
      </c>
      <c r="I28" s="87">
        <v>86.324962763408408</v>
      </c>
      <c r="J28" s="87">
        <v>82.131020376216398</v>
      </c>
      <c r="K28" s="87">
        <v>85.73890648352139</v>
      </c>
      <c r="L28" s="87">
        <v>84.576416716725106</v>
      </c>
      <c r="M28" s="87">
        <v>86.890560952019598</v>
      </c>
      <c r="N28" s="87">
        <v>80.817417219618804</v>
      </c>
      <c r="O28" s="87">
        <v>79.009861493668396</v>
      </c>
      <c r="P28" s="87">
        <v>75.713068090707395</v>
      </c>
      <c r="Q28" s="87">
        <v>101.69812824328179</v>
      </c>
      <c r="R28" s="87">
        <v>95.477847576435096</v>
      </c>
      <c r="S28" s="163">
        <v>94.349183916917099</v>
      </c>
      <c r="T28" s="98">
        <f t="shared" si="31"/>
        <v>0.49847237388745674</v>
      </c>
      <c r="U28" s="98">
        <f t="shared" si="0"/>
        <v>0.50707988572213003</v>
      </c>
      <c r="V28" s="98">
        <f t="shared" si="1"/>
        <v>0.59041987515254213</v>
      </c>
      <c r="W28" s="98">
        <f t="shared" si="2"/>
        <v>0.49317807999327118</v>
      </c>
      <c r="X28" s="98">
        <f t="shared" si="3"/>
        <v>0.52734280115299514</v>
      </c>
      <c r="Y28" s="98">
        <f t="shared" si="4"/>
        <v>0.47939403215069837</v>
      </c>
      <c r="Z28" s="98">
        <f t="shared" si="5"/>
        <v>0.44409068992557882</v>
      </c>
      <c r="AA28" s="98">
        <f t="shared" si="6"/>
        <v>0.42825770955386205</v>
      </c>
      <c r="AB28" s="98">
        <f t="shared" si="7"/>
        <v>0.40710277983713805</v>
      </c>
      <c r="AC28" s="98">
        <f t="shared" si="8"/>
        <v>0.41043031823386961</v>
      </c>
      <c r="AD28" s="98">
        <f t="shared" si="9"/>
        <v>0.36851439185256585</v>
      </c>
      <c r="AE28" s="98">
        <f t="shared" si="10"/>
        <v>0.35846442795160155</v>
      </c>
      <c r="AF28" s="98">
        <f t="shared" si="11"/>
        <v>0.32107385582882719</v>
      </c>
      <c r="AG28" s="98">
        <f t="shared" si="12"/>
        <v>0.41692888810062961</v>
      </c>
      <c r="AH28" s="98">
        <f t="shared" si="13"/>
        <v>0.37738876336556743</v>
      </c>
      <c r="AI28" s="98">
        <f t="shared" si="14"/>
        <v>0.37424707230713156</v>
      </c>
      <c r="AJ28" s="181">
        <f t="shared" si="15"/>
        <v>0.86193312293677671</v>
      </c>
      <c r="AK28" s="182">
        <f t="shared" si="16"/>
        <v>0.91973859912345257</v>
      </c>
      <c r="AL28" s="182">
        <f t="shared" si="17"/>
        <v>1.0871909071064902</v>
      </c>
      <c r="AM28" s="182">
        <f t="shared" si="18"/>
        <v>0.95775848841887867</v>
      </c>
      <c r="AN28" s="182">
        <f t="shared" si="19"/>
        <v>1.0137341379039531</v>
      </c>
      <c r="AO28" s="182">
        <f t="shared" si="20"/>
        <v>0.96452472361350172</v>
      </c>
      <c r="AP28" s="182">
        <f t="shared" si="21"/>
        <v>0.91536383813002398</v>
      </c>
      <c r="AQ28" s="182">
        <f t="shared" si="22"/>
        <v>0.9658001293553522</v>
      </c>
      <c r="AR28" s="182">
        <f t="shared" si="23"/>
        <v>0.970469497610156</v>
      </c>
      <c r="AS28" s="182">
        <f t="shared" si="24"/>
        <v>1.0171561129882305</v>
      </c>
      <c r="AT28" s="182">
        <f t="shared" si="25"/>
        <v>0.92866897121078784</v>
      </c>
      <c r="AU28" s="182">
        <f t="shared" si="26"/>
        <v>0.86444049774254272</v>
      </c>
      <c r="AV28" s="182">
        <f t="shared" si="27"/>
        <v>0.76944174888930283</v>
      </c>
      <c r="AW28" s="182">
        <f t="shared" si="28"/>
        <v>1.0024458180707914</v>
      </c>
      <c r="AX28" s="182">
        <f t="shared" si="29"/>
        <v>0.90500329456336592</v>
      </c>
      <c r="AY28" s="182">
        <f t="shared" si="30"/>
        <v>0.86797777292472034</v>
      </c>
      <c r="AZ28" s="158">
        <v>154975</v>
      </c>
      <c r="BA28" s="56">
        <v>158707</v>
      </c>
      <c r="BB28" s="56">
        <v>160753</v>
      </c>
      <c r="BC28" s="56">
        <v>172645</v>
      </c>
      <c r="BD28" s="56">
        <v>172242</v>
      </c>
      <c r="BE28" s="56">
        <v>180071</v>
      </c>
      <c r="BF28" s="56">
        <v>184942</v>
      </c>
      <c r="BG28" s="56">
        <v>200204</v>
      </c>
      <c r="BH28" s="56">
        <v>207752</v>
      </c>
      <c r="BI28" s="56">
        <v>211706</v>
      </c>
      <c r="BJ28" s="56">
        <v>219306</v>
      </c>
      <c r="BK28" s="56">
        <v>220412</v>
      </c>
      <c r="BL28" s="56">
        <v>235812</v>
      </c>
      <c r="BM28" s="56">
        <v>243922</v>
      </c>
      <c r="BN28" s="56">
        <v>252996</v>
      </c>
      <c r="BO28" s="159">
        <v>252104</v>
      </c>
      <c r="BP28" s="56">
        <v>89.625</v>
      </c>
      <c r="BQ28" s="56">
        <v>87.5</v>
      </c>
      <c r="BR28" s="56">
        <v>87.3</v>
      </c>
      <c r="BS28" s="56">
        <v>88.899999999999991</v>
      </c>
      <c r="BT28" s="56">
        <v>89.6</v>
      </c>
      <c r="BU28" s="56">
        <v>89.5</v>
      </c>
      <c r="BV28" s="56">
        <v>89.724999999999994</v>
      </c>
      <c r="BW28" s="56">
        <v>88.775000000000006</v>
      </c>
      <c r="BX28" s="56">
        <v>87.15</v>
      </c>
      <c r="BY28" s="56">
        <v>85.425000000000011</v>
      </c>
      <c r="BZ28" s="56">
        <v>87.024999999999991</v>
      </c>
      <c r="CA28" s="56">
        <v>91.4</v>
      </c>
      <c r="CB28" s="56">
        <v>98.4</v>
      </c>
      <c r="CC28" s="56">
        <v>101.45</v>
      </c>
      <c r="CD28" s="56">
        <v>105.5</v>
      </c>
      <c r="CE28" s="159">
        <v>108.7</v>
      </c>
      <c r="CF28" s="218"/>
      <c r="CG28" s="218"/>
      <c r="CH28" s="218"/>
      <c r="CI28" s="218"/>
      <c r="CK28" s="242"/>
      <c r="CL28" s="242"/>
      <c r="CM28" s="242"/>
      <c r="CN28" s="242"/>
    </row>
    <row r="29" spans="1:92" s="75" customFormat="1" x14ac:dyDescent="0.2">
      <c r="A29" s="75">
        <v>24</v>
      </c>
      <c r="B29" s="57" t="s">
        <v>158</v>
      </c>
      <c r="C29" s="75" t="s">
        <v>14</v>
      </c>
      <c r="D29" s="162">
        <v>277.48721543520617</v>
      </c>
      <c r="E29" s="87">
        <v>270.3333653889419</v>
      </c>
      <c r="F29" s="87">
        <v>308.08584063584431</v>
      </c>
      <c r="G29" s="87">
        <v>254.32958871457382</v>
      </c>
      <c r="H29" s="87">
        <v>224.96817817367599</v>
      </c>
      <c r="I29" s="87">
        <v>203.38370251964957</v>
      </c>
      <c r="J29" s="87">
        <v>211.50575278919152</v>
      </c>
      <c r="K29" s="87">
        <v>203.74946502727889</v>
      </c>
      <c r="L29" s="87">
        <v>200.098691459419</v>
      </c>
      <c r="M29" s="87">
        <v>187.5145713549237</v>
      </c>
      <c r="N29" s="87">
        <v>182.89595651608388</v>
      </c>
      <c r="O29" s="87">
        <v>181.65955830961758</v>
      </c>
      <c r="P29" s="87">
        <v>169.15362158969032</v>
      </c>
      <c r="Q29" s="87">
        <v>166.41571140185499</v>
      </c>
      <c r="R29" s="87">
        <v>152.1586887903463</v>
      </c>
      <c r="S29" s="163">
        <v>150.1620670589582</v>
      </c>
      <c r="T29" s="98">
        <f t="shared" si="31"/>
        <v>0.74133985769681465</v>
      </c>
      <c r="U29" s="98">
        <f t="shared" si="0"/>
        <v>0.73859759019297855</v>
      </c>
      <c r="V29" s="98">
        <f t="shared" si="1"/>
        <v>0.87182837869778429</v>
      </c>
      <c r="W29" s="98">
        <f t="shared" si="2"/>
        <v>0.70795187910984314</v>
      </c>
      <c r="X29" s="98">
        <f t="shared" si="3"/>
        <v>0.6027278718651734</v>
      </c>
      <c r="Y29" s="98">
        <f t="shared" si="4"/>
        <v>0.53414775731793684</v>
      </c>
      <c r="Z29" s="98">
        <f t="shared" si="5"/>
        <v>0.53590396251356576</v>
      </c>
      <c r="AA29" s="98">
        <f t="shared" si="6"/>
        <v>0.52549045481744838</v>
      </c>
      <c r="AB29" s="98">
        <f t="shared" si="7"/>
        <v>0.50936435052290752</v>
      </c>
      <c r="AC29" s="98">
        <f t="shared" si="8"/>
        <v>0.46199510041126368</v>
      </c>
      <c r="AD29" s="98">
        <f t="shared" si="9"/>
        <v>0.44046160750627683</v>
      </c>
      <c r="AE29" s="98">
        <f t="shared" si="10"/>
        <v>0.42337385057569654</v>
      </c>
      <c r="AF29" s="98">
        <f t="shared" si="11"/>
        <v>0.40078857958187697</v>
      </c>
      <c r="AG29" s="98">
        <f t="shared" si="12"/>
        <v>0.39315008080043606</v>
      </c>
      <c r="AH29" s="98">
        <f t="shared" si="13"/>
        <v>0.34942941375533365</v>
      </c>
      <c r="AI29" s="98">
        <f t="shared" si="14"/>
        <v>0.33770314435386872</v>
      </c>
      <c r="AJ29" s="181">
        <f t="shared" si="15"/>
        <v>4.0113800568876936</v>
      </c>
      <c r="AK29" s="182">
        <f t="shared" si="16"/>
        <v>3.8743585150690345</v>
      </c>
      <c r="AL29" s="182">
        <f t="shared" si="17"/>
        <v>4.4714926071965797</v>
      </c>
      <c r="AM29" s="182">
        <f t="shared" si="18"/>
        <v>3.547135128515674</v>
      </c>
      <c r="AN29" s="182">
        <f t="shared" si="19"/>
        <v>3.1354449919676095</v>
      </c>
      <c r="AO29" s="182">
        <f t="shared" si="20"/>
        <v>2.7391744447090853</v>
      </c>
      <c r="AP29" s="182">
        <f t="shared" si="21"/>
        <v>2.7693060921661736</v>
      </c>
      <c r="AQ29" s="182">
        <f t="shared" si="22"/>
        <v>2.6130101318022301</v>
      </c>
      <c r="AR29" s="182">
        <f t="shared" si="23"/>
        <v>2.5012336432427373</v>
      </c>
      <c r="AS29" s="182">
        <f t="shared" si="24"/>
        <v>2.1995844147205128</v>
      </c>
      <c r="AT29" s="182">
        <f t="shared" si="25"/>
        <v>2.1260791225351223</v>
      </c>
      <c r="AU29" s="182">
        <f t="shared" si="26"/>
        <v>2.0898424884626694</v>
      </c>
      <c r="AV29" s="182">
        <f t="shared" si="27"/>
        <v>1.9293255955482216</v>
      </c>
      <c r="AW29" s="182">
        <f t="shared" si="28"/>
        <v>1.8884052357657304</v>
      </c>
      <c r="AX29" s="182">
        <f t="shared" si="29"/>
        <v>1.7000970814563829</v>
      </c>
      <c r="AY29" s="182">
        <f t="shared" si="30"/>
        <v>1.7015531678068918</v>
      </c>
      <c r="AZ29" s="158">
        <v>374305</v>
      </c>
      <c r="BA29" s="56">
        <v>366009</v>
      </c>
      <c r="BB29" s="56">
        <v>353379</v>
      </c>
      <c r="BC29" s="56">
        <v>359247</v>
      </c>
      <c r="BD29" s="56">
        <v>373250</v>
      </c>
      <c r="BE29" s="56">
        <v>380763</v>
      </c>
      <c r="BF29" s="56">
        <v>394671</v>
      </c>
      <c r="BG29" s="56">
        <v>387732</v>
      </c>
      <c r="BH29" s="56">
        <v>392840</v>
      </c>
      <c r="BI29" s="56">
        <v>405880</v>
      </c>
      <c r="BJ29" s="56">
        <v>415237</v>
      </c>
      <c r="BK29" s="56">
        <v>429076</v>
      </c>
      <c r="BL29" s="56">
        <v>422052</v>
      </c>
      <c r="BM29" s="56">
        <v>423288</v>
      </c>
      <c r="BN29" s="56">
        <v>435449</v>
      </c>
      <c r="BO29" s="159">
        <v>444657</v>
      </c>
      <c r="BP29" s="56">
        <v>69.174999999999997</v>
      </c>
      <c r="BQ29" s="56">
        <v>69.775000000000006</v>
      </c>
      <c r="BR29" s="56">
        <v>68.900000000000006</v>
      </c>
      <c r="BS29" s="56">
        <v>71.7</v>
      </c>
      <c r="BT29" s="56">
        <v>71.75</v>
      </c>
      <c r="BU29" s="56">
        <v>74.25</v>
      </c>
      <c r="BV29" s="56">
        <v>76.375</v>
      </c>
      <c r="BW29" s="56">
        <v>77.974999999999994</v>
      </c>
      <c r="BX29" s="56">
        <v>80</v>
      </c>
      <c r="BY29" s="56">
        <v>85.25</v>
      </c>
      <c r="BZ29" s="56">
        <v>86.025000000000006</v>
      </c>
      <c r="CA29" s="56">
        <v>86.925000000000011</v>
      </c>
      <c r="CB29" s="56">
        <v>87.674999999999997</v>
      </c>
      <c r="CC29" s="56">
        <v>88.125</v>
      </c>
      <c r="CD29" s="56">
        <v>89.500000000000014</v>
      </c>
      <c r="CE29" s="159">
        <v>88.25</v>
      </c>
      <c r="CF29" s="218"/>
      <c r="CG29" s="218"/>
      <c r="CH29" s="218"/>
      <c r="CI29" s="218"/>
      <c r="CK29" s="242"/>
      <c r="CL29" s="242"/>
      <c r="CM29" s="242"/>
      <c r="CN29" s="242"/>
    </row>
    <row r="30" spans="1:92" s="75" customFormat="1" x14ac:dyDescent="0.2">
      <c r="A30" s="75">
        <v>25</v>
      </c>
      <c r="B30" s="57" t="s">
        <v>159</v>
      </c>
      <c r="C30" s="75" t="s">
        <v>45</v>
      </c>
      <c r="D30" s="162">
        <v>461.90302906823894</v>
      </c>
      <c r="E30" s="87">
        <v>447.99730982466394</v>
      </c>
      <c r="F30" s="87">
        <v>442.219381857786</v>
      </c>
      <c r="G30" s="87">
        <v>445.05739255609194</v>
      </c>
      <c r="H30" s="87">
        <v>409.44395951266563</v>
      </c>
      <c r="I30" s="87">
        <v>397.46980177764908</v>
      </c>
      <c r="J30" s="87">
        <v>381.8509837818699</v>
      </c>
      <c r="K30" s="87">
        <v>375.97987383291206</v>
      </c>
      <c r="L30" s="87">
        <v>353.48331083960608</v>
      </c>
      <c r="M30" s="87">
        <v>340.09366965573304</v>
      </c>
      <c r="N30" s="87">
        <v>330.70363255668479</v>
      </c>
      <c r="O30" s="87">
        <v>330.8000793705296</v>
      </c>
      <c r="P30" s="87">
        <v>306.99906500709562</v>
      </c>
      <c r="Q30" s="87">
        <v>257.6333411504832</v>
      </c>
      <c r="R30" s="87">
        <v>225.86599424733271</v>
      </c>
      <c r="S30" s="163">
        <v>222.6149862891084</v>
      </c>
      <c r="T30" s="98">
        <f t="shared" si="31"/>
        <v>2.7723607770736387</v>
      </c>
      <c r="U30" s="98">
        <f t="shared" si="0"/>
        <v>2.9670267949604217</v>
      </c>
      <c r="V30" s="98">
        <f t="shared" si="1"/>
        <v>2.5987223323879105</v>
      </c>
      <c r="W30" s="98">
        <f t="shared" si="2"/>
        <v>2.488745568681034</v>
      </c>
      <c r="X30" s="98">
        <f t="shared" si="3"/>
        <v>2.2100806399189561</v>
      </c>
      <c r="Y30" s="98">
        <f t="shared" si="4"/>
        <v>1.9910822881785804</v>
      </c>
      <c r="Z30" s="98">
        <f t="shared" si="5"/>
        <v>1.8366873997454083</v>
      </c>
      <c r="AA30" s="98">
        <f t="shared" si="6"/>
        <v>1.7364511404518344</v>
      </c>
      <c r="AB30" s="98">
        <f t="shared" si="7"/>
        <v>1.5471557288590165</v>
      </c>
      <c r="AC30" s="98">
        <f t="shared" si="8"/>
        <v>1.4054096246347274</v>
      </c>
      <c r="AD30" s="98">
        <f t="shared" si="9"/>
        <v>1.3207910782947916</v>
      </c>
      <c r="AE30" s="98">
        <f t="shared" si="10"/>
        <v>1.2729493682221797</v>
      </c>
      <c r="AF30" s="98">
        <f t="shared" si="11"/>
        <v>1.1676520044389762</v>
      </c>
      <c r="AG30" s="98">
        <f t="shared" si="12"/>
        <v>0.96734993617098852</v>
      </c>
      <c r="AH30" s="98">
        <f t="shared" si="13"/>
        <v>0.76818635914406164</v>
      </c>
      <c r="AI30" s="98">
        <f t="shared" si="14"/>
        <v>0.73100687707402967</v>
      </c>
      <c r="AJ30" s="181">
        <f t="shared" si="15"/>
        <v>2.5233708225525207</v>
      </c>
      <c r="AK30" s="182">
        <f t="shared" si="16"/>
        <v>2.4311344991163426</v>
      </c>
      <c r="AL30" s="182">
        <f t="shared" si="17"/>
        <v>2.3419535647175214</v>
      </c>
      <c r="AM30" s="182">
        <f t="shared" si="18"/>
        <v>2.2623326600894238</v>
      </c>
      <c r="AN30" s="182">
        <f t="shared" si="19"/>
        <v>1.9931554558240996</v>
      </c>
      <c r="AO30" s="182">
        <f t="shared" si="20"/>
        <v>1.8981365891960318</v>
      </c>
      <c r="AP30" s="182">
        <f t="shared" si="21"/>
        <v>1.7841419637045668</v>
      </c>
      <c r="AQ30" s="182">
        <f t="shared" si="22"/>
        <v>1.7181760485909383</v>
      </c>
      <c r="AR30" s="182">
        <f t="shared" si="23"/>
        <v>1.5856602482431588</v>
      </c>
      <c r="AS30" s="182">
        <f t="shared" si="24"/>
        <v>1.4120559254960889</v>
      </c>
      <c r="AT30" s="182">
        <f t="shared" si="25"/>
        <v>1.3293282385958589</v>
      </c>
      <c r="AU30" s="182">
        <f t="shared" si="26"/>
        <v>1.2886641190904933</v>
      </c>
      <c r="AV30" s="182">
        <f t="shared" si="27"/>
        <v>1.1922293786683325</v>
      </c>
      <c r="AW30" s="182">
        <f t="shared" si="28"/>
        <v>0.99520363554025382</v>
      </c>
      <c r="AX30" s="182">
        <f t="shared" si="29"/>
        <v>0.8321488228694216</v>
      </c>
      <c r="AY30" s="182">
        <f t="shared" si="30"/>
        <v>0.79783168636899326</v>
      </c>
      <c r="AZ30" s="158">
        <v>166610</v>
      </c>
      <c r="BA30" s="56">
        <v>150992</v>
      </c>
      <c r="BB30" s="56">
        <v>170168</v>
      </c>
      <c r="BC30" s="56">
        <v>178828</v>
      </c>
      <c r="BD30" s="56">
        <v>185262</v>
      </c>
      <c r="BE30" s="56">
        <v>199625</v>
      </c>
      <c r="BF30" s="56">
        <v>207902</v>
      </c>
      <c r="BG30" s="56">
        <v>216522</v>
      </c>
      <c r="BH30" s="56">
        <v>228473</v>
      </c>
      <c r="BI30" s="56">
        <v>241989</v>
      </c>
      <c r="BJ30" s="56">
        <v>250383</v>
      </c>
      <c r="BK30" s="56">
        <v>259869</v>
      </c>
      <c r="BL30" s="56">
        <v>262920</v>
      </c>
      <c r="BM30" s="56">
        <v>266329</v>
      </c>
      <c r="BN30" s="56">
        <v>294025</v>
      </c>
      <c r="BO30" s="159">
        <v>304532</v>
      </c>
      <c r="BP30" s="56">
        <v>183.05</v>
      </c>
      <c r="BQ30" s="56">
        <v>184.27499999999998</v>
      </c>
      <c r="BR30" s="56">
        <v>188.82499999999999</v>
      </c>
      <c r="BS30" s="56">
        <v>196.72500000000002</v>
      </c>
      <c r="BT30" s="56">
        <v>205.42500000000001</v>
      </c>
      <c r="BU30" s="56">
        <v>209.40000000000003</v>
      </c>
      <c r="BV30" s="56">
        <v>214.02499999999998</v>
      </c>
      <c r="BW30" s="56">
        <v>218.82499999999999</v>
      </c>
      <c r="BX30" s="56">
        <v>222.92499999999998</v>
      </c>
      <c r="BY30" s="56">
        <v>240.85000000000002</v>
      </c>
      <c r="BZ30" s="56">
        <v>248.77500000000001</v>
      </c>
      <c r="CA30" s="56">
        <v>256.7</v>
      </c>
      <c r="CB30" s="56">
        <v>257.5</v>
      </c>
      <c r="CC30" s="56">
        <v>258.875</v>
      </c>
      <c r="CD30" s="56">
        <v>271.42499999999995</v>
      </c>
      <c r="CE30" s="159">
        <v>279.02500000000003</v>
      </c>
      <c r="CF30"/>
      <c r="CG30"/>
      <c r="CH30"/>
      <c r="CI30"/>
      <c r="CK30" s="242"/>
      <c r="CL30" s="242"/>
      <c r="CM30" s="242"/>
      <c r="CN30" s="242"/>
    </row>
    <row r="31" spans="1:92" s="75" customFormat="1" x14ac:dyDescent="0.2">
      <c r="A31" s="75">
        <v>26</v>
      </c>
      <c r="B31" s="57" t="s">
        <v>160</v>
      </c>
      <c r="C31" s="75" t="s">
        <v>15</v>
      </c>
      <c r="D31" s="162">
        <v>91.160827514038104</v>
      </c>
      <c r="E31" s="87">
        <v>91.2826984055541</v>
      </c>
      <c r="F31" s="87">
        <v>88.329875822896696</v>
      </c>
      <c r="G31" s="87">
        <v>89.330982290096586</v>
      </c>
      <c r="H31" s="87">
        <v>82.337319367661195</v>
      </c>
      <c r="I31" s="87">
        <v>78.234593595327794</v>
      </c>
      <c r="J31" s="87">
        <v>75.896566357542994</v>
      </c>
      <c r="K31" s="87">
        <v>75.895816846537898</v>
      </c>
      <c r="L31" s="87">
        <v>71.526912146345296</v>
      </c>
      <c r="M31" s="87">
        <v>68.925038001759305</v>
      </c>
      <c r="N31" s="87">
        <v>67.434011152424105</v>
      </c>
      <c r="O31" s="87">
        <v>64.751517258064609</v>
      </c>
      <c r="P31" s="87">
        <v>59.508347434731704</v>
      </c>
      <c r="Q31" s="87">
        <v>57.510496333988399</v>
      </c>
      <c r="R31" s="87">
        <v>49.741735966125901</v>
      </c>
      <c r="S31" s="163">
        <v>49.064527705940897</v>
      </c>
      <c r="T31" s="98">
        <f t="shared" si="31"/>
        <v>2.5686341931258974</v>
      </c>
      <c r="U31" s="98">
        <f t="shared" si="0"/>
        <v>2.5639046823457039</v>
      </c>
      <c r="V31" s="98">
        <f t="shared" si="1"/>
        <v>2.3745228587568667</v>
      </c>
      <c r="W31" s="98">
        <f t="shared" si="2"/>
        <v>2.3666971066391995</v>
      </c>
      <c r="X31" s="98">
        <f t="shared" si="3"/>
        <v>2.2791706628926867</v>
      </c>
      <c r="Y31" s="98">
        <f t="shared" si="4"/>
        <v>2.1936572901336864</v>
      </c>
      <c r="Z31" s="98">
        <f t="shared" si="5"/>
        <v>2.0275309581797609</v>
      </c>
      <c r="AA31" s="98">
        <f t="shared" si="6"/>
        <v>1.9485447200651578</v>
      </c>
      <c r="AB31" s="98">
        <f t="shared" si="7"/>
        <v>1.7379039324135697</v>
      </c>
      <c r="AC31" s="98">
        <f t="shared" si="8"/>
        <v>1.5393987135784004</v>
      </c>
      <c r="AD31" s="98">
        <f t="shared" si="9"/>
        <v>1.430930084293683</v>
      </c>
      <c r="AE31" s="98">
        <f t="shared" si="10"/>
        <v>1.3284815095723232</v>
      </c>
      <c r="AF31" s="98">
        <f t="shared" si="11"/>
        <v>1.192050388308161</v>
      </c>
      <c r="AG31" s="98">
        <f t="shared" si="12"/>
        <v>1.0603749600632126</v>
      </c>
      <c r="AH31" s="98">
        <f t="shared" si="13"/>
        <v>0.84403875530052608</v>
      </c>
      <c r="AI31" s="98">
        <f t="shared" si="14"/>
        <v>0.79505651584685144</v>
      </c>
      <c r="AJ31" s="181">
        <f t="shared" si="15"/>
        <v>1.3938964451687781</v>
      </c>
      <c r="AK31" s="182">
        <f t="shared" si="16"/>
        <v>1.4512352687687455</v>
      </c>
      <c r="AL31" s="182">
        <f t="shared" si="17"/>
        <v>1.3774639504545292</v>
      </c>
      <c r="AM31" s="182">
        <f t="shared" si="18"/>
        <v>1.4224678708614105</v>
      </c>
      <c r="AN31" s="182">
        <f t="shared" si="19"/>
        <v>1.3028056861971709</v>
      </c>
      <c r="AO31" s="182">
        <f t="shared" si="20"/>
        <v>1.22913736991874</v>
      </c>
      <c r="AP31" s="182">
        <f t="shared" si="21"/>
        <v>1.1831109330871861</v>
      </c>
      <c r="AQ31" s="182">
        <f t="shared" si="22"/>
        <v>1.1680772119513336</v>
      </c>
      <c r="AR31" s="182">
        <f t="shared" si="23"/>
        <v>1.104236389754462</v>
      </c>
      <c r="AS31" s="182">
        <f t="shared" si="24"/>
        <v>1.0427388502535446</v>
      </c>
      <c r="AT31" s="182">
        <f t="shared" si="25"/>
        <v>1.0049778115115366</v>
      </c>
      <c r="AU31" s="182">
        <f t="shared" si="26"/>
        <v>0.97115136495035037</v>
      </c>
      <c r="AV31" s="182">
        <f t="shared" si="27"/>
        <v>0.9194028186130816</v>
      </c>
      <c r="AW31" s="182">
        <f t="shared" si="28"/>
        <v>0.88443669871569996</v>
      </c>
      <c r="AX31" s="182">
        <f t="shared" si="29"/>
        <v>0.7323038051693177</v>
      </c>
      <c r="AY31" s="182">
        <f t="shared" si="30"/>
        <v>0.71757992988579011</v>
      </c>
      <c r="AZ31" s="158">
        <v>35490</v>
      </c>
      <c r="BA31" s="56">
        <v>35603</v>
      </c>
      <c r="BB31" s="56">
        <v>37199</v>
      </c>
      <c r="BC31" s="56">
        <v>37745</v>
      </c>
      <c r="BD31" s="56">
        <v>36126</v>
      </c>
      <c r="BE31" s="56">
        <v>35664</v>
      </c>
      <c r="BF31" s="56">
        <v>37433</v>
      </c>
      <c r="BG31" s="56">
        <v>38950</v>
      </c>
      <c r="BH31" s="56">
        <v>41157</v>
      </c>
      <c r="BI31" s="56">
        <v>44774</v>
      </c>
      <c r="BJ31" s="56">
        <v>47126</v>
      </c>
      <c r="BK31" s="56">
        <v>48741</v>
      </c>
      <c r="BL31" s="56">
        <v>49921</v>
      </c>
      <c r="BM31" s="56">
        <v>54236</v>
      </c>
      <c r="BN31" s="56">
        <v>58933</v>
      </c>
      <c r="BO31" s="159">
        <v>61712</v>
      </c>
      <c r="BP31" s="56">
        <v>65.400000000000006</v>
      </c>
      <c r="BQ31" s="56">
        <v>62.9</v>
      </c>
      <c r="BR31" s="56">
        <v>64.125</v>
      </c>
      <c r="BS31" s="56">
        <v>62.8</v>
      </c>
      <c r="BT31" s="56">
        <v>63.2</v>
      </c>
      <c r="BU31" s="56">
        <v>63.649999999999991</v>
      </c>
      <c r="BV31" s="56">
        <v>64.150000000000006</v>
      </c>
      <c r="BW31" s="56">
        <v>64.974999999999994</v>
      </c>
      <c r="BX31" s="56">
        <v>64.775000000000006</v>
      </c>
      <c r="BY31" s="56">
        <v>66.099999999999994</v>
      </c>
      <c r="BZ31" s="56">
        <v>67.099999999999994</v>
      </c>
      <c r="CA31" s="56">
        <v>66.674999999999997</v>
      </c>
      <c r="CB31" s="56">
        <v>64.724999999999994</v>
      </c>
      <c r="CC31" s="56">
        <v>65.025000000000006</v>
      </c>
      <c r="CD31" s="56">
        <v>67.924999999999997</v>
      </c>
      <c r="CE31" s="159">
        <v>68.375</v>
      </c>
      <c r="CF31" s="218"/>
      <c r="CG31" s="218"/>
      <c r="CH31" s="218"/>
      <c r="CI31" s="218"/>
      <c r="CK31" s="242"/>
      <c r="CL31" s="242"/>
      <c r="CM31" s="242"/>
      <c r="CN31" s="242"/>
    </row>
    <row r="32" spans="1:92" s="75" customFormat="1" x14ac:dyDescent="0.2">
      <c r="A32" s="75">
        <v>27</v>
      </c>
      <c r="B32" s="57" t="s">
        <v>161</v>
      </c>
      <c r="C32" s="75" t="s">
        <v>46</v>
      </c>
      <c r="D32" s="162">
        <v>442.72410569862302</v>
      </c>
      <c r="E32" s="87">
        <v>459.36798498935798</v>
      </c>
      <c r="F32" s="87">
        <v>510.04039189353995</v>
      </c>
      <c r="G32" s="87">
        <v>529.136366427756</v>
      </c>
      <c r="H32" s="87">
        <v>500.595388425995</v>
      </c>
      <c r="I32" s="87">
        <v>534.35241353498805</v>
      </c>
      <c r="J32" s="87">
        <v>471.00698734034501</v>
      </c>
      <c r="K32" s="87">
        <v>484.387385622831</v>
      </c>
      <c r="L32" s="87">
        <v>472.09550776866797</v>
      </c>
      <c r="M32" s="87">
        <v>464.82084081468997</v>
      </c>
      <c r="N32" s="87">
        <v>479.74610447339603</v>
      </c>
      <c r="O32" s="87">
        <v>491.29927452888899</v>
      </c>
      <c r="P32" s="87">
        <v>463.62946400358095</v>
      </c>
      <c r="Q32" s="87">
        <v>475.22987635831595</v>
      </c>
      <c r="R32" s="87">
        <v>441.88876934076001</v>
      </c>
      <c r="S32" s="163">
        <v>433.09207603217902</v>
      </c>
      <c r="T32" s="98">
        <f t="shared" si="31"/>
        <v>3.1421157253273457</v>
      </c>
      <c r="U32" s="98">
        <f t="shared" si="0"/>
        <v>3.4828045201473739</v>
      </c>
      <c r="V32" s="98">
        <f t="shared" si="1"/>
        <v>3.6444732859365905</v>
      </c>
      <c r="W32" s="98">
        <f t="shared" si="2"/>
        <v>3.5225737215005095</v>
      </c>
      <c r="X32" s="98">
        <f t="shared" si="3"/>
        <v>3.3973911136704174</v>
      </c>
      <c r="Y32" s="98">
        <f t="shared" si="4"/>
        <v>3.6477804415066735</v>
      </c>
      <c r="Z32" s="98">
        <f t="shared" si="5"/>
        <v>3.0963875182614795</v>
      </c>
      <c r="AA32" s="98">
        <f t="shared" si="6"/>
        <v>2.9480091633061347</v>
      </c>
      <c r="AB32" s="98">
        <f t="shared" si="7"/>
        <v>2.7339802508073916</v>
      </c>
      <c r="AC32" s="98">
        <f t="shared" si="8"/>
        <v>2.64873290945643</v>
      </c>
      <c r="AD32" s="98">
        <f t="shared" si="9"/>
        <v>2.6667673041023026</v>
      </c>
      <c r="AE32" s="98">
        <f t="shared" si="10"/>
        <v>2.7416713144131264</v>
      </c>
      <c r="AF32" s="98">
        <f t="shared" si="11"/>
        <v>2.8234967723294253</v>
      </c>
      <c r="AG32" s="98">
        <f t="shared" si="12"/>
        <v>2.6907673547451569</v>
      </c>
      <c r="AH32" s="98">
        <f t="shared" si="13"/>
        <v>2.2607053402949888</v>
      </c>
      <c r="AI32" s="98">
        <f t="shared" si="14"/>
        <v>2.1579507116842338</v>
      </c>
      <c r="AJ32" s="181">
        <f t="shared" si="15"/>
        <v>2.0853702576477766</v>
      </c>
      <c r="AK32" s="182">
        <f t="shared" si="16"/>
        <v>2.2908265053701937</v>
      </c>
      <c r="AL32" s="182">
        <f t="shared" si="17"/>
        <v>2.4055672297773372</v>
      </c>
      <c r="AM32" s="182">
        <f t="shared" si="18"/>
        <v>2.3068615430092905</v>
      </c>
      <c r="AN32" s="182">
        <f t="shared" si="19"/>
        <v>2.1333705025612404</v>
      </c>
      <c r="AO32" s="182">
        <f t="shared" si="20"/>
        <v>2.2475390684962693</v>
      </c>
      <c r="AP32" s="182">
        <f t="shared" si="21"/>
        <v>1.9398969824561161</v>
      </c>
      <c r="AQ32" s="182">
        <f t="shared" si="22"/>
        <v>1.8988137421514348</v>
      </c>
      <c r="AR32" s="182">
        <f t="shared" si="23"/>
        <v>1.7622079423989099</v>
      </c>
      <c r="AS32" s="182">
        <f t="shared" si="24"/>
        <v>1.6792660434056719</v>
      </c>
      <c r="AT32" s="182">
        <f t="shared" si="25"/>
        <v>1.6868709721286781</v>
      </c>
      <c r="AU32" s="182">
        <f t="shared" si="26"/>
        <v>1.7169291439066539</v>
      </c>
      <c r="AV32" s="182">
        <f t="shared" si="27"/>
        <v>1.7272216224404622</v>
      </c>
      <c r="AW32" s="182">
        <f t="shared" si="28"/>
        <v>1.7108446633365704</v>
      </c>
      <c r="AX32" s="182">
        <f t="shared" si="29"/>
        <v>1.471001229496538</v>
      </c>
      <c r="AY32" s="182">
        <f t="shared" si="30"/>
        <v>1.4312362063191642</v>
      </c>
      <c r="AZ32" s="158">
        <v>140900</v>
      </c>
      <c r="BA32" s="56">
        <v>131896</v>
      </c>
      <c r="BB32" s="56">
        <v>139949</v>
      </c>
      <c r="BC32" s="56">
        <v>150213</v>
      </c>
      <c r="BD32" s="56">
        <v>147347</v>
      </c>
      <c r="BE32" s="56">
        <v>146487</v>
      </c>
      <c r="BF32" s="56">
        <v>152115</v>
      </c>
      <c r="BG32" s="56">
        <v>164310</v>
      </c>
      <c r="BH32" s="56">
        <v>172677</v>
      </c>
      <c r="BI32" s="56">
        <v>175488</v>
      </c>
      <c r="BJ32" s="56">
        <v>179898</v>
      </c>
      <c r="BK32" s="56">
        <v>179197</v>
      </c>
      <c r="BL32" s="56">
        <v>164204</v>
      </c>
      <c r="BM32" s="56">
        <v>176615</v>
      </c>
      <c r="BN32" s="56">
        <v>195465</v>
      </c>
      <c r="BO32" s="159">
        <v>200696</v>
      </c>
      <c r="BP32" s="56">
        <v>212.3</v>
      </c>
      <c r="BQ32" s="56">
        <v>200.52499999999998</v>
      </c>
      <c r="BR32" s="56">
        <v>212.02500000000001</v>
      </c>
      <c r="BS32" s="56">
        <v>229.375</v>
      </c>
      <c r="BT32" s="56">
        <v>234.64999999999998</v>
      </c>
      <c r="BU32" s="56">
        <v>237.75</v>
      </c>
      <c r="BV32" s="56">
        <v>242.8</v>
      </c>
      <c r="BW32" s="56">
        <v>255.1</v>
      </c>
      <c r="BX32" s="56">
        <v>267.89999999999998</v>
      </c>
      <c r="BY32" s="56">
        <v>276.8</v>
      </c>
      <c r="BZ32" s="56">
        <v>284.39999999999998</v>
      </c>
      <c r="CA32" s="56">
        <v>286.14999999999998</v>
      </c>
      <c r="CB32" s="56">
        <v>268.42499999999995</v>
      </c>
      <c r="CC32" s="56">
        <v>277.77500000000003</v>
      </c>
      <c r="CD32" s="56">
        <v>300.39999999999998</v>
      </c>
      <c r="CE32" s="159">
        <v>302.59999999999997</v>
      </c>
      <c r="CF32" s="218"/>
      <c r="CG32" s="218"/>
      <c r="CH32" s="218"/>
      <c r="CI32" s="218"/>
      <c r="CK32" s="242"/>
      <c r="CL32" s="242"/>
      <c r="CM32" s="242"/>
      <c r="CN32" s="242"/>
    </row>
    <row r="33" spans="1:92" s="75" customFormat="1" x14ac:dyDescent="0.2">
      <c r="A33" s="75">
        <v>28</v>
      </c>
      <c r="B33" s="57" t="s">
        <v>162</v>
      </c>
      <c r="C33" s="75" t="s">
        <v>16</v>
      </c>
      <c r="D33" s="162">
        <v>70.774926385625804</v>
      </c>
      <c r="E33" s="87">
        <v>72.150269216963991</v>
      </c>
      <c r="F33" s="87">
        <v>74.389510382568304</v>
      </c>
      <c r="G33" s="87">
        <v>72.150301079356495</v>
      </c>
      <c r="H33" s="87">
        <v>68.4361296698101</v>
      </c>
      <c r="I33" s="87">
        <v>67.984365374400994</v>
      </c>
      <c r="J33" s="87">
        <v>66.615805357331794</v>
      </c>
      <c r="K33" s="87">
        <v>67.322882328355902</v>
      </c>
      <c r="L33" s="87">
        <v>63.461463704778495</v>
      </c>
      <c r="M33" s="87">
        <v>61.4331783786389</v>
      </c>
      <c r="N33" s="87">
        <v>61.2726619772519</v>
      </c>
      <c r="O33" s="87">
        <v>60.835750349917397</v>
      </c>
      <c r="P33" s="87">
        <v>56.806344842520801</v>
      </c>
      <c r="Q33" s="87">
        <v>56.034557391071495</v>
      </c>
      <c r="R33" s="87">
        <v>50.232770436895208</v>
      </c>
      <c r="S33" s="163">
        <v>49.592133956358595</v>
      </c>
      <c r="T33" s="98">
        <f t="shared" si="31"/>
        <v>1.8673137667042849</v>
      </c>
      <c r="U33" s="98">
        <f t="shared" si="0"/>
        <v>1.772211368072411</v>
      </c>
      <c r="V33" s="98">
        <f t="shared" si="1"/>
        <v>1.7996301137644741</v>
      </c>
      <c r="W33" s="98">
        <f t="shared" si="2"/>
        <v>1.6054092180890145</v>
      </c>
      <c r="X33" s="98">
        <f t="shared" si="3"/>
        <v>1.5550838408882499</v>
      </c>
      <c r="Y33" s="98">
        <f t="shared" si="4"/>
        <v>1.478338777793746</v>
      </c>
      <c r="Z33" s="98">
        <f t="shared" si="5"/>
        <v>1.4579953021959244</v>
      </c>
      <c r="AA33" s="98">
        <f t="shared" si="6"/>
        <v>1.4125360846049371</v>
      </c>
      <c r="AB33" s="98">
        <f t="shared" si="7"/>
        <v>1.3127875655195071</v>
      </c>
      <c r="AC33" s="98">
        <f t="shared" si="8"/>
        <v>1.2524347796913191</v>
      </c>
      <c r="AD33" s="98">
        <f t="shared" si="9"/>
        <v>1.2456071634496533</v>
      </c>
      <c r="AE33" s="98">
        <f t="shared" si="10"/>
        <v>1.2030245871960568</v>
      </c>
      <c r="AF33" s="98">
        <f t="shared" si="11"/>
        <v>1.1224332116680658</v>
      </c>
      <c r="AG33" s="98">
        <f t="shared" si="12"/>
        <v>1.0458696341913787</v>
      </c>
      <c r="AH33" s="98">
        <f t="shared" si="13"/>
        <v>0.90195842272628901</v>
      </c>
      <c r="AI33" s="98">
        <f t="shared" si="14"/>
        <v>0.8591994656241202</v>
      </c>
      <c r="AJ33" s="181">
        <f t="shared" si="15"/>
        <v>1.2416653751864175</v>
      </c>
      <c r="AK33" s="182">
        <f t="shared" si="16"/>
        <v>1.1665362848336942</v>
      </c>
      <c r="AL33" s="182">
        <f t="shared" si="17"/>
        <v>1.1510949382215598</v>
      </c>
      <c r="AM33" s="182">
        <f t="shared" si="18"/>
        <v>1.0263200722525816</v>
      </c>
      <c r="AN33" s="182">
        <f t="shared" si="19"/>
        <v>0.92200915688528273</v>
      </c>
      <c r="AO33" s="182">
        <f t="shared" si="20"/>
        <v>0.89896681486811236</v>
      </c>
      <c r="AP33" s="182">
        <f t="shared" si="21"/>
        <v>0.85432260798117077</v>
      </c>
      <c r="AQ33" s="182">
        <f t="shared" si="22"/>
        <v>0.83191698892006039</v>
      </c>
      <c r="AR33" s="182">
        <f t="shared" si="23"/>
        <v>0.71405303746586213</v>
      </c>
      <c r="AS33" s="182">
        <f t="shared" si="24"/>
        <v>0.69652129680996488</v>
      </c>
      <c r="AT33" s="182">
        <f t="shared" si="25"/>
        <v>0.68005174225584797</v>
      </c>
      <c r="AU33" s="182">
        <f t="shared" si="26"/>
        <v>0.67464097976065862</v>
      </c>
      <c r="AV33" s="182">
        <f t="shared" si="27"/>
        <v>0.61296298724058051</v>
      </c>
      <c r="AW33" s="182">
        <f t="shared" si="28"/>
        <v>0.58369330615699477</v>
      </c>
      <c r="AX33" s="182">
        <f t="shared" si="29"/>
        <v>0.51205678325071569</v>
      </c>
      <c r="AY33" s="182">
        <f t="shared" si="30"/>
        <v>0.50004672504520886</v>
      </c>
      <c r="AZ33" s="158">
        <v>37902</v>
      </c>
      <c r="BA33" s="56">
        <v>40712</v>
      </c>
      <c r="BB33" s="56">
        <v>41336</v>
      </c>
      <c r="BC33" s="56">
        <v>44942</v>
      </c>
      <c r="BD33" s="56">
        <v>44008</v>
      </c>
      <c r="BE33" s="56">
        <v>45987</v>
      </c>
      <c r="BF33" s="56">
        <v>45690</v>
      </c>
      <c r="BG33" s="56">
        <v>47661</v>
      </c>
      <c r="BH33" s="56">
        <v>48341</v>
      </c>
      <c r="BI33" s="56">
        <v>49051</v>
      </c>
      <c r="BJ33" s="56">
        <v>49191</v>
      </c>
      <c r="BK33" s="56">
        <v>50569</v>
      </c>
      <c r="BL33" s="56">
        <v>50610</v>
      </c>
      <c r="BM33" s="56">
        <v>53577</v>
      </c>
      <c r="BN33" s="56">
        <v>55693</v>
      </c>
      <c r="BO33" s="159">
        <v>57719</v>
      </c>
      <c r="BP33" s="56">
        <v>57</v>
      </c>
      <c r="BQ33" s="56">
        <v>61.85</v>
      </c>
      <c r="BR33" s="56">
        <v>64.625</v>
      </c>
      <c r="BS33" s="56">
        <v>70.3</v>
      </c>
      <c r="BT33" s="56">
        <v>74.224999999999994</v>
      </c>
      <c r="BU33" s="56">
        <v>75.625</v>
      </c>
      <c r="BV33" s="56">
        <v>77.974999999999994</v>
      </c>
      <c r="BW33" s="56">
        <v>80.925000000000011</v>
      </c>
      <c r="BX33" s="56">
        <v>88.875</v>
      </c>
      <c r="BY33" s="56">
        <v>88.2</v>
      </c>
      <c r="BZ33" s="56">
        <v>90.1</v>
      </c>
      <c r="CA33" s="56">
        <v>90.175000000000011</v>
      </c>
      <c r="CB33" s="56">
        <v>92.675000000000011</v>
      </c>
      <c r="CC33" s="56">
        <v>96</v>
      </c>
      <c r="CD33" s="56">
        <v>98.1</v>
      </c>
      <c r="CE33" s="159">
        <v>99.175000000000011</v>
      </c>
      <c r="CF33" s="218"/>
      <c r="CG33" s="218"/>
      <c r="CH33" s="218"/>
      <c r="CI33" s="218"/>
      <c r="CK33" s="242"/>
      <c r="CL33" s="242"/>
      <c r="CM33" s="242"/>
      <c r="CN33" s="242"/>
    </row>
    <row r="34" spans="1:92" s="75" customFormat="1" x14ac:dyDescent="0.2">
      <c r="A34" s="75">
        <v>29</v>
      </c>
      <c r="B34" s="57" t="s">
        <v>163</v>
      </c>
      <c r="C34" s="75" t="s">
        <v>17</v>
      </c>
      <c r="D34" s="162">
        <v>163.2616536118646</v>
      </c>
      <c r="E34" s="87">
        <v>151.7474030073268</v>
      </c>
      <c r="F34" s="87">
        <v>162.8418873196913</v>
      </c>
      <c r="G34" s="87">
        <v>140.87316594810019</v>
      </c>
      <c r="H34" s="87">
        <v>137.22763304855221</v>
      </c>
      <c r="I34" s="87">
        <v>120.64997006225019</v>
      </c>
      <c r="J34" s="87">
        <v>125.4776510549635</v>
      </c>
      <c r="K34" s="87">
        <v>127.49863121942609</v>
      </c>
      <c r="L34" s="87">
        <v>115.19926445721599</v>
      </c>
      <c r="M34" s="87">
        <v>149.68301267549469</v>
      </c>
      <c r="N34" s="87">
        <v>122.3078092222013</v>
      </c>
      <c r="O34" s="87">
        <v>115.78419878298971</v>
      </c>
      <c r="P34" s="87">
        <v>109.68468853994059</v>
      </c>
      <c r="Q34" s="87">
        <v>105.03009755230289</v>
      </c>
      <c r="R34" s="87">
        <v>96.594060994017099</v>
      </c>
      <c r="S34" s="163">
        <v>96.250555664714398</v>
      </c>
      <c r="T34" s="98">
        <f t="shared" si="31"/>
        <v>3.2346975275769654</v>
      </c>
      <c r="U34" s="98">
        <f t="shared" si="0"/>
        <v>2.7518887802137497</v>
      </c>
      <c r="V34" s="98">
        <f t="shared" si="1"/>
        <v>2.8771159794288117</v>
      </c>
      <c r="W34" s="98">
        <f t="shared" si="2"/>
        <v>2.4692497230215102</v>
      </c>
      <c r="X34" s="98">
        <f t="shared" si="3"/>
        <v>2.74609047163516</v>
      </c>
      <c r="Y34" s="98">
        <f t="shared" si="4"/>
        <v>2.4653133505435374</v>
      </c>
      <c r="Z34" s="98">
        <f t="shared" si="5"/>
        <v>2.4603460991169315</v>
      </c>
      <c r="AA34" s="98">
        <f t="shared" si="6"/>
        <v>2.4270660020449646</v>
      </c>
      <c r="AB34" s="98">
        <f t="shared" si="7"/>
        <v>1.9936532277177714</v>
      </c>
      <c r="AC34" s="98">
        <f t="shared" si="8"/>
        <v>2.4700167108167439</v>
      </c>
      <c r="AD34" s="98">
        <f t="shared" si="9"/>
        <v>1.9830375864941761</v>
      </c>
      <c r="AE34" s="98">
        <f t="shared" si="10"/>
        <v>1.8456665356828099</v>
      </c>
      <c r="AF34" s="98">
        <f t="shared" si="11"/>
        <v>1.7899229514179507</v>
      </c>
      <c r="AG34" s="98">
        <f t="shared" si="12"/>
        <v>1.4896618380322653</v>
      </c>
      <c r="AH34" s="98">
        <f t="shared" si="13"/>
        <v>1.422299687752409</v>
      </c>
      <c r="AI34" s="98">
        <f t="shared" si="14"/>
        <v>1.5053497187118097</v>
      </c>
      <c r="AJ34" s="181">
        <f t="shared" si="15"/>
        <v>2.7153705382430702</v>
      </c>
      <c r="AK34" s="182">
        <f t="shared" si="16"/>
        <v>2.4999572159361909</v>
      </c>
      <c r="AL34" s="182">
        <f t="shared" si="17"/>
        <v>2.5674716171807854</v>
      </c>
      <c r="AM34" s="182">
        <f t="shared" si="18"/>
        <v>2.1223829144723192</v>
      </c>
      <c r="AN34" s="182">
        <f t="shared" si="19"/>
        <v>2.3619213949836868</v>
      </c>
      <c r="AO34" s="182">
        <f t="shared" si="20"/>
        <v>2.0243283567491641</v>
      </c>
      <c r="AP34" s="182">
        <f t="shared" si="21"/>
        <v>1.9729190417447093</v>
      </c>
      <c r="AQ34" s="182">
        <f t="shared" si="22"/>
        <v>1.9502658695132096</v>
      </c>
      <c r="AR34" s="182">
        <f t="shared" si="23"/>
        <v>1.7297186855437834</v>
      </c>
      <c r="AS34" s="182">
        <f t="shared" si="24"/>
        <v>2.1819681148031296</v>
      </c>
      <c r="AT34" s="182">
        <f t="shared" si="25"/>
        <v>1.7028584646321099</v>
      </c>
      <c r="AU34" s="182">
        <f t="shared" si="26"/>
        <v>1.5806716557404739</v>
      </c>
      <c r="AV34" s="182">
        <f t="shared" si="27"/>
        <v>1.4585729859034657</v>
      </c>
      <c r="AW34" s="182">
        <f t="shared" si="28"/>
        <v>1.3178180370426964</v>
      </c>
      <c r="AX34" s="182">
        <f t="shared" si="29"/>
        <v>1.1779763535855743</v>
      </c>
      <c r="AY34" s="182">
        <f t="shared" si="30"/>
        <v>1.1579014215303987</v>
      </c>
      <c r="AZ34" s="158">
        <v>50472</v>
      </c>
      <c r="BA34" s="56">
        <v>55143</v>
      </c>
      <c r="BB34" s="56">
        <v>56599</v>
      </c>
      <c r="BC34" s="56">
        <v>57051</v>
      </c>
      <c r="BD34" s="56">
        <v>49972</v>
      </c>
      <c r="BE34" s="56">
        <v>48939</v>
      </c>
      <c r="BF34" s="56">
        <v>51000</v>
      </c>
      <c r="BG34" s="56">
        <v>52532</v>
      </c>
      <c r="BH34" s="56">
        <v>57783</v>
      </c>
      <c r="BI34" s="56">
        <v>60600</v>
      </c>
      <c r="BJ34" s="56">
        <v>61677</v>
      </c>
      <c r="BK34" s="56">
        <v>62733</v>
      </c>
      <c r="BL34" s="56">
        <v>61279</v>
      </c>
      <c r="BM34" s="56">
        <v>70506</v>
      </c>
      <c r="BN34" s="56">
        <v>67914</v>
      </c>
      <c r="BO34" s="159">
        <v>63939</v>
      </c>
      <c r="BP34" s="56">
        <v>60.125</v>
      </c>
      <c r="BQ34" s="56">
        <v>60.7</v>
      </c>
      <c r="BR34" s="56">
        <v>63.424999999999997</v>
      </c>
      <c r="BS34" s="56">
        <v>66.375</v>
      </c>
      <c r="BT34" s="56">
        <v>58.1</v>
      </c>
      <c r="BU34" s="56">
        <v>59.6</v>
      </c>
      <c r="BV34" s="56">
        <v>63.599999999999994</v>
      </c>
      <c r="BW34" s="56">
        <v>65.375</v>
      </c>
      <c r="BX34" s="56">
        <v>66.600000000000009</v>
      </c>
      <c r="BY34" s="56">
        <v>68.599999999999994</v>
      </c>
      <c r="BZ34" s="56">
        <v>71.825000000000003</v>
      </c>
      <c r="CA34" s="56">
        <v>73.25</v>
      </c>
      <c r="CB34" s="56">
        <v>75.199999999999989</v>
      </c>
      <c r="CC34" s="56">
        <v>79.699999999999989</v>
      </c>
      <c r="CD34" s="56">
        <v>82</v>
      </c>
      <c r="CE34" s="159">
        <v>83.125</v>
      </c>
      <c r="CF34" s="218"/>
      <c r="CG34" s="218"/>
      <c r="CH34" s="218"/>
      <c r="CI34" s="218"/>
      <c r="CK34" s="242"/>
      <c r="CL34" s="242"/>
      <c r="CM34" s="242"/>
      <c r="CN34" s="242"/>
    </row>
    <row r="35" spans="1:92" s="75" customFormat="1" x14ac:dyDescent="0.2">
      <c r="A35" s="75">
        <v>30</v>
      </c>
      <c r="B35" s="57" t="s">
        <v>164</v>
      </c>
      <c r="C35" s="75" t="s">
        <v>18</v>
      </c>
      <c r="D35" s="162">
        <v>28.68502148497117</v>
      </c>
      <c r="E35" s="87">
        <v>29.827314853042729</v>
      </c>
      <c r="F35" s="87">
        <v>31.807972511636841</v>
      </c>
      <c r="G35" s="87">
        <v>33.213275470357516</v>
      </c>
      <c r="H35" s="87">
        <v>31.872180486535807</v>
      </c>
      <c r="I35" s="87">
        <v>32.080343438803396</v>
      </c>
      <c r="J35" s="87">
        <v>31.774997361732133</v>
      </c>
      <c r="K35" s="87">
        <v>33.700308611031843</v>
      </c>
      <c r="L35" s="87">
        <v>34.481295516472287</v>
      </c>
      <c r="M35" s="87">
        <v>32.620016164947913</v>
      </c>
      <c r="N35" s="87">
        <v>31.315596041725726</v>
      </c>
      <c r="O35" s="87">
        <v>28.749757111340998</v>
      </c>
      <c r="P35" s="87">
        <v>26.87524466690445</v>
      </c>
      <c r="Q35" s="87">
        <v>26.527305929085099</v>
      </c>
      <c r="R35" s="87">
        <v>23.473462981520541</v>
      </c>
      <c r="S35" s="163">
        <v>23.195733639699167</v>
      </c>
      <c r="T35" s="98">
        <f t="shared" si="31"/>
        <v>0.69767776930490499</v>
      </c>
      <c r="U35" s="98">
        <f t="shared" si="0"/>
        <v>0.66115429474315579</v>
      </c>
      <c r="V35" s="98">
        <f t="shared" si="1"/>
        <v>0.61678021585070752</v>
      </c>
      <c r="W35" s="98">
        <f t="shared" si="2"/>
        <v>0.59252284351442397</v>
      </c>
      <c r="X35" s="98">
        <f t="shared" si="3"/>
        <v>0.54543896509798762</v>
      </c>
      <c r="Y35" s="98">
        <f t="shared" si="4"/>
        <v>0.51157478892668351</v>
      </c>
      <c r="Z35" s="98">
        <f t="shared" si="5"/>
        <v>0.48106761989571895</v>
      </c>
      <c r="AA35" s="98">
        <f t="shared" si="6"/>
        <v>0.47481942389618653</v>
      </c>
      <c r="AB35" s="98">
        <f t="shared" si="7"/>
        <v>0.43409282686631862</v>
      </c>
      <c r="AC35" s="98">
        <f t="shared" si="8"/>
        <v>0.44474158324854679</v>
      </c>
      <c r="AD35" s="98">
        <f t="shared" si="9"/>
        <v>0.44789673529650481</v>
      </c>
      <c r="AE35" s="98">
        <f t="shared" si="10"/>
        <v>0.43148367269009452</v>
      </c>
      <c r="AF35" s="98">
        <f t="shared" si="11"/>
        <v>0.41397481002625464</v>
      </c>
      <c r="AG35" s="98">
        <f t="shared" si="12"/>
        <v>0.40264876489913931</v>
      </c>
      <c r="AH35" s="98">
        <f t="shared" si="13"/>
        <v>0.37230507988263956</v>
      </c>
      <c r="AI35" s="98">
        <f t="shared" si="14"/>
        <v>0.36769015835300256</v>
      </c>
      <c r="AJ35" s="181">
        <f t="shared" si="15"/>
        <v>0.33997062500706571</v>
      </c>
      <c r="AK35" s="182">
        <f t="shared" si="16"/>
        <v>0.32985695165101164</v>
      </c>
      <c r="AL35" s="182">
        <f t="shared" si="17"/>
        <v>0.33030085681865873</v>
      </c>
      <c r="AM35" s="182">
        <f t="shared" si="18"/>
        <v>0.31171539624924938</v>
      </c>
      <c r="AN35" s="182">
        <f t="shared" si="19"/>
        <v>0.29060570309127703</v>
      </c>
      <c r="AO35" s="182">
        <f t="shared" si="20"/>
        <v>0.27366469130990312</v>
      </c>
      <c r="AP35" s="182">
        <f t="shared" si="21"/>
        <v>0.25193258562324783</v>
      </c>
      <c r="AQ35" s="182">
        <f t="shared" si="22"/>
        <v>0.25453405295341269</v>
      </c>
      <c r="AR35" s="182">
        <f t="shared" si="23"/>
        <v>0.22972215533958887</v>
      </c>
      <c r="AS35" s="182">
        <f t="shared" si="24"/>
        <v>0.23151182515931809</v>
      </c>
      <c r="AT35" s="182">
        <f t="shared" si="25"/>
        <v>0.22573866312291027</v>
      </c>
      <c r="AU35" s="182">
        <f t="shared" si="26"/>
        <v>0.2186293316451787</v>
      </c>
      <c r="AV35" s="182">
        <f t="shared" si="27"/>
        <v>0.20298523162314544</v>
      </c>
      <c r="AW35" s="182">
        <f t="shared" si="28"/>
        <v>0.20039513449733784</v>
      </c>
      <c r="AX35" s="182">
        <f t="shared" si="29"/>
        <v>0.1774260240477743</v>
      </c>
      <c r="AY35" s="182">
        <f t="shared" si="30"/>
        <v>0.17516128857616889</v>
      </c>
      <c r="AZ35" s="158">
        <v>41115</v>
      </c>
      <c r="BA35" s="56">
        <v>45114</v>
      </c>
      <c r="BB35" s="56">
        <v>51571</v>
      </c>
      <c r="BC35" s="56">
        <v>56054</v>
      </c>
      <c r="BD35" s="56">
        <v>58434</v>
      </c>
      <c r="BE35" s="56">
        <v>62709</v>
      </c>
      <c r="BF35" s="56">
        <v>66051</v>
      </c>
      <c r="BG35" s="56">
        <v>70975</v>
      </c>
      <c r="BH35" s="56">
        <v>79433</v>
      </c>
      <c r="BI35" s="56">
        <v>73346</v>
      </c>
      <c r="BJ35" s="56">
        <v>69917</v>
      </c>
      <c r="BK35" s="56">
        <v>66630</v>
      </c>
      <c r="BL35" s="56">
        <v>64920</v>
      </c>
      <c r="BM35" s="56">
        <v>65882</v>
      </c>
      <c r="BN35" s="56">
        <v>63049</v>
      </c>
      <c r="BO35" s="159">
        <v>63085</v>
      </c>
      <c r="BP35" s="56">
        <v>84.375</v>
      </c>
      <c r="BQ35" s="56">
        <v>90.424999999999997</v>
      </c>
      <c r="BR35" s="56">
        <v>96.300000000000011</v>
      </c>
      <c r="BS35" s="56">
        <v>106.55</v>
      </c>
      <c r="BT35" s="56">
        <v>109.675</v>
      </c>
      <c r="BU35" s="56">
        <v>117.22500000000001</v>
      </c>
      <c r="BV35" s="56">
        <v>126.125</v>
      </c>
      <c r="BW35" s="56">
        <v>132.4</v>
      </c>
      <c r="BX35" s="56">
        <v>150.1</v>
      </c>
      <c r="BY35" s="56">
        <v>140.89999999999998</v>
      </c>
      <c r="BZ35" s="56">
        <v>138.72499999999999</v>
      </c>
      <c r="CA35" s="56">
        <v>131.5</v>
      </c>
      <c r="CB35" s="56">
        <v>132.39999999999998</v>
      </c>
      <c r="CC35" s="56">
        <v>132.375</v>
      </c>
      <c r="CD35" s="56">
        <v>132.30000000000001</v>
      </c>
      <c r="CE35" s="159">
        <v>132.42500000000001</v>
      </c>
      <c r="CF35" s="218"/>
      <c r="CG35" s="218"/>
      <c r="CH35" s="218"/>
      <c r="CI35" s="218"/>
      <c r="CK35" s="242"/>
      <c r="CL35" s="242"/>
      <c r="CM35" s="242"/>
      <c r="CN35" s="242"/>
    </row>
    <row r="36" spans="1:92" s="75" customFormat="1" x14ac:dyDescent="0.2">
      <c r="A36" s="75">
        <v>31</v>
      </c>
      <c r="B36" s="57" t="s">
        <v>165</v>
      </c>
      <c r="C36" s="75" t="s">
        <v>19</v>
      </c>
      <c r="D36" s="162">
        <v>147.96603318973899</v>
      </c>
      <c r="E36" s="87">
        <v>148.39174714384802</v>
      </c>
      <c r="F36" s="87">
        <v>150.92683479482889</v>
      </c>
      <c r="G36" s="87">
        <v>157.0604422691691</v>
      </c>
      <c r="H36" s="87">
        <v>150.32107458378329</v>
      </c>
      <c r="I36" s="87">
        <v>147.4206017538915</v>
      </c>
      <c r="J36" s="87">
        <v>144.2405134867839</v>
      </c>
      <c r="K36" s="87">
        <v>143.9485345683849</v>
      </c>
      <c r="L36" s="87">
        <v>136.03063423199481</v>
      </c>
      <c r="M36" s="87">
        <v>135.0527399540747</v>
      </c>
      <c r="N36" s="87">
        <v>127.9426850966186</v>
      </c>
      <c r="O36" s="87">
        <v>128.56683834826859</v>
      </c>
      <c r="P36" s="87">
        <v>120.7900560222546</v>
      </c>
      <c r="Q36" s="87">
        <v>120.46754734600769</v>
      </c>
      <c r="R36" s="87">
        <v>113.18696269542551</v>
      </c>
      <c r="S36" s="163">
        <v>110.96671898499289</v>
      </c>
      <c r="T36" s="98">
        <f t="shared" si="31"/>
        <v>4.7089947549404556</v>
      </c>
      <c r="U36" s="98">
        <f t="shared" si="0"/>
        <v>4.937011250086436</v>
      </c>
      <c r="V36" s="98">
        <f t="shared" si="1"/>
        <v>4.8859447975017449</v>
      </c>
      <c r="W36" s="98">
        <f t="shared" si="2"/>
        <v>4.914896804017058</v>
      </c>
      <c r="X36" s="98">
        <f t="shared" si="3"/>
        <v>4.8694873528922349</v>
      </c>
      <c r="Y36" s="98">
        <f t="shared" si="4"/>
        <v>4.5581782745003867</v>
      </c>
      <c r="Z36" s="98">
        <f t="shared" si="5"/>
        <v>4.6735739716418978</v>
      </c>
      <c r="AA36" s="98">
        <f t="shared" si="6"/>
        <v>4.4646279563421905</v>
      </c>
      <c r="AB36" s="98">
        <f t="shared" si="7"/>
        <v>4.1280197321031409</v>
      </c>
      <c r="AC36" s="98">
        <f t="shared" si="8"/>
        <v>3.950643263246298</v>
      </c>
      <c r="AD36" s="98">
        <f t="shared" si="9"/>
        <v>3.7663433940717868</v>
      </c>
      <c r="AE36" s="98">
        <f t="shared" si="10"/>
        <v>3.3552596259791376</v>
      </c>
      <c r="AF36" s="98">
        <f t="shared" si="11"/>
        <v>3.8663953145627414</v>
      </c>
      <c r="AG36" s="98">
        <f t="shared" si="12"/>
        <v>3.8761719278615043</v>
      </c>
      <c r="AH36" s="98">
        <f t="shared" si="13"/>
        <v>2.9017089931403466</v>
      </c>
      <c r="AI36" s="98">
        <f t="shared" si="14"/>
        <v>2.6123953900932952</v>
      </c>
      <c r="AJ36" s="181">
        <f t="shared" si="15"/>
        <v>3.1820652298868599</v>
      </c>
      <c r="AK36" s="182">
        <f t="shared" si="16"/>
        <v>3.2154224733228167</v>
      </c>
      <c r="AL36" s="182">
        <f t="shared" si="17"/>
        <v>3.1443090582256019</v>
      </c>
      <c r="AM36" s="182">
        <f t="shared" si="18"/>
        <v>3.2737976502171779</v>
      </c>
      <c r="AN36" s="182">
        <f t="shared" si="19"/>
        <v>3.0184954735699452</v>
      </c>
      <c r="AO36" s="182">
        <f t="shared" si="20"/>
        <v>2.8793086280056936</v>
      </c>
      <c r="AP36" s="182">
        <f t="shared" si="21"/>
        <v>2.7087420373104956</v>
      </c>
      <c r="AQ36" s="182">
        <f t="shared" si="22"/>
        <v>2.6303980734286876</v>
      </c>
      <c r="AR36" s="182">
        <f t="shared" si="23"/>
        <v>2.4291184684284786</v>
      </c>
      <c r="AS36" s="182">
        <f t="shared" si="24"/>
        <v>2.2764895061790931</v>
      </c>
      <c r="AT36" s="182">
        <f t="shared" si="25"/>
        <v>2.1103948057174202</v>
      </c>
      <c r="AU36" s="182">
        <f t="shared" si="26"/>
        <v>2.0828973405956841</v>
      </c>
      <c r="AV36" s="182">
        <f t="shared" si="27"/>
        <v>2.0781084907054557</v>
      </c>
      <c r="AW36" s="182">
        <f t="shared" si="28"/>
        <v>2.0332075501435898</v>
      </c>
      <c r="AX36" s="182">
        <f t="shared" si="29"/>
        <v>1.7020595894048949</v>
      </c>
      <c r="AY36" s="182">
        <f t="shared" si="30"/>
        <v>1.5949222994609116</v>
      </c>
      <c r="AZ36" s="158">
        <v>31422</v>
      </c>
      <c r="BA36" s="56">
        <v>30057</v>
      </c>
      <c r="BB36" s="56">
        <v>30890</v>
      </c>
      <c r="BC36" s="56">
        <v>31956</v>
      </c>
      <c r="BD36" s="56">
        <v>30870</v>
      </c>
      <c r="BE36" s="56">
        <v>32342</v>
      </c>
      <c r="BF36" s="56">
        <v>30863</v>
      </c>
      <c r="BG36" s="56">
        <v>32242</v>
      </c>
      <c r="BH36" s="56">
        <v>32953</v>
      </c>
      <c r="BI36" s="56">
        <v>34185</v>
      </c>
      <c r="BJ36" s="56">
        <v>33970</v>
      </c>
      <c r="BK36" s="56">
        <v>38318</v>
      </c>
      <c r="BL36" s="56">
        <v>31241</v>
      </c>
      <c r="BM36" s="56">
        <v>31079</v>
      </c>
      <c r="BN36" s="56">
        <v>39007</v>
      </c>
      <c r="BO36" s="159">
        <v>42477</v>
      </c>
      <c r="BP36" s="56">
        <v>46.5</v>
      </c>
      <c r="BQ36" s="56">
        <v>46.150000000000006</v>
      </c>
      <c r="BR36" s="56">
        <v>48</v>
      </c>
      <c r="BS36" s="56">
        <v>47.975000000000001</v>
      </c>
      <c r="BT36" s="56">
        <v>49.8</v>
      </c>
      <c r="BU36" s="56">
        <v>51.2</v>
      </c>
      <c r="BV36" s="56">
        <v>53.25</v>
      </c>
      <c r="BW36" s="56">
        <v>54.724999999999994</v>
      </c>
      <c r="BX36" s="56">
        <v>56</v>
      </c>
      <c r="BY36" s="56">
        <v>59.325000000000003</v>
      </c>
      <c r="BZ36" s="56">
        <v>60.625</v>
      </c>
      <c r="CA36" s="56">
        <v>61.725000000000001</v>
      </c>
      <c r="CB36" s="56">
        <v>58.125</v>
      </c>
      <c r="CC36" s="56">
        <v>59.249999999999993</v>
      </c>
      <c r="CD36" s="56">
        <v>66.5</v>
      </c>
      <c r="CE36" s="159">
        <v>69.574999999999989</v>
      </c>
      <c r="CF36" s="218"/>
      <c r="CG36" s="218"/>
      <c r="CH36" s="218"/>
      <c r="CI36" s="218"/>
      <c r="CK36" s="242"/>
      <c r="CL36" s="242"/>
      <c r="CM36" s="242"/>
      <c r="CN36" s="242"/>
    </row>
    <row r="37" spans="1:92" s="75" customFormat="1" x14ac:dyDescent="0.2">
      <c r="A37" s="75">
        <v>32</v>
      </c>
      <c r="B37" s="57" t="s">
        <v>166</v>
      </c>
      <c r="C37" s="75" t="s">
        <v>20</v>
      </c>
      <c r="D37" s="162">
        <v>135.6218724347475</v>
      </c>
      <c r="E37" s="87">
        <v>130.18499142121829</v>
      </c>
      <c r="F37" s="87">
        <v>140.14326345583601</v>
      </c>
      <c r="G37" s="87">
        <v>145.31725526458888</v>
      </c>
      <c r="H37" s="87">
        <v>126.94247983651151</v>
      </c>
      <c r="I37" s="87">
        <v>122.20309484516881</v>
      </c>
      <c r="J37" s="87">
        <v>122.81529433027649</v>
      </c>
      <c r="K37" s="87">
        <v>118.52436925635752</v>
      </c>
      <c r="L37" s="87">
        <v>115.5556791006518</v>
      </c>
      <c r="M37" s="87">
        <v>108.75012213398259</v>
      </c>
      <c r="N37" s="87">
        <v>105.8015515965007</v>
      </c>
      <c r="O37" s="87">
        <v>103.64220509254591</v>
      </c>
      <c r="P37" s="87">
        <v>98.481912663838699</v>
      </c>
      <c r="Q37" s="87">
        <v>95.510877486668804</v>
      </c>
      <c r="R37" s="87">
        <v>87.184402863953991</v>
      </c>
      <c r="S37" s="163">
        <v>86.154062508429405</v>
      </c>
      <c r="T37" s="98">
        <f t="shared" si="31"/>
        <v>3.8787894304232089</v>
      </c>
      <c r="U37" s="98">
        <f t="shared" si="0"/>
        <v>3.8440071875636548</v>
      </c>
      <c r="V37" s="98">
        <f t="shared" si="1"/>
        <v>3.9413691665729957</v>
      </c>
      <c r="W37" s="98">
        <f t="shared" si="2"/>
        <v>3.9573338216439882</v>
      </c>
      <c r="X37" s="98">
        <f t="shared" si="3"/>
        <v>3.5750388598769716</v>
      </c>
      <c r="Y37" s="98">
        <f t="shared" si="4"/>
        <v>3.4862378354254644</v>
      </c>
      <c r="Z37" s="98">
        <f t="shared" si="5"/>
        <v>3.4092631115444285</v>
      </c>
      <c r="AA37" s="98">
        <f t="shared" si="6"/>
        <v>3.2212085679129641</v>
      </c>
      <c r="AB37" s="98">
        <f t="shared" si="7"/>
        <v>2.9718817761142864</v>
      </c>
      <c r="AC37" s="98">
        <f t="shared" si="8"/>
        <v>2.7173943561714791</v>
      </c>
      <c r="AD37" s="98">
        <f t="shared" si="9"/>
        <v>2.6087124687846908</v>
      </c>
      <c r="AE37" s="98">
        <f t="shared" si="10"/>
        <v>2.6157741934416716</v>
      </c>
      <c r="AF37" s="98">
        <f t="shared" si="11"/>
        <v>2.660882242139869</v>
      </c>
      <c r="AG37" s="98">
        <f t="shared" si="12"/>
        <v>2.4521406286692891</v>
      </c>
      <c r="AH37" s="98">
        <f t="shared" si="13"/>
        <v>2.4130082993538511</v>
      </c>
      <c r="AI37" s="98">
        <f t="shared" si="14"/>
        <v>2.1944488667455273</v>
      </c>
      <c r="AJ37" s="181">
        <f t="shared" si="15"/>
        <v>2.1570079114870375</v>
      </c>
      <c r="AK37" s="182">
        <f t="shared" si="16"/>
        <v>2.0020759926369593</v>
      </c>
      <c r="AL37" s="182">
        <f t="shared" si="17"/>
        <v>2.0901307003107528</v>
      </c>
      <c r="AM37" s="182">
        <f t="shared" si="18"/>
        <v>2.2382326571365248</v>
      </c>
      <c r="AN37" s="182">
        <f t="shared" si="19"/>
        <v>1.8911356400225179</v>
      </c>
      <c r="AO37" s="182">
        <f t="shared" si="20"/>
        <v>1.7501338323690487</v>
      </c>
      <c r="AP37" s="182">
        <f t="shared" si="21"/>
        <v>1.699865665470955</v>
      </c>
      <c r="AQ37" s="182">
        <f t="shared" si="22"/>
        <v>1.6764408664265562</v>
      </c>
      <c r="AR37" s="182">
        <f t="shared" si="23"/>
        <v>1.6195610245361149</v>
      </c>
      <c r="AS37" s="182">
        <f t="shared" si="24"/>
        <v>1.5316918610420083</v>
      </c>
      <c r="AT37" s="182">
        <f t="shared" si="25"/>
        <v>1.4859768482654594</v>
      </c>
      <c r="AU37" s="182">
        <f t="shared" si="26"/>
        <v>1.4612929868529561</v>
      </c>
      <c r="AV37" s="182">
        <f t="shared" si="27"/>
        <v>1.3929549174517495</v>
      </c>
      <c r="AW37" s="182">
        <f t="shared" si="28"/>
        <v>1.3456974637079084</v>
      </c>
      <c r="AX37" s="182">
        <f t="shared" si="29"/>
        <v>1.1963554423870186</v>
      </c>
      <c r="AY37" s="182">
        <f t="shared" si="30"/>
        <v>1.1733614233357768</v>
      </c>
      <c r="AZ37" s="158">
        <v>34965</v>
      </c>
      <c r="BA37" s="56">
        <v>33867</v>
      </c>
      <c r="BB37" s="56">
        <v>35557</v>
      </c>
      <c r="BC37" s="56">
        <v>36721</v>
      </c>
      <c r="BD37" s="56">
        <v>35508</v>
      </c>
      <c r="BE37" s="56">
        <v>35053</v>
      </c>
      <c r="BF37" s="56">
        <v>36024</v>
      </c>
      <c r="BG37" s="56">
        <v>36795</v>
      </c>
      <c r="BH37" s="56">
        <v>38883</v>
      </c>
      <c r="BI37" s="56">
        <v>40020</v>
      </c>
      <c r="BJ37" s="56">
        <v>40557</v>
      </c>
      <c r="BK37" s="56">
        <v>39622</v>
      </c>
      <c r="BL37" s="56">
        <v>37011</v>
      </c>
      <c r="BM37" s="56">
        <v>38950</v>
      </c>
      <c r="BN37" s="56">
        <v>36131</v>
      </c>
      <c r="BO37" s="159">
        <v>39260</v>
      </c>
      <c r="BP37" s="56">
        <v>62.875</v>
      </c>
      <c r="BQ37" s="56">
        <v>65.025000000000006</v>
      </c>
      <c r="BR37" s="56">
        <v>67.050000000000011</v>
      </c>
      <c r="BS37" s="56">
        <v>64.925000000000011</v>
      </c>
      <c r="BT37" s="56">
        <v>67.125</v>
      </c>
      <c r="BU37" s="56">
        <v>69.824999999999989</v>
      </c>
      <c r="BV37" s="56">
        <v>72.25</v>
      </c>
      <c r="BW37" s="56">
        <v>70.7</v>
      </c>
      <c r="BX37" s="56">
        <v>71.349999999999994</v>
      </c>
      <c r="BY37" s="56">
        <v>71</v>
      </c>
      <c r="BZ37" s="56">
        <v>71.2</v>
      </c>
      <c r="CA37" s="56">
        <v>70.924999999999997</v>
      </c>
      <c r="CB37" s="56">
        <v>70.7</v>
      </c>
      <c r="CC37" s="56">
        <v>70.974999999999994</v>
      </c>
      <c r="CD37" s="56">
        <v>72.875</v>
      </c>
      <c r="CE37" s="159">
        <v>73.424999999999997</v>
      </c>
      <c r="CF37" s="218"/>
      <c r="CG37" s="218"/>
      <c r="CH37" s="218"/>
      <c r="CI37" s="218"/>
      <c r="CK37" s="242"/>
      <c r="CL37" s="242"/>
      <c r="CM37" s="242"/>
      <c r="CN37" s="242"/>
    </row>
    <row r="38" spans="1:92" s="75" customFormat="1" x14ac:dyDescent="0.2">
      <c r="A38" s="75">
        <v>33</v>
      </c>
      <c r="B38" s="57" t="s">
        <v>167</v>
      </c>
      <c r="C38" s="75" t="s">
        <v>50</v>
      </c>
      <c r="D38" s="162">
        <v>22.221742521450331</v>
      </c>
      <c r="E38" s="87">
        <v>21.704994432716116</v>
      </c>
      <c r="F38" s="87">
        <v>22.809516892357799</v>
      </c>
      <c r="G38" s="87">
        <v>22.040860327831179</v>
      </c>
      <c r="H38" s="87">
        <v>21.891686537310019</v>
      </c>
      <c r="I38" s="87">
        <v>21.161179062403882</v>
      </c>
      <c r="J38" s="87">
        <v>20.957753889777489</v>
      </c>
      <c r="K38" s="87">
        <v>21.010480386862049</v>
      </c>
      <c r="L38" s="87">
        <v>19.303277400007659</v>
      </c>
      <c r="M38" s="87">
        <v>18.502569330634</v>
      </c>
      <c r="N38" s="87">
        <v>17.857545600329949</v>
      </c>
      <c r="O38" s="87">
        <v>18.094349222743702</v>
      </c>
      <c r="P38" s="87">
        <v>16.274308423211959</v>
      </c>
      <c r="Q38" s="87">
        <v>15.569394880919571</v>
      </c>
      <c r="R38" s="87">
        <v>14.023869405601069</v>
      </c>
      <c r="S38" s="163">
        <v>13.73782430869813</v>
      </c>
      <c r="T38" s="98">
        <f t="shared" si="31"/>
        <v>0.36678015583551199</v>
      </c>
      <c r="U38" s="98">
        <f t="shared" si="0"/>
        <v>0.36568713873902547</v>
      </c>
      <c r="V38" s="98">
        <f t="shared" si="1"/>
        <v>0.38536749889942046</v>
      </c>
      <c r="W38" s="98">
        <f t="shared" si="2"/>
        <v>0.36772152234490363</v>
      </c>
      <c r="X38" s="98">
        <f t="shared" si="3"/>
        <v>0.36209144275145172</v>
      </c>
      <c r="Y38" s="98">
        <f t="shared" si="4"/>
        <v>0.35039125498656931</v>
      </c>
      <c r="Z38" s="98">
        <f t="shared" si="5"/>
        <v>0.33900155106236435</v>
      </c>
      <c r="AA38" s="98">
        <f t="shared" si="6"/>
        <v>0.33725228955299524</v>
      </c>
      <c r="AB38" s="98">
        <f t="shared" si="7"/>
        <v>0.30879808993629371</v>
      </c>
      <c r="AC38" s="98">
        <f t="shared" si="8"/>
        <v>0.28811225989775768</v>
      </c>
      <c r="AD38" s="98">
        <f t="shared" si="9"/>
        <v>0.27796008405836947</v>
      </c>
      <c r="AE38" s="98">
        <f t="shared" si="10"/>
        <v>0.27975184327062003</v>
      </c>
      <c r="AF38" s="98">
        <f t="shared" si="11"/>
        <v>0.26486838896557718</v>
      </c>
      <c r="AG38" s="98">
        <f t="shared" si="12"/>
        <v>0.246718139018787</v>
      </c>
      <c r="AH38" s="98">
        <f t="shared" si="13"/>
        <v>0.21294101560328385</v>
      </c>
      <c r="AI38" s="98">
        <f t="shared" si="14"/>
        <v>0.20543155397093191</v>
      </c>
      <c r="AJ38" s="181">
        <f t="shared" si="15"/>
        <v>0.22378391260272237</v>
      </c>
      <c r="AK38" s="182">
        <f t="shared" si="16"/>
        <v>0.21656267830098394</v>
      </c>
      <c r="AL38" s="182">
        <f t="shared" si="17"/>
        <v>0.22832349241599398</v>
      </c>
      <c r="AM38" s="182">
        <f t="shared" si="18"/>
        <v>0.22353813719909915</v>
      </c>
      <c r="AN38" s="182">
        <f t="shared" si="19"/>
        <v>0.21446668172725958</v>
      </c>
      <c r="AO38" s="182">
        <f t="shared" si="20"/>
        <v>0.19851012253662176</v>
      </c>
      <c r="AP38" s="182">
        <f t="shared" si="21"/>
        <v>0.19078519699387791</v>
      </c>
      <c r="AQ38" s="182">
        <f t="shared" si="22"/>
        <v>0.18651114413548206</v>
      </c>
      <c r="AR38" s="182">
        <f t="shared" si="23"/>
        <v>0.16940129354986974</v>
      </c>
      <c r="AS38" s="182">
        <f t="shared" si="24"/>
        <v>0.15666866495033022</v>
      </c>
      <c r="AT38" s="182">
        <f t="shared" si="25"/>
        <v>0.14981162416384183</v>
      </c>
      <c r="AU38" s="182">
        <f t="shared" si="26"/>
        <v>0.15059799602782939</v>
      </c>
      <c r="AV38" s="182">
        <f t="shared" si="27"/>
        <v>0.13788865429537775</v>
      </c>
      <c r="AW38" s="182">
        <f t="shared" si="28"/>
        <v>0.13278801604195795</v>
      </c>
      <c r="AX38" s="182">
        <f t="shared" si="29"/>
        <v>0.11558928007913513</v>
      </c>
      <c r="AY38" s="182">
        <f t="shared" si="30"/>
        <v>0.1131849582590989</v>
      </c>
      <c r="AZ38" s="158">
        <v>60586</v>
      </c>
      <c r="BA38" s="56">
        <v>59354</v>
      </c>
      <c r="BB38" s="56">
        <v>59189</v>
      </c>
      <c r="BC38" s="56">
        <v>59939</v>
      </c>
      <c r="BD38" s="56">
        <v>60459</v>
      </c>
      <c r="BE38" s="56">
        <v>60393</v>
      </c>
      <c r="BF38" s="56">
        <v>61822</v>
      </c>
      <c r="BG38" s="56">
        <v>62299</v>
      </c>
      <c r="BH38" s="56">
        <v>62511</v>
      </c>
      <c r="BI38" s="56">
        <v>64220</v>
      </c>
      <c r="BJ38" s="56">
        <v>64245</v>
      </c>
      <c r="BK38" s="56">
        <v>64680</v>
      </c>
      <c r="BL38" s="56">
        <v>61443</v>
      </c>
      <c r="BM38" s="56">
        <v>63106</v>
      </c>
      <c r="BN38" s="226">
        <v>65858</v>
      </c>
      <c r="BO38" s="321">
        <v>66873</v>
      </c>
      <c r="BP38" s="56">
        <v>99.3</v>
      </c>
      <c r="BQ38" s="56">
        <v>100.22500000000001</v>
      </c>
      <c r="BR38" s="56">
        <v>99.9</v>
      </c>
      <c r="BS38" s="56">
        <v>98.600000000000009</v>
      </c>
      <c r="BT38" s="56">
        <v>102.07499999999999</v>
      </c>
      <c r="BU38" s="56">
        <v>106.6</v>
      </c>
      <c r="BV38" s="56">
        <v>109.85000000000001</v>
      </c>
      <c r="BW38" s="56">
        <v>112.64999999999999</v>
      </c>
      <c r="BX38" s="56">
        <v>113.95</v>
      </c>
      <c r="BY38" s="56">
        <v>118.10000000000001</v>
      </c>
      <c r="BZ38" s="56">
        <v>119.2</v>
      </c>
      <c r="CA38" s="56">
        <v>120.15</v>
      </c>
      <c r="CB38" s="56">
        <v>118.02500000000001</v>
      </c>
      <c r="CC38" s="56">
        <v>117.25000000000001</v>
      </c>
      <c r="CD38" s="56">
        <v>121.32499999999999</v>
      </c>
      <c r="CE38" s="159">
        <v>121.375</v>
      </c>
      <c r="CF38" s="218"/>
      <c r="CG38" s="218"/>
      <c r="CH38" s="218"/>
      <c r="CI38" s="218"/>
      <c r="CK38" s="242"/>
      <c r="CL38" s="242"/>
      <c r="CM38" s="242"/>
      <c r="CN38" s="242"/>
    </row>
    <row r="39" spans="1:92" s="75" customFormat="1" x14ac:dyDescent="0.2">
      <c r="A39" s="75">
        <v>34</v>
      </c>
      <c r="B39" s="57" t="s">
        <v>168</v>
      </c>
      <c r="C39" s="75" t="s">
        <v>47</v>
      </c>
      <c r="D39" s="162">
        <v>137.6339944332608</v>
      </c>
      <c r="E39" s="87">
        <v>114.3360470351498</v>
      </c>
      <c r="F39" s="87">
        <v>112.6313525915912</v>
      </c>
      <c r="G39" s="87">
        <v>104.5599411562234</v>
      </c>
      <c r="H39" s="87">
        <v>97.003949693463596</v>
      </c>
      <c r="I39" s="87">
        <v>88.256353810792902</v>
      </c>
      <c r="J39" s="87">
        <v>83.197253352277002</v>
      </c>
      <c r="K39" s="87">
        <v>83.012191240458804</v>
      </c>
      <c r="L39" s="87">
        <v>81.460059855744205</v>
      </c>
      <c r="M39" s="87">
        <v>80.366581529858195</v>
      </c>
      <c r="N39" s="87">
        <v>78.955379884590997</v>
      </c>
      <c r="O39" s="87">
        <v>81.740523961718495</v>
      </c>
      <c r="P39" s="87">
        <v>80.890049376107896</v>
      </c>
      <c r="Q39" s="87">
        <v>83.026178300076197</v>
      </c>
      <c r="R39" s="87">
        <v>76.841754595412098</v>
      </c>
      <c r="S39" s="163">
        <v>75.971200586505404</v>
      </c>
      <c r="T39" s="98">
        <f t="shared" si="31"/>
        <v>0.5263511931119359</v>
      </c>
      <c r="U39" s="98">
        <f t="shared" si="0"/>
        <v>0.42826018261860455</v>
      </c>
      <c r="V39" s="98">
        <f t="shared" si="1"/>
        <v>0.4063282716071156</v>
      </c>
      <c r="W39" s="98">
        <f t="shared" si="2"/>
        <v>0.37928974239850621</v>
      </c>
      <c r="X39" s="98">
        <f t="shared" si="3"/>
        <v>0.34280526871468664</v>
      </c>
      <c r="Y39" s="98">
        <f t="shared" si="4"/>
        <v>0.30602382760844565</v>
      </c>
      <c r="Z39" s="98">
        <f t="shared" si="5"/>
        <v>0.28666664376109746</v>
      </c>
      <c r="AA39" s="98">
        <f t="shared" si="6"/>
        <v>0.28247160808382665</v>
      </c>
      <c r="AB39" s="98">
        <f t="shared" si="7"/>
        <v>0.2718470631319595</v>
      </c>
      <c r="AC39" s="98">
        <f t="shared" si="8"/>
        <v>0.26534483263731101</v>
      </c>
      <c r="AD39" s="98">
        <f t="shared" si="9"/>
        <v>0.25738569979883552</v>
      </c>
      <c r="AE39" s="98">
        <f t="shared" si="10"/>
        <v>0.26665271743839691</v>
      </c>
      <c r="AF39" s="98">
        <f t="shared" si="11"/>
        <v>0.25863876406016217</v>
      </c>
      <c r="AG39" s="98">
        <f t="shared" si="12"/>
        <v>0.25581543436421006</v>
      </c>
      <c r="AH39" s="98">
        <f t="shared" si="13"/>
        <v>0.22849168776512668</v>
      </c>
      <c r="AI39" s="98">
        <f t="shared" si="14"/>
        <v>0.22112935320324079</v>
      </c>
      <c r="AJ39" s="181">
        <f t="shared" si="15"/>
        <v>0.57665861289729037</v>
      </c>
      <c r="AK39" s="182">
        <f t="shared" si="16"/>
        <v>0.48182067861420069</v>
      </c>
      <c r="AL39" s="182">
        <f t="shared" si="17"/>
        <v>0.46484256125295581</v>
      </c>
      <c r="AM39" s="182">
        <f t="shared" si="18"/>
        <v>0.4302435599474268</v>
      </c>
      <c r="AN39" s="182">
        <f t="shared" si="19"/>
        <v>0.39193515027662057</v>
      </c>
      <c r="AO39" s="182">
        <f t="shared" si="20"/>
        <v>0.34856379862082504</v>
      </c>
      <c r="AP39" s="182">
        <f t="shared" si="21"/>
        <v>0.32460886988793219</v>
      </c>
      <c r="AQ39" s="182">
        <f t="shared" si="22"/>
        <v>0.32237744171051963</v>
      </c>
      <c r="AR39" s="182">
        <f t="shared" si="23"/>
        <v>0.31234685527509276</v>
      </c>
      <c r="AS39" s="182">
        <f t="shared" si="24"/>
        <v>0.30441886943128105</v>
      </c>
      <c r="AT39" s="182">
        <f t="shared" si="25"/>
        <v>0.29469209623809273</v>
      </c>
      <c r="AU39" s="182">
        <f t="shared" si="26"/>
        <v>0.30143089872487699</v>
      </c>
      <c r="AV39" s="182">
        <f t="shared" si="27"/>
        <v>0.29350525898442631</v>
      </c>
      <c r="AW39" s="182">
        <f t="shared" si="28"/>
        <v>0.29348242594583313</v>
      </c>
      <c r="AX39" s="182">
        <f t="shared" si="29"/>
        <v>0.26306660251767239</v>
      </c>
      <c r="AY39" s="182">
        <f t="shared" si="30"/>
        <v>0.25346968249730722</v>
      </c>
      <c r="AZ39" s="158">
        <v>261487</v>
      </c>
      <c r="BA39" s="56">
        <v>266978</v>
      </c>
      <c r="BB39" s="56">
        <v>277193</v>
      </c>
      <c r="BC39" s="56">
        <v>275673</v>
      </c>
      <c r="BD39" s="56">
        <v>282971</v>
      </c>
      <c r="BE39" s="56">
        <v>288397</v>
      </c>
      <c r="BF39" s="56">
        <v>290223</v>
      </c>
      <c r="BG39" s="56">
        <v>293878</v>
      </c>
      <c r="BH39" s="56">
        <v>299654</v>
      </c>
      <c r="BI39" s="56">
        <v>302876</v>
      </c>
      <c r="BJ39" s="56">
        <v>306759</v>
      </c>
      <c r="BK39" s="56">
        <v>306543</v>
      </c>
      <c r="BL39" s="56">
        <v>312753</v>
      </c>
      <c r="BM39" s="56">
        <v>324555</v>
      </c>
      <c r="BN39" s="226">
        <v>336300</v>
      </c>
      <c r="BO39" s="321">
        <v>343560</v>
      </c>
      <c r="BP39" s="56">
        <v>238.67500000000001</v>
      </c>
      <c r="BQ39" s="56">
        <v>237.29999999999998</v>
      </c>
      <c r="BR39" s="56">
        <v>242.3</v>
      </c>
      <c r="BS39" s="56">
        <v>243.02500000000001</v>
      </c>
      <c r="BT39" s="56">
        <v>247.5</v>
      </c>
      <c r="BU39" s="56">
        <v>253.2</v>
      </c>
      <c r="BV39" s="56">
        <v>256.29999999999995</v>
      </c>
      <c r="BW39" s="56">
        <v>257.5</v>
      </c>
      <c r="BX39" s="56">
        <v>260.8</v>
      </c>
      <c r="BY39" s="56">
        <v>264</v>
      </c>
      <c r="BZ39" s="56">
        <v>267.92500000000001</v>
      </c>
      <c r="CA39" s="56">
        <v>271.17499999999995</v>
      </c>
      <c r="CB39" s="56">
        <v>275.60000000000002</v>
      </c>
      <c r="CC39" s="56">
        <v>282.89999999999998</v>
      </c>
      <c r="CD39" s="56">
        <v>292.10000000000002</v>
      </c>
      <c r="CE39" s="159">
        <v>299.72500000000002</v>
      </c>
      <c r="CF39" s="218"/>
      <c r="CG39" s="218"/>
      <c r="CH39" s="218"/>
      <c r="CI39" s="218"/>
      <c r="CK39" s="242"/>
      <c r="CL39" s="242"/>
      <c r="CM39" s="242"/>
      <c r="CN39" s="242"/>
    </row>
    <row r="40" spans="1:92" s="75" customFormat="1" x14ac:dyDescent="0.2">
      <c r="A40" s="75">
        <v>35</v>
      </c>
      <c r="B40" s="57" t="s">
        <v>169</v>
      </c>
      <c r="C40" s="75" t="s">
        <v>48</v>
      </c>
      <c r="D40" s="162">
        <v>360.21450187432947</v>
      </c>
      <c r="E40" s="87">
        <v>354.3439372881528</v>
      </c>
      <c r="F40" s="87">
        <v>373.86378255142142</v>
      </c>
      <c r="G40" s="87">
        <v>325.97920934356989</v>
      </c>
      <c r="H40" s="87">
        <v>340.89611144622307</v>
      </c>
      <c r="I40" s="87">
        <v>289.9874148645531</v>
      </c>
      <c r="J40" s="87">
        <v>270.66468109784819</v>
      </c>
      <c r="K40" s="87">
        <v>264.81738487688455</v>
      </c>
      <c r="L40" s="87">
        <v>258.47508576966936</v>
      </c>
      <c r="M40" s="87">
        <v>244.70101749902619</v>
      </c>
      <c r="N40" s="87">
        <v>235.98122024217511</v>
      </c>
      <c r="O40" s="87">
        <v>257.9849248592061</v>
      </c>
      <c r="P40" s="87">
        <v>246.60229132427099</v>
      </c>
      <c r="Q40" s="87">
        <v>238.78099790537698</v>
      </c>
      <c r="R40" s="87">
        <v>223.58180370504371</v>
      </c>
      <c r="S40" s="163">
        <v>221.58121299679709</v>
      </c>
      <c r="T40" s="98">
        <f t="shared" si="31"/>
        <v>0.71974524576518195</v>
      </c>
      <c r="U40" s="98">
        <f t="shared" si="0"/>
        <v>0.70334805613413531</v>
      </c>
      <c r="V40" s="98">
        <f t="shared" si="1"/>
        <v>0.75316390214855111</v>
      </c>
      <c r="W40" s="98">
        <f t="shared" si="2"/>
        <v>0.66027390828812038</v>
      </c>
      <c r="X40" s="98">
        <f t="shared" si="3"/>
        <v>0.69383017645392164</v>
      </c>
      <c r="Y40" s="98">
        <f t="shared" si="4"/>
        <v>0.59573561105518202</v>
      </c>
      <c r="Z40" s="98">
        <f t="shared" si="5"/>
        <v>0.54978840661995088</v>
      </c>
      <c r="AA40" s="98">
        <f t="shared" si="6"/>
        <v>0.52574426221338999</v>
      </c>
      <c r="AB40" s="98">
        <f t="shared" si="7"/>
        <v>0.49747980685851034</v>
      </c>
      <c r="AC40" s="98">
        <f t="shared" si="8"/>
        <v>0.462529094601694</v>
      </c>
      <c r="AD40" s="98">
        <f t="shared" si="9"/>
        <v>0.44275146953059935</v>
      </c>
      <c r="AE40" s="98">
        <f t="shared" si="10"/>
        <v>0.4843459349346585</v>
      </c>
      <c r="AF40" s="98">
        <f t="shared" si="11"/>
        <v>0.48007080555029696</v>
      </c>
      <c r="AG40" s="98">
        <f t="shared" si="12"/>
        <v>0.46542102300465454</v>
      </c>
      <c r="AH40" s="98">
        <f t="shared" si="13"/>
        <v>0.43216155131764666</v>
      </c>
      <c r="AI40" s="98">
        <f t="shared" si="14"/>
        <v>0.42106973893134436</v>
      </c>
      <c r="AJ40" s="181">
        <f t="shared" si="15"/>
        <v>0.42563452897829313</v>
      </c>
      <c r="AK40" s="182">
        <f t="shared" si="16"/>
        <v>0.42852090614119337</v>
      </c>
      <c r="AL40" s="182">
        <f t="shared" si="17"/>
        <v>0.45537610542195062</v>
      </c>
      <c r="AM40" s="182">
        <f t="shared" si="18"/>
        <v>0.39555783199074129</v>
      </c>
      <c r="AN40" s="182">
        <f t="shared" si="19"/>
        <v>0.4110153260745395</v>
      </c>
      <c r="AO40" s="182">
        <f t="shared" si="20"/>
        <v>0.34716558705202094</v>
      </c>
      <c r="AP40" s="182">
        <f t="shared" si="21"/>
        <v>0.32042699313110951</v>
      </c>
      <c r="AQ40" s="182">
        <f t="shared" si="22"/>
        <v>0.30491351166020092</v>
      </c>
      <c r="AR40" s="182">
        <f t="shared" si="23"/>
        <v>0.28678030153075484</v>
      </c>
      <c r="AS40" s="182">
        <f t="shared" si="24"/>
        <v>0.26702424432455935</v>
      </c>
      <c r="AT40" s="182">
        <f t="shared" si="25"/>
        <v>0.256564072998478</v>
      </c>
      <c r="AU40" s="182">
        <f t="shared" si="26"/>
        <v>0.27983287670819873</v>
      </c>
      <c r="AV40" s="182">
        <f t="shared" si="27"/>
        <v>0.27021947328979951</v>
      </c>
      <c r="AW40" s="182">
        <f t="shared" si="28"/>
        <v>0.26096283924084918</v>
      </c>
      <c r="AX40" s="182">
        <f t="shared" si="29"/>
        <v>0.24189311230665769</v>
      </c>
      <c r="AY40" s="182">
        <f t="shared" si="30"/>
        <v>0.23813134121095872</v>
      </c>
      <c r="AZ40" s="158">
        <v>500475</v>
      </c>
      <c r="BA40" s="56">
        <v>503796</v>
      </c>
      <c r="BB40" s="56">
        <v>496391</v>
      </c>
      <c r="BC40" s="56">
        <v>493703</v>
      </c>
      <c r="BD40" s="56">
        <v>491325</v>
      </c>
      <c r="BE40" s="56">
        <v>486772</v>
      </c>
      <c r="BF40" s="56">
        <v>492307</v>
      </c>
      <c r="BG40" s="56">
        <v>503700</v>
      </c>
      <c r="BH40" s="56">
        <v>519569</v>
      </c>
      <c r="BI40" s="56">
        <v>529050</v>
      </c>
      <c r="BJ40" s="56">
        <v>532988</v>
      </c>
      <c r="BK40" s="56">
        <v>532646</v>
      </c>
      <c r="BL40" s="56">
        <v>513679</v>
      </c>
      <c r="BM40" s="56">
        <v>513043</v>
      </c>
      <c r="BN40" s="226">
        <v>517357</v>
      </c>
      <c r="BO40" s="321">
        <v>526234</v>
      </c>
      <c r="BP40" s="56">
        <v>846.3</v>
      </c>
      <c r="BQ40" s="56">
        <v>826.9</v>
      </c>
      <c r="BR40" s="56">
        <v>821</v>
      </c>
      <c r="BS40" s="56">
        <v>824.1</v>
      </c>
      <c r="BT40" s="56">
        <v>829.4</v>
      </c>
      <c r="BU40" s="56">
        <v>835.3</v>
      </c>
      <c r="BV40" s="56">
        <v>844.69999999999993</v>
      </c>
      <c r="BW40" s="56">
        <v>868.5</v>
      </c>
      <c r="BX40" s="56">
        <v>901.3</v>
      </c>
      <c r="BY40" s="56">
        <v>916.40000000000009</v>
      </c>
      <c r="BZ40" s="56">
        <v>919.77499999999998</v>
      </c>
      <c r="CA40" s="56">
        <v>921.92499999999995</v>
      </c>
      <c r="CB40" s="56">
        <v>912.6</v>
      </c>
      <c r="CC40" s="56">
        <v>915</v>
      </c>
      <c r="CD40" s="56">
        <v>924.3</v>
      </c>
      <c r="CE40" s="159">
        <v>930.5</v>
      </c>
      <c r="CF40" s="218"/>
      <c r="CG40" s="218"/>
      <c r="CH40" s="218"/>
      <c r="CI40" s="218"/>
      <c r="CK40" s="242"/>
      <c r="CL40" s="242"/>
      <c r="CM40" s="242"/>
      <c r="CN40" s="242"/>
    </row>
    <row r="41" spans="1:92" s="75" customFormat="1" x14ac:dyDescent="0.2">
      <c r="A41" s="75">
        <v>36</v>
      </c>
      <c r="B41" s="57" t="s">
        <v>170</v>
      </c>
      <c r="C41" s="75" t="s">
        <v>278</v>
      </c>
      <c r="D41" s="162">
        <v>89.404181941470412</v>
      </c>
      <c r="E41" s="87">
        <v>87.554475009222585</v>
      </c>
      <c r="F41" s="87">
        <v>87.754638010692105</v>
      </c>
      <c r="G41" s="87">
        <v>81.659789964661698</v>
      </c>
      <c r="H41" s="87">
        <v>83.877408787064297</v>
      </c>
      <c r="I41" s="87">
        <v>77.726213563190896</v>
      </c>
      <c r="J41" s="87">
        <v>73.249870809294194</v>
      </c>
      <c r="K41" s="87">
        <v>73.541523189413994</v>
      </c>
      <c r="L41" s="87">
        <v>72.391087285107503</v>
      </c>
      <c r="M41" s="87">
        <v>69.927651986253906</v>
      </c>
      <c r="N41" s="87">
        <v>70.146600584278303</v>
      </c>
      <c r="O41" s="87">
        <v>72.811787510921704</v>
      </c>
      <c r="P41" s="87">
        <v>70.649842715540501</v>
      </c>
      <c r="Q41" s="87">
        <v>71.478969657088697</v>
      </c>
      <c r="R41" s="87">
        <v>66.29749949326299</v>
      </c>
      <c r="S41" s="163">
        <v>65.621210937293299</v>
      </c>
      <c r="T41" s="98">
        <f t="shared" si="31"/>
        <v>0.31231810920656189</v>
      </c>
      <c r="U41" s="98">
        <f t="shared" si="0"/>
        <v>0.30535193022506157</v>
      </c>
      <c r="V41" s="98">
        <f t="shared" si="1"/>
        <v>0.303965853746262</v>
      </c>
      <c r="W41" s="98">
        <f t="shared" si="2"/>
        <v>0.2835320769998913</v>
      </c>
      <c r="X41" s="98">
        <f t="shared" si="3"/>
        <v>0.29157408562929282</v>
      </c>
      <c r="Y41" s="98">
        <f t="shared" si="4"/>
        <v>0.26966639106546791</v>
      </c>
      <c r="Z41" s="98">
        <f t="shared" si="5"/>
        <v>0.25935951650802047</v>
      </c>
      <c r="AA41" s="98">
        <f t="shared" si="6"/>
        <v>0.26112908539040364</v>
      </c>
      <c r="AB41" s="98">
        <f t="shared" si="7"/>
        <v>0.2603921012528686</v>
      </c>
      <c r="AC41" s="98">
        <f t="shared" si="8"/>
        <v>0.25326378994391247</v>
      </c>
      <c r="AD41" s="98">
        <f t="shared" si="9"/>
        <v>0.25498119112440087</v>
      </c>
      <c r="AE41" s="98">
        <f t="shared" si="10"/>
        <v>0.26251063576749106</v>
      </c>
      <c r="AF41" s="98">
        <f t="shared" si="11"/>
        <v>0.29192340439865505</v>
      </c>
      <c r="AG41" s="98">
        <f t="shared" si="12"/>
        <v>0.27389411800105262</v>
      </c>
      <c r="AH41" s="98">
        <f t="shared" si="13"/>
        <v>0.2602708783718245</v>
      </c>
      <c r="AI41" s="98">
        <f t="shared" si="14"/>
        <v>0.26250899457667426</v>
      </c>
      <c r="AJ41" s="181">
        <f t="shared" si="15"/>
        <v>0.33494120798527827</v>
      </c>
      <c r="AK41" s="182">
        <f t="shared" si="16"/>
        <v>0.33584378599625081</v>
      </c>
      <c r="AL41" s="182">
        <f t="shared" si="17"/>
        <v>0.34376510825851381</v>
      </c>
      <c r="AM41" s="182">
        <f t="shared" si="18"/>
        <v>0.31758790457816899</v>
      </c>
      <c r="AN41" s="182">
        <f t="shared" si="19"/>
        <v>0.32633949532949835</v>
      </c>
      <c r="AO41" s="182">
        <f t="shared" si="20"/>
        <v>0.29897572290870617</v>
      </c>
      <c r="AP41" s="182">
        <f t="shared" si="21"/>
        <v>0.27664949791065696</v>
      </c>
      <c r="AQ41" s="182">
        <f t="shared" si="22"/>
        <v>0.2717971844753358</v>
      </c>
      <c r="AR41" s="182">
        <f t="shared" si="23"/>
        <v>0.26371980796031874</v>
      </c>
      <c r="AS41" s="182">
        <f t="shared" si="24"/>
        <v>0.24821244826072908</v>
      </c>
      <c r="AT41" s="182">
        <f t="shared" si="25"/>
        <v>0.24333223687200869</v>
      </c>
      <c r="AU41" s="182">
        <f t="shared" si="26"/>
        <v>0.24844080017374973</v>
      </c>
      <c r="AV41" s="182">
        <f t="shared" si="27"/>
        <v>0.23971445488350329</v>
      </c>
      <c r="AW41" s="182">
        <f t="shared" si="28"/>
        <v>0.23637225415703936</v>
      </c>
      <c r="AX41" s="182">
        <f t="shared" si="29"/>
        <v>0.21779730451137647</v>
      </c>
      <c r="AY41" s="182">
        <f t="shared" si="30"/>
        <v>0.21347173369321179</v>
      </c>
      <c r="AZ41" s="158">
        <v>286260</v>
      </c>
      <c r="BA41" s="56">
        <v>286733</v>
      </c>
      <c r="BB41" s="56">
        <v>288699</v>
      </c>
      <c r="BC41" s="56">
        <v>288009</v>
      </c>
      <c r="BD41" s="56">
        <v>287671</v>
      </c>
      <c r="BE41" s="56">
        <v>288231</v>
      </c>
      <c r="BF41" s="56">
        <v>282426</v>
      </c>
      <c r="BG41" s="56">
        <v>281629</v>
      </c>
      <c r="BH41" s="56">
        <v>278008</v>
      </c>
      <c r="BI41" s="56">
        <v>276106</v>
      </c>
      <c r="BJ41" s="56">
        <v>275105</v>
      </c>
      <c r="BK41" s="56">
        <v>277367</v>
      </c>
      <c r="BL41" s="56">
        <v>242015</v>
      </c>
      <c r="BM41" s="56">
        <v>260973</v>
      </c>
      <c r="BN41" s="226">
        <v>254725</v>
      </c>
      <c r="BO41" s="321">
        <v>249977</v>
      </c>
      <c r="BP41" s="56">
        <v>266.92500000000001</v>
      </c>
      <c r="BQ41" s="56">
        <v>260.7</v>
      </c>
      <c r="BR41" s="56">
        <v>255.27499999999998</v>
      </c>
      <c r="BS41" s="56">
        <v>257.125</v>
      </c>
      <c r="BT41" s="56">
        <v>257.02499999999998</v>
      </c>
      <c r="BU41" s="56">
        <v>259.97500000000002</v>
      </c>
      <c r="BV41" s="56">
        <v>264.77499999999998</v>
      </c>
      <c r="BW41" s="56">
        <v>270.57499999999999</v>
      </c>
      <c r="BX41" s="56">
        <v>274.5</v>
      </c>
      <c r="BY41" s="56">
        <v>281.72500000000002</v>
      </c>
      <c r="BZ41" s="56">
        <v>288.27499999999998</v>
      </c>
      <c r="CA41" s="56">
        <v>293.07499999999999</v>
      </c>
      <c r="CB41" s="56">
        <v>294.72500000000002</v>
      </c>
      <c r="CC41" s="56">
        <v>302.39999999999998</v>
      </c>
      <c r="CD41" s="56">
        <v>304.39999999999998</v>
      </c>
      <c r="CE41" s="159">
        <v>307.39999999999998</v>
      </c>
      <c r="CF41" s="218"/>
      <c r="CG41" s="218"/>
      <c r="CH41" s="218"/>
      <c r="CI41" s="218"/>
      <c r="CK41" s="242"/>
      <c r="CL41" s="242"/>
      <c r="CM41" s="242"/>
      <c r="CN41" s="242"/>
    </row>
    <row r="42" spans="1:92" s="75" customFormat="1" x14ac:dyDescent="0.2">
      <c r="A42" s="75">
        <v>37</v>
      </c>
      <c r="B42" s="57" t="s">
        <v>171</v>
      </c>
      <c r="C42" s="75" t="s">
        <v>49</v>
      </c>
      <c r="D42" s="162">
        <v>11424.602028796831</v>
      </c>
      <c r="E42" s="87">
        <v>11381.091319213059</v>
      </c>
      <c r="F42" s="87">
        <v>11172.944114600141</v>
      </c>
      <c r="G42" s="87">
        <v>10432.40240157948</v>
      </c>
      <c r="H42" s="87">
        <v>10040.54984423619</v>
      </c>
      <c r="I42" s="87">
        <v>9947.8142374711606</v>
      </c>
      <c r="J42" s="87">
        <v>9850.0967993558115</v>
      </c>
      <c r="K42" s="87">
        <v>9998.1798295114004</v>
      </c>
      <c r="L42" s="87">
        <v>9737.7052053383086</v>
      </c>
      <c r="M42" s="87">
        <v>9583.2842709537708</v>
      </c>
      <c r="N42" s="87">
        <v>9212.1567782404691</v>
      </c>
      <c r="O42" s="87">
        <v>8921.8120978880197</v>
      </c>
      <c r="P42" s="87">
        <v>8328.7061248351511</v>
      </c>
      <c r="Q42" s="87">
        <v>8343.2587912668696</v>
      </c>
      <c r="R42" s="87">
        <v>7447.5809487267506</v>
      </c>
      <c r="S42" s="163">
        <v>7382.5396602330602</v>
      </c>
      <c r="T42" s="98" t="s">
        <v>244</v>
      </c>
      <c r="U42" s="98" t="s">
        <v>244</v>
      </c>
      <c r="V42" s="98" t="s">
        <v>244</v>
      </c>
      <c r="W42" s="98" t="s">
        <v>244</v>
      </c>
      <c r="X42" s="98" t="s">
        <v>244</v>
      </c>
      <c r="Y42" s="98" t="s">
        <v>244</v>
      </c>
      <c r="Z42" s="98" t="s">
        <v>244</v>
      </c>
      <c r="AA42" s="98" t="s">
        <v>244</v>
      </c>
      <c r="AB42" s="98" t="s">
        <v>244</v>
      </c>
      <c r="AC42" s="98" t="s">
        <v>244</v>
      </c>
      <c r="AD42" s="98" t="s">
        <v>244</v>
      </c>
      <c r="AE42" s="98" t="s">
        <v>244</v>
      </c>
      <c r="AF42" s="98" t="s">
        <v>244</v>
      </c>
      <c r="AG42" s="98" t="s">
        <v>244</v>
      </c>
      <c r="AH42" s="98" t="s">
        <v>244</v>
      </c>
      <c r="AI42" s="98" t="s">
        <v>244</v>
      </c>
      <c r="AJ42" s="181" t="s">
        <v>244</v>
      </c>
      <c r="AK42" s="182" t="s">
        <v>244</v>
      </c>
      <c r="AL42" s="182" t="s">
        <v>244</v>
      </c>
      <c r="AM42" s="182" t="s">
        <v>244</v>
      </c>
      <c r="AN42" s="182" t="s">
        <v>244</v>
      </c>
      <c r="AO42" s="182" t="s">
        <v>244</v>
      </c>
      <c r="AP42" s="182" t="s">
        <v>244</v>
      </c>
      <c r="AQ42" s="182" t="s">
        <v>244</v>
      </c>
      <c r="AR42" s="182" t="s">
        <v>244</v>
      </c>
      <c r="AS42" s="182" t="s">
        <v>244</v>
      </c>
      <c r="AT42" s="182" t="s">
        <v>244</v>
      </c>
      <c r="AU42" s="182" t="s">
        <v>244</v>
      </c>
      <c r="AV42" s="182" t="s">
        <v>244</v>
      </c>
      <c r="AW42" s="182" t="s">
        <v>244</v>
      </c>
      <c r="AX42" s="182" t="s">
        <v>244</v>
      </c>
      <c r="AY42" s="182" t="s">
        <v>244</v>
      </c>
      <c r="AZ42" s="322"/>
      <c r="BA42" s="67"/>
      <c r="BB42" s="67"/>
      <c r="BC42" s="67"/>
      <c r="BD42" s="67"/>
      <c r="BE42" s="67"/>
      <c r="BF42" s="67"/>
      <c r="BG42" s="67"/>
      <c r="BH42" s="67"/>
      <c r="BI42" s="67"/>
      <c r="BJ42" s="67"/>
      <c r="BK42" s="67"/>
      <c r="BL42" s="67"/>
      <c r="BM42" s="67"/>
      <c r="BN42" s="67"/>
      <c r="BO42" s="323"/>
      <c r="BP42" s="182" t="s">
        <v>244</v>
      </c>
      <c r="BQ42" s="182" t="s">
        <v>244</v>
      </c>
      <c r="BR42" s="182" t="s">
        <v>244</v>
      </c>
      <c r="BS42" s="182" t="s">
        <v>244</v>
      </c>
      <c r="BT42" s="182" t="s">
        <v>244</v>
      </c>
      <c r="BU42" s="182" t="s">
        <v>244</v>
      </c>
      <c r="BV42" s="182" t="s">
        <v>244</v>
      </c>
      <c r="BW42" s="182" t="s">
        <v>244</v>
      </c>
      <c r="BX42" s="182" t="s">
        <v>244</v>
      </c>
      <c r="BY42" s="182" t="s">
        <v>244</v>
      </c>
      <c r="BZ42" s="182" t="s">
        <v>244</v>
      </c>
      <c r="CA42" s="182" t="s">
        <v>244</v>
      </c>
      <c r="CB42" s="182" t="s">
        <v>244</v>
      </c>
      <c r="CC42" s="182" t="s">
        <v>244</v>
      </c>
      <c r="CD42" s="182" t="s">
        <v>244</v>
      </c>
      <c r="CE42" s="202"/>
    </row>
    <row r="43" spans="1:92" s="89" customFormat="1" x14ac:dyDescent="0.2">
      <c r="A43" s="94"/>
      <c r="B43" s="103" t="s">
        <v>243</v>
      </c>
      <c r="C43" s="94" t="s">
        <v>242</v>
      </c>
      <c r="D43" s="160">
        <v>67717.391272084671</v>
      </c>
      <c r="E43" s="160">
        <v>62277.440891930135</v>
      </c>
      <c r="F43" s="160">
        <v>68399.515908096349</v>
      </c>
      <c r="G43" s="160">
        <v>63038.315623160452</v>
      </c>
      <c r="H43" s="160">
        <v>59484.612598078231</v>
      </c>
      <c r="I43" s="160">
        <v>58076.111754123893</v>
      </c>
      <c r="J43" s="160">
        <v>56563.955117091711</v>
      </c>
      <c r="K43" s="160">
        <v>57086.716271539786</v>
      </c>
      <c r="L43" s="160">
        <v>58024.947486807599</v>
      </c>
      <c r="M43" s="160">
        <v>56508.015557691855</v>
      </c>
      <c r="N43" s="160">
        <v>55635.150551618011</v>
      </c>
      <c r="O43" s="160">
        <v>54183.58919557753</v>
      </c>
      <c r="P43" s="160">
        <v>48613.090333459768</v>
      </c>
      <c r="Q43" s="160">
        <v>50778.337580412925</v>
      </c>
      <c r="R43" s="160">
        <v>49090.024485188631</v>
      </c>
      <c r="S43" s="161">
        <v>47600.628573262635</v>
      </c>
      <c r="T43" s="160">
        <f>(D43*1000)/AZ43</f>
        <v>14.040844272928007</v>
      </c>
      <c r="U43" s="160">
        <f t="shared" ref="U43:AI43" si="32">(E43*1000)/BA43</f>
        <v>13.486840346525151</v>
      </c>
      <c r="V43" s="160">
        <f t="shared" si="32"/>
        <v>14.007129332814891</v>
      </c>
      <c r="W43" s="160">
        <f t="shared" si="32"/>
        <v>12.51333013408329</v>
      </c>
      <c r="X43" s="160">
        <f t="shared" si="32"/>
        <v>11.857049633109426</v>
      </c>
      <c r="Y43" s="160">
        <f t="shared" si="32"/>
        <v>11.446070038580627</v>
      </c>
      <c r="Z43" s="160">
        <f t="shared" si="32"/>
        <v>10.897853087539652</v>
      </c>
      <c r="AA43" s="160">
        <f t="shared" si="32"/>
        <v>10.534005773007772</v>
      </c>
      <c r="AB43" s="160">
        <f t="shared" si="32"/>
        <v>10.461320301273243</v>
      </c>
      <c r="AC43" s="160">
        <f t="shared" si="32"/>
        <v>10.00522066663064</v>
      </c>
      <c r="AD43" s="160">
        <f t="shared" si="32"/>
        <v>9.6667177297597195</v>
      </c>
      <c r="AE43" s="160">
        <f t="shared" si="32"/>
        <v>9.1804366968099043</v>
      </c>
      <c r="AF43" s="160">
        <f t="shared" si="32"/>
        <v>8.4051684321630979</v>
      </c>
      <c r="AG43" s="160">
        <f t="shared" si="32"/>
        <v>8.2874696440535907</v>
      </c>
      <c r="AH43" s="160">
        <f t="shared" si="32"/>
        <v>7.8966872030601989</v>
      </c>
      <c r="AI43" s="160">
        <f t="shared" si="32"/>
        <v>7.6700560411468306</v>
      </c>
      <c r="AJ43" s="160">
        <f t="shared" ref="AJ43:AY43" si="33">(D43*1000)/(BP43*1000)</f>
        <v>14.685495838280838</v>
      </c>
      <c r="AK43" s="160">
        <f t="shared" si="33"/>
        <v>13.785438342476441</v>
      </c>
      <c r="AL43" s="160">
        <f t="shared" si="33"/>
        <v>15.039967436941927</v>
      </c>
      <c r="AM43" s="160">
        <f t="shared" si="33"/>
        <v>13.550361794688571</v>
      </c>
      <c r="AN43" s="160">
        <f t="shared" si="33"/>
        <v>12.688358906402504</v>
      </c>
      <c r="AO43" s="160">
        <f t="shared" si="33"/>
        <v>12.262498324904884</v>
      </c>
      <c r="AP43" s="160">
        <f t="shared" si="33"/>
        <v>11.770915036644547</v>
      </c>
      <c r="AQ43" s="160">
        <f t="shared" si="33"/>
        <v>11.703793602734894</v>
      </c>
      <c r="AR43" s="160">
        <f t="shared" si="33"/>
        <v>11.663774922973305</v>
      </c>
      <c r="AS43" s="160">
        <f t="shared" si="33"/>
        <v>11.079351323979347</v>
      </c>
      <c r="AT43" s="160">
        <f t="shared" si="33"/>
        <v>10.727433222775227</v>
      </c>
      <c r="AU43" s="160">
        <f t="shared" si="33"/>
        <v>10.380793393282538</v>
      </c>
      <c r="AV43" s="160">
        <f t="shared" si="33"/>
        <v>9.4341225976556427</v>
      </c>
      <c r="AW43" s="160">
        <f t="shared" si="33"/>
        <v>9.7315192495892404</v>
      </c>
      <c r="AX43" s="160">
        <f t="shared" si="33"/>
        <v>9.090240261687061</v>
      </c>
      <c r="AY43" s="160">
        <f t="shared" si="33"/>
        <v>8.7153502706598012</v>
      </c>
      <c r="AZ43" s="324">
        <v>4822886</v>
      </c>
      <c r="BA43" s="160">
        <v>4617645</v>
      </c>
      <c r="BB43" s="160">
        <v>4883193</v>
      </c>
      <c r="BC43" s="160">
        <v>5037693</v>
      </c>
      <c r="BD43" s="160">
        <v>5016814</v>
      </c>
      <c r="BE43" s="160">
        <v>5073891</v>
      </c>
      <c r="BF43" s="160">
        <v>5190376</v>
      </c>
      <c r="BG43" s="160">
        <v>5419279</v>
      </c>
      <c r="BH43" s="160">
        <v>5546618</v>
      </c>
      <c r="BI43" s="160">
        <v>5647853</v>
      </c>
      <c r="BJ43" s="160">
        <v>5755330</v>
      </c>
      <c r="BK43" s="160">
        <v>5902071</v>
      </c>
      <c r="BL43" s="160">
        <v>5783714</v>
      </c>
      <c r="BM43" s="160">
        <v>6127122</v>
      </c>
      <c r="BN43" s="160">
        <v>6216534</v>
      </c>
      <c r="BO43" s="161">
        <v>6206034</v>
      </c>
      <c r="BP43" s="160">
        <v>4611.175000000002</v>
      </c>
      <c r="BQ43" s="160">
        <v>4517.625</v>
      </c>
      <c r="BR43" s="160">
        <v>4547.8500000000004</v>
      </c>
      <c r="BS43" s="160">
        <v>4652.1500000000005</v>
      </c>
      <c r="BT43" s="160">
        <v>4688.1249999999991</v>
      </c>
      <c r="BU43" s="160">
        <v>4736.0749999999998</v>
      </c>
      <c r="BV43" s="160">
        <v>4805.3999999999996</v>
      </c>
      <c r="BW43" s="160">
        <v>4877.625</v>
      </c>
      <c r="BX43" s="160">
        <v>4974.8</v>
      </c>
      <c r="BY43" s="160">
        <v>5100.2999999999993</v>
      </c>
      <c r="BZ43" s="160">
        <v>5186.2499999999991</v>
      </c>
      <c r="CA43" s="160">
        <v>5219.6000000000004</v>
      </c>
      <c r="CB43" s="160">
        <v>5152.8999999999996</v>
      </c>
      <c r="CC43" s="160">
        <v>5217.9249999999993</v>
      </c>
      <c r="CD43" s="160">
        <v>5400.3</v>
      </c>
      <c r="CE43" s="161">
        <v>5461.7</v>
      </c>
    </row>
    <row r="44" spans="1:92" s="89" customFormat="1" x14ac:dyDescent="0.2">
      <c r="A44" s="95"/>
      <c r="B44" s="95"/>
      <c r="C44" s="95"/>
      <c r="D44" s="96"/>
      <c r="E44" s="96"/>
      <c r="F44" s="96"/>
      <c r="G44" s="96"/>
      <c r="H44" s="96"/>
      <c r="I44" s="96"/>
      <c r="J44" s="96"/>
      <c r="K44" s="96"/>
      <c r="L44" s="96"/>
      <c r="M44" s="96"/>
      <c r="N44" s="96"/>
      <c r="O44" s="96"/>
      <c r="P44" s="96"/>
      <c r="Q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row>
    <row r="45" spans="1:92" x14ac:dyDescent="0.2">
      <c r="B45" s="89"/>
      <c r="C45" s="89"/>
      <c r="D45" s="75"/>
      <c r="E45" s="75"/>
      <c r="F45" s="75"/>
      <c r="G45" s="75"/>
      <c r="H45" s="75"/>
      <c r="I45" s="75"/>
      <c r="J45" s="75"/>
      <c r="K45" s="75"/>
      <c r="L45" s="75"/>
      <c r="M45" s="75"/>
      <c r="N45" s="75"/>
      <c r="O45" s="75"/>
      <c r="P45" s="75"/>
      <c r="Q45" s="75"/>
      <c r="R45" s="75"/>
      <c r="S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row>
    <row r="46" spans="1:92" ht="26.25" customHeight="1" x14ac:dyDescent="0.2">
      <c r="B46" s="167" t="s">
        <v>276</v>
      </c>
      <c r="C46" s="301" t="s">
        <v>208</v>
      </c>
      <c r="D46" s="367" t="s">
        <v>228</v>
      </c>
      <c r="E46" s="368"/>
      <c r="F46" s="368"/>
      <c r="G46" s="368"/>
      <c r="H46" s="368"/>
      <c r="I46" s="368"/>
      <c r="J46" s="368"/>
      <c r="K46" s="368"/>
      <c r="L46" s="368"/>
      <c r="M46" s="368"/>
      <c r="N46" s="368"/>
      <c r="O46" s="368"/>
      <c r="P46" s="368"/>
      <c r="Q46" s="368"/>
      <c r="R46" s="368"/>
      <c r="S46" s="369"/>
      <c r="T46" s="364" t="s">
        <v>398</v>
      </c>
      <c r="U46" s="365"/>
      <c r="V46" s="365"/>
      <c r="W46" s="365"/>
      <c r="X46" s="365"/>
      <c r="Y46" s="365"/>
      <c r="Z46" s="365"/>
      <c r="AA46" s="365"/>
      <c r="AB46" s="365"/>
      <c r="AC46" s="365"/>
      <c r="AD46" s="365"/>
      <c r="AE46" s="365"/>
      <c r="AF46" s="365"/>
      <c r="AG46" s="365"/>
      <c r="AH46" s="365"/>
      <c r="AI46" s="366"/>
      <c r="AJ46" s="364" t="s">
        <v>275</v>
      </c>
      <c r="AK46" s="365"/>
      <c r="AL46" s="365"/>
      <c r="AM46" s="365"/>
      <c r="AN46" s="365"/>
      <c r="AO46" s="365"/>
      <c r="AP46" s="365"/>
      <c r="AQ46" s="365"/>
      <c r="AR46" s="365"/>
      <c r="AS46" s="365"/>
      <c r="AT46" s="365"/>
      <c r="AU46" s="365"/>
      <c r="AV46" s="365"/>
      <c r="AW46" s="365"/>
      <c r="AX46" s="365"/>
      <c r="AY46" s="366"/>
      <c r="AZ46" s="364" t="s">
        <v>410</v>
      </c>
      <c r="BA46" s="365"/>
      <c r="BB46" s="365"/>
      <c r="BC46" s="365"/>
      <c r="BD46" s="365"/>
      <c r="BE46" s="365"/>
      <c r="BF46" s="365"/>
      <c r="BG46" s="365"/>
      <c r="BH46" s="365"/>
      <c r="BI46" s="365"/>
      <c r="BJ46" s="365"/>
      <c r="BK46" s="365"/>
      <c r="BL46" s="365"/>
      <c r="BM46" s="365"/>
      <c r="BN46" s="365"/>
      <c r="BO46" s="366"/>
      <c r="BP46" s="364" t="s">
        <v>237</v>
      </c>
      <c r="BQ46" s="365"/>
      <c r="BR46" s="365"/>
      <c r="BS46" s="365"/>
      <c r="BT46" s="365"/>
      <c r="BU46" s="365"/>
      <c r="BV46" s="365"/>
      <c r="BW46" s="365"/>
      <c r="BX46" s="365"/>
      <c r="BY46" s="365"/>
      <c r="BZ46" s="365"/>
      <c r="CA46" s="365"/>
      <c r="CB46" s="365"/>
      <c r="CC46" s="365"/>
      <c r="CD46" s="365"/>
      <c r="CE46" s="366"/>
    </row>
    <row r="47" spans="1:92" x14ac:dyDescent="0.2">
      <c r="B47" s="170"/>
      <c r="C47" s="326"/>
      <c r="D47" s="302">
        <v>2008</v>
      </c>
      <c r="E47" s="303">
        <v>2009</v>
      </c>
      <c r="F47" s="303">
        <v>2010</v>
      </c>
      <c r="G47" s="303">
        <v>2011</v>
      </c>
      <c r="H47" s="303">
        <v>2012</v>
      </c>
      <c r="I47" s="303">
        <v>2013</v>
      </c>
      <c r="J47" s="303">
        <v>2014</v>
      </c>
      <c r="K47" s="303">
        <v>2015</v>
      </c>
      <c r="L47" s="303">
        <v>2016</v>
      </c>
      <c r="M47" s="303">
        <v>2017</v>
      </c>
      <c r="N47" s="303">
        <v>2018</v>
      </c>
      <c r="O47" s="303">
        <v>2019</v>
      </c>
      <c r="P47" s="303">
        <v>2020</v>
      </c>
      <c r="Q47" s="303">
        <v>2021</v>
      </c>
      <c r="R47" s="303">
        <v>2022</v>
      </c>
      <c r="S47" s="317" t="s">
        <v>409</v>
      </c>
      <c r="T47" s="303">
        <v>2008</v>
      </c>
      <c r="U47" s="303">
        <v>2009</v>
      </c>
      <c r="V47" s="303">
        <v>2010</v>
      </c>
      <c r="W47" s="303">
        <v>2011</v>
      </c>
      <c r="X47" s="303">
        <v>2012</v>
      </c>
      <c r="Y47" s="303">
        <v>2013</v>
      </c>
      <c r="Z47" s="303">
        <v>2014</v>
      </c>
      <c r="AA47" s="303">
        <v>2015</v>
      </c>
      <c r="AB47" s="303">
        <v>2016</v>
      </c>
      <c r="AC47" s="303">
        <v>2017</v>
      </c>
      <c r="AD47" s="303">
        <v>2018</v>
      </c>
      <c r="AE47" s="303">
        <v>2019</v>
      </c>
      <c r="AF47" s="303">
        <v>2020</v>
      </c>
      <c r="AG47" s="303">
        <v>2021</v>
      </c>
      <c r="AH47" s="303">
        <v>2022</v>
      </c>
      <c r="AI47" s="317" t="s">
        <v>409</v>
      </c>
      <c r="AJ47" s="302">
        <v>2008</v>
      </c>
      <c r="AK47" s="303">
        <v>2009</v>
      </c>
      <c r="AL47" s="303">
        <v>2010</v>
      </c>
      <c r="AM47" s="303">
        <v>2011</v>
      </c>
      <c r="AN47" s="303">
        <v>2012</v>
      </c>
      <c r="AO47" s="303">
        <v>2013</v>
      </c>
      <c r="AP47" s="303">
        <v>2014</v>
      </c>
      <c r="AQ47" s="303">
        <v>2015</v>
      </c>
      <c r="AR47" s="303">
        <v>2016</v>
      </c>
      <c r="AS47" s="303">
        <v>2017</v>
      </c>
      <c r="AT47" s="303">
        <v>2018</v>
      </c>
      <c r="AU47" s="303">
        <v>2019</v>
      </c>
      <c r="AV47" s="303">
        <v>2020</v>
      </c>
      <c r="AW47" s="303">
        <v>2021</v>
      </c>
      <c r="AX47" s="303">
        <v>2022</v>
      </c>
      <c r="AY47" s="317" t="s">
        <v>409</v>
      </c>
      <c r="AZ47" s="302">
        <v>2008</v>
      </c>
      <c r="BA47" s="303">
        <v>2009</v>
      </c>
      <c r="BB47" s="303">
        <v>2010</v>
      </c>
      <c r="BC47" s="303">
        <v>2011</v>
      </c>
      <c r="BD47" s="303">
        <v>2012</v>
      </c>
      <c r="BE47" s="303">
        <v>2013</v>
      </c>
      <c r="BF47" s="303">
        <v>2014</v>
      </c>
      <c r="BG47" s="303">
        <v>2015</v>
      </c>
      <c r="BH47" s="303">
        <v>2016</v>
      </c>
      <c r="BI47" s="303">
        <v>2017</v>
      </c>
      <c r="BJ47" s="303">
        <v>2018</v>
      </c>
      <c r="BK47" s="303">
        <v>2019</v>
      </c>
      <c r="BL47" s="303">
        <v>2020</v>
      </c>
      <c r="BM47" s="303">
        <v>2021</v>
      </c>
      <c r="BN47" s="303">
        <v>2022</v>
      </c>
      <c r="BO47" s="317" t="s">
        <v>409</v>
      </c>
      <c r="BP47" s="302">
        <v>2008</v>
      </c>
      <c r="BQ47" s="303">
        <v>2009</v>
      </c>
      <c r="BR47" s="303">
        <v>2010</v>
      </c>
      <c r="BS47" s="303">
        <v>2011</v>
      </c>
      <c r="BT47" s="303">
        <v>2012</v>
      </c>
      <c r="BU47" s="303">
        <v>2013</v>
      </c>
      <c r="BV47" s="303">
        <v>2014</v>
      </c>
      <c r="BW47" s="303">
        <v>2015</v>
      </c>
      <c r="BX47" s="303">
        <v>2016</v>
      </c>
      <c r="BY47" s="303">
        <v>2017</v>
      </c>
      <c r="BZ47" s="303">
        <v>2018</v>
      </c>
      <c r="CA47" s="303">
        <v>2019</v>
      </c>
      <c r="CB47" s="303">
        <v>2020</v>
      </c>
      <c r="CC47" s="303">
        <v>2021</v>
      </c>
      <c r="CD47" s="303">
        <v>2022</v>
      </c>
      <c r="CE47" s="317" t="s">
        <v>409</v>
      </c>
    </row>
    <row r="48" spans="1:92" x14ac:dyDescent="0.2">
      <c r="B48" s="171" t="s">
        <v>122</v>
      </c>
      <c r="C48" s="327" t="s">
        <v>22</v>
      </c>
      <c r="D48" s="164">
        <v>9124.0319633199706</v>
      </c>
      <c r="E48" s="70">
        <v>8801.6277087924209</v>
      </c>
      <c r="F48" s="70">
        <v>9030.6101440852908</v>
      </c>
      <c r="G48" s="70">
        <v>9017.8156599354297</v>
      </c>
      <c r="H48" s="70">
        <v>8849.9706851308183</v>
      </c>
      <c r="I48" s="70">
        <v>8814.47836053418</v>
      </c>
      <c r="J48" s="70">
        <v>8793.8819203929088</v>
      </c>
      <c r="K48" s="70">
        <v>8770.3054643190208</v>
      </c>
      <c r="L48" s="70">
        <v>8606.8262386695806</v>
      </c>
      <c r="M48" s="70">
        <v>8658.0381820532493</v>
      </c>
      <c r="N48" s="70">
        <v>8278.2241746054806</v>
      </c>
      <c r="O48" s="70">
        <v>8336.0665098744703</v>
      </c>
      <c r="P48" s="70">
        <v>8349.6691923058097</v>
      </c>
      <c r="Q48" s="70">
        <v>8224.4716665708402</v>
      </c>
      <c r="R48" s="70">
        <v>8062.47456986016</v>
      </c>
      <c r="S48" s="165">
        <v>7954.7242988533899</v>
      </c>
      <c r="T48" s="70">
        <f t="shared" ref="T48:AI55" si="34">(D48*1000)/AZ48</f>
        <v>163.04030278827156</v>
      </c>
      <c r="U48" s="70">
        <f t="shared" si="34"/>
        <v>150.55082474863522</v>
      </c>
      <c r="V48" s="70">
        <f t="shared" si="34"/>
        <v>153.83656460531122</v>
      </c>
      <c r="W48" s="70">
        <f t="shared" si="34"/>
        <v>146.62669626310756</v>
      </c>
      <c r="X48" s="70">
        <f t="shared" si="34"/>
        <v>142.36256130062071</v>
      </c>
      <c r="Y48" s="70">
        <f t="shared" si="34"/>
        <v>133.01461852444007</v>
      </c>
      <c r="Z48" s="70">
        <f t="shared" si="34"/>
        <v>120.54397592146148</v>
      </c>
      <c r="AA48" s="70">
        <f t="shared" si="34"/>
        <v>116.29221191506736</v>
      </c>
      <c r="AB48" s="70">
        <f t="shared" si="34"/>
        <v>114.83981385163862</v>
      </c>
      <c r="AC48" s="70">
        <f t="shared" si="34"/>
        <v>111.30636146297512</v>
      </c>
      <c r="AD48" s="70">
        <f t="shared" si="34"/>
        <v>117.1549583053866</v>
      </c>
      <c r="AE48" s="70">
        <f t="shared" si="34"/>
        <v>109.14727329027588</v>
      </c>
      <c r="AF48" s="70">
        <f t="shared" si="34"/>
        <v>115.02068212805239</v>
      </c>
      <c r="AG48" s="70">
        <f t="shared" si="34"/>
        <v>117.46787015106338</v>
      </c>
      <c r="AH48" s="70">
        <f t="shared" si="34"/>
        <v>117.19412821793946</v>
      </c>
      <c r="AI48" s="165">
        <f t="shared" si="34"/>
        <v>134.50894162656436</v>
      </c>
      <c r="AJ48" s="70">
        <f t="shared" ref="AJ48:AY55" si="35">(D48*1000)/(BP48*1000)</f>
        <v>81.246945354585662</v>
      </c>
      <c r="AK48" s="70">
        <f t="shared" si="35"/>
        <v>78.254080540497185</v>
      </c>
      <c r="AL48" s="70">
        <f t="shared" si="35"/>
        <v>77.366546533178749</v>
      </c>
      <c r="AM48" s="70">
        <f t="shared" si="35"/>
        <v>70.575743767837452</v>
      </c>
      <c r="AN48" s="70">
        <f t="shared" si="35"/>
        <v>67.197955088312966</v>
      </c>
      <c r="AO48" s="70">
        <f t="shared" si="35"/>
        <v>66.449139544170222</v>
      </c>
      <c r="AP48" s="70">
        <f t="shared" si="35"/>
        <v>65.921153826033802</v>
      </c>
      <c r="AQ48" s="70">
        <f t="shared" si="35"/>
        <v>66.25348792686701</v>
      </c>
      <c r="AR48" s="70">
        <f t="shared" si="35"/>
        <v>66.875106749569383</v>
      </c>
      <c r="AS48" s="70">
        <f t="shared" si="35"/>
        <v>65.878167639743197</v>
      </c>
      <c r="AT48" s="70">
        <f t="shared" si="35"/>
        <v>63.301274514283939</v>
      </c>
      <c r="AU48" s="70">
        <f t="shared" si="35"/>
        <v>62.058935491341678</v>
      </c>
      <c r="AV48" s="70">
        <f t="shared" si="35"/>
        <v>60.713827975319482</v>
      </c>
      <c r="AW48" s="70">
        <f t="shared" si="35"/>
        <v>59.554465362569445</v>
      </c>
      <c r="AX48" s="70">
        <f t="shared" si="35"/>
        <v>58.265398878844877</v>
      </c>
      <c r="AY48" s="70">
        <f t="shared" si="35"/>
        <v>57.125488681173358</v>
      </c>
      <c r="AZ48" s="164">
        <v>55961.819300401316</v>
      </c>
      <c r="BA48" s="70">
        <v>58462.832890407059</v>
      </c>
      <c r="BB48" s="70">
        <v>58702.624875006513</v>
      </c>
      <c r="BC48" s="70">
        <v>61501.867598202058</v>
      </c>
      <c r="BD48" s="70">
        <v>62165.014483286286</v>
      </c>
      <c r="BE48" s="70">
        <v>66266.989736279327</v>
      </c>
      <c r="BF48" s="70">
        <v>72951.649828792957</v>
      </c>
      <c r="BG48" s="70">
        <v>75416.10327890495</v>
      </c>
      <c r="BH48" s="70">
        <v>74946.361806095621</v>
      </c>
      <c r="BI48" s="70">
        <v>77785.654550690291</v>
      </c>
      <c r="BJ48" s="70">
        <v>70660.467933646651</v>
      </c>
      <c r="BK48" s="70">
        <v>76374.482463751527</v>
      </c>
      <c r="BL48" s="70">
        <v>72592.76364758586</v>
      </c>
      <c r="BM48" s="70">
        <v>70014.648737515978</v>
      </c>
      <c r="BN48" s="70">
        <v>68795.891845936349</v>
      </c>
      <c r="BO48" s="165">
        <v>59139</v>
      </c>
      <c r="BP48" s="70">
        <v>112.30000000000001</v>
      </c>
      <c r="BQ48" s="70">
        <v>112.47499999999999</v>
      </c>
      <c r="BR48" s="70">
        <v>116.72500000000001</v>
      </c>
      <c r="BS48" s="70">
        <v>127.77499999999999</v>
      </c>
      <c r="BT48" s="70">
        <v>131.69999999999999</v>
      </c>
      <c r="BU48" s="70">
        <v>132.65</v>
      </c>
      <c r="BV48" s="70">
        <v>133.39999999999998</v>
      </c>
      <c r="BW48" s="70">
        <v>132.375</v>
      </c>
      <c r="BX48" s="70">
        <v>128.70000000000002</v>
      </c>
      <c r="BY48" s="70">
        <v>131.42500000000001</v>
      </c>
      <c r="BZ48" s="70">
        <v>130.77499999999998</v>
      </c>
      <c r="CA48" s="70">
        <v>134.32499999999999</v>
      </c>
      <c r="CB48" s="70">
        <v>137.52499999999998</v>
      </c>
      <c r="CC48" s="70">
        <v>138.1</v>
      </c>
      <c r="CD48" s="70">
        <v>138.375</v>
      </c>
      <c r="CE48" s="165">
        <v>139.25</v>
      </c>
    </row>
    <row r="49" spans="2:83" x14ac:dyDescent="0.2">
      <c r="B49" s="171" t="s">
        <v>123</v>
      </c>
      <c r="C49" s="327" t="s">
        <v>23</v>
      </c>
      <c r="D49" s="164">
        <v>776.38816466701201</v>
      </c>
      <c r="E49" s="70">
        <v>640.978174308191</v>
      </c>
      <c r="F49" s="70">
        <v>877.13114096562003</v>
      </c>
      <c r="G49" s="70">
        <v>884.918729521606</v>
      </c>
      <c r="H49" s="70">
        <v>912.17100988095103</v>
      </c>
      <c r="I49" s="70">
        <v>897.12087233265697</v>
      </c>
      <c r="J49" s="70">
        <v>939.71420164620213</v>
      </c>
      <c r="K49" s="70">
        <v>918.412686715478</v>
      </c>
      <c r="L49" s="70">
        <v>915.66619318425603</v>
      </c>
      <c r="M49" s="70">
        <v>928.50495507995095</v>
      </c>
      <c r="N49" s="70">
        <v>881.72982938474399</v>
      </c>
      <c r="O49" s="70">
        <v>894.3457035061341</v>
      </c>
      <c r="P49" s="70">
        <v>904.66504623137098</v>
      </c>
      <c r="Q49" s="70">
        <v>882.00300353646094</v>
      </c>
      <c r="R49" s="70">
        <v>820.76937580408003</v>
      </c>
      <c r="S49" s="165">
        <v>822.57263657237104</v>
      </c>
      <c r="T49" s="70">
        <f t="shared" si="34"/>
        <v>17.037234762066312</v>
      </c>
      <c r="U49" s="70">
        <f t="shared" si="34"/>
        <v>16.080554911990031</v>
      </c>
      <c r="V49" s="70">
        <f t="shared" si="34"/>
        <v>18.452759733464436</v>
      </c>
      <c r="W49" s="70">
        <f t="shared" si="34"/>
        <v>19.359740379939588</v>
      </c>
      <c r="X49" s="70">
        <f t="shared" si="34"/>
        <v>20.973181845147334</v>
      </c>
      <c r="Y49" s="70">
        <f t="shared" si="34"/>
        <v>22.888946663397235</v>
      </c>
      <c r="Z49" s="70">
        <f t="shared" si="34"/>
        <v>25.959668495263987</v>
      </c>
      <c r="AA49" s="70">
        <f t="shared" si="34"/>
        <v>24.198378105675808</v>
      </c>
      <c r="AB49" s="70">
        <f t="shared" si="34"/>
        <v>23.220824906480512</v>
      </c>
      <c r="AC49" s="70">
        <f t="shared" si="34"/>
        <v>21.061346661204013</v>
      </c>
      <c r="AD49" s="70">
        <f t="shared" si="34"/>
        <v>19.532406499109218</v>
      </c>
      <c r="AE49" s="70">
        <f t="shared" si="34"/>
        <v>19.818998965505127</v>
      </c>
      <c r="AF49" s="70">
        <f t="shared" si="34"/>
        <v>19.900393170400104</v>
      </c>
      <c r="AG49" s="70">
        <f t="shared" si="34"/>
        <v>18.158692017904063</v>
      </c>
      <c r="AH49" s="70">
        <f t="shared" si="34"/>
        <v>20.442301386246221</v>
      </c>
      <c r="AI49" s="165">
        <f t="shared" si="34"/>
        <v>22.378057472451466</v>
      </c>
      <c r="AJ49" s="70">
        <f t="shared" si="35"/>
        <v>84.390017898588269</v>
      </c>
      <c r="AK49" s="70">
        <f t="shared" si="35"/>
        <v>76.306925512879886</v>
      </c>
      <c r="AL49" s="70">
        <f t="shared" si="35"/>
        <v>99.673993291547731</v>
      </c>
      <c r="AM49" s="70">
        <f t="shared" si="35"/>
        <v>94.89745088703549</v>
      </c>
      <c r="AN49" s="70">
        <f t="shared" si="35"/>
        <v>94.771014013605296</v>
      </c>
      <c r="AO49" s="70">
        <f t="shared" si="35"/>
        <v>90.847683274193116</v>
      </c>
      <c r="AP49" s="70">
        <f t="shared" si="35"/>
        <v>93.73707747094285</v>
      </c>
      <c r="AQ49" s="70">
        <f t="shared" si="35"/>
        <v>99.020235764472019</v>
      </c>
      <c r="AR49" s="70">
        <f t="shared" si="35"/>
        <v>99.528934041766959</v>
      </c>
      <c r="AS49" s="70">
        <f t="shared" si="35"/>
        <v>100.65094364010308</v>
      </c>
      <c r="AT49" s="70">
        <f t="shared" si="35"/>
        <v>91.608293962051334</v>
      </c>
      <c r="AU49" s="70">
        <f t="shared" si="35"/>
        <v>92.2005879903231</v>
      </c>
      <c r="AV49" s="70">
        <f t="shared" si="35"/>
        <v>90.693237717430677</v>
      </c>
      <c r="AW49" s="70">
        <f t="shared" si="35"/>
        <v>84.000286051091521</v>
      </c>
      <c r="AX49" s="70">
        <f t="shared" si="35"/>
        <v>76.707418299446729</v>
      </c>
      <c r="AY49" s="70">
        <f t="shared" si="35"/>
        <v>76.340847941751363</v>
      </c>
      <c r="AZ49" s="164">
        <v>45570.080797128729</v>
      </c>
      <c r="BA49" s="70">
        <v>39860.451198127681</v>
      </c>
      <c r="BB49" s="70">
        <v>47533.873178597009</v>
      </c>
      <c r="BC49" s="70">
        <v>45709.225028583125</v>
      </c>
      <c r="BD49" s="70">
        <v>43492.256759887125</v>
      </c>
      <c r="BE49" s="70">
        <v>39194.502286436982</v>
      </c>
      <c r="BF49" s="70">
        <v>36199.006232211366</v>
      </c>
      <c r="BG49" s="70">
        <v>37953.481126078499</v>
      </c>
      <c r="BH49" s="70">
        <v>39432.974361247187</v>
      </c>
      <c r="BI49" s="70">
        <v>44085.735352825308</v>
      </c>
      <c r="BJ49" s="70">
        <v>45141.894288599593</v>
      </c>
      <c r="BK49" s="70">
        <v>45125.674866966721</v>
      </c>
      <c r="BL49" s="70">
        <v>45459.656926626558</v>
      </c>
      <c r="BM49" s="70">
        <v>48571.945747349302</v>
      </c>
      <c r="BN49" s="70">
        <v>40150.536884085937</v>
      </c>
      <c r="BO49" s="165">
        <v>36758</v>
      </c>
      <c r="BP49" s="70">
        <v>9.1999999999999993</v>
      </c>
      <c r="BQ49" s="70">
        <v>8.4</v>
      </c>
      <c r="BR49" s="70">
        <v>8.8000000000000007</v>
      </c>
      <c r="BS49" s="70">
        <v>9.3249999999999993</v>
      </c>
      <c r="BT49" s="70">
        <v>9.625</v>
      </c>
      <c r="BU49" s="70">
        <v>9.875</v>
      </c>
      <c r="BV49" s="70">
        <v>10.025</v>
      </c>
      <c r="BW49" s="70">
        <v>9.2750000000000004</v>
      </c>
      <c r="BX49" s="70">
        <v>9.1999999999999993</v>
      </c>
      <c r="BY49" s="70">
        <v>9.2249999999999996</v>
      </c>
      <c r="BZ49" s="70">
        <v>9.625</v>
      </c>
      <c r="CA49" s="70">
        <v>9.6999999999999993</v>
      </c>
      <c r="CB49" s="70">
        <v>9.9749999999999996</v>
      </c>
      <c r="CC49" s="70">
        <v>10.5</v>
      </c>
      <c r="CD49" s="70">
        <v>10.7</v>
      </c>
      <c r="CE49" s="165">
        <v>10.775</v>
      </c>
    </row>
    <row r="50" spans="2:83" x14ac:dyDescent="0.2">
      <c r="B50" s="171" t="s">
        <v>124</v>
      </c>
      <c r="C50" s="327" t="s">
        <v>0</v>
      </c>
      <c r="D50" s="164">
        <v>18224.63215996313</v>
      </c>
      <c r="E50" s="70">
        <v>14516.183576402262</v>
      </c>
      <c r="F50" s="70">
        <v>17534.450215215249</v>
      </c>
      <c r="G50" s="70">
        <v>16537.29147619729</v>
      </c>
      <c r="H50" s="70">
        <v>15754.36901290797</v>
      </c>
      <c r="I50" s="70">
        <v>14784.015024168333</v>
      </c>
      <c r="J50" s="70">
        <v>14653.740394695325</v>
      </c>
      <c r="K50" s="70">
        <v>14937.160033824646</v>
      </c>
      <c r="L50" s="70">
        <v>15195.645483307741</v>
      </c>
      <c r="M50" s="70">
        <v>15009.684488107798</v>
      </c>
      <c r="N50" s="70">
        <v>15021.860102298155</v>
      </c>
      <c r="O50" s="70">
        <v>15039.4964084441</v>
      </c>
      <c r="P50" s="70">
        <v>13032.453522282369</v>
      </c>
      <c r="Q50" s="70">
        <v>14207.746996426506</v>
      </c>
      <c r="R50" s="70">
        <v>13827.275683075155</v>
      </c>
      <c r="S50" s="165">
        <v>13318.920840681134</v>
      </c>
      <c r="T50" s="70">
        <f t="shared" si="34"/>
        <v>22.993493985687092</v>
      </c>
      <c r="U50" s="70">
        <f t="shared" si="34"/>
        <v>23.436194273887939</v>
      </c>
      <c r="V50" s="70">
        <f t="shared" si="34"/>
        <v>23.071059599559266</v>
      </c>
      <c r="W50" s="70">
        <f t="shared" si="34"/>
        <v>20.595665883416814</v>
      </c>
      <c r="X50" s="70">
        <f t="shared" si="34"/>
        <v>21.11794575346412</v>
      </c>
      <c r="Y50" s="70">
        <f t="shared" si="34"/>
        <v>20.672753560061267</v>
      </c>
      <c r="Z50" s="70">
        <f t="shared" si="34"/>
        <v>20.909994749599836</v>
      </c>
      <c r="AA50" s="70">
        <f t="shared" si="34"/>
        <v>19.956147318743064</v>
      </c>
      <c r="AB50" s="70">
        <f t="shared" si="34"/>
        <v>19.937995068856473</v>
      </c>
      <c r="AC50" s="70">
        <f t="shared" si="34"/>
        <v>19.110943017105981</v>
      </c>
      <c r="AD50" s="70">
        <f t="shared" si="34"/>
        <v>18.572211258105519</v>
      </c>
      <c r="AE50" s="70">
        <f t="shared" si="34"/>
        <v>18.810280605492185</v>
      </c>
      <c r="AF50" s="70">
        <f t="shared" si="34"/>
        <v>17.382311004638897</v>
      </c>
      <c r="AG50" s="70">
        <f t="shared" si="34"/>
        <v>15.899561643790433</v>
      </c>
      <c r="AH50" s="70">
        <f t="shared" si="34"/>
        <v>14.761387755105632</v>
      </c>
      <c r="AI50" s="165">
        <f t="shared" si="34"/>
        <v>14.939548076468343</v>
      </c>
      <c r="AJ50" s="70">
        <f t="shared" si="35"/>
        <v>28.165724688916047</v>
      </c>
      <c r="AK50" s="70">
        <f t="shared" si="35"/>
        <v>24.785390492000271</v>
      </c>
      <c r="AL50" s="70">
        <f t="shared" si="35"/>
        <v>30.52787850309511</v>
      </c>
      <c r="AM50" s="70">
        <f t="shared" si="35"/>
        <v>28.390199959136972</v>
      </c>
      <c r="AN50" s="70">
        <f t="shared" si="35"/>
        <v>27.584800197693966</v>
      </c>
      <c r="AO50" s="70">
        <f t="shared" si="35"/>
        <v>26.461455207031207</v>
      </c>
      <c r="AP50" s="70">
        <f t="shared" si="35"/>
        <v>26.549035953791694</v>
      </c>
      <c r="AQ50" s="70">
        <f t="shared" si="35"/>
        <v>27.554252045424548</v>
      </c>
      <c r="AR50" s="70">
        <f t="shared" si="35"/>
        <v>28.512328517323834</v>
      </c>
      <c r="AS50" s="70">
        <f t="shared" si="35"/>
        <v>27.502857513711039</v>
      </c>
      <c r="AT50" s="70">
        <f t="shared" si="35"/>
        <v>26.881152601079339</v>
      </c>
      <c r="AU50" s="70">
        <f t="shared" si="35"/>
        <v>27.027579132795584</v>
      </c>
      <c r="AV50" s="70">
        <f t="shared" si="35"/>
        <v>23.853671679843274</v>
      </c>
      <c r="AW50" s="70">
        <f t="shared" si="35"/>
        <v>25.766679355144188</v>
      </c>
      <c r="AX50" s="70">
        <f t="shared" si="35"/>
        <v>24.347010050755213</v>
      </c>
      <c r="AY50" s="70">
        <f t="shared" si="35"/>
        <v>23.189554871909348</v>
      </c>
      <c r="AZ50" s="164">
        <v>792599.51407591789</v>
      </c>
      <c r="BA50" s="70">
        <v>619391.67284407839</v>
      </c>
      <c r="BB50" s="70">
        <v>760019.28474712174</v>
      </c>
      <c r="BC50" s="70">
        <v>802950.07550655399</v>
      </c>
      <c r="BD50" s="70">
        <v>746018.06429603475</v>
      </c>
      <c r="BE50" s="70">
        <v>715144.93612163572</v>
      </c>
      <c r="BF50" s="70">
        <v>700800.76873169758</v>
      </c>
      <c r="BG50" s="70">
        <v>748499.1865035732</v>
      </c>
      <c r="BH50" s="70">
        <v>762145.11192470032</v>
      </c>
      <c r="BI50" s="70">
        <v>785397.37545514142</v>
      </c>
      <c r="BJ50" s="70">
        <v>808835.30202910677</v>
      </c>
      <c r="BK50" s="70">
        <v>799535.99437814346</v>
      </c>
      <c r="BL50" s="70">
        <v>749753.78813578584</v>
      </c>
      <c r="BM50" s="70">
        <v>893593.62948068045</v>
      </c>
      <c r="BN50" s="70">
        <v>936719.22399657918</v>
      </c>
      <c r="BO50" s="165">
        <v>891521</v>
      </c>
      <c r="BP50" s="70">
        <v>647.05000000000007</v>
      </c>
      <c r="BQ50" s="70">
        <v>585.67500000000007</v>
      </c>
      <c r="BR50" s="70">
        <v>574.37499999999989</v>
      </c>
      <c r="BS50" s="70">
        <v>582.50000000000011</v>
      </c>
      <c r="BT50" s="70">
        <v>571.12500000000011</v>
      </c>
      <c r="BU50" s="70">
        <v>558.69999999999993</v>
      </c>
      <c r="BV50" s="70">
        <v>551.95000000000005</v>
      </c>
      <c r="BW50" s="70">
        <v>542.1</v>
      </c>
      <c r="BX50" s="70">
        <v>532.95000000000016</v>
      </c>
      <c r="BY50" s="70">
        <v>545.75</v>
      </c>
      <c r="BZ50" s="70">
        <v>558.82499999999982</v>
      </c>
      <c r="CA50" s="70">
        <v>556.44999999999993</v>
      </c>
      <c r="CB50" s="70">
        <v>546.34999999999991</v>
      </c>
      <c r="CC50" s="70">
        <v>551.4</v>
      </c>
      <c r="CD50" s="70">
        <v>567.92499999999995</v>
      </c>
      <c r="CE50" s="165">
        <v>574.35</v>
      </c>
    </row>
    <row r="51" spans="2:83" ht="14.25" customHeight="1" x14ac:dyDescent="0.2">
      <c r="B51" s="173" t="s">
        <v>230</v>
      </c>
      <c r="C51" s="327" t="s">
        <v>28</v>
      </c>
      <c r="D51" s="164">
        <v>10398.464292524099</v>
      </c>
      <c r="E51" s="70">
        <v>10633.28047881264</v>
      </c>
      <c r="F51" s="70">
        <v>13074.245441416209</v>
      </c>
      <c r="G51" s="70">
        <v>10737.94528070394</v>
      </c>
      <c r="H51" s="70">
        <v>10015.04089732134</v>
      </c>
      <c r="I51" s="70">
        <v>9666.9048117402508</v>
      </c>
      <c r="J51" s="70">
        <v>8616.1702619603893</v>
      </c>
      <c r="K51" s="70">
        <v>8184.5603994091098</v>
      </c>
      <c r="L51" s="70">
        <v>8656.9327938446404</v>
      </c>
      <c r="M51" s="70">
        <v>8178.5955132337003</v>
      </c>
      <c r="N51" s="70">
        <v>8289.5370617746485</v>
      </c>
      <c r="O51" s="70">
        <v>7061.0587283483001</v>
      </c>
      <c r="P51" s="70">
        <v>6526.2305977919295</v>
      </c>
      <c r="Q51" s="70">
        <v>7341.07938979138</v>
      </c>
      <c r="R51" s="70">
        <v>6828.6194617587098</v>
      </c>
      <c r="S51" s="165">
        <v>6375.3477575374509</v>
      </c>
      <c r="T51" s="70">
        <f t="shared" si="34"/>
        <v>76.114614768187849</v>
      </c>
      <c r="U51" s="70">
        <f t="shared" si="34"/>
        <v>79.493200469242936</v>
      </c>
      <c r="V51" s="70">
        <f t="shared" si="34"/>
        <v>97.670823126800769</v>
      </c>
      <c r="W51" s="70">
        <f t="shared" si="34"/>
        <v>78.146241693958814</v>
      </c>
      <c r="X51" s="70">
        <f t="shared" si="34"/>
        <v>64.388935804806678</v>
      </c>
      <c r="Y51" s="70">
        <f t="shared" si="34"/>
        <v>65.968577235427915</v>
      </c>
      <c r="Z51" s="70">
        <f t="shared" si="34"/>
        <v>57.144157076205396</v>
      </c>
      <c r="AA51" s="70">
        <f t="shared" si="34"/>
        <v>51.90880177102845</v>
      </c>
      <c r="AB51" s="70">
        <f t="shared" si="34"/>
        <v>58.659986247429615</v>
      </c>
      <c r="AC51" s="70">
        <f t="shared" si="34"/>
        <v>57.498182692250332</v>
      </c>
      <c r="AD51" s="70">
        <f t="shared" si="34"/>
        <v>65.214394216699247</v>
      </c>
      <c r="AE51" s="70">
        <f t="shared" si="34"/>
        <v>47.809354025913294</v>
      </c>
      <c r="AF51" s="70">
        <f t="shared" si="34"/>
        <v>35.732449087984172</v>
      </c>
      <c r="AG51" s="70">
        <f t="shared" si="34"/>
        <v>46.044556488680172</v>
      </c>
      <c r="AH51" s="70">
        <f t="shared" si="34"/>
        <v>46.602650512446083</v>
      </c>
      <c r="AI51" s="165">
        <f t="shared" si="34"/>
        <v>43.539130204178505</v>
      </c>
      <c r="AJ51" s="70">
        <f t="shared" si="35"/>
        <v>211.78135015324034</v>
      </c>
      <c r="AK51" s="70">
        <f t="shared" si="35"/>
        <v>211.7129015194154</v>
      </c>
      <c r="AL51" s="70">
        <f t="shared" si="35"/>
        <v>262.27172400032515</v>
      </c>
      <c r="AM51" s="70">
        <f t="shared" si="35"/>
        <v>211.89827884960906</v>
      </c>
      <c r="AN51" s="70">
        <f t="shared" si="35"/>
        <v>194.84515364438403</v>
      </c>
      <c r="AO51" s="70">
        <f t="shared" si="35"/>
        <v>183.43272887552658</v>
      </c>
      <c r="AP51" s="70">
        <f t="shared" si="35"/>
        <v>161.35150303296609</v>
      </c>
      <c r="AQ51" s="70">
        <f t="shared" si="35"/>
        <v>152.34174777867119</v>
      </c>
      <c r="AR51" s="70">
        <f t="shared" si="35"/>
        <v>160.61099803051277</v>
      </c>
      <c r="AS51" s="70">
        <f t="shared" si="35"/>
        <v>148.63417561533302</v>
      </c>
      <c r="AT51" s="70">
        <f t="shared" si="35"/>
        <v>148.29225513013682</v>
      </c>
      <c r="AU51" s="70">
        <f t="shared" si="35"/>
        <v>124.1504831357943</v>
      </c>
      <c r="AV51" s="70">
        <f t="shared" si="35"/>
        <v>111.17939689594431</v>
      </c>
      <c r="AW51" s="70">
        <f t="shared" si="35"/>
        <v>122.81186766694067</v>
      </c>
      <c r="AX51" s="70">
        <f t="shared" si="35"/>
        <v>113.33808235284165</v>
      </c>
      <c r="AY51" s="70">
        <f t="shared" si="35"/>
        <v>102.45637215809482</v>
      </c>
      <c r="AZ51" s="164">
        <v>136615.86968801351</v>
      </c>
      <c r="BA51" s="70">
        <v>133763.39631622718</v>
      </c>
      <c r="BB51" s="70">
        <v>133860.29750606915</v>
      </c>
      <c r="BC51" s="70">
        <v>137408.33913365341</v>
      </c>
      <c r="BD51" s="70">
        <v>155539.77981064428</v>
      </c>
      <c r="BE51" s="70">
        <v>146538.02184093057</v>
      </c>
      <c r="BF51" s="70">
        <v>150779.54952542522</v>
      </c>
      <c r="BG51" s="70">
        <v>157671.9192153865</v>
      </c>
      <c r="BH51" s="70">
        <v>147578.15928100346</v>
      </c>
      <c r="BI51" s="70">
        <v>142240.93928339097</v>
      </c>
      <c r="BJ51" s="70">
        <v>127112.076426403</v>
      </c>
      <c r="BK51" s="70">
        <v>147691.99191691889</v>
      </c>
      <c r="BL51" s="70">
        <v>182641.56989973909</v>
      </c>
      <c r="BM51" s="70">
        <v>159434.25129083713</v>
      </c>
      <c r="BN51" s="70">
        <v>146528.56407673642</v>
      </c>
      <c r="BO51" s="165">
        <v>146428</v>
      </c>
      <c r="BP51" s="70">
        <v>49.099999999999994</v>
      </c>
      <c r="BQ51" s="70">
        <v>50.225000000000001</v>
      </c>
      <c r="BR51" s="70">
        <v>49.85</v>
      </c>
      <c r="BS51" s="70">
        <v>50.674999999999997</v>
      </c>
      <c r="BT51" s="70">
        <v>51.400000000000006</v>
      </c>
      <c r="BU51" s="70">
        <v>52.7</v>
      </c>
      <c r="BV51" s="70">
        <v>53.4</v>
      </c>
      <c r="BW51" s="70">
        <v>53.725000000000001</v>
      </c>
      <c r="BX51" s="70">
        <v>53.900000000000006</v>
      </c>
      <c r="BY51" s="70">
        <v>55.025000000000006</v>
      </c>
      <c r="BZ51" s="70">
        <v>55.9</v>
      </c>
      <c r="CA51" s="70">
        <v>56.874999999999993</v>
      </c>
      <c r="CB51" s="70">
        <v>58.699999999999996</v>
      </c>
      <c r="CC51" s="70">
        <v>59.775000000000006</v>
      </c>
      <c r="CD51" s="70">
        <v>60.25</v>
      </c>
      <c r="CE51" s="165">
        <v>62.225000000000001</v>
      </c>
    </row>
    <row r="52" spans="2:83" x14ac:dyDescent="0.2">
      <c r="B52" s="171" t="s">
        <v>126</v>
      </c>
      <c r="C52" s="327" t="s">
        <v>24</v>
      </c>
      <c r="D52" s="164">
        <v>1950.6130154655609</v>
      </c>
      <c r="E52" s="70">
        <v>1919.1955973163308</v>
      </c>
      <c r="F52" s="70">
        <v>2018.1372293610339</v>
      </c>
      <c r="G52" s="70">
        <v>2041.9581427671878</v>
      </c>
      <c r="H52" s="70">
        <v>1989.0280428644371</v>
      </c>
      <c r="I52" s="70">
        <v>1968.513458112835</v>
      </c>
      <c r="J52" s="70">
        <v>1907.1280948612771</v>
      </c>
      <c r="K52" s="70">
        <v>1966.8063472775129</v>
      </c>
      <c r="L52" s="70">
        <v>1979.5493799716669</v>
      </c>
      <c r="M52" s="70">
        <v>1893.424444292923</v>
      </c>
      <c r="N52" s="70">
        <v>1867.395407178474</v>
      </c>
      <c r="O52" s="70">
        <v>1941.589696997383</v>
      </c>
      <c r="P52" s="70">
        <v>1930.0939391280499</v>
      </c>
      <c r="Q52" s="70">
        <v>2007.27050738763</v>
      </c>
      <c r="R52" s="70">
        <v>1809.198296309303</v>
      </c>
      <c r="S52" s="165">
        <v>1762.0918890817268</v>
      </c>
      <c r="T52" s="70">
        <f t="shared" si="34"/>
        <v>6.8982035842596385</v>
      </c>
      <c r="U52" s="70">
        <f t="shared" si="34"/>
        <v>6.6773372196990701</v>
      </c>
      <c r="V52" s="70">
        <f t="shared" si="34"/>
        <v>7.1016740105223537</v>
      </c>
      <c r="W52" s="70">
        <f t="shared" si="34"/>
        <v>6.9484341321873506</v>
      </c>
      <c r="X52" s="70">
        <f t="shared" si="34"/>
        <v>6.7930695243956825</v>
      </c>
      <c r="Y52" s="70">
        <f t="shared" si="34"/>
        <v>7.0042385280162316</v>
      </c>
      <c r="Z52" s="70">
        <f t="shared" si="34"/>
        <v>6.5831345241545218</v>
      </c>
      <c r="AA52" s="70">
        <f t="shared" si="34"/>
        <v>6.3629832448343304</v>
      </c>
      <c r="AB52" s="70">
        <f t="shared" si="34"/>
        <v>6.5380694312392258</v>
      </c>
      <c r="AC52" s="70">
        <f t="shared" si="34"/>
        <v>5.989385366047653</v>
      </c>
      <c r="AD52" s="70">
        <f t="shared" si="34"/>
        <v>5.6731940935965497</v>
      </c>
      <c r="AE52" s="70">
        <f t="shared" si="34"/>
        <v>5.7177416606188682</v>
      </c>
      <c r="AF52" s="70">
        <f t="shared" si="34"/>
        <v>5.7237192570972759</v>
      </c>
      <c r="AG52" s="70">
        <f t="shared" si="34"/>
        <v>5.8966457970026207</v>
      </c>
      <c r="AH52" s="70">
        <f t="shared" si="34"/>
        <v>5.1117563966590884</v>
      </c>
      <c r="AI52" s="165">
        <f t="shared" si="34"/>
        <v>4.7566382662167443</v>
      </c>
      <c r="AJ52" s="70">
        <f t="shared" si="35"/>
        <v>6.659655225215297</v>
      </c>
      <c r="AK52" s="70">
        <f t="shared" si="35"/>
        <v>6.5479208369714454</v>
      </c>
      <c r="AL52" s="70">
        <f t="shared" si="35"/>
        <v>6.7739774418428604</v>
      </c>
      <c r="AM52" s="70">
        <f t="shared" si="35"/>
        <v>6.54473763707432</v>
      </c>
      <c r="AN52" s="70">
        <f t="shared" si="35"/>
        <v>6.2784976100518861</v>
      </c>
      <c r="AO52" s="70">
        <f t="shared" si="35"/>
        <v>6.1762129048955527</v>
      </c>
      <c r="AP52" s="70">
        <f t="shared" si="35"/>
        <v>5.8753176058572922</v>
      </c>
      <c r="AQ52" s="70">
        <f t="shared" si="35"/>
        <v>5.9098748415790663</v>
      </c>
      <c r="AR52" s="70">
        <f t="shared" si="35"/>
        <v>5.8536242477169127</v>
      </c>
      <c r="AS52" s="70">
        <f t="shared" si="35"/>
        <v>5.2174826241193797</v>
      </c>
      <c r="AT52" s="70">
        <f t="shared" si="35"/>
        <v>4.9760719663672601</v>
      </c>
      <c r="AU52" s="70">
        <f t="shared" si="35"/>
        <v>5.1648326049009325</v>
      </c>
      <c r="AV52" s="70">
        <f t="shared" si="35"/>
        <v>5.1651674292581795</v>
      </c>
      <c r="AW52" s="70">
        <f t="shared" si="35"/>
        <v>5.2673896408518788</v>
      </c>
      <c r="AX52" s="70">
        <f t="shared" si="35"/>
        <v>4.5857633769958888</v>
      </c>
      <c r="AY52" s="70">
        <f t="shared" si="35"/>
        <v>4.4545077142936913</v>
      </c>
      <c r="AZ52" s="164">
        <v>282771.15797458938</v>
      </c>
      <c r="BA52" s="70">
        <v>287419.30116311001</v>
      </c>
      <c r="BB52" s="70">
        <v>284177.67787859816</v>
      </c>
      <c r="BC52" s="70">
        <v>293873.13802230492</v>
      </c>
      <c r="BD52" s="70">
        <v>292802.54467017</v>
      </c>
      <c r="BE52" s="70">
        <v>281046.03380352969</v>
      </c>
      <c r="BF52" s="70">
        <v>289699.09210631106</v>
      </c>
      <c r="BG52" s="70">
        <v>309101.29283685103</v>
      </c>
      <c r="BH52" s="70">
        <v>302772.76813753002</v>
      </c>
      <c r="BI52" s="70">
        <v>316130.0081017125</v>
      </c>
      <c r="BJ52" s="70">
        <v>329161.2055519555</v>
      </c>
      <c r="BK52" s="70">
        <v>339572.82651822927</v>
      </c>
      <c r="BL52" s="70">
        <v>337209.74989029719</v>
      </c>
      <c r="BM52" s="70">
        <v>340408.86573311972</v>
      </c>
      <c r="BN52" s="70">
        <v>353928.89565155102</v>
      </c>
      <c r="BO52" s="165">
        <v>370449</v>
      </c>
      <c r="BP52" s="70">
        <v>292.90000000000003</v>
      </c>
      <c r="BQ52" s="70">
        <v>293.10000000000002</v>
      </c>
      <c r="BR52" s="70">
        <v>297.92499999999995</v>
      </c>
      <c r="BS52" s="70">
        <v>312</v>
      </c>
      <c r="BT52" s="70">
        <v>316.79999999999995</v>
      </c>
      <c r="BU52" s="70">
        <v>318.72500000000002</v>
      </c>
      <c r="BV52" s="70">
        <v>324.60000000000002</v>
      </c>
      <c r="BW52" s="70">
        <v>332.79999999999995</v>
      </c>
      <c r="BX52" s="70">
        <v>338.17500000000001</v>
      </c>
      <c r="BY52" s="70">
        <v>362.9</v>
      </c>
      <c r="BZ52" s="70">
        <v>375.27500000000003</v>
      </c>
      <c r="CA52" s="70">
        <v>375.92500000000001</v>
      </c>
      <c r="CB52" s="70">
        <v>373.67499999999995</v>
      </c>
      <c r="CC52" s="70">
        <v>381.07500000000005</v>
      </c>
      <c r="CD52" s="70">
        <v>394.52499999999998</v>
      </c>
      <c r="CE52" s="165">
        <v>395.57499999999999</v>
      </c>
    </row>
    <row r="53" spans="2:83" x14ac:dyDescent="0.2">
      <c r="B53" s="171" t="s">
        <v>127</v>
      </c>
      <c r="C53" s="327" t="s">
        <v>199</v>
      </c>
      <c r="D53" s="164">
        <v>10933.896281601259</v>
      </c>
      <c r="E53" s="70">
        <v>9743.9927334724707</v>
      </c>
      <c r="F53" s="70">
        <v>9836.5463200581489</v>
      </c>
      <c r="G53" s="70">
        <v>8583.7590815358199</v>
      </c>
      <c r="H53" s="70">
        <v>7459.7844987825993</v>
      </c>
      <c r="I53" s="70">
        <v>7655.7666468470998</v>
      </c>
      <c r="J53" s="70">
        <v>7705.0263013982494</v>
      </c>
      <c r="K53" s="70">
        <v>8220.3650591421301</v>
      </c>
      <c r="L53" s="70">
        <v>8960.6366413239703</v>
      </c>
      <c r="M53" s="70">
        <v>8369.7963309448405</v>
      </c>
      <c r="N53" s="70">
        <v>8261.4457893883991</v>
      </c>
      <c r="O53" s="70">
        <v>8127.5010064313401</v>
      </c>
      <c r="P53" s="70">
        <v>5959.9872869116807</v>
      </c>
      <c r="Q53" s="70">
        <v>6264.6126919919998</v>
      </c>
      <c r="R53" s="70">
        <v>6999.4901032056405</v>
      </c>
      <c r="S53" s="165">
        <v>6748.1880000309702</v>
      </c>
      <c r="T53" s="70">
        <f t="shared" si="34"/>
        <v>55.275592089609823</v>
      </c>
      <c r="U53" s="70">
        <f t="shared" si="34"/>
        <v>55.356877090214439</v>
      </c>
      <c r="V53" s="70">
        <f t="shared" si="34"/>
        <v>52.608915377927183</v>
      </c>
      <c r="W53" s="70">
        <f t="shared" si="34"/>
        <v>41.650880668757694</v>
      </c>
      <c r="X53" s="70">
        <f t="shared" si="34"/>
        <v>37.280166443849978</v>
      </c>
      <c r="Y53" s="70">
        <f t="shared" si="34"/>
        <v>37.321919344055935</v>
      </c>
      <c r="Z53" s="70">
        <f t="shared" si="34"/>
        <v>37.0191145088884</v>
      </c>
      <c r="AA53" s="70">
        <f t="shared" si="34"/>
        <v>40.473760088789888</v>
      </c>
      <c r="AB53" s="70">
        <f t="shared" si="34"/>
        <v>43.899001073203465</v>
      </c>
      <c r="AC53" s="70">
        <f t="shared" si="34"/>
        <v>39.887754369568917</v>
      </c>
      <c r="AD53" s="70">
        <f t="shared" si="34"/>
        <v>37.798702645674581</v>
      </c>
      <c r="AE53" s="70">
        <f t="shared" si="34"/>
        <v>36.187853919283398</v>
      </c>
      <c r="AF53" s="70">
        <f t="shared" si="34"/>
        <v>33.968270736689163</v>
      </c>
      <c r="AG53" s="70">
        <f t="shared" si="34"/>
        <v>34.480750371303095</v>
      </c>
      <c r="AH53" s="70">
        <f t="shared" si="34"/>
        <v>33.902983813318826</v>
      </c>
      <c r="AI53" s="165">
        <f t="shared" si="34"/>
        <v>35.176859400899573</v>
      </c>
      <c r="AJ53" s="70">
        <f t="shared" si="35"/>
        <v>45.567394380501185</v>
      </c>
      <c r="AK53" s="70">
        <f t="shared" si="35"/>
        <v>42.122523434442755</v>
      </c>
      <c r="AL53" s="70">
        <f t="shared" si="35"/>
        <v>42.321378165249641</v>
      </c>
      <c r="AM53" s="70">
        <f t="shared" si="35"/>
        <v>36.368007971764939</v>
      </c>
      <c r="AN53" s="70">
        <f t="shared" si="35"/>
        <v>32.14731522853954</v>
      </c>
      <c r="AO53" s="70">
        <f t="shared" si="35"/>
        <v>33.034591787905505</v>
      </c>
      <c r="AP53" s="70">
        <f t="shared" si="35"/>
        <v>33.72740775398664</v>
      </c>
      <c r="AQ53" s="70">
        <f t="shared" si="35"/>
        <v>36.498457361048416</v>
      </c>
      <c r="AR53" s="70">
        <f t="shared" si="35"/>
        <v>39.095273304205797</v>
      </c>
      <c r="AS53" s="70">
        <f t="shared" si="35"/>
        <v>35.74163053675602</v>
      </c>
      <c r="AT53" s="70">
        <f t="shared" si="35"/>
        <v>34.390449742484748</v>
      </c>
      <c r="AU53" s="70">
        <f t="shared" si="35"/>
        <v>33.343593872538833</v>
      </c>
      <c r="AV53" s="70">
        <f t="shared" si="35"/>
        <v>25.475474618130711</v>
      </c>
      <c r="AW53" s="70">
        <f t="shared" si="35"/>
        <v>26.757555545080617</v>
      </c>
      <c r="AX53" s="70">
        <f t="shared" si="35"/>
        <v>29.207135836451663</v>
      </c>
      <c r="AY53" s="70">
        <f t="shared" si="35"/>
        <v>28.196753368979298</v>
      </c>
      <c r="AZ53" s="164">
        <v>197806.95001648852</v>
      </c>
      <c r="BA53" s="70">
        <v>176021.35896489973</v>
      </c>
      <c r="BB53" s="70">
        <v>186974.89293202976</v>
      </c>
      <c r="BC53" s="70">
        <v>206088.297383217</v>
      </c>
      <c r="BD53" s="70">
        <v>200100.62213692779</v>
      </c>
      <c r="BE53" s="70">
        <v>205127.89217166541</v>
      </c>
      <c r="BF53" s="70">
        <v>208136.42907499179</v>
      </c>
      <c r="BG53" s="70">
        <v>203103.5673757167</v>
      </c>
      <c r="BH53" s="70">
        <v>204119.37452475799</v>
      </c>
      <c r="BI53" s="70">
        <v>209833.73125989534</v>
      </c>
      <c r="BJ53" s="70">
        <v>218564.26837797253</v>
      </c>
      <c r="BK53" s="70">
        <v>224591.95907443532</v>
      </c>
      <c r="BL53" s="70">
        <v>175457.48304679792</v>
      </c>
      <c r="BM53" s="70">
        <v>181684.34922477146</v>
      </c>
      <c r="BN53" s="70">
        <v>206456.46240894831</v>
      </c>
      <c r="BO53" s="165">
        <v>191836</v>
      </c>
      <c r="BP53" s="70">
        <v>239.95</v>
      </c>
      <c r="BQ53" s="70">
        <v>231.32499999999999</v>
      </c>
      <c r="BR53" s="70">
        <v>232.42500000000001</v>
      </c>
      <c r="BS53" s="70">
        <v>236.02500000000001</v>
      </c>
      <c r="BT53" s="70">
        <v>232.04999999999998</v>
      </c>
      <c r="BU53" s="70">
        <v>231.75</v>
      </c>
      <c r="BV53" s="70">
        <v>228.45000000000002</v>
      </c>
      <c r="BW53" s="70">
        <v>225.22500000000002</v>
      </c>
      <c r="BX53" s="70">
        <v>229.20000000000002</v>
      </c>
      <c r="BY53" s="70">
        <v>234.17500000000001</v>
      </c>
      <c r="BZ53" s="70">
        <v>240.22500000000002</v>
      </c>
      <c r="CA53" s="70">
        <v>243.75</v>
      </c>
      <c r="CB53" s="70">
        <v>233.95000000000002</v>
      </c>
      <c r="CC53" s="70">
        <v>234.125</v>
      </c>
      <c r="CD53" s="70">
        <v>239.65</v>
      </c>
      <c r="CE53" s="165">
        <v>239.32499999999999</v>
      </c>
    </row>
    <row r="54" spans="2:83" x14ac:dyDescent="0.2">
      <c r="B54" s="171" t="s">
        <v>128</v>
      </c>
      <c r="C54" s="327" t="s">
        <v>29</v>
      </c>
      <c r="D54" s="164">
        <v>4275.2889449763325</v>
      </c>
      <c r="E54" s="70">
        <v>4063.1518498475184</v>
      </c>
      <c r="F54" s="70">
        <v>4258.3920123485932</v>
      </c>
      <c r="G54" s="70">
        <v>4267.9850501274323</v>
      </c>
      <c r="H54" s="70">
        <v>3920.0294504898698</v>
      </c>
      <c r="I54" s="70">
        <v>3864.3671816164415</v>
      </c>
      <c r="J54" s="70">
        <v>3650.1275836323384</v>
      </c>
      <c r="K54" s="70">
        <v>3648.5448716468663</v>
      </c>
      <c r="L54" s="70">
        <v>3540.3560408569078</v>
      </c>
      <c r="M54" s="70">
        <v>3473.1895526798635</v>
      </c>
      <c r="N54" s="70">
        <v>3419.8606624362683</v>
      </c>
      <c r="O54" s="70">
        <v>3431.087458533163</v>
      </c>
      <c r="P54" s="70">
        <v>3166.8681321342774</v>
      </c>
      <c r="Q54" s="70">
        <v>3099.0389926977768</v>
      </c>
      <c r="R54" s="70">
        <v>2913.8711192495189</v>
      </c>
      <c r="S54" s="165">
        <v>2858.7372746432352</v>
      </c>
      <c r="T54" s="70">
        <f t="shared" si="34"/>
        <v>2.4362740900545727</v>
      </c>
      <c r="U54" s="70">
        <f t="shared" si="34"/>
        <v>2.3339465931880854</v>
      </c>
      <c r="V54" s="70">
        <f t="shared" si="34"/>
        <v>2.3479036437329275</v>
      </c>
      <c r="W54" s="70">
        <f t="shared" si="34"/>
        <v>2.2552931308032909</v>
      </c>
      <c r="X54" s="70">
        <f t="shared" si="34"/>
        <v>2.0550513685758802</v>
      </c>
      <c r="Y54" s="70">
        <f t="shared" si="34"/>
        <v>1.9407934913898102</v>
      </c>
      <c r="Z54" s="70">
        <f t="shared" si="34"/>
        <v>1.7547475878569427</v>
      </c>
      <c r="AA54" s="70">
        <f t="shared" si="34"/>
        <v>1.6673913009573746</v>
      </c>
      <c r="AB54" s="70">
        <f t="shared" si="34"/>
        <v>1.5639182690337416</v>
      </c>
      <c r="AC54" s="70">
        <f t="shared" si="34"/>
        <v>1.5079752398362818</v>
      </c>
      <c r="AD54" s="70">
        <f t="shared" si="34"/>
        <v>1.4430698192861577</v>
      </c>
      <c r="AE54" s="70">
        <f t="shared" si="34"/>
        <v>1.3891906732767136</v>
      </c>
      <c r="AF54" s="70">
        <f t="shared" si="34"/>
        <v>1.2898735338289862</v>
      </c>
      <c r="AG54" s="70">
        <f t="shared" si="34"/>
        <v>1.1886464210951544</v>
      </c>
      <c r="AH54" s="70">
        <f t="shared" si="34"/>
        <v>1.1078955662690189</v>
      </c>
      <c r="AI54" s="165">
        <f t="shared" si="34"/>
        <v>1.0719045488487817</v>
      </c>
      <c r="AJ54" s="70">
        <f t="shared" si="35"/>
        <v>2.3627234114736777</v>
      </c>
      <c r="AK54" s="70">
        <f t="shared" si="35"/>
        <v>2.2432241207130335</v>
      </c>
      <c r="AL54" s="70">
        <f t="shared" si="35"/>
        <v>2.3027359437339463</v>
      </c>
      <c r="AM54" s="70">
        <f t="shared" si="35"/>
        <v>2.2333778388945227</v>
      </c>
      <c r="AN54" s="70">
        <f t="shared" si="35"/>
        <v>2.021232814102051</v>
      </c>
      <c r="AO54" s="70">
        <f t="shared" si="35"/>
        <v>1.9550577666783573</v>
      </c>
      <c r="AP54" s="70">
        <f t="shared" si="35"/>
        <v>1.7999100488830289</v>
      </c>
      <c r="AQ54" s="70">
        <f t="shared" si="35"/>
        <v>1.7601162003217072</v>
      </c>
      <c r="AR54" s="70">
        <f t="shared" si="35"/>
        <v>1.6604824017620488</v>
      </c>
      <c r="AS54" s="70">
        <f t="shared" si="35"/>
        <v>1.5920559928858111</v>
      </c>
      <c r="AT54" s="70">
        <f t="shared" si="35"/>
        <v>1.5401655801464873</v>
      </c>
      <c r="AU54" s="70">
        <f t="shared" si="35"/>
        <v>1.5343040619488715</v>
      </c>
      <c r="AV54" s="70">
        <f t="shared" si="35"/>
        <v>1.4448874232684825</v>
      </c>
      <c r="AW54" s="70">
        <f t="shared" si="35"/>
        <v>1.3925761628011939</v>
      </c>
      <c r="AX54" s="70">
        <f t="shared" si="35"/>
        <v>1.2416623497387957</v>
      </c>
      <c r="AY54" s="70">
        <f t="shared" si="35"/>
        <v>1.2005447986910947</v>
      </c>
      <c r="AZ54" s="164">
        <v>1754847.2737238551</v>
      </c>
      <c r="BA54" s="70">
        <v>1740893.2413904991</v>
      </c>
      <c r="BB54" s="70">
        <v>1813699.6480733699</v>
      </c>
      <c r="BC54" s="70">
        <v>1892430.2973455433</v>
      </c>
      <c r="BD54" s="70">
        <v>1907509.2284463875</v>
      </c>
      <c r="BE54" s="70">
        <v>1991127.4428528468</v>
      </c>
      <c r="BF54" s="70">
        <v>2080143.9528349522</v>
      </c>
      <c r="BG54" s="70">
        <v>2188175.546766954</v>
      </c>
      <c r="BH54" s="70">
        <v>2263773.0570436376</v>
      </c>
      <c r="BI54" s="70">
        <v>2303213.9128868864</v>
      </c>
      <c r="BJ54" s="70">
        <v>2369851.1442280514</v>
      </c>
      <c r="BK54" s="70">
        <v>2469846.310183025</v>
      </c>
      <c r="BL54" s="70">
        <v>2455177.2317813495</v>
      </c>
      <c r="BM54" s="70">
        <v>2607200.0366959334</v>
      </c>
      <c r="BN54" s="70">
        <v>2630095.4782790183</v>
      </c>
      <c r="BO54" s="165">
        <v>2666970</v>
      </c>
      <c r="BP54" s="70">
        <v>1809.4749999999997</v>
      </c>
      <c r="BQ54" s="70">
        <v>1811.3000000000002</v>
      </c>
      <c r="BR54" s="70">
        <v>1849.2750000000001</v>
      </c>
      <c r="BS54" s="70">
        <v>1911</v>
      </c>
      <c r="BT54" s="70">
        <v>1939.4249999999997</v>
      </c>
      <c r="BU54" s="70">
        <v>1976.6000000000001</v>
      </c>
      <c r="BV54" s="70">
        <v>2027.95</v>
      </c>
      <c r="BW54" s="70">
        <v>2072.8999999999996</v>
      </c>
      <c r="BX54" s="70">
        <v>2132.1249999999995</v>
      </c>
      <c r="BY54" s="70">
        <v>2181.5749999999998</v>
      </c>
      <c r="BZ54" s="70">
        <v>2220.4500000000003</v>
      </c>
      <c r="CA54" s="70">
        <v>2236.2499999999995</v>
      </c>
      <c r="CB54" s="70">
        <v>2191.7749999999996</v>
      </c>
      <c r="CC54" s="70">
        <v>2225.4</v>
      </c>
      <c r="CD54" s="70">
        <v>2346.75</v>
      </c>
      <c r="CE54" s="165">
        <v>2381.2000000000003</v>
      </c>
    </row>
    <row r="55" spans="2:83" x14ac:dyDescent="0.2">
      <c r="B55" s="171" t="s">
        <v>129</v>
      </c>
      <c r="C55" s="327" t="s">
        <v>26</v>
      </c>
      <c r="D55" s="164">
        <v>587.25267824906075</v>
      </c>
      <c r="E55" s="70">
        <v>556.23445933252515</v>
      </c>
      <c r="F55" s="70">
        <v>574.24977315370472</v>
      </c>
      <c r="G55" s="70">
        <v>512.19894046445506</v>
      </c>
      <c r="H55" s="70">
        <v>521.777469926751</v>
      </c>
      <c r="I55" s="70">
        <v>455.96998223853689</v>
      </c>
      <c r="J55" s="70">
        <v>427.11180525941933</v>
      </c>
      <c r="K55" s="70">
        <v>421.37109930675734</v>
      </c>
      <c r="L55" s="70">
        <v>412.32623291052107</v>
      </c>
      <c r="M55" s="70">
        <v>394.99525101513825</v>
      </c>
      <c r="N55" s="70">
        <v>385.08320071104436</v>
      </c>
      <c r="O55" s="70">
        <v>412.53723633184626</v>
      </c>
      <c r="P55" s="70">
        <v>398.14218341591936</v>
      </c>
      <c r="Q55" s="70">
        <v>393.28614586254196</v>
      </c>
      <c r="R55" s="70">
        <v>366.72105779371884</v>
      </c>
      <c r="S55" s="165">
        <v>363.17362452059575</v>
      </c>
      <c r="T55" s="70">
        <f t="shared" si="34"/>
        <v>0.56832243918547309</v>
      </c>
      <c r="U55" s="70">
        <f t="shared" si="34"/>
        <v>0.53300902932677063</v>
      </c>
      <c r="V55" s="70">
        <f t="shared" si="34"/>
        <v>0.54691824101123565</v>
      </c>
      <c r="W55" s="70">
        <f t="shared" si="34"/>
        <v>0.49016974886026793</v>
      </c>
      <c r="X55" s="70">
        <f t="shared" si="34"/>
        <v>0.4964929045585989</v>
      </c>
      <c r="Y55" s="70">
        <f t="shared" si="34"/>
        <v>0.43298146849611868</v>
      </c>
      <c r="Z55" s="70">
        <f t="shared" si="34"/>
        <v>0.404384056455521</v>
      </c>
      <c r="AA55" s="70">
        <f t="shared" si="34"/>
        <v>0.39336844976175955</v>
      </c>
      <c r="AB55" s="70">
        <f t="shared" si="34"/>
        <v>0.37806783272793021</v>
      </c>
      <c r="AC55" s="70">
        <f t="shared" si="34"/>
        <v>0.35838369133783782</v>
      </c>
      <c r="AD55" s="70">
        <f t="shared" si="34"/>
        <v>0.34708174095638633</v>
      </c>
      <c r="AE55" s="70">
        <f t="shared" si="34"/>
        <v>0.37134950012750906</v>
      </c>
      <c r="AF55" s="70">
        <f t="shared" si="34"/>
        <v>0.37307261701877564</v>
      </c>
      <c r="AG55" s="70">
        <f t="shared" si="34"/>
        <v>0.35838845074118869</v>
      </c>
      <c r="AH55" s="70">
        <f t="shared" si="34"/>
        <v>0.33099430583765865</v>
      </c>
      <c r="AI55" s="165">
        <f t="shared" si="34"/>
        <v>0.32432847834119277</v>
      </c>
      <c r="AJ55" s="70">
        <f t="shared" si="35"/>
        <v>0.43439061931286399</v>
      </c>
      <c r="AK55" s="70">
        <f t="shared" si="35"/>
        <v>0.41983127732849662</v>
      </c>
      <c r="AL55" s="70">
        <f t="shared" si="35"/>
        <v>0.43550785746256743</v>
      </c>
      <c r="AM55" s="70">
        <f t="shared" si="35"/>
        <v>0.38678417252365871</v>
      </c>
      <c r="AN55" s="70">
        <f t="shared" si="35"/>
        <v>0.3911595254056644</v>
      </c>
      <c r="AO55" s="70">
        <f t="shared" si="35"/>
        <v>0.33813751255198421</v>
      </c>
      <c r="AP55" s="70">
        <f t="shared" si="35"/>
        <v>0.31272486702379187</v>
      </c>
      <c r="AQ55" s="70">
        <f t="shared" si="35"/>
        <v>0.3017174869282046</v>
      </c>
      <c r="AR55" s="70">
        <f t="shared" si="35"/>
        <v>0.28701533684429981</v>
      </c>
      <c r="AS55" s="70">
        <f t="shared" si="35"/>
        <v>0.27015149252980303</v>
      </c>
      <c r="AT55" s="70">
        <f t="shared" si="35"/>
        <v>0.260900896499632</v>
      </c>
      <c r="AU55" s="70">
        <f t="shared" si="35"/>
        <v>0.27758321619718151</v>
      </c>
      <c r="AV55" s="70">
        <f t="shared" si="35"/>
        <v>0.26848436934836173</v>
      </c>
      <c r="AW55" s="70">
        <f t="shared" si="35"/>
        <v>0.26213833624111305</v>
      </c>
      <c r="AX55" s="70">
        <f t="shared" si="35"/>
        <v>0.24113693963290292</v>
      </c>
      <c r="AY55" s="70">
        <f t="shared" si="35"/>
        <v>0.23619128494957858</v>
      </c>
      <c r="AZ55" s="164">
        <v>1033308.9770143841</v>
      </c>
      <c r="BA55" s="70">
        <v>1043574.1774113844</v>
      </c>
      <c r="BB55" s="70">
        <v>1049973.7073898539</v>
      </c>
      <c r="BC55" s="70">
        <v>1044941.9648099642</v>
      </c>
      <c r="BD55" s="70">
        <v>1050926.337790529</v>
      </c>
      <c r="BE55" s="70">
        <v>1053093.5280492825</v>
      </c>
      <c r="BF55" s="70">
        <v>1056203.3750863227</v>
      </c>
      <c r="BG55" s="70">
        <v>1071186.8213171579</v>
      </c>
      <c r="BH55" s="70">
        <v>1090614.4274042069</v>
      </c>
      <c r="BI55" s="70">
        <v>1102157.4378583755</v>
      </c>
      <c r="BJ55" s="70">
        <v>1109488.5016133224</v>
      </c>
      <c r="BK55" s="70">
        <v>1110913.6707877477</v>
      </c>
      <c r="BL55" s="70">
        <v>1067197.551504784</v>
      </c>
      <c r="BM55" s="70">
        <v>1097373.9389458026</v>
      </c>
      <c r="BN55" s="70">
        <v>1107937.6633554019</v>
      </c>
      <c r="BO55" s="165">
        <v>1119771</v>
      </c>
      <c r="BP55" s="70">
        <v>1351.8999999999999</v>
      </c>
      <c r="BQ55" s="70">
        <v>1324.9</v>
      </c>
      <c r="BR55" s="70">
        <v>1318.5749999999998</v>
      </c>
      <c r="BS55" s="70">
        <v>1324.25</v>
      </c>
      <c r="BT55" s="70">
        <v>1333.9250000000002</v>
      </c>
      <c r="BU55" s="70">
        <v>1348.4749999999999</v>
      </c>
      <c r="BV55" s="70">
        <v>1365.7750000000001</v>
      </c>
      <c r="BW55" s="70">
        <v>1396.575</v>
      </c>
      <c r="BX55" s="70">
        <v>1436.6</v>
      </c>
      <c r="BY55" s="70">
        <v>1462.125</v>
      </c>
      <c r="BZ55" s="70">
        <v>1475.9749999999999</v>
      </c>
      <c r="CA55" s="70">
        <v>1486.175</v>
      </c>
      <c r="CB55" s="70">
        <v>1482.9250000000002</v>
      </c>
      <c r="CC55" s="70">
        <v>1500.3000000000002</v>
      </c>
      <c r="CD55" s="70">
        <v>1520.8000000000002</v>
      </c>
      <c r="CE55" s="165">
        <v>1537.625</v>
      </c>
    </row>
    <row r="56" spans="2:83" x14ac:dyDescent="0.2">
      <c r="B56" s="171" t="s">
        <v>303</v>
      </c>
      <c r="C56" s="327" t="s">
        <v>302</v>
      </c>
      <c r="D56" s="164">
        <v>11446.823771318281</v>
      </c>
      <c r="E56" s="70">
        <v>11402.796313645775</v>
      </c>
      <c r="F56" s="70">
        <v>11195.753631492498</v>
      </c>
      <c r="G56" s="70">
        <v>10454.44326190731</v>
      </c>
      <c r="H56" s="70">
        <v>10062.4415307735</v>
      </c>
      <c r="I56" s="70">
        <v>9968.9754165335635</v>
      </c>
      <c r="J56" s="70">
        <v>9871.054553245589</v>
      </c>
      <c r="K56" s="70">
        <v>10019.190309898264</v>
      </c>
      <c r="L56" s="70">
        <v>9757.0084827383162</v>
      </c>
      <c r="M56" s="70">
        <v>9601.7868402844033</v>
      </c>
      <c r="N56" s="70">
        <v>9230.0143238408</v>
      </c>
      <c r="O56" s="70">
        <v>8939.9064471107649</v>
      </c>
      <c r="P56" s="70">
        <v>8344.9804332583644</v>
      </c>
      <c r="Q56" s="70">
        <v>8358.8281861477881</v>
      </c>
      <c r="R56" s="70">
        <v>7461.6048181323513</v>
      </c>
      <c r="S56" s="165">
        <v>7396.2774845417589</v>
      </c>
      <c r="T56" s="70" t="s">
        <v>244</v>
      </c>
      <c r="U56" s="70" t="s">
        <v>244</v>
      </c>
      <c r="V56" s="70" t="s">
        <v>244</v>
      </c>
      <c r="W56" s="70" t="s">
        <v>244</v>
      </c>
      <c r="X56" s="70" t="s">
        <v>244</v>
      </c>
      <c r="Y56" s="70" t="s">
        <v>244</v>
      </c>
      <c r="Z56" s="70" t="s">
        <v>244</v>
      </c>
      <c r="AA56" s="70" t="s">
        <v>244</v>
      </c>
      <c r="AB56" s="70" t="s">
        <v>244</v>
      </c>
      <c r="AC56" s="70" t="s">
        <v>244</v>
      </c>
      <c r="AD56" s="70" t="s">
        <v>244</v>
      </c>
      <c r="AE56" s="70" t="s">
        <v>244</v>
      </c>
      <c r="AF56" s="70" t="s">
        <v>244</v>
      </c>
      <c r="AG56" s="70" t="s">
        <v>244</v>
      </c>
      <c r="AH56" s="70" t="s">
        <v>244</v>
      </c>
      <c r="AI56" s="165" t="s">
        <v>244</v>
      </c>
      <c r="AJ56" s="70" t="s">
        <v>244</v>
      </c>
      <c r="AK56" s="70" t="s">
        <v>244</v>
      </c>
      <c r="AL56" s="70" t="s">
        <v>244</v>
      </c>
      <c r="AM56" s="70" t="s">
        <v>244</v>
      </c>
      <c r="AN56" s="70" t="s">
        <v>244</v>
      </c>
      <c r="AO56" s="70" t="s">
        <v>244</v>
      </c>
      <c r="AP56" s="70" t="s">
        <v>244</v>
      </c>
      <c r="AQ56" s="70" t="s">
        <v>244</v>
      </c>
      <c r="AR56" s="70" t="s">
        <v>244</v>
      </c>
      <c r="AS56" s="70" t="s">
        <v>244</v>
      </c>
      <c r="AT56" s="70" t="s">
        <v>244</v>
      </c>
      <c r="AU56" s="70" t="s">
        <v>244</v>
      </c>
      <c r="AV56" s="70" t="s">
        <v>244</v>
      </c>
      <c r="AW56" s="70" t="s">
        <v>244</v>
      </c>
      <c r="AX56" s="70" t="s">
        <v>244</v>
      </c>
      <c r="AY56" s="70" t="s">
        <v>244</v>
      </c>
      <c r="AZ56" s="164">
        <v>60587.029262834563</v>
      </c>
      <c r="BA56" s="70">
        <v>59354.633667353977</v>
      </c>
      <c r="BB56" s="70">
        <v>59189.913518417081</v>
      </c>
      <c r="BC56" s="70">
        <v>59939.436672393582</v>
      </c>
      <c r="BD56" s="70">
        <v>60459.364218401373</v>
      </c>
      <c r="BE56" s="70">
        <v>60393.724689748247</v>
      </c>
      <c r="BF56" s="70">
        <v>61822.446564942693</v>
      </c>
      <c r="BG56" s="70">
        <v>62299.367317717777</v>
      </c>
      <c r="BH56" s="70">
        <v>62511.236213372875</v>
      </c>
      <c r="BI56" s="70">
        <v>64220.07140892536</v>
      </c>
      <c r="BJ56" s="70">
        <v>64245.044956193749</v>
      </c>
      <c r="BK56" s="70">
        <v>64679.993814527777</v>
      </c>
      <c r="BL56" s="70">
        <v>61443.469095848188</v>
      </c>
      <c r="BM56" s="70">
        <v>63106.097240118761</v>
      </c>
      <c r="BN56" s="70">
        <v>65857.6649175645</v>
      </c>
      <c r="BO56" s="165">
        <v>66873</v>
      </c>
      <c r="BP56" s="70">
        <v>99.3</v>
      </c>
      <c r="BQ56" s="70">
        <v>100.22500000000001</v>
      </c>
      <c r="BR56" s="70">
        <v>99.9</v>
      </c>
      <c r="BS56" s="70">
        <v>98.600000000000009</v>
      </c>
      <c r="BT56" s="70">
        <v>102.07499999999999</v>
      </c>
      <c r="BU56" s="70">
        <v>106.6</v>
      </c>
      <c r="BV56" s="70">
        <v>109.85000000000001</v>
      </c>
      <c r="BW56" s="70">
        <v>112.64999999999999</v>
      </c>
      <c r="BX56" s="70">
        <v>113.95</v>
      </c>
      <c r="BY56" s="70">
        <v>118.10000000000001</v>
      </c>
      <c r="BZ56" s="70">
        <v>119.2</v>
      </c>
      <c r="CA56" s="70">
        <v>120.15</v>
      </c>
      <c r="CB56" s="70">
        <v>118.02500000000001</v>
      </c>
      <c r="CC56" s="70">
        <v>117.25000000000001</v>
      </c>
      <c r="CD56" s="70">
        <v>121.32499999999999</v>
      </c>
      <c r="CE56" s="231">
        <v>121.375</v>
      </c>
    </row>
    <row r="57" spans="2:83" x14ac:dyDescent="0.2">
      <c r="B57" s="172" t="s">
        <v>130</v>
      </c>
      <c r="C57" s="212" t="s">
        <v>30</v>
      </c>
      <c r="D57" s="324">
        <v>67717.3912720847</v>
      </c>
      <c r="E57" s="160">
        <v>62277.440891930135</v>
      </c>
      <c r="F57" s="160">
        <v>68399.515908096349</v>
      </c>
      <c r="G57" s="160">
        <v>63038.315623160466</v>
      </c>
      <c r="H57" s="160">
        <v>59484.612598078238</v>
      </c>
      <c r="I57" s="160">
        <v>58076.111754123893</v>
      </c>
      <c r="J57" s="160">
        <v>56563.955117091697</v>
      </c>
      <c r="K57" s="160">
        <v>57086.716271539794</v>
      </c>
      <c r="L57" s="160">
        <v>58024.947486807599</v>
      </c>
      <c r="M57" s="160">
        <v>56508.015557691862</v>
      </c>
      <c r="N57" s="160">
        <v>55635.150551618011</v>
      </c>
      <c r="O57" s="160">
        <v>54183.589195577508</v>
      </c>
      <c r="P57" s="160">
        <v>48613.090333459768</v>
      </c>
      <c r="Q57" s="160">
        <v>50778.337580412917</v>
      </c>
      <c r="R57" s="160">
        <v>49090.024485188638</v>
      </c>
      <c r="S57" s="161">
        <v>47600.628573262635</v>
      </c>
      <c r="T57" s="160">
        <f t="shared" ref="T57:AI57" si="36">(D57*1000)/AZ57</f>
        <v>14.040844272928014</v>
      </c>
      <c r="U57" s="160">
        <f t="shared" si="36"/>
        <v>13.486840346525151</v>
      </c>
      <c r="V57" s="160">
        <f t="shared" si="36"/>
        <v>14.007129332814891</v>
      </c>
      <c r="W57" s="160">
        <f t="shared" si="36"/>
        <v>12.513330134083294</v>
      </c>
      <c r="X57" s="160">
        <f t="shared" si="36"/>
        <v>11.857049633109426</v>
      </c>
      <c r="Y57" s="160">
        <f t="shared" si="36"/>
        <v>11.446070038580627</v>
      </c>
      <c r="Z57" s="160">
        <f t="shared" si="36"/>
        <v>10.89785308753965</v>
      </c>
      <c r="AA57" s="160">
        <f t="shared" si="36"/>
        <v>10.534005773007774</v>
      </c>
      <c r="AB57" s="160">
        <f t="shared" si="36"/>
        <v>10.461320301273243</v>
      </c>
      <c r="AC57" s="160">
        <f t="shared" si="36"/>
        <v>10.00522066663064</v>
      </c>
      <c r="AD57" s="160">
        <f t="shared" si="36"/>
        <v>9.6667177297597195</v>
      </c>
      <c r="AE57" s="160">
        <f t="shared" si="36"/>
        <v>9.1804366968099007</v>
      </c>
      <c r="AF57" s="160">
        <f t="shared" si="36"/>
        <v>8.4051684321630979</v>
      </c>
      <c r="AG57" s="160">
        <f t="shared" si="36"/>
        <v>8.2874696440535889</v>
      </c>
      <c r="AH57" s="160">
        <f t="shared" si="36"/>
        <v>7.8966872030602007</v>
      </c>
      <c r="AI57" s="161">
        <f t="shared" si="36"/>
        <v>7.6700560411468306</v>
      </c>
      <c r="AJ57" s="160">
        <f t="shared" ref="AJ57:AY57" si="37">(D57*1000)/(BP57*1000)</f>
        <v>14.68549583828085</v>
      </c>
      <c r="AK57" s="160">
        <f t="shared" si="37"/>
        <v>13.785438342476441</v>
      </c>
      <c r="AL57" s="160">
        <f t="shared" si="37"/>
        <v>15.039967436941931</v>
      </c>
      <c r="AM57" s="160">
        <f t="shared" si="37"/>
        <v>13.550361794688575</v>
      </c>
      <c r="AN57" s="160">
        <f t="shared" si="37"/>
        <v>12.688358906402504</v>
      </c>
      <c r="AO57" s="160">
        <f t="shared" si="37"/>
        <v>12.262498324904881</v>
      </c>
      <c r="AP57" s="160">
        <f t="shared" si="37"/>
        <v>11.770915036644542</v>
      </c>
      <c r="AQ57" s="160">
        <f t="shared" si="37"/>
        <v>11.703793602734898</v>
      </c>
      <c r="AR57" s="160">
        <f t="shared" si="37"/>
        <v>11.663774922973305</v>
      </c>
      <c r="AS57" s="160">
        <f t="shared" si="37"/>
        <v>11.079351323979347</v>
      </c>
      <c r="AT57" s="160">
        <f t="shared" si="37"/>
        <v>10.727433222775225</v>
      </c>
      <c r="AU57" s="160">
        <f t="shared" si="37"/>
        <v>10.380793393282534</v>
      </c>
      <c r="AV57" s="160">
        <f t="shared" si="37"/>
        <v>9.4341225976556427</v>
      </c>
      <c r="AW57" s="160">
        <f t="shared" si="37"/>
        <v>9.7315192495892369</v>
      </c>
      <c r="AX57" s="161">
        <f t="shared" si="37"/>
        <v>9.0902402616870628</v>
      </c>
      <c r="AY57" s="161">
        <f t="shared" si="37"/>
        <v>8.7153502706597994</v>
      </c>
      <c r="AZ57" s="160">
        <v>4822886</v>
      </c>
      <c r="BA57" s="160">
        <v>4617645</v>
      </c>
      <c r="BB57" s="160">
        <v>4883193</v>
      </c>
      <c r="BC57" s="160">
        <v>5037693</v>
      </c>
      <c r="BD57" s="160">
        <v>5016814</v>
      </c>
      <c r="BE57" s="160">
        <v>5073891</v>
      </c>
      <c r="BF57" s="160">
        <v>5190376</v>
      </c>
      <c r="BG57" s="160">
        <v>5419279</v>
      </c>
      <c r="BH57" s="160">
        <v>5546618</v>
      </c>
      <c r="BI57" s="160">
        <v>5647853</v>
      </c>
      <c r="BJ57" s="160">
        <v>5755330</v>
      </c>
      <c r="BK57" s="160">
        <v>5902071</v>
      </c>
      <c r="BL57" s="160">
        <v>5783714</v>
      </c>
      <c r="BM57" s="160">
        <v>6127122</v>
      </c>
      <c r="BN57" s="160">
        <v>6216534</v>
      </c>
      <c r="BO57" s="160">
        <v>6206034</v>
      </c>
      <c r="BP57" s="160">
        <v>4611.1750000000002</v>
      </c>
      <c r="BQ57" s="160">
        <v>4517.625</v>
      </c>
      <c r="BR57" s="160">
        <v>4547.8499999999995</v>
      </c>
      <c r="BS57" s="160">
        <v>4652.1500000000005</v>
      </c>
      <c r="BT57" s="160">
        <v>4688.125</v>
      </c>
      <c r="BU57" s="160">
        <v>4736.0750000000007</v>
      </c>
      <c r="BV57" s="160">
        <v>4805.4000000000005</v>
      </c>
      <c r="BW57" s="160">
        <v>4877.6249999999991</v>
      </c>
      <c r="BX57" s="160">
        <v>4974.8</v>
      </c>
      <c r="BY57" s="160">
        <v>5100.3</v>
      </c>
      <c r="BZ57" s="160">
        <v>5186.25</v>
      </c>
      <c r="CA57" s="160">
        <v>5219.5999999999995</v>
      </c>
      <c r="CB57" s="160">
        <v>5152.8999999999996</v>
      </c>
      <c r="CC57" s="160">
        <v>5217.9250000000002</v>
      </c>
      <c r="CD57" s="160">
        <v>5400.3</v>
      </c>
      <c r="CE57" s="161">
        <v>5461.7000000000007</v>
      </c>
    </row>
    <row r="58" spans="2:83" x14ac:dyDescent="0.2">
      <c r="D58" s="188"/>
      <c r="E58" s="188"/>
      <c r="F58" s="188"/>
      <c r="G58" s="188"/>
      <c r="H58" s="188"/>
      <c r="I58" s="188"/>
      <c r="J58" s="188"/>
      <c r="K58" s="188"/>
      <c r="L58" s="188"/>
      <c r="M58" s="188"/>
      <c r="N58" s="188"/>
      <c r="O58" s="188"/>
      <c r="P58" s="188"/>
      <c r="Q58" s="188"/>
      <c r="R58" s="188"/>
      <c r="S58" s="188"/>
      <c r="BI58" s="188"/>
      <c r="BJ58" s="188"/>
      <c r="BK58" s="188"/>
    </row>
    <row r="59" spans="2:83" x14ac:dyDescent="0.2">
      <c r="AZ59" s="188"/>
      <c r="BA59" s="188"/>
      <c r="BB59" s="188"/>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row>
    <row r="60" spans="2:83" ht="15" x14ac:dyDescent="0.25">
      <c r="B60" s="121" t="s">
        <v>248</v>
      </c>
      <c r="C60" s="180" t="s">
        <v>245</v>
      </c>
      <c r="BF60" s="186"/>
      <c r="BG60" s="186"/>
      <c r="BH60" s="186"/>
      <c r="BI60" s="186"/>
      <c r="BJ60" s="186"/>
      <c r="BK60" s="186"/>
      <c r="BL60" s="186"/>
      <c r="BM60" s="186"/>
      <c r="BN60" s="186"/>
      <c r="BO60" s="186"/>
    </row>
    <row r="61" spans="2:83" ht="15" x14ac:dyDescent="0.25">
      <c r="B61" s="184" t="s">
        <v>249</v>
      </c>
      <c r="C61" s="183" t="s">
        <v>247</v>
      </c>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BF61" s="186"/>
      <c r="BG61" s="186"/>
      <c r="BH61" s="186"/>
      <c r="BI61" s="186"/>
      <c r="BJ61" s="186"/>
      <c r="BK61" s="186"/>
      <c r="BL61" s="186"/>
      <c r="BM61" s="186"/>
      <c r="BN61" s="186"/>
      <c r="BO61" s="186"/>
    </row>
    <row r="62" spans="2:83" ht="15" x14ac:dyDescent="0.25">
      <c r="B62" s="75" t="s">
        <v>397</v>
      </c>
      <c r="C62" s="75" t="s">
        <v>396</v>
      </c>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U62" s="186"/>
      <c r="BF62" s="186"/>
      <c r="BG62" s="186"/>
      <c r="BH62" s="186"/>
      <c r="BI62" s="186"/>
      <c r="BJ62" s="186"/>
      <c r="BK62" s="186"/>
      <c r="BL62" s="186"/>
      <c r="BM62" s="186"/>
      <c r="BN62" s="186"/>
      <c r="BO62" s="186"/>
    </row>
    <row r="63" spans="2:83" ht="15" x14ac:dyDescent="0.25">
      <c r="B63" s="75"/>
      <c r="G63" s="186"/>
      <c r="H63" s="186"/>
      <c r="I63" s="6"/>
      <c r="J63" s="6"/>
      <c r="K63" s="6"/>
      <c r="L63" s="6"/>
      <c r="M63" s="6"/>
      <c r="N63" s="6"/>
      <c r="O63" s="6"/>
      <c r="P63" s="6"/>
      <c r="Q63" s="6"/>
      <c r="R63" s="6"/>
      <c r="S63" s="6"/>
      <c r="T63" s="6"/>
      <c r="U63" s="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U63" s="186"/>
      <c r="BF63" s="186"/>
      <c r="BG63" s="186"/>
      <c r="BH63" s="186"/>
      <c r="BI63" s="186"/>
      <c r="BJ63" s="186"/>
      <c r="BK63" s="186"/>
      <c r="BL63" s="186"/>
      <c r="BM63" s="186"/>
      <c r="BN63" s="186"/>
      <c r="BO63" s="186"/>
    </row>
    <row r="64" spans="2:83" ht="15" x14ac:dyDescent="0.25">
      <c r="B64" s="78"/>
      <c r="G64" s="186"/>
      <c r="H64" s="186"/>
      <c r="I64" s="6"/>
      <c r="J64" s="6"/>
      <c r="K64" s="6"/>
      <c r="L64" s="6"/>
      <c r="M64" s="6"/>
      <c r="N64" s="6"/>
      <c r="O64" s="6"/>
      <c r="P64" s="6"/>
      <c r="Q64" s="6"/>
      <c r="R64" s="6"/>
      <c r="S64" s="6"/>
      <c r="T64" s="6"/>
      <c r="U64" s="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U64" s="186"/>
      <c r="BF64" s="186"/>
      <c r="BG64" s="186"/>
      <c r="BH64" s="186"/>
      <c r="BI64" s="186"/>
      <c r="BJ64" s="186"/>
      <c r="BK64" s="186"/>
      <c r="BL64" s="186"/>
      <c r="BM64" s="186"/>
      <c r="BN64" s="186"/>
      <c r="BO64" s="186"/>
    </row>
    <row r="65" spans="2:67" ht="15" x14ac:dyDescent="0.25">
      <c r="B65" s="79"/>
      <c r="G65" s="186"/>
      <c r="H65" s="186"/>
      <c r="I65" s="6"/>
      <c r="J65" s="6"/>
      <c r="K65" s="6"/>
      <c r="L65" s="6"/>
      <c r="M65" s="6"/>
      <c r="N65" s="6"/>
      <c r="O65" s="6"/>
      <c r="P65" s="6"/>
      <c r="Q65" s="6"/>
      <c r="R65" s="6"/>
      <c r="S65" s="6"/>
      <c r="T65" s="6"/>
      <c r="U65" s="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U65" s="186"/>
      <c r="BF65" s="186"/>
      <c r="BG65" s="186"/>
      <c r="BH65" s="186"/>
      <c r="BI65" s="186"/>
      <c r="BJ65" s="186"/>
      <c r="BK65" s="186"/>
      <c r="BL65" s="186"/>
      <c r="BM65" s="186"/>
      <c r="BN65" s="186"/>
      <c r="BO65" s="186"/>
    </row>
    <row r="66" spans="2:67" ht="15" x14ac:dyDescent="0.25">
      <c r="B66" s="80"/>
      <c r="G66" s="186"/>
      <c r="H66" s="186"/>
      <c r="I66" s="6"/>
      <c r="J66" s="6"/>
      <c r="K66" s="6"/>
      <c r="L66" s="6"/>
      <c r="M66" s="6"/>
      <c r="N66" s="6"/>
      <c r="O66" s="6"/>
      <c r="P66" s="6"/>
      <c r="Q66" s="6"/>
      <c r="R66" s="6"/>
      <c r="S66" s="6"/>
      <c r="T66" s="6"/>
      <c r="U66" s="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U66" s="186"/>
      <c r="BF66" s="186"/>
      <c r="BG66" s="186"/>
      <c r="BH66" s="186"/>
      <c r="BI66" s="186"/>
      <c r="BJ66" s="186"/>
      <c r="BK66" s="186"/>
      <c r="BL66" s="186"/>
      <c r="BM66" s="186"/>
      <c r="BN66" s="186"/>
      <c r="BO66" s="186"/>
    </row>
    <row r="67" spans="2:67" ht="15" x14ac:dyDescent="0.25">
      <c r="B67" s="80"/>
      <c r="C67" s="80"/>
      <c r="G67" s="186"/>
      <c r="H67" s="186"/>
      <c r="I67" s="6"/>
      <c r="J67" s="6"/>
      <c r="K67" s="6"/>
      <c r="L67" s="6"/>
      <c r="M67" s="6"/>
      <c r="N67" s="6"/>
      <c r="O67" s="6"/>
      <c r="P67" s="6"/>
      <c r="Q67" s="6"/>
      <c r="R67" s="6"/>
      <c r="S67" s="6"/>
      <c r="T67" s="6"/>
      <c r="U67" s="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U67" s="186"/>
      <c r="BF67" s="186"/>
      <c r="BG67" s="186"/>
      <c r="BH67" s="186"/>
      <c r="BI67" s="186"/>
      <c r="BJ67" s="186"/>
      <c r="BK67" s="186"/>
      <c r="BL67" s="186"/>
      <c r="BM67" s="186"/>
      <c r="BN67" s="186"/>
      <c r="BO67" s="186"/>
    </row>
    <row r="68" spans="2:67" ht="15" x14ac:dyDescent="0.25">
      <c r="B68" s="67"/>
      <c r="C68" s="67"/>
      <c r="G68" s="186"/>
      <c r="H68" s="186"/>
      <c r="I68" s="6"/>
      <c r="J68" s="6"/>
      <c r="K68" s="6"/>
      <c r="L68" s="6"/>
      <c r="M68" s="6"/>
      <c r="N68" s="6"/>
      <c r="O68" s="6"/>
      <c r="P68" s="6"/>
      <c r="Q68" s="6"/>
      <c r="R68" s="6"/>
      <c r="S68" s="6"/>
      <c r="T68" s="6"/>
      <c r="U68" s="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U68" s="186"/>
      <c r="BF68" s="186"/>
      <c r="BG68" s="186"/>
      <c r="BH68" s="186"/>
      <c r="BI68" s="186"/>
      <c r="BJ68" s="186"/>
      <c r="BK68" s="186"/>
      <c r="BL68" s="186"/>
      <c r="BM68" s="186"/>
      <c r="BN68" s="186"/>
      <c r="BO68" s="186"/>
    </row>
    <row r="69" spans="2:67" ht="15" x14ac:dyDescent="0.25">
      <c r="B69" s="78" t="s">
        <v>118</v>
      </c>
      <c r="C69" s="78" t="s">
        <v>120</v>
      </c>
      <c r="G69" s="186"/>
      <c r="H69" s="186"/>
      <c r="I69" s="6"/>
      <c r="J69" s="6"/>
      <c r="K69" s="6"/>
      <c r="L69" s="6"/>
      <c r="M69" s="6"/>
      <c r="N69" s="6"/>
      <c r="O69" s="6"/>
      <c r="P69" s="6"/>
      <c r="Q69" s="6"/>
      <c r="R69" s="6"/>
      <c r="S69" s="6"/>
      <c r="T69" s="6"/>
      <c r="U69" s="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U69" s="186"/>
      <c r="BF69" s="186"/>
      <c r="BG69" s="186"/>
      <c r="BH69" s="186"/>
      <c r="BI69" s="186"/>
      <c r="BJ69" s="186"/>
      <c r="BK69" s="186"/>
      <c r="BL69" s="186"/>
      <c r="BM69" s="186"/>
      <c r="BN69" s="186"/>
      <c r="BO69" s="186"/>
    </row>
    <row r="70" spans="2:67" ht="15" x14ac:dyDescent="0.25">
      <c r="B70" s="196">
        <v>45681</v>
      </c>
      <c r="C70" s="196">
        <v>45681</v>
      </c>
      <c r="G70" s="186"/>
      <c r="H70" s="186"/>
      <c r="I70" s="6"/>
      <c r="J70" s="6"/>
      <c r="K70" s="6"/>
      <c r="L70" s="6"/>
      <c r="M70" s="6"/>
      <c r="N70" s="6"/>
      <c r="O70" s="6"/>
      <c r="P70" s="6"/>
      <c r="Q70" s="6"/>
      <c r="R70" s="6"/>
      <c r="S70" s="6"/>
      <c r="T70" s="6"/>
      <c r="U70" s="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U70" s="186"/>
      <c r="BF70" s="186"/>
      <c r="BG70" s="186"/>
      <c r="BH70" s="186"/>
      <c r="BI70" s="186"/>
      <c r="BJ70" s="186"/>
      <c r="BK70" s="186"/>
      <c r="BL70" s="186"/>
      <c r="BM70" s="186"/>
      <c r="BN70" s="186"/>
      <c r="BO70" s="186"/>
    </row>
    <row r="71" spans="2:67" ht="15" x14ac:dyDescent="0.25">
      <c r="B71" s="80"/>
      <c r="C71" s="80"/>
      <c r="G71" s="186"/>
      <c r="H71" s="186"/>
      <c r="I71" s="6"/>
      <c r="J71" s="6"/>
      <c r="K71" s="6"/>
      <c r="L71" s="6"/>
      <c r="M71" s="6"/>
      <c r="N71" s="6"/>
      <c r="O71" s="6"/>
      <c r="P71" s="6"/>
      <c r="Q71" s="6"/>
      <c r="R71" s="6"/>
      <c r="S71" s="6"/>
      <c r="T71" s="6"/>
      <c r="U71" s="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U71" s="186"/>
      <c r="BF71" s="186"/>
      <c r="BG71" s="186"/>
      <c r="BH71" s="186"/>
      <c r="BI71" s="186"/>
      <c r="BJ71" s="186"/>
      <c r="BK71" s="186"/>
      <c r="BL71" s="186"/>
      <c r="BM71" s="186"/>
      <c r="BN71" s="186"/>
      <c r="BO71" s="186"/>
    </row>
    <row r="72" spans="2:67" ht="15" x14ac:dyDescent="0.25">
      <c r="B72" s="78" t="s">
        <v>119</v>
      </c>
      <c r="C72" s="78" t="s">
        <v>121</v>
      </c>
      <c r="G72" s="186"/>
      <c r="H72" s="186"/>
      <c r="I72" s="6"/>
      <c r="J72" s="6"/>
      <c r="K72" s="6"/>
      <c r="L72" s="6"/>
      <c r="M72" s="6"/>
      <c r="N72" s="6"/>
      <c r="O72" s="6"/>
      <c r="P72" s="6"/>
      <c r="Q72" s="6"/>
      <c r="R72" s="6"/>
      <c r="S72" s="6"/>
      <c r="T72" s="6"/>
      <c r="U72" s="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U72" s="186"/>
      <c r="BF72" s="186"/>
      <c r="BG72" s="186"/>
      <c r="BH72" s="186"/>
      <c r="BI72" s="186"/>
      <c r="BJ72" s="186"/>
      <c r="BK72" s="186"/>
      <c r="BL72" s="186"/>
      <c r="BM72" s="186"/>
      <c r="BN72" s="186"/>
      <c r="BO72" s="186"/>
    </row>
    <row r="73" spans="2:67" ht="15" x14ac:dyDescent="0.25">
      <c r="B73" s="80" t="s">
        <v>185</v>
      </c>
      <c r="C73" s="80" t="s">
        <v>184</v>
      </c>
      <c r="I73" s="6"/>
      <c r="J73" s="6"/>
      <c r="K73" s="6"/>
      <c r="L73" s="6"/>
      <c r="M73" s="6"/>
      <c r="N73" s="6"/>
      <c r="O73" s="6"/>
      <c r="P73" s="6"/>
      <c r="Q73" s="6"/>
      <c r="R73" s="6"/>
      <c r="S73" s="6"/>
      <c r="T73" s="6"/>
      <c r="U73" s="6"/>
      <c r="BF73" s="186"/>
      <c r="BG73" s="186"/>
      <c r="BH73" s="186"/>
      <c r="BI73" s="186"/>
      <c r="BJ73" s="186"/>
      <c r="BK73" s="186"/>
      <c r="BL73" s="186"/>
      <c r="BM73" s="186"/>
      <c r="BN73" s="186"/>
      <c r="BO73" s="186"/>
    </row>
    <row r="74" spans="2:67" ht="15" x14ac:dyDescent="0.25">
      <c r="B74" s="57"/>
      <c r="C74" s="80"/>
      <c r="I74" s="6"/>
      <c r="J74" s="6"/>
      <c r="K74" s="6"/>
      <c r="L74" s="6"/>
      <c r="M74" s="6"/>
      <c r="N74" s="6"/>
      <c r="O74" s="6"/>
      <c r="P74" s="6"/>
      <c r="Q74" s="6"/>
      <c r="R74" s="6"/>
      <c r="S74" s="6"/>
      <c r="T74" s="6"/>
      <c r="U74" s="6"/>
      <c r="BF74" s="186"/>
      <c r="BG74" s="186"/>
      <c r="BH74" s="186"/>
      <c r="BI74" s="186"/>
      <c r="BJ74" s="186"/>
      <c r="BK74" s="186"/>
      <c r="BL74" s="186"/>
      <c r="BM74" s="186"/>
      <c r="BN74" s="186"/>
      <c r="BO74" s="186"/>
    </row>
    <row r="75" spans="2:67" ht="15" x14ac:dyDescent="0.25">
      <c r="B75" s="78" t="s">
        <v>34</v>
      </c>
      <c r="C75" s="78" t="s">
        <v>33</v>
      </c>
      <c r="I75" s="6"/>
      <c r="J75" s="6"/>
      <c r="K75" s="6"/>
      <c r="L75" s="6"/>
      <c r="M75" s="6"/>
      <c r="N75" s="6"/>
      <c r="O75" s="6"/>
      <c r="P75" s="6"/>
      <c r="Q75" s="6"/>
      <c r="R75" s="6"/>
      <c r="S75" s="6"/>
      <c r="T75" s="6"/>
      <c r="U75" s="6"/>
      <c r="BF75" s="186"/>
      <c r="BG75" s="186"/>
      <c r="BH75" s="186"/>
      <c r="BI75" s="186"/>
      <c r="BJ75" s="186"/>
      <c r="BK75" s="186"/>
      <c r="BL75" s="186"/>
      <c r="BM75" s="186"/>
      <c r="BN75" s="186"/>
      <c r="BO75" s="186"/>
    </row>
    <row r="76" spans="2:67" ht="15" x14ac:dyDescent="0.25">
      <c r="B76" s="81" t="s">
        <v>444</v>
      </c>
      <c r="C76" s="81" t="s">
        <v>445</v>
      </c>
      <c r="I76" s="6"/>
      <c r="J76" s="6"/>
      <c r="K76" s="6"/>
      <c r="L76" s="6"/>
      <c r="M76" s="6"/>
      <c r="N76" s="6"/>
      <c r="O76" s="6"/>
      <c r="P76" s="6"/>
      <c r="Q76" s="6"/>
      <c r="R76" s="6"/>
      <c r="S76" s="6"/>
      <c r="T76" s="6"/>
      <c r="U76" s="6"/>
    </row>
    <row r="77" spans="2:67" x14ac:dyDescent="0.2">
      <c r="B77" s="81" t="s">
        <v>446</v>
      </c>
      <c r="C77" s="81" t="s">
        <v>447</v>
      </c>
    </row>
    <row r="78" spans="2:67" x14ac:dyDescent="0.2">
      <c r="B78" s="81" t="s">
        <v>448</v>
      </c>
      <c r="C78" s="81" t="s">
        <v>420</v>
      </c>
    </row>
  </sheetData>
  <mergeCells count="15">
    <mergeCell ref="AZ46:BO46"/>
    <mergeCell ref="AZ4:BO4"/>
    <mergeCell ref="BP4:CE4"/>
    <mergeCell ref="BP46:CE46"/>
    <mergeCell ref="D2:S2"/>
    <mergeCell ref="T2:AI2"/>
    <mergeCell ref="AJ2:AY2"/>
    <mergeCell ref="AZ2:BO2"/>
    <mergeCell ref="BP2:CE2"/>
    <mergeCell ref="D46:S46"/>
    <mergeCell ref="T46:AI46"/>
    <mergeCell ref="T4:AI4"/>
    <mergeCell ref="AJ4:AY4"/>
    <mergeCell ref="AJ46:AY46"/>
    <mergeCell ref="D4:S4"/>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dimension ref="A1:BT111"/>
  <sheetViews>
    <sheetView zoomScale="80" zoomScaleNormal="80" workbookViewId="0">
      <pane xSplit="3" ySplit="4" topLeftCell="D5" activePane="bottomRight" state="frozen"/>
      <selection pane="topRight"/>
      <selection pane="bottomLeft"/>
      <selection pane="bottomRight" activeCell="B1" sqref="B1"/>
    </sheetView>
  </sheetViews>
  <sheetFormatPr defaultColWidth="9.140625" defaultRowHeight="15" x14ac:dyDescent="0.25"/>
  <cols>
    <col min="1" max="1" width="4.42578125" style="58" customWidth="1"/>
    <col min="2" max="2" width="30.42578125" style="58" customWidth="1"/>
    <col min="3" max="3" width="60" style="58" customWidth="1"/>
    <col min="4" max="4" width="9" style="110" customWidth="1"/>
    <col min="5" max="33" width="8.42578125" style="110" bestFit="1" customWidth="1"/>
    <col min="34" max="38" width="7.85546875" style="110" bestFit="1" customWidth="1"/>
    <col min="39" max="43" width="9.140625" style="110"/>
    <col min="44" max="52" width="9.140625" style="58"/>
    <col min="53" max="62" width="9.140625" style="185"/>
    <col min="63" max="65" width="9.140625" style="58"/>
    <col min="66" max="66" width="9.140625" style="58" customWidth="1"/>
    <col min="67" max="16384" width="9.140625" style="58"/>
  </cols>
  <sheetData>
    <row r="1" spans="1:70" s="2" customFormat="1" x14ac:dyDescent="0.25">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BA1" s="185"/>
      <c r="BB1" s="185"/>
      <c r="BC1" s="185"/>
      <c r="BD1" s="185"/>
      <c r="BE1" s="185"/>
      <c r="BF1" s="185"/>
      <c r="BG1" s="185"/>
      <c r="BH1" s="185"/>
      <c r="BI1" s="185"/>
      <c r="BJ1" s="185"/>
    </row>
    <row r="2" spans="1:70" s="2" customFormat="1" x14ac:dyDescent="0.25">
      <c r="A2" s="58"/>
      <c r="B2" s="60" t="s">
        <v>175</v>
      </c>
      <c r="C2" s="60" t="s">
        <v>82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A2" s="185"/>
      <c r="BB2" s="185"/>
      <c r="BC2" s="185"/>
      <c r="BD2" s="185"/>
      <c r="BE2" s="185"/>
      <c r="BF2" s="185"/>
      <c r="BG2" s="185"/>
      <c r="BH2" s="185"/>
      <c r="BI2" s="185"/>
      <c r="BJ2" s="185"/>
    </row>
    <row r="3" spans="1:70" s="60" customFormat="1" x14ac:dyDescent="0.25">
      <c r="A3" s="57"/>
      <c r="B3" s="60" t="s">
        <v>422</v>
      </c>
      <c r="C3" s="60" t="s">
        <v>407</v>
      </c>
      <c r="D3" s="104"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A3" s="185"/>
      <c r="BB3" s="185"/>
      <c r="BC3" s="185"/>
      <c r="BD3" s="185"/>
      <c r="BE3" s="185"/>
      <c r="BF3" s="185"/>
      <c r="BG3" s="185"/>
      <c r="BH3" s="185"/>
      <c r="BI3" s="185"/>
      <c r="BJ3" s="185"/>
    </row>
    <row r="4" spans="1:70" s="60" customFormat="1" ht="12.75" x14ac:dyDescent="0.2">
      <c r="A4" s="84"/>
      <c r="B4" s="120" t="s">
        <v>134</v>
      </c>
      <c r="C4" s="83" t="s">
        <v>21</v>
      </c>
      <c r="D4" s="105" t="s">
        <v>52</v>
      </c>
      <c r="E4" s="105" t="s">
        <v>53</v>
      </c>
      <c r="F4" s="105" t="s">
        <v>54</v>
      </c>
      <c r="G4" s="105" t="s">
        <v>55</v>
      </c>
      <c r="H4" s="105" t="s">
        <v>56</v>
      </c>
      <c r="I4" s="105" t="s">
        <v>57</v>
      </c>
      <c r="J4" s="105" t="s">
        <v>58</v>
      </c>
      <c r="K4" s="105" t="s">
        <v>59</v>
      </c>
      <c r="L4" s="105" t="s">
        <v>60</v>
      </c>
      <c r="M4" s="105" t="s">
        <v>61</v>
      </c>
      <c r="N4" s="105" t="s">
        <v>62</v>
      </c>
      <c r="O4" s="105" t="s">
        <v>63</v>
      </c>
      <c r="P4" s="105" t="s">
        <v>64</v>
      </c>
      <c r="Q4" s="105" t="s">
        <v>65</v>
      </c>
      <c r="R4" s="105" t="s">
        <v>66</v>
      </c>
      <c r="S4" s="105" t="s">
        <v>67</v>
      </c>
      <c r="T4" s="105" t="s">
        <v>68</v>
      </c>
      <c r="U4" s="105" t="s">
        <v>69</v>
      </c>
      <c r="V4" s="105" t="s">
        <v>70</v>
      </c>
      <c r="W4" s="105" t="s">
        <v>71</v>
      </c>
      <c r="X4" s="105" t="s">
        <v>72</v>
      </c>
      <c r="Y4" s="105" t="s">
        <v>73</v>
      </c>
      <c r="Z4" s="105" t="s">
        <v>74</v>
      </c>
      <c r="AA4" s="105" t="s">
        <v>75</v>
      </c>
      <c r="AB4" s="105" t="s">
        <v>76</v>
      </c>
      <c r="AC4" s="105" t="s">
        <v>77</v>
      </c>
      <c r="AD4" s="105" t="s">
        <v>78</v>
      </c>
      <c r="AE4" s="105" t="s">
        <v>79</v>
      </c>
      <c r="AF4" s="105" t="s">
        <v>80</v>
      </c>
      <c r="AG4" s="105" t="s">
        <v>81</v>
      </c>
      <c r="AH4" s="105" t="s">
        <v>179</v>
      </c>
      <c r="AI4" s="105" t="s">
        <v>180</v>
      </c>
      <c r="AJ4" s="105" t="s">
        <v>194</v>
      </c>
      <c r="AK4" s="105" t="s">
        <v>196</v>
      </c>
      <c r="AL4" s="105" t="s">
        <v>198</v>
      </c>
      <c r="AM4" s="105" t="s">
        <v>200</v>
      </c>
      <c r="AN4" s="105" t="s">
        <v>201</v>
      </c>
      <c r="AO4" s="105" t="s">
        <v>205</v>
      </c>
      <c r="AP4" s="105" t="s">
        <v>209</v>
      </c>
      <c r="AQ4" s="105" t="s">
        <v>211</v>
      </c>
      <c r="AR4" s="314" t="s">
        <v>251</v>
      </c>
      <c r="AS4" s="314" t="s">
        <v>263</v>
      </c>
      <c r="AT4" s="314" t="s">
        <v>264</v>
      </c>
      <c r="AU4" s="314" t="s">
        <v>269</v>
      </c>
      <c r="AV4" s="314" t="s">
        <v>270</v>
      </c>
      <c r="AW4" s="314" t="s">
        <v>271</v>
      </c>
      <c r="AX4" s="314" t="s">
        <v>272</v>
      </c>
      <c r="AY4" s="314" t="s">
        <v>274</v>
      </c>
      <c r="AZ4" s="314" t="s">
        <v>277</v>
      </c>
      <c r="BA4" s="314" t="s">
        <v>279</v>
      </c>
      <c r="BB4" s="314" t="s">
        <v>280</v>
      </c>
      <c r="BC4" s="314" t="s">
        <v>282</v>
      </c>
      <c r="BD4" s="314" t="s">
        <v>283</v>
      </c>
      <c r="BE4" s="314" t="s">
        <v>284</v>
      </c>
      <c r="BF4" s="314" t="s">
        <v>287</v>
      </c>
      <c r="BG4" s="215" t="s">
        <v>289</v>
      </c>
      <c r="BH4" s="314" t="s">
        <v>290</v>
      </c>
      <c r="BI4" s="314" t="s">
        <v>291</v>
      </c>
      <c r="BJ4" s="314" t="s">
        <v>293</v>
      </c>
      <c r="BK4" s="314" t="s">
        <v>308</v>
      </c>
      <c r="BL4" s="314" t="s">
        <v>311</v>
      </c>
      <c r="BM4" s="314" t="s">
        <v>399</v>
      </c>
      <c r="BN4" s="314" t="s">
        <v>400</v>
      </c>
      <c r="BO4" s="314" t="s">
        <v>403</v>
      </c>
      <c r="BP4" s="314" t="s">
        <v>404</v>
      </c>
      <c r="BQ4" s="314" t="s">
        <v>419</v>
      </c>
      <c r="BR4" s="314" t="s">
        <v>425</v>
      </c>
    </row>
    <row r="5" spans="1:70" s="75" customFormat="1" ht="12.75" x14ac:dyDescent="0.2">
      <c r="A5" s="258">
        <v>1</v>
      </c>
      <c r="B5" s="75" t="s">
        <v>135</v>
      </c>
      <c r="C5" s="258" t="s">
        <v>35</v>
      </c>
      <c r="D5" s="315">
        <f>('1 Utsläpp'!D6/'6 FV'!D6)*1000</f>
        <v>161.87069246919097</v>
      </c>
      <c r="E5" s="315">
        <f>('1 Utsläpp'!E6/'6 FV'!E6)*1000</f>
        <v>160.29284372023136</v>
      </c>
      <c r="F5" s="315">
        <f>('1 Utsläpp'!F6/'6 FV'!F6)*1000</f>
        <v>171.3323753111581</v>
      </c>
      <c r="G5" s="315">
        <f>('1 Utsläpp'!G6/'6 FV'!G6)*1000</f>
        <v>159.55039309534962</v>
      </c>
      <c r="H5" s="315">
        <f>('1 Utsläpp'!H6/'6 FV'!H6)*1000</f>
        <v>157.03574940836756</v>
      </c>
      <c r="I5" s="315">
        <f>('1 Utsläpp'!I6/'6 FV'!I6)*1000</f>
        <v>146.34811830296886</v>
      </c>
      <c r="J5" s="315">
        <f>('1 Utsläpp'!J6/'6 FV'!J6)*1000</f>
        <v>154.99258406856015</v>
      </c>
      <c r="K5" s="315">
        <f>('1 Utsläpp'!K6/'6 FV'!K6)*1000</f>
        <v>144.89994883559245</v>
      </c>
      <c r="L5" s="315">
        <f>('1 Utsläpp'!L6/'6 FV'!L6)*1000</f>
        <v>156.48933872803681</v>
      </c>
      <c r="M5" s="315">
        <f>('1 Utsläpp'!M6/'6 FV'!M6)*1000</f>
        <v>149.50558515565697</v>
      </c>
      <c r="N5" s="315">
        <f>('1 Utsläpp'!N6/'6 FV'!N6)*1000</f>
        <v>156.40282392291053</v>
      </c>
      <c r="O5" s="315">
        <f>('1 Utsläpp'!O6/'6 FV'!O6)*1000</f>
        <v>153.41879244050975</v>
      </c>
      <c r="P5" s="315">
        <f>('1 Utsläpp'!P6/'6 FV'!P6)*1000</f>
        <v>152.78887225296668</v>
      </c>
      <c r="Q5" s="315">
        <f>('1 Utsläpp'!Q6/'6 FV'!Q6)*1000</f>
        <v>143.09660446669147</v>
      </c>
      <c r="R5" s="315">
        <f>('1 Utsläpp'!R6/'6 FV'!R6)*1000</f>
        <v>150.20494326663555</v>
      </c>
      <c r="S5" s="315">
        <f>('1 Utsläpp'!S6/'6 FV'!S6)*1000</f>
        <v>141.35533509460532</v>
      </c>
      <c r="T5" s="315">
        <f>('1 Utsläpp'!T6/'6 FV'!T6)*1000</f>
        <v>143.64848416383504</v>
      </c>
      <c r="U5" s="315">
        <f>('1 Utsläpp'!U6/'6 FV'!U6)*1000</f>
        <v>138.62489586572158</v>
      </c>
      <c r="V5" s="315">
        <f>('1 Utsläpp'!V6/'6 FV'!V6)*1000</f>
        <v>146.11091776953739</v>
      </c>
      <c r="W5" s="315">
        <f>('1 Utsläpp'!W6/'6 FV'!W6)*1000</f>
        <v>141.49466719322606</v>
      </c>
      <c r="X5" s="315">
        <f>('1 Utsläpp'!X6/'6 FV'!X6)*1000</f>
        <v>140.06937939170032</v>
      </c>
      <c r="Y5" s="315">
        <f>('1 Utsläpp'!Y6/'6 FV'!Y6)*1000</f>
        <v>126.20141025398429</v>
      </c>
      <c r="Z5" s="315">
        <f>('1 Utsläpp'!Z6/'6 FV'!Z6)*1000</f>
        <v>137.76999777739513</v>
      </c>
      <c r="AA5" s="315">
        <f>('1 Utsläpp'!AA6/'6 FV'!AA6)*1000</f>
        <v>129.25081613616115</v>
      </c>
      <c r="AB5" s="315">
        <f>('1 Utsläpp'!AB6/'6 FV'!AB6)*1000</f>
        <v>122.82657224550937</v>
      </c>
      <c r="AC5" s="315">
        <f>('1 Utsläpp'!AC6/'6 FV'!AC6)*1000</f>
        <v>114.84272852196005</v>
      </c>
      <c r="AD5" s="315">
        <f>('1 Utsläpp'!AD6/'6 FV'!AD6)*1000</f>
        <v>130.53952998323865</v>
      </c>
      <c r="AE5" s="315">
        <f>('1 Utsläpp'!AE6/'6 FV'!AE6)*1000</f>
        <v>115.48985123304411</v>
      </c>
      <c r="AF5" s="315">
        <f>('1 Utsläpp'!AF6/'6 FV'!AF6)*1000</f>
        <v>120.86889424373632</v>
      </c>
      <c r="AG5" s="315">
        <f>('1 Utsläpp'!AG6/'6 FV'!AG6)*1000</f>
        <v>110.81889537247518</v>
      </c>
      <c r="AH5" s="315">
        <f>('1 Utsläpp'!AH6/'6 FV'!AH6)*1000</f>
        <v>121.36156123258995</v>
      </c>
      <c r="AI5" s="315">
        <f>('1 Utsläpp'!AI6/'6 FV'!AI6)*1000</f>
        <v>113.14436551987741</v>
      </c>
      <c r="AJ5" s="315">
        <f>('1 Utsläpp'!AJ6/'6 FV'!AJ6)*1000</f>
        <v>117.34571568032209</v>
      </c>
      <c r="AK5" s="315">
        <f>('1 Utsläpp'!AK6/'6 FV'!AK6)*1000</f>
        <v>113.42163073121421</v>
      </c>
      <c r="AL5" s="315">
        <f>('1 Utsläpp'!AL6/'6 FV'!AL6)*1000</f>
        <v>120.63714394037976</v>
      </c>
      <c r="AM5" s="315">
        <f>('1 Utsläpp'!AM6/'6 FV'!AM6)*1000</f>
        <v>108.9458104201223</v>
      </c>
      <c r="AN5" s="315">
        <f>('1 Utsläpp'!AN6/'6 FV'!AN6)*1000</f>
        <v>113.17829833760244</v>
      </c>
      <c r="AO5" s="315">
        <f>('1 Utsläpp'!AO6/'6 FV'!AO6)*1000</f>
        <v>105.66920961180104</v>
      </c>
      <c r="AP5" s="315">
        <f>('1 Utsläpp'!AP6/'6 FV'!AP6)*1000</f>
        <v>117.4967138086313</v>
      </c>
      <c r="AQ5" s="315">
        <f>('1 Utsläpp'!AQ6/'6 FV'!AQ6)*1000</f>
        <v>109.73450245226793</v>
      </c>
      <c r="AR5" s="315">
        <f>('1 Utsläpp'!AR6/'6 FV'!AR6)*1000</f>
        <v>117.55480799164536</v>
      </c>
      <c r="AS5" s="315">
        <f>('1 Utsläpp'!AS6/'6 FV'!AS6)*1000</f>
        <v>114.20722647799187</v>
      </c>
      <c r="AT5" s="315">
        <f>('1 Utsläpp'!AT6/'6 FV'!AT6)*1000</f>
        <v>123.31627381079953</v>
      </c>
      <c r="AU5" s="315">
        <f>('1 Utsläpp'!AU6/'6 FV'!AU6)*1000</f>
        <v>114.16886293695187</v>
      </c>
      <c r="AV5" s="315">
        <f>('1 Utsläpp'!AV6/'6 FV'!AV6)*1000</f>
        <v>108.7366810191017</v>
      </c>
      <c r="AW5" s="315">
        <f>('1 Utsläpp'!AW6/'6 FV'!AW6)*1000</f>
        <v>107.06595785594294</v>
      </c>
      <c r="AX5" s="315">
        <f>('1 Utsläpp'!AX6/'6 FV'!AX6)*1000</f>
        <v>116.58970066671161</v>
      </c>
      <c r="AY5" s="315">
        <f>('1 Utsläpp'!AY6/'6 FV'!AY6)*1000</f>
        <v>104.99948026630177</v>
      </c>
      <c r="AZ5" s="315">
        <f>('1 Utsläpp'!AZ6/'6 FV'!AZ6)*1000</f>
        <v>109.61180904313314</v>
      </c>
      <c r="BA5" s="315">
        <f>('1 Utsläpp'!BA6/'6 FV'!BA6)*1000</f>
        <v>113.35716826782131</v>
      </c>
      <c r="BB5" s="315">
        <f>('1 Utsläpp'!BB6/'6 FV'!BB6)*1000</f>
        <v>124.84185445641258</v>
      </c>
      <c r="BC5" s="315">
        <f>('1 Utsläpp'!BC6/'6 FV'!BC6)*1000</f>
        <v>113.43532902526714</v>
      </c>
      <c r="BD5" s="315">
        <f>('1 Utsläpp'!BD6/'6 FV'!BD6)*1000</f>
        <v>114.94164151015863</v>
      </c>
      <c r="BE5" s="315">
        <f>('1 Utsläpp'!BE6/'6 FV'!BE6)*1000</f>
        <v>115.84538596957135</v>
      </c>
      <c r="BF5" s="315">
        <f>('1 Utsläpp'!BF6/'6 FV'!BF6)*1000</f>
        <v>125.17526981336188</v>
      </c>
      <c r="BG5" s="315">
        <f>('1 Utsläpp'!BG6/'6 FV'!BG6)*1000</f>
        <v>114.64080935846746</v>
      </c>
      <c r="BH5" s="315">
        <f>('1 Utsläpp'!BH6/'6 FV'!BH6)*1000</f>
        <v>114.79513898342644</v>
      </c>
      <c r="BI5" s="315">
        <f>('1 Utsläpp'!BI6/'6 FV'!BI6)*1000</f>
        <v>113.87402837590986</v>
      </c>
      <c r="BJ5" s="315">
        <f>('1 Utsläpp'!BJ6/'6 FV'!BJ6)*1000</f>
        <v>123.13663173236002</v>
      </c>
      <c r="BK5" s="315">
        <f>('1 Utsläpp'!BK6/'6 FV'!BK6)*1000</f>
        <v>117.57547860322568</v>
      </c>
      <c r="BL5" s="315">
        <f>('1 Utsläpp'!BL6/'6 FV'!BL6)*1000</f>
        <v>119.05425149480361</v>
      </c>
      <c r="BM5" s="315">
        <f>('1 Utsläpp'!BM6/'6 FV'!BM6)*1000</f>
        <v>121.33054935924002</v>
      </c>
      <c r="BN5" s="315">
        <f>('1 Utsläpp'!BN6/'6 FV'!BN6)*1000</f>
        <v>139.6693908266779</v>
      </c>
      <c r="BO5" s="315">
        <f>('1 Utsläpp'!BO6/'6 FV'!BO6)*1000</f>
        <v>140.29781225513796</v>
      </c>
      <c r="BP5" s="315">
        <f>('1 Utsläpp'!BP6/'6 FV'!BP6)*1000</f>
        <v>127.86426511144604</v>
      </c>
      <c r="BQ5" s="315">
        <f>('1 Utsläpp'!BQ6/'6 FV'!BQ6)*1000</f>
        <v>131.33264191843696</v>
      </c>
      <c r="BR5" s="315">
        <f>('1 Utsläpp'!BR6/'6 FV'!BR6)*1000</f>
        <v>148.67915228230427</v>
      </c>
    </row>
    <row r="6" spans="1:70" s="75" customFormat="1" ht="12.75" x14ac:dyDescent="0.2">
      <c r="A6" s="276">
        <v>2</v>
      </c>
      <c r="B6" s="75" t="s">
        <v>136</v>
      </c>
      <c r="C6" s="276" t="s">
        <v>1</v>
      </c>
      <c r="D6" s="315">
        <f>('1 Utsläpp'!D7/'6 FV'!D7)*1000</f>
        <v>18.312324104267258</v>
      </c>
      <c r="E6" s="315">
        <f>('1 Utsläpp'!E7/'6 FV'!E7)*1000</f>
        <v>16.395439232718953</v>
      </c>
      <c r="F6" s="315">
        <f>('1 Utsläpp'!F7/'6 FV'!F7)*1000</f>
        <v>16.200465890151115</v>
      </c>
      <c r="G6" s="315">
        <f>('1 Utsläpp'!G7/'6 FV'!G7)*1000</f>
        <v>18.212810319960809</v>
      </c>
      <c r="H6" s="315">
        <f>('1 Utsläpp'!H7/'6 FV'!H7)*1000</f>
        <v>17.384812243129836</v>
      </c>
      <c r="I6" s="315">
        <f>('1 Utsläpp'!I7/'6 FV'!I7)*1000</f>
        <v>13.896956224152685</v>
      </c>
      <c r="J6" s="315">
        <f>('1 Utsläpp'!J7/'6 FV'!J7)*1000</f>
        <v>14.722189611319633</v>
      </c>
      <c r="K6" s="315">
        <f>('1 Utsläpp'!K7/'6 FV'!K7)*1000</f>
        <v>18.783780961243899</v>
      </c>
      <c r="L6" s="315">
        <f>('1 Utsläpp'!L7/'6 FV'!L7)*1000</f>
        <v>23.614409337836808</v>
      </c>
      <c r="M6" s="315">
        <f>('1 Utsläpp'!M7/'6 FV'!M7)*1000</f>
        <v>16.705921373891499</v>
      </c>
      <c r="N6" s="315">
        <f>('1 Utsläpp'!N7/'6 FV'!N7)*1000</f>
        <v>15.979677878631922</v>
      </c>
      <c r="O6" s="315">
        <f>('1 Utsläpp'!O7/'6 FV'!O7)*1000</f>
        <v>19.494024191240193</v>
      </c>
      <c r="P6" s="315">
        <f>('1 Utsläpp'!P7/'6 FV'!P7)*1000</f>
        <v>22.524238179910359</v>
      </c>
      <c r="Q6" s="315">
        <f>('1 Utsläpp'!Q7/'6 FV'!Q7)*1000</f>
        <v>17.858889297354878</v>
      </c>
      <c r="R6" s="315">
        <f>('1 Utsläpp'!R7/'6 FV'!R7)*1000</f>
        <v>18.548359839197207</v>
      </c>
      <c r="S6" s="315">
        <f>('1 Utsläpp'!S7/'6 FV'!S7)*1000</f>
        <v>19.443163544161369</v>
      </c>
      <c r="T6" s="315">
        <f>('1 Utsläpp'!T7/'6 FV'!T7)*1000</f>
        <v>22.832723000751013</v>
      </c>
      <c r="U6" s="315">
        <f>('1 Utsläpp'!U7/'6 FV'!U7)*1000</f>
        <v>19.40476979107623</v>
      </c>
      <c r="V6" s="315">
        <f>('1 Utsläpp'!V7/'6 FV'!V7)*1000</f>
        <v>19.707141770242487</v>
      </c>
      <c r="W6" s="315">
        <f>('1 Utsläpp'!W7/'6 FV'!W7)*1000</f>
        <v>22.759872723970812</v>
      </c>
      <c r="X6" s="315">
        <f>('1 Utsläpp'!X7/'6 FV'!X7)*1000</f>
        <v>26.072343940818296</v>
      </c>
      <c r="Y6" s="315">
        <f>('1 Utsläpp'!Y7/'6 FV'!Y7)*1000</f>
        <v>22.314072828941999</v>
      </c>
      <c r="Z6" s="315">
        <f>('1 Utsläpp'!Z7/'6 FV'!Z7)*1000</f>
        <v>21.159252538878111</v>
      </c>
      <c r="AA6" s="315">
        <f>('1 Utsläpp'!AA7/'6 FV'!AA7)*1000</f>
        <v>23.444681627168983</v>
      </c>
      <c r="AB6" s="315">
        <f>('1 Utsläpp'!AB7/'6 FV'!AB7)*1000</f>
        <v>28.387966026575302</v>
      </c>
      <c r="AC6" s="315">
        <f>('1 Utsläpp'!AC7/'6 FV'!AC7)*1000</f>
        <v>23.443441142201198</v>
      </c>
      <c r="AD6" s="315">
        <f>('1 Utsläpp'!AD7/'6 FV'!AD7)*1000</f>
        <v>25.953472682739967</v>
      </c>
      <c r="AE6" s="315">
        <f>('1 Utsläpp'!AE7/'6 FV'!AE7)*1000</f>
        <v>27.251519628618734</v>
      </c>
      <c r="AF6" s="315">
        <f>('1 Utsläpp'!AF7/'6 FV'!AF7)*1000</f>
        <v>26.009364649504061</v>
      </c>
      <c r="AG6" s="315">
        <f>('1 Utsläpp'!AG7/'6 FV'!AG7)*1000</f>
        <v>23.689386959614801</v>
      </c>
      <c r="AH6" s="315">
        <f>('1 Utsläpp'!AH7/'6 FV'!AH7)*1000</f>
        <v>23.099578769010002</v>
      </c>
      <c r="AI6" s="315">
        <f>('1 Utsläpp'!AI7/'6 FV'!AI7)*1000</f>
        <v>24.994680206032694</v>
      </c>
      <c r="AJ6" s="315">
        <f>('1 Utsläpp'!AJ7/'6 FV'!AJ7)*1000</f>
        <v>25.368486244208057</v>
      </c>
      <c r="AK6" s="315">
        <f>('1 Utsläpp'!AK7/'6 FV'!AK7)*1000</f>
        <v>22.357120385522911</v>
      </c>
      <c r="AL6" s="315">
        <f>('1 Utsläpp'!AL7/'6 FV'!AL7)*1000</f>
        <v>23.093305281026677</v>
      </c>
      <c r="AM6" s="315">
        <f>('1 Utsläpp'!AM7/'6 FV'!AM7)*1000</f>
        <v>23.055055964727863</v>
      </c>
      <c r="AN6" s="315">
        <f>('1 Utsläpp'!AN7/'6 FV'!AN7)*1000</f>
        <v>24.947941895542577</v>
      </c>
      <c r="AO6" s="315">
        <f>('1 Utsläpp'!AO7/'6 FV'!AO7)*1000</f>
        <v>20.88081158998979</v>
      </c>
      <c r="AP6" s="315">
        <f>('1 Utsläpp'!AP7/'6 FV'!AP7)*1000</f>
        <v>20.822718242304678</v>
      </c>
      <c r="AQ6" s="315">
        <f>('1 Utsläpp'!AQ7/'6 FV'!AQ7)*1000</f>
        <v>19.040349473663465</v>
      </c>
      <c r="AR6" s="315">
        <f>('1 Utsläpp'!AR7/'6 FV'!AR7)*1000</f>
        <v>21.6984108226413</v>
      </c>
      <c r="AS6" s="315">
        <f>('1 Utsläpp'!AS7/'6 FV'!AS7)*1000</f>
        <v>18.849071757595159</v>
      </c>
      <c r="AT6" s="315">
        <f>('1 Utsläpp'!AT7/'6 FV'!AT7)*1000</f>
        <v>19.230446647109922</v>
      </c>
      <c r="AU6" s="315">
        <f>('1 Utsläpp'!AU7/'6 FV'!AU7)*1000</f>
        <v>19.09999779658812</v>
      </c>
      <c r="AV6" s="315">
        <f>('1 Utsläpp'!AV7/'6 FV'!AV7)*1000</f>
        <v>20.491305627260054</v>
      </c>
      <c r="AW6" s="315">
        <f>('1 Utsläpp'!AW7/'6 FV'!AW7)*1000</f>
        <v>19.008484235925067</v>
      </c>
      <c r="AX6" s="315">
        <f>('1 Utsläpp'!AX7/'6 FV'!AX7)*1000</f>
        <v>19.86281410210163</v>
      </c>
      <c r="AY6" s="315">
        <f>('1 Utsläpp'!AY7/'6 FV'!AY7)*1000</f>
        <v>20.747225293080419</v>
      </c>
      <c r="AZ6" s="315">
        <f>('1 Utsläpp'!AZ7/'6 FV'!AZ7)*1000</f>
        <v>22.842278088003642</v>
      </c>
      <c r="BA6" s="315">
        <f>('1 Utsläpp'!BA7/'6 FV'!BA7)*1000</f>
        <v>22.408864817315937</v>
      </c>
      <c r="BB6" s="315">
        <f>('1 Utsläpp'!BB7/'6 FV'!BB7)*1000</f>
        <v>17.73161464896485</v>
      </c>
      <c r="BC6" s="315">
        <f>('1 Utsläpp'!BC7/'6 FV'!BC7)*1000</f>
        <v>18.348645955854121</v>
      </c>
      <c r="BD6" s="315">
        <f>('1 Utsläpp'!BD7/'6 FV'!BD7)*1000</f>
        <v>18.285515797543216</v>
      </c>
      <c r="BE6" s="315">
        <f>('1 Utsläpp'!BE7/'6 FV'!BE7)*1000</f>
        <v>18.893049233675089</v>
      </c>
      <c r="BF6" s="315">
        <f>('1 Utsläpp'!BF7/'6 FV'!BF7)*1000</f>
        <v>18.751701709547305</v>
      </c>
      <c r="BG6" s="315">
        <f>('1 Utsläpp'!BG7/'6 FV'!BG7)*1000</f>
        <v>17.469463454713789</v>
      </c>
      <c r="BH6" s="315">
        <f>('1 Utsläpp'!BH7/'6 FV'!BH7)*1000</f>
        <v>19.981788613727058</v>
      </c>
      <c r="BI6" s="315">
        <f>('1 Utsläpp'!BI7/'6 FV'!BI7)*1000</f>
        <v>19.666042389697751</v>
      </c>
      <c r="BJ6" s="315">
        <f>('1 Utsläpp'!BJ7/'6 FV'!BJ7)*1000</f>
        <v>19.709396081718694</v>
      </c>
      <c r="BK6" s="315">
        <f>('1 Utsläpp'!BK7/'6 FV'!BK7)*1000</f>
        <v>23.72538718137648</v>
      </c>
      <c r="BL6" s="315">
        <f>('1 Utsläpp'!BL7/'6 FV'!BL7)*1000</f>
        <v>23.290988417099946</v>
      </c>
      <c r="BM6" s="315">
        <f>('1 Utsläpp'!BM7/'6 FV'!BM7)*1000</f>
        <v>23.639006339102977</v>
      </c>
      <c r="BN6" s="315">
        <f>('1 Utsläpp'!BN7/'6 FV'!BN7)*1000</f>
        <v>19.16372956041133</v>
      </c>
      <c r="BO6" s="315">
        <f>('1 Utsläpp'!BO7/'6 FV'!BO7)*1000</f>
        <v>25.543631691926606</v>
      </c>
      <c r="BP6" s="315">
        <f>('1 Utsläpp'!BP7/'6 FV'!BP7)*1000</f>
        <v>43.022149205671575</v>
      </c>
      <c r="BQ6" s="315">
        <f>('1 Utsläpp'!BQ7/'6 FV'!BQ7)*1000</f>
        <v>21.400369022112695</v>
      </c>
      <c r="BR6" s="315">
        <f>('1 Utsläpp'!BR7/'6 FV'!BR7)*1000</f>
        <v>25.801601427630569</v>
      </c>
    </row>
    <row r="7" spans="1:70" s="75" customFormat="1" ht="12.75" x14ac:dyDescent="0.2">
      <c r="A7" s="276">
        <v>3</v>
      </c>
      <c r="B7" s="75" t="s">
        <v>137</v>
      </c>
      <c r="C7" s="276" t="s">
        <v>2</v>
      </c>
      <c r="D7" s="315">
        <f>('1 Utsläpp'!D8/'6 FV'!D8)*1000</f>
        <v>13.337023113006172</v>
      </c>
      <c r="E7" s="315">
        <f>('1 Utsläpp'!E8/'6 FV'!E8)*1000</f>
        <v>11.347670849476318</v>
      </c>
      <c r="F7" s="315">
        <f>('1 Utsläpp'!F8/'6 FV'!F8)*1000</f>
        <v>12.48766297003014</v>
      </c>
      <c r="G7" s="315">
        <f>('1 Utsläpp'!G8/'6 FV'!G8)*1000</f>
        <v>21.116870582655345</v>
      </c>
      <c r="H7" s="315">
        <f>('1 Utsläpp'!H8/'6 FV'!H8)*1000</f>
        <v>16.339724167732204</v>
      </c>
      <c r="I7" s="315">
        <f>('1 Utsläpp'!I8/'6 FV'!I8)*1000</f>
        <v>12.208901217576525</v>
      </c>
      <c r="J7" s="315">
        <f>('1 Utsläpp'!J8/'6 FV'!J8)*1000</f>
        <v>13.15042092882514</v>
      </c>
      <c r="K7" s="315">
        <f>('1 Utsläpp'!K8/'6 FV'!K8)*1000</f>
        <v>18.276941174551744</v>
      </c>
      <c r="L7" s="315">
        <f>('1 Utsläpp'!L8/'6 FV'!L8)*1000</f>
        <v>13.872295539536815</v>
      </c>
      <c r="M7" s="315">
        <f>('1 Utsläpp'!M8/'6 FV'!M8)*1000</f>
        <v>10.088885881463497</v>
      </c>
      <c r="N7" s="315">
        <f>('1 Utsläpp'!N8/'6 FV'!N8)*1000</f>
        <v>10.271015414515816</v>
      </c>
      <c r="O7" s="315">
        <f>('1 Utsläpp'!O8/'6 FV'!O8)*1000</f>
        <v>15.234005489961525</v>
      </c>
      <c r="P7" s="315">
        <f>('1 Utsläpp'!P8/'6 FV'!P8)*1000</f>
        <v>12.812575426071236</v>
      </c>
      <c r="Q7" s="315">
        <f>('1 Utsläpp'!Q8/'6 FV'!Q8)*1000</f>
        <v>10.887530845234361</v>
      </c>
      <c r="R7" s="315">
        <f>('1 Utsläpp'!R8/'6 FV'!R8)*1000</f>
        <v>11.405995289669519</v>
      </c>
      <c r="S7" s="315">
        <f>('1 Utsläpp'!S8/'6 FV'!S8)*1000</f>
        <v>16.209448546834949</v>
      </c>
      <c r="T7" s="315">
        <f>('1 Utsläpp'!T8/'6 FV'!T8)*1000</f>
        <v>13.63531745059025</v>
      </c>
      <c r="U7" s="315">
        <f>('1 Utsläpp'!U8/'6 FV'!U8)*1000</f>
        <v>11.576313346027066</v>
      </c>
      <c r="V7" s="315">
        <f>('1 Utsläpp'!V8/'6 FV'!V8)*1000</f>
        <v>12.190497515469863</v>
      </c>
      <c r="W7" s="315">
        <f>('1 Utsläpp'!W8/'6 FV'!W8)*1000</f>
        <v>18.36526440620651</v>
      </c>
      <c r="X7" s="315">
        <f>('1 Utsläpp'!X8/'6 FV'!X8)*1000</f>
        <v>13.933903194110954</v>
      </c>
      <c r="Y7" s="315">
        <f>('1 Utsläpp'!Y8/'6 FV'!Y8)*1000</f>
        <v>10.857154975653769</v>
      </c>
      <c r="Z7" s="315">
        <f>('1 Utsläpp'!Z8/'6 FV'!Z8)*1000</f>
        <v>12.010298344605797</v>
      </c>
      <c r="AA7" s="315">
        <f>('1 Utsläpp'!AA8/'6 FV'!AA8)*1000</f>
        <v>16.667511521987024</v>
      </c>
      <c r="AB7" s="315">
        <f>('1 Utsläpp'!AB8/'6 FV'!AB8)*1000</f>
        <v>13.872730373796868</v>
      </c>
      <c r="AC7" s="315">
        <f>('1 Utsläpp'!AC8/'6 FV'!AC8)*1000</f>
        <v>10.647084386419374</v>
      </c>
      <c r="AD7" s="315">
        <f>('1 Utsläpp'!AD8/'6 FV'!AD8)*1000</f>
        <v>11.441990565945293</v>
      </c>
      <c r="AE7" s="315">
        <f>('1 Utsläpp'!AE8/'6 FV'!AE8)*1000</f>
        <v>16.247846597822612</v>
      </c>
      <c r="AF7" s="315">
        <f>('1 Utsläpp'!AF8/'6 FV'!AF8)*1000</f>
        <v>14.08390595697681</v>
      </c>
      <c r="AG7" s="315">
        <f>('1 Utsläpp'!AG8/'6 FV'!AG8)*1000</f>
        <v>9.9999659783923214</v>
      </c>
      <c r="AH7" s="315">
        <f>('1 Utsläpp'!AH8/'6 FV'!AH8)*1000</f>
        <v>9.775986824403299</v>
      </c>
      <c r="AI7" s="315">
        <f>('1 Utsläpp'!AI8/'6 FV'!AI8)*1000</f>
        <v>13.272626586462851</v>
      </c>
      <c r="AJ7" s="315">
        <f>('1 Utsläpp'!AJ8/'6 FV'!AJ8)*1000</f>
        <v>12.738773296917973</v>
      </c>
      <c r="AK7" s="315">
        <f>('1 Utsläpp'!AK8/'6 FV'!AK8)*1000</f>
        <v>9.2185322291412248</v>
      </c>
      <c r="AL7" s="315">
        <f>('1 Utsläpp'!AL8/'6 FV'!AL8)*1000</f>
        <v>10.424792722050464</v>
      </c>
      <c r="AM7" s="315">
        <f>('1 Utsläpp'!AM8/'6 FV'!AM8)*1000</f>
        <v>14.013217165479434</v>
      </c>
      <c r="AN7" s="315">
        <f>('1 Utsläpp'!AN8/'6 FV'!AN8)*1000</f>
        <v>11.578205846037633</v>
      </c>
      <c r="AO7" s="315">
        <f>('1 Utsläpp'!AO8/'6 FV'!AO8)*1000</f>
        <v>9.1806112220144591</v>
      </c>
      <c r="AP7" s="315">
        <f>('1 Utsläpp'!AP8/'6 FV'!AP8)*1000</f>
        <v>10.127119178266142</v>
      </c>
      <c r="AQ7" s="315">
        <f>('1 Utsläpp'!AQ8/'6 FV'!AQ8)*1000</f>
        <v>14.26931886202282</v>
      </c>
      <c r="AR7" s="315">
        <f>('1 Utsläpp'!AR8/'6 FV'!AR8)*1000</f>
        <v>10.957173818189913</v>
      </c>
      <c r="AS7" s="315">
        <f>('1 Utsläpp'!AS8/'6 FV'!AS8)*1000</f>
        <v>8.2966369664055382</v>
      </c>
      <c r="AT7" s="315">
        <f>('1 Utsläpp'!AT8/'6 FV'!AT8)*1000</f>
        <v>8.4209976746610504</v>
      </c>
      <c r="AU7" s="315">
        <f>('1 Utsläpp'!AU8/'6 FV'!AU8)*1000</f>
        <v>14.062183213308472</v>
      </c>
      <c r="AV7" s="315">
        <f>('1 Utsläpp'!AV8/'6 FV'!AV8)*1000</f>
        <v>11.119163840497979</v>
      </c>
      <c r="AW7" s="315">
        <f>('1 Utsläpp'!AW8/'6 FV'!AW8)*1000</f>
        <v>9.6014996788766673</v>
      </c>
      <c r="AX7" s="315">
        <f>('1 Utsläpp'!AX8/'6 FV'!AX8)*1000</f>
        <v>9.5411300086231989</v>
      </c>
      <c r="AY7" s="315">
        <f>('1 Utsläpp'!AY8/'6 FV'!AY8)*1000</f>
        <v>13.55449568247653</v>
      </c>
      <c r="AZ7" s="315">
        <f>('1 Utsläpp'!AZ8/'6 FV'!AZ8)*1000</f>
        <v>11.449581489689407</v>
      </c>
      <c r="BA7" s="315">
        <f>('1 Utsläpp'!BA8/'6 FV'!BA8)*1000</f>
        <v>9.1402251854607517</v>
      </c>
      <c r="BB7" s="315">
        <f>('1 Utsläpp'!BB8/'6 FV'!BB8)*1000</f>
        <v>8.115028183514049</v>
      </c>
      <c r="BC7" s="315">
        <f>('1 Utsläpp'!BC8/'6 FV'!BC8)*1000</f>
        <v>12.759003706246936</v>
      </c>
      <c r="BD7" s="315">
        <f>('1 Utsläpp'!BD8/'6 FV'!BD8)*1000</f>
        <v>9.4867037173959865</v>
      </c>
      <c r="BE7" s="315">
        <f>('1 Utsläpp'!BE8/'6 FV'!BE8)*1000</f>
        <v>7.2669037217452113</v>
      </c>
      <c r="BF7" s="315">
        <f>('1 Utsläpp'!BF8/'6 FV'!BF8)*1000</f>
        <v>6.9290606263729648</v>
      </c>
      <c r="BG7" s="315">
        <f>('1 Utsläpp'!BG8/'6 FV'!BG8)*1000</f>
        <v>10.364319600239368</v>
      </c>
      <c r="BH7" s="315">
        <f>('1 Utsläpp'!BH8/'6 FV'!BH8)*1000</f>
        <v>9.1069479618376725</v>
      </c>
      <c r="BI7" s="315">
        <f>('1 Utsläpp'!BI8/'6 FV'!BI8)*1000</f>
        <v>6.2805222231428655</v>
      </c>
      <c r="BJ7" s="315">
        <f>('1 Utsläpp'!BJ8/'6 FV'!BJ8)*1000</f>
        <v>6.8937418171311409</v>
      </c>
      <c r="BK7" s="315">
        <f>('1 Utsläpp'!BK8/'6 FV'!BK8)*1000</f>
        <v>10.00322690215172</v>
      </c>
      <c r="BL7" s="315">
        <f>('1 Utsläpp'!BL8/'6 FV'!BL8)*1000</f>
        <v>9.7407096324766158</v>
      </c>
      <c r="BM7" s="315">
        <f>('1 Utsläpp'!BM8/'6 FV'!BM8)*1000</f>
        <v>9.1242516960317239</v>
      </c>
      <c r="BN7" s="315">
        <f>('1 Utsläpp'!BN8/'6 FV'!BN8)*1000</f>
        <v>8.4425869929526556</v>
      </c>
      <c r="BO7" s="315">
        <f>('1 Utsläpp'!BO8/'6 FV'!BO8)*1000</f>
        <v>11.364283553587924</v>
      </c>
      <c r="BP7" s="315">
        <f>('1 Utsläpp'!BP8/'6 FV'!BP8)*1000</f>
        <v>12.485498439186841</v>
      </c>
      <c r="BQ7" s="315">
        <f>('1 Utsläpp'!BQ8/'6 FV'!BQ8)*1000</f>
        <v>10.139671712971568</v>
      </c>
      <c r="BR7" s="315">
        <f>('1 Utsläpp'!BR8/'6 FV'!BR8)*1000</f>
        <v>9.7996045118309301</v>
      </c>
    </row>
    <row r="8" spans="1:70" s="75" customFormat="1" ht="12.75" x14ac:dyDescent="0.2">
      <c r="A8" s="276">
        <v>4</v>
      </c>
      <c r="B8" s="75" t="s">
        <v>138</v>
      </c>
      <c r="C8" s="276" t="s">
        <v>3</v>
      </c>
      <c r="D8" s="315">
        <f>('1 Utsläpp'!D9/'6 FV'!D9)*1000</f>
        <v>8.5196573357415808</v>
      </c>
      <c r="E8" s="315">
        <f>('1 Utsläpp'!E9/'6 FV'!E9)*1000</f>
        <v>8.02241685582697</v>
      </c>
      <c r="F8" s="315">
        <f>('1 Utsläpp'!F9/'6 FV'!F9)*1000</f>
        <v>7.5122843529053904</v>
      </c>
      <c r="G8" s="315">
        <f>('1 Utsläpp'!G9/'6 FV'!G9)*1000</f>
        <v>9.7385731785106859</v>
      </c>
      <c r="H8" s="315">
        <f>('1 Utsläpp'!H9/'6 FV'!H9)*1000</f>
        <v>10.73619746859416</v>
      </c>
      <c r="I8" s="315">
        <f>('1 Utsläpp'!I9/'6 FV'!I9)*1000</f>
        <v>9.5379611408413716</v>
      </c>
      <c r="J8" s="315">
        <f>('1 Utsläpp'!J9/'6 FV'!J9)*1000</f>
        <v>7.2315754288687479</v>
      </c>
      <c r="K8" s="315">
        <f>('1 Utsläpp'!K9/'6 FV'!K9)*1000</f>
        <v>10.190937421725804</v>
      </c>
      <c r="L8" s="315">
        <f>('1 Utsläpp'!L9/'6 FV'!L9)*1000</f>
        <v>11.079178703401695</v>
      </c>
      <c r="M8" s="315">
        <f>('1 Utsläpp'!M9/'6 FV'!M9)*1000</f>
        <v>8.630955933639477</v>
      </c>
      <c r="N8" s="315">
        <f>('1 Utsläpp'!N9/'6 FV'!N9)*1000</f>
        <v>6.810044105688263</v>
      </c>
      <c r="O8" s="315">
        <f>('1 Utsläpp'!O9/'6 FV'!O9)*1000</f>
        <v>9.5015047162801505</v>
      </c>
      <c r="P8" s="315">
        <f>('1 Utsläpp'!P9/'6 FV'!P9)*1000</f>
        <v>9.4624883844218637</v>
      </c>
      <c r="Q8" s="315">
        <f>('1 Utsläpp'!Q9/'6 FV'!Q9)*1000</f>
        <v>7.8555852788922707</v>
      </c>
      <c r="R8" s="315">
        <f>('1 Utsläpp'!R9/'6 FV'!R9)*1000</f>
        <v>7.0739482571807173</v>
      </c>
      <c r="S8" s="315">
        <f>('1 Utsläpp'!S9/'6 FV'!S9)*1000</f>
        <v>8.4360248281561194</v>
      </c>
      <c r="T8" s="315">
        <f>('1 Utsläpp'!T9/'6 FV'!T9)*1000</f>
        <v>8.7516983873877265</v>
      </c>
      <c r="U8" s="315">
        <f>('1 Utsläpp'!U9/'6 FV'!U9)*1000</f>
        <v>8.1007002300089646</v>
      </c>
      <c r="V8" s="315">
        <f>('1 Utsläpp'!V9/'6 FV'!V9)*1000</f>
        <v>7.028945143676113</v>
      </c>
      <c r="W8" s="315">
        <f>('1 Utsläpp'!W9/'6 FV'!W9)*1000</f>
        <v>8.7266015097514931</v>
      </c>
      <c r="X8" s="315">
        <f>('1 Utsläpp'!X9/'6 FV'!X9)*1000</f>
        <v>9.511577023058841</v>
      </c>
      <c r="Y8" s="315">
        <f>('1 Utsläpp'!Y9/'6 FV'!Y9)*1000</f>
        <v>6.959824641432756</v>
      </c>
      <c r="Z8" s="315">
        <f>('1 Utsläpp'!Z9/'6 FV'!Z9)*1000</f>
        <v>6.3109126889475311</v>
      </c>
      <c r="AA8" s="315">
        <f>('1 Utsläpp'!AA9/'6 FV'!AA9)*1000</f>
        <v>7.7003052073378431</v>
      </c>
      <c r="AB8" s="315">
        <f>('1 Utsläpp'!AB9/'6 FV'!AB9)*1000</f>
        <v>8.5758367530569632</v>
      </c>
      <c r="AC8" s="315">
        <f>('1 Utsläpp'!AC9/'6 FV'!AC9)*1000</f>
        <v>5.8471629021260485</v>
      </c>
      <c r="AD8" s="315">
        <f>('1 Utsläpp'!AD9/'6 FV'!AD9)*1000</f>
        <v>6.1760767627839588</v>
      </c>
      <c r="AE8" s="315">
        <f>('1 Utsläpp'!AE9/'6 FV'!AE9)*1000</f>
        <v>6.6649395660542572</v>
      </c>
      <c r="AF8" s="315">
        <f>('1 Utsläpp'!AF9/'6 FV'!AF9)*1000</f>
        <v>6.4226742852841934</v>
      </c>
      <c r="AG8" s="315">
        <f>('1 Utsläpp'!AG9/'6 FV'!AG9)*1000</f>
        <v>4.9770126510293959</v>
      </c>
      <c r="AH8" s="315">
        <f>('1 Utsläpp'!AH9/'6 FV'!AH9)*1000</f>
        <v>5.2676875885313956</v>
      </c>
      <c r="AI8" s="315">
        <f>('1 Utsläpp'!AI9/'6 FV'!AI9)*1000</f>
        <v>5.4638762411082222</v>
      </c>
      <c r="AJ8" s="315">
        <f>('1 Utsläpp'!AJ9/'6 FV'!AJ9)*1000</f>
        <v>6.8467294004087638</v>
      </c>
      <c r="AK8" s="315">
        <f>('1 Utsläpp'!AK9/'6 FV'!AK9)*1000</f>
        <v>4.5216245682203162</v>
      </c>
      <c r="AL8" s="315">
        <f>('1 Utsläpp'!AL9/'6 FV'!AL9)*1000</f>
        <v>4.867996710975909</v>
      </c>
      <c r="AM8" s="315">
        <f>('1 Utsläpp'!AM9/'6 FV'!AM9)*1000</f>
        <v>5.425690939057076</v>
      </c>
      <c r="AN8" s="315">
        <f>('1 Utsläpp'!AN9/'6 FV'!AN9)*1000</f>
        <v>5.2358364888769797</v>
      </c>
      <c r="AO8" s="315">
        <f>('1 Utsläpp'!AO9/'6 FV'!AO9)*1000</f>
        <v>4.1047461313173574</v>
      </c>
      <c r="AP8" s="315">
        <f>('1 Utsläpp'!AP9/'6 FV'!AP9)*1000</f>
        <v>4.5131203164599176</v>
      </c>
      <c r="AQ8" s="315">
        <f>('1 Utsläpp'!AQ9/'6 FV'!AQ9)*1000</f>
        <v>4.8062677836579901</v>
      </c>
      <c r="AR8" s="315">
        <f>('1 Utsläpp'!AR9/'6 FV'!AR9)*1000</f>
        <v>4.7320556752724432</v>
      </c>
      <c r="AS8" s="315">
        <f>('1 Utsläpp'!AS9/'6 FV'!AS9)*1000</f>
        <v>3.7082745612451635</v>
      </c>
      <c r="AT8" s="315">
        <f>('1 Utsläpp'!AT9/'6 FV'!AT9)*1000</f>
        <v>3.9260281924155938</v>
      </c>
      <c r="AU8" s="315">
        <f>('1 Utsläpp'!AU9/'6 FV'!AU9)*1000</f>
        <v>4.2488641058437953</v>
      </c>
      <c r="AV8" s="315">
        <f>('1 Utsläpp'!AV9/'6 FV'!AV9)*1000</f>
        <v>4.5915543954029321</v>
      </c>
      <c r="AW8" s="315">
        <f>('1 Utsläpp'!AW9/'6 FV'!AW9)*1000</f>
        <v>3.4436458882072607</v>
      </c>
      <c r="AX8" s="315">
        <f>('1 Utsläpp'!AX9/'6 FV'!AX9)*1000</f>
        <v>3.6727210442416292</v>
      </c>
      <c r="AY8" s="315">
        <f>('1 Utsläpp'!AY9/'6 FV'!AY9)*1000</f>
        <v>3.6449589612544302</v>
      </c>
      <c r="AZ8" s="315">
        <f>('1 Utsläpp'!AZ9/'6 FV'!AZ9)*1000</f>
        <v>4.05728991795403</v>
      </c>
      <c r="BA8" s="315">
        <f>('1 Utsläpp'!BA9/'6 FV'!BA9)*1000</f>
        <v>3.3833953565034856</v>
      </c>
      <c r="BB8" s="315">
        <f>('1 Utsläpp'!BB9/'6 FV'!BB9)*1000</f>
        <v>3.4459535086611774</v>
      </c>
      <c r="BC8" s="315">
        <f>('1 Utsläpp'!BC9/'6 FV'!BC9)*1000</f>
        <v>3.7641100319807248</v>
      </c>
      <c r="BD8" s="315">
        <f>('1 Utsläpp'!BD9/'6 FV'!BD9)*1000</f>
        <v>4.2443838625298715</v>
      </c>
      <c r="BE8" s="315">
        <f>('1 Utsläpp'!BE9/'6 FV'!BE9)*1000</f>
        <v>3.2347945746114544</v>
      </c>
      <c r="BF8" s="315">
        <f>('1 Utsläpp'!BF9/'6 FV'!BF9)*1000</f>
        <v>3.324446389414847</v>
      </c>
      <c r="BG8" s="315">
        <f>('1 Utsläpp'!BG9/'6 FV'!BG9)*1000</f>
        <v>3.2152237300866844</v>
      </c>
      <c r="BH8" s="315">
        <f>('1 Utsläpp'!BH9/'6 FV'!BH9)*1000</f>
        <v>3.5238154500210208</v>
      </c>
      <c r="BI8" s="315">
        <f>('1 Utsläpp'!BI9/'6 FV'!BI9)*1000</f>
        <v>2.5630847183700278</v>
      </c>
      <c r="BJ8" s="315">
        <f>('1 Utsläpp'!BJ9/'6 FV'!BJ9)*1000</f>
        <v>2.7254494164247927</v>
      </c>
      <c r="BK8" s="315">
        <f>('1 Utsläpp'!BK9/'6 FV'!BK9)*1000</f>
        <v>3.2437398309639036</v>
      </c>
      <c r="BL8" s="315" t="e">
        <f>('1 Utsläpp'!BL9/'6 FV'!BL9)*1000</f>
        <v>#VALUE!</v>
      </c>
      <c r="BM8" s="315" t="e">
        <f>('1 Utsläpp'!BM9/'6 FV'!BM9)*1000</f>
        <v>#VALUE!</v>
      </c>
      <c r="BN8" s="315" t="e">
        <f>('1 Utsläpp'!BN9/'6 FV'!BN9)*1000</f>
        <v>#VALUE!</v>
      </c>
      <c r="BO8" s="315" t="e">
        <f>('1 Utsläpp'!BO9/'6 FV'!BO9)*1000</f>
        <v>#VALUE!</v>
      </c>
      <c r="BP8" s="315" t="e">
        <f>('1 Utsläpp'!BP9/'6 FV'!BP9)*1000</f>
        <v>#VALUE!</v>
      </c>
      <c r="BQ8" s="315" t="e">
        <f>('1 Utsläpp'!BQ9/'6 FV'!BQ9)*1000</f>
        <v>#VALUE!</v>
      </c>
      <c r="BR8" s="315" t="e">
        <f>('1 Utsläpp'!BR9/'6 FV'!BR9)*1000</f>
        <v>#VALUE!</v>
      </c>
    </row>
    <row r="9" spans="1:70" s="57" customFormat="1" ht="12.75" x14ac:dyDescent="0.2">
      <c r="A9" s="86">
        <v>5</v>
      </c>
      <c r="B9" s="57" t="s">
        <v>139</v>
      </c>
      <c r="C9" s="86" t="s">
        <v>36</v>
      </c>
      <c r="D9" s="315">
        <f>('1 Utsläpp'!D10/'6 FV'!D10)*1000</f>
        <v>22.666561835255752</v>
      </c>
      <c r="E9" s="315">
        <f>('1 Utsläpp'!E10/'6 FV'!E10)*1000</f>
        <v>17.770247596013728</v>
      </c>
      <c r="F9" s="315">
        <f>('1 Utsläpp'!F10/'6 FV'!F10)*1000</f>
        <v>22.030314431259303</v>
      </c>
      <c r="G9" s="315">
        <f>('1 Utsläpp'!G10/'6 FV'!G10)*1000</f>
        <v>27.926247887716269</v>
      </c>
      <c r="H9" s="315">
        <f>('1 Utsläpp'!H10/'6 FV'!H10)*1000</f>
        <v>27.234489725383821</v>
      </c>
      <c r="I9" s="315">
        <f>('1 Utsläpp'!I10/'6 FV'!I10)*1000</f>
        <v>17.169237311951651</v>
      </c>
      <c r="J9" s="315">
        <f>('1 Utsläpp'!J10/'6 FV'!J10)*1000</f>
        <v>17.479141286444491</v>
      </c>
      <c r="K9" s="315">
        <f>('1 Utsläpp'!K10/'6 FV'!K10)*1000</f>
        <v>21.055684512932814</v>
      </c>
      <c r="L9" s="315">
        <f>('1 Utsläpp'!L10/'6 FV'!L10)*1000</f>
        <v>26.066082551880413</v>
      </c>
      <c r="M9" s="315">
        <f>('1 Utsläpp'!M10/'6 FV'!M10)*1000</f>
        <v>15.794989717072202</v>
      </c>
      <c r="N9" s="315">
        <f>('1 Utsläpp'!N10/'6 FV'!N10)*1000</f>
        <v>14.822838320622999</v>
      </c>
      <c r="O9" s="315">
        <f>('1 Utsläpp'!O10/'6 FV'!O10)*1000</f>
        <v>22.082743716268961</v>
      </c>
      <c r="P9" s="315">
        <f>('1 Utsläpp'!P10/'6 FV'!P10)*1000</f>
        <v>24.454657362322301</v>
      </c>
      <c r="Q9" s="315">
        <f>('1 Utsläpp'!Q10/'6 FV'!Q10)*1000</f>
        <v>16.136440342874383</v>
      </c>
      <c r="R9" s="315">
        <f>('1 Utsläpp'!R10/'6 FV'!R10)*1000</f>
        <v>15.549454315604494</v>
      </c>
      <c r="S9" s="315">
        <f>('1 Utsläpp'!S10/'6 FV'!S10)*1000</f>
        <v>19.321059290300902</v>
      </c>
      <c r="T9" s="315">
        <f>('1 Utsläpp'!T10/'6 FV'!T10)*1000</f>
        <v>20.29115768947689</v>
      </c>
      <c r="U9" s="315">
        <f>('1 Utsläpp'!U10/'6 FV'!U10)*1000</f>
        <v>16.907936262778787</v>
      </c>
      <c r="V9" s="315">
        <f>('1 Utsläpp'!V10/'6 FV'!V10)*1000</f>
        <v>15.150869348347735</v>
      </c>
      <c r="W9" s="315">
        <f>('1 Utsläpp'!W10/'6 FV'!W10)*1000</f>
        <v>19.512410188209415</v>
      </c>
      <c r="X9" s="315">
        <f>('1 Utsläpp'!X10/'6 FV'!X10)*1000</f>
        <v>19.317559449503889</v>
      </c>
      <c r="Y9" s="315">
        <f>('1 Utsläpp'!Y10/'6 FV'!Y10)*1000</f>
        <v>15.094135771579056</v>
      </c>
      <c r="Z9" s="315">
        <f>('1 Utsläpp'!Z10/'6 FV'!Z10)*1000</f>
        <v>14.610618867859387</v>
      </c>
      <c r="AA9" s="315">
        <f>('1 Utsläpp'!AA10/'6 FV'!AA10)*1000</f>
        <v>14.937070507659429</v>
      </c>
      <c r="AB9" s="315">
        <f>('1 Utsläpp'!AB10/'6 FV'!AB10)*1000</f>
        <v>14.279227530405755</v>
      </c>
      <c r="AC9" s="315">
        <f>('1 Utsläpp'!AC10/'6 FV'!AC10)*1000</f>
        <v>13.557206394033733</v>
      </c>
      <c r="AD9" s="315">
        <f>('1 Utsläpp'!AD10/'6 FV'!AD10)*1000</f>
        <v>13.278350632915744</v>
      </c>
      <c r="AE9" s="315">
        <f>('1 Utsläpp'!AE10/'6 FV'!AE10)*1000</f>
        <v>15.435696733371294</v>
      </c>
      <c r="AF9" s="315">
        <f>('1 Utsläpp'!AF10/'6 FV'!AF10)*1000</f>
        <v>14.227014853154635</v>
      </c>
      <c r="AG9" s="315">
        <f>('1 Utsläpp'!AG10/'6 FV'!AG10)*1000</f>
        <v>11.74270809534953</v>
      </c>
      <c r="AH9" s="315">
        <f>('1 Utsläpp'!AH10/'6 FV'!AH10)*1000</f>
        <v>12.223797804485823</v>
      </c>
      <c r="AI9" s="315">
        <f>('1 Utsläpp'!AI10/'6 FV'!AI10)*1000</f>
        <v>13.717542456835945</v>
      </c>
      <c r="AJ9" s="315">
        <f>('1 Utsläpp'!AJ10/'6 FV'!AJ10)*1000</f>
        <v>17.367964469861274</v>
      </c>
      <c r="AK9" s="315">
        <f>('1 Utsläpp'!AK10/'6 FV'!AK10)*1000</f>
        <v>13.513062426664893</v>
      </c>
      <c r="AL9" s="315">
        <f>('1 Utsläpp'!AL10/'6 FV'!AL10)*1000</f>
        <v>14.270968441618818</v>
      </c>
      <c r="AM9" s="315">
        <f>('1 Utsläpp'!AM10/'6 FV'!AM10)*1000</f>
        <v>16.979735779946218</v>
      </c>
      <c r="AN9" s="315">
        <f>('1 Utsläpp'!AN10/'6 FV'!AN10)*1000</f>
        <v>15.466862733283548</v>
      </c>
      <c r="AO9" s="315">
        <f>('1 Utsläpp'!AO10/'6 FV'!AO10)*1000</f>
        <v>13.582703189249862</v>
      </c>
      <c r="AP9" s="315">
        <f>('1 Utsläpp'!AP10/'6 FV'!AP10)*1000</f>
        <v>13.083432370784196</v>
      </c>
      <c r="AQ9" s="315">
        <f>('1 Utsläpp'!AQ10/'6 FV'!AQ10)*1000</f>
        <v>16.207691113769531</v>
      </c>
      <c r="AR9" s="315">
        <f>('1 Utsläpp'!AR10/'6 FV'!AR10)*1000</f>
        <v>17.658503717949536</v>
      </c>
      <c r="AS9" s="315">
        <f>('1 Utsläpp'!AS10/'6 FV'!AS10)*1000</f>
        <v>13.982978720701805</v>
      </c>
      <c r="AT9" s="315">
        <f>('1 Utsläpp'!AT10/'6 FV'!AT10)*1000</f>
        <v>14.82344804127753</v>
      </c>
      <c r="AU9" s="315">
        <f>('1 Utsläpp'!AU10/'6 FV'!AU10)*1000</f>
        <v>15.176643961982826</v>
      </c>
      <c r="AV9" s="315">
        <f>('1 Utsläpp'!AV10/'6 FV'!AV10)*1000</f>
        <v>15.429262590818201</v>
      </c>
      <c r="AW9" s="315">
        <f>('1 Utsläpp'!AW10/'6 FV'!AW10)*1000</f>
        <v>13.716038979220329</v>
      </c>
      <c r="AX9" s="315">
        <f>('1 Utsläpp'!AX10/'6 FV'!AX10)*1000</f>
        <v>15.670105319650272</v>
      </c>
      <c r="AY9" s="315">
        <f>('1 Utsläpp'!AY10/'6 FV'!AY10)*1000</f>
        <v>16.491462878036369</v>
      </c>
      <c r="AZ9" s="315">
        <f>('1 Utsläpp'!AZ10/'6 FV'!AZ10)*1000</f>
        <v>14.998898102556145</v>
      </c>
      <c r="BA9" s="315">
        <f>('1 Utsläpp'!BA10/'6 FV'!BA10)*1000</f>
        <v>13.967358405645436</v>
      </c>
      <c r="BB9" s="315">
        <f>('1 Utsläpp'!BB10/'6 FV'!BB10)*1000</f>
        <v>15.086454474271321</v>
      </c>
      <c r="BC9" s="315">
        <f>('1 Utsläpp'!BC10/'6 FV'!BC10)*1000</f>
        <v>15.355509221684784</v>
      </c>
      <c r="BD9" s="315">
        <f>('1 Utsläpp'!BD10/'6 FV'!BD10)*1000</f>
        <v>15.591965499064573</v>
      </c>
      <c r="BE9" s="315">
        <f>('1 Utsläpp'!BE10/'6 FV'!BE10)*1000</f>
        <v>14.818613052190406</v>
      </c>
      <c r="BF9" s="315">
        <f>('1 Utsläpp'!BF10/'6 FV'!BF10)*1000</f>
        <v>13.806940761594088</v>
      </c>
      <c r="BG9" s="315">
        <f>('1 Utsläpp'!BG10/'6 FV'!BG10)*1000</f>
        <v>14.451811962689922</v>
      </c>
      <c r="BH9" s="315">
        <f>('1 Utsläpp'!BH10/'6 FV'!BH10)*1000</f>
        <v>14.383903518904454</v>
      </c>
      <c r="BI9" s="315">
        <f>('1 Utsläpp'!BI10/'6 FV'!BI10)*1000</f>
        <v>10.609142413226147</v>
      </c>
      <c r="BJ9" s="315">
        <f>('1 Utsläpp'!BJ10/'6 FV'!BJ10)*1000</f>
        <v>10.868102920060212</v>
      </c>
      <c r="BK9" s="315">
        <f>('1 Utsläpp'!BK10/'6 FV'!BK10)*1000</f>
        <v>14.508282073674946</v>
      </c>
      <c r="BL9" s="315">
        <f>('1 Utsläpp'!BL10/'6 FV'!BL10)*1000</f>
        <v>15.898848476661186</v>
      </c>
      <c r="BM9" s="315">
        <f>('1 Utsläpp'!BM10/'6 FV'!BM10)*1000</f>
        <v>14.919244853233341</v>
      </c>
      <c r="BN9" s="315">
        <f>('1 Utsläpp'!BN10/'6 FV'!BN10)*1000</f>
        <v>18.865206718783043</v>
      </c>
      <c r="BO9" s="315">
        <f>('1 Utsläpp'!BO10/'6 FV'!BO10)*1000</f>
        <v>14.051050305548655</v>
      </c>
      <c r="BP9" s="315">
        <f>('1 Utsläpp'!BP10/'6 FV'!BP10)*1000</f>
        <v>16.813000757336717</v>
      </c>
      <c r="BQ9" s="315">
        <f>('1 Utsläpp'!BQ10/'6 FV'!BQ10)*1000</f>
        <v>13.403104754228996</v>
      </c>
      <c r="BR9" s="315">
        <f>('1 Utsläpp'!BR10/'6 FV'!BR10)*1000</f>
        <v>13.966937988022494</v>
      </c>
    </row>
    <row r="10" spans="1:70" s="57" customFormat="1" ht="12.75" x14ac:dyDescent="0.2">
      <c r="A10" s="86">
        <v>6</v>
      </c>
      <c r="B10" s="57" t="s">
        <v>140</v>
      </c>
      <c r="C10" s="86" t="s">
        <v>37</v>
      </c>
      <c r="D10" s="315">
        <f>('1 Utsläpp'!D11/'6 FV'!D11)*1000</f>
        <v>42.486293447312853</v>
      </c>
      <c r="E10" s="315">
        <f>('1 Utsläpp'!E11/'6 FV'!E11)*1000</f>
        <v>40.148414289193617</v>
      </c>
      <c r="F10" s="315">
        <f>('1 Utsläpp'!F11/'6 FV'!F11)*1000</f>
        <v>41.966364815751469</v>
      </c>
      <c r="G10" s="315">
        <f>('1 Utsläpp'!G11/'6 FV'!G11)*1000</f>
        <v>55.696803549653531</v>
      </c>
      <c r="H10" s="315">
        <f>('1 Utsläpp'!H11/'6 FV'!H11)*1000</f>
        <v>43.423987946092502</v>
      </c>
      <c r="I10" s="315">
        <f>('1 Utsläpp'!I11/'6 FV'!I11)*1000</f>
        <v>39.375065031524855</v>
      </c>
      <c r="J10" s="315">
        <f>('1 Utsläpp'!J11/'6 FV'!J11)*1000</f>
        <v>37.017356173839779</v>
      </c>
      <c r="K10" s="315">
        <f>('1 Utsläpp'!K11/'6 FV'!K11)*1000</f>
        <v>43.642651985243234</v>
      </c>
      <c r="L10" s="315">
        <f>('1 Utsläpp'!L11/'6 FV'!L11)*1000</f>
        <v>43.013569554953548</v>
      </c>
      <c r="M10" s="315">
        <f>('1 Utsläpp'!M11/'6 FV'!M11)*1000</f>
        <v>37.07169074349143</v>
      </c>
      <c r="N10" s="315">
        <f>('1 Utsläpp'!N11/'6 FV'!N11)*1000</f>
        <v>41.373058924158592</v>
      </c>
      <c r="O10" s="315">
        <f>('1 Utsläpp'!O11/'6 FV'!O11)*1000</f>
        <v>41.238785037835598</v>
      </c>
      <c r="P10" s="315">
        <f>('1 Utsläpp'!P11/'6 FV'!P11)*1000</f>
        <v>31.277651013262886</v>
      </c>
      <c r="Q10" s="315">
        <f>('1 Utsläpp'!Q11/'6 FV'!Q11)*1000</f>
        <v>32.189566675891825</v>
      </c>
      <c r="R10" s="315">
        <f>('1 Utsläpp'!R11/'6 FV'!R11)*1000</f>
        <v>37.266504172910253</v>
      </c>
      <c r="S10" s="315">
        <f>('1 Utsläpp'!S11/'6 FV'!S11)*1000</f>
        <v>38.109961214173737</v>
      </c>
      <c r="T10" s="315">
        <f>('1 Utsläpp'!T11/'6 FV'!T11)*1000</f>
        <v>44.230300320564176</v>
      </c>
      <c r="U10" s="315">
        <f>('1 Utsläpp'!U11/'6 FV'!U11)*1000</f>
        <v>34.354673252822131</v>
      </c>
      <c r="V10" s="315">
        <f>('1 Utsläpp'!V11/'6 FV'!V11)*1000</f>
        <v>31.302451960399317</v>
      </c>
      <c r="W10" s="315">
        <f>('1 Utsläpp'!W11/'6 FV'!W11)*1000</f>
        <v>42.257293067961214</v>
      </c>
      <c r="X10" s="315">
        <f>('1 Utsläpp'!X11/'6 FV'!X11)*1000</f>
        <v>29.682667466862586</v>
      </c>
      <c r="Y10" s="315">
        <f>('1 Utsläpp'!Y11/'6 FV'!Y11)*1000</f>
        <v>34.445259621451868</v>
      </c>
      <c r="Z10" s="315">
        <f>('1 Utsläpp'!Z11/'6 FV'!Z11)*1000</f>
        <v>38.908701706117</v>
      </c>
      <c r="AA10" s="315">
        <f>('1 Utsläpp'!AA11/'6 FV'!AA11)*1000</f>
        <v>43.706399112009109</v>
      </c>
      <c r="AB10" s="315">
        <f>('1 Utsläpp'!AB11/'6 FV'!AB11)*1000</f>
        <v>40.126557382686258</v>
      </c>
      <c r="AC10" s="315">
        <f>('1 Utsläpp'!AC11/'6 FV'!AC11)*1000</f>
        <v>40.03884172495848</v>
      </c>
      <c r="AD10" s="315">
        <f>('1 Utsläpp'!AD11/'6 FV'!AD11)*1000</f>
        <v>47.208814604999318</v>
      </c>
      <c r="AE10" s="315">
        <f>('1 Utsläpp'!AE11/'6 FV'!AE11)*1000</f>
        <v>45.169367173646123</v>
      </c>
      <c r="AF10" s="315">
        <f>('1 Utsläpp'!AF11/'6 FV'!AF11)*1000</f>
        <v>43.776070807577582</v>
      </c>
      <c r="AG10" s="315">
        <f>('1 Utsläpp'!AG11/'6 FV'!AG11)*1000</f>
        <v>42.660860631524329</v>
      </c>
      <c r="AH10" s="315">
        <f>('1 Utsläpp'!AH11/'6 FV'!AH11)*1000</f>
        <v>47.200393697892707</v>
      </c>
      <c r="AI10" s="315">
        <f>('1 Utsläpp'!AI11/'6 FV'!AI11)*1000</f>
        <v>43.791875201439645</v>
      </c>
      <c r="AJ10" s="315">
        <f>('1 Utsläpp'!AJ11/'6 FV'!AJ11)*1000</f>
        <v>45.942598135348476</v>
      </c>
      <c r="AK10" s="315">
        <f>('1 Utsläpp'!AK11/'6 FV'!AK11)*1000</f>
        <v>39.095846218427972</v>
      </c>
      <c r="AL10" s="315">
        <f>('1 Utsläpp'!AL11/'6 FV'!AL11)*1000</f>
        <v>43.232390963184919</v>
      </c>
      <c r="AM10" s="315">
        <f>('1 Utsläpp'!AM11/'6 FV'!AM11)*1000</f>
        <v>48.812189523597453</v>
      </c>
      <c r="AN10" s="315">
        <f>('1 Utsläpp'!AN11/'6 FV'!AN11)*1000</f>
        <v>45.552627982487202</v>
      </c>
      <c r="AO10" s="315">
        <f>('1 Utsläpp'!AO11/'6 FV'!AO11)*1000</f>
        <v>44.667035620167887</v>
      </c>
      <c r="AP10" s="315">
        <f>('1 Utsläpp'!AP11/'6 FV'!AP11)*1000</f>
        <v>53.560180489745001</v>
      </c>
      <c r="AQ10" s="315">
        <f>('1 Utsläpp'!AQ11/'6 FV'!AQ11)*1000</f>
        <v>49.645687681677011</v>
      </c>
      <c r="AR10" s="315">
        <f>('1 Utsläpp'!AR11/'6 FV'!AR11)*1000</f>
        <v>46.108045525641806</v>
      </c>
      <c r="AS10" s="315">
        <f>('1 Utsläpp'!AS11/'6 FV'!AS11)*1000</f>
        <v>44.330460350643051</v>
      </c>
      <c r="AT10" s="315">
        <f>('1 Utsläpp'!AT11/'6 FV'!AT11)*1000</f>
        <v>53.658221479950051</v>
      </c>
      <c r="AU10" s="315">
        <f>('1 Utsläpp'!AU11/'6 FV'!AU11)*1000</f>
        <v>44.800628960801603</v>
      </c>
      <c r="AV10" s="315">
        <f>('1 Utsläpp'!AV11/'6 FV'!AV11)*1000</f>
        <v>33.277729566655147</v>
      </c>
      <c r="AW10" s="315">
        <f>('1 Utsläpp'!AW11/'6 FV'!AW11)*1000</f>
        <v>38.504940745180178</v>
      </c>
      <c r="AX10" s="315">
        <f>('1 Utsläpp'!AX11/'6 FV'!AX11)*1000</f>
        <v>39.056868568385518</v>
      </c>
      <c r="AY10" s="315">
        <f>('1 Utsläpp'!AY11/'6 FV'!AY11)*1000</f>
        <v>37.751165105913067</v>
      </c>
      <c r="AZ10" s="315">
        <f>('1 Utsläpp'!AZ11/'6 FV'!AZ11)*1000</f>
        <v>50.570134729430364</v>
      </c>
      <c r="BA10" s="315">
        <f>('1 Utsläpp'!BA11/'6 FV'!BA11)*1000</f>
        <v>25.288458497351421</v>
      </c>
      <c r="BB10" s="315">
        <f>('1 Utsläpp'!BB11/'6 FV'!BB11)*1000</f>
        <v>31.937413758084539</v>
      </c>
      <c r="BC10" s="315">
        <f>('1 Utsläpp'!BC11/'6 FV'!BC11)*1000</f>
        <v>24.119854809963563</v>
      </c>
      <c r="BD10" s="315">
        <f>('1 Utsläpp'!BD11/'6 FV'!BD11)*1000</f>
        <v>34.352981092831513</v>
      </c>
      <c r="BE10" s="315">
        <f>('1 Utsläpp'!BE11/'6 FV'!BE11)*1000</f>
        <v>38.853909258596616</v>
      </c>
      <c r="BF10" s="315">
        <f>('1 Utsläpp'!BF11/'6 FV'!BF11)*1000</f>
        <v>39.170633084670207</v>
      </c>
      <c r="BG10" s="315">
        <f>('1 Utsläpp'!BG11/'6 FV'!BG11)*1000</f>
        <v>35.106043662776571</v>
      </c>
      <c r="BH10" s="315">
        <f>('1 Utsläpp'!BH11/'6 FV'!BH11)*1000</f>
        <v>30.922727755728022</v>
      </c>
      <c r="BI10" s="315">
        <f>('1 Utsläpp'!BI11/'6 FV'!BI11)*1000</f>
        <v>14.147555797963648</v>
      </c>
      <c r="BJ10" s="315">
        <f>('1 Utsläpp'!BJ11/'6 FV'!BJ11)*1000</f>
        <v>25.35311716071319</v>
      </c>
      <c r="BK10" s="315">
        <f>('1 Utsläpp'!BK11/'6 FV'!BK11)*1000</f>
        <v>24.588616792551612</v>
      </c>
      <c r="BL10" s="315">
        <f>('1 Utsläpp'!BL11/'6 FV'!BL11)*1000</f>
        <v>24.808762945608418</v>
      </c>
      <c r="BM10" s="315">
        <f>('1 Utsläpp'!BM11/'6 FV'!BM11)*1000</f>
        <v>22.557141189418001</v>
      </c>
      <c r="BN10" s="315">
        <f>('1 Utsläpp'!BN11/'6 FV'!BN11)*1000</f>
        <v>19.943003773771608</v>
      </c>
      <c r="BO10" s="315">
        <f>('1 Utsläpp'!BO11/'6 FV'!BO11)*1000</f>
        <v>22.458975219708318</v>
      </c>
      <c r="BP10" s="315">
        <f>('1 Utsläpp'!BP11/'6 FV'!BP11)*1000</f>
        <v>22.516584764640729</v>
      </c>
      <c r="BQ10" s="315">
        <f>('1 Utsläpp'!BQ11/'6 FV'!BQ11)*1000</f>
        <v>20.930572774239476</v>
      </c>
      <c r="BR10" s="315">
        <f>('1 Utsläpp'!BR11/'6 FV'!BR11)*1000</f>
        <v>21.886189156335536</v>
      </c>
    </row>
    <row r="11" spans="1:70" s="57" customFormat="1" ht="12.75" x14ac:dyDescent="0.2">
      <c r="A11" s="86">
        <v>7</v>
      </c>
      <c r="B11" s="57" t="s">
        <v>141</v>
      </c>
      <c r="C11" s="86" t="s">
        <v>38</v>
      </c>
      <c r="D11" s="315">
        <f>('1 Utsläpp'!D12/'6 FV'!D12)*1000</f>
        <v>70.606919800895639</v>
      </c>
      <c r="E11" s="315">
        <f>('1 Utsläpp'!E12/'6 FV'!E12)*1000</f>
        <v>65.952538475497064</v>
      </c>
      <c r="F11" s="315">
        <f>('1 Utsläpp'!F12/'6 FV'!F12)*1000</f>
        <v>76.496500715320906</v>
      </c>
      <c r="G11" s="315">
        <f>('1 Utsläpp'!G12/'6 FV'!G12)*1000</f>
        <v>85.87868791141554</v>
      </c>
      <c r="H11" s="315">
        <f>('1 Utsläpp'!H12/'6 FV'!H12)*1000</f>
        <v>90.482005057427202</v>
      </c>
      <c r="I11" s="315">
        <f>('1 Utsläpp'!I12/'6 FV'!I12)*1000</f>
        <v>82.670675241270246</v>
      </c>
      <c r="J11" s="315">
        <f>('1 Utsläpp'!J12/'6 FV'!J12)*1000</f>
        <v>85.098519874524342</v>
      </c>
      <c r="K11" s="315">
        <f>('1 Utsläpp'!K12/'6 FV'!K12)*1000</f>
        <v>83.933801526405077</v>
      </c>
      <c r="L11" s="315">
        <f>('1 Utsläpp'!L12/'6 FV'!L12)*1000</f>
        <v>90.157951725202139</v>
      </c>
      <c r="M11" s="315">
        <f>('1 Utsläpp'!M12/'6 FV'!M12)*1000</f>
        <v>74.567963375145538</v>
      </c>
      <c r="N11" s="315">
        <f>('1 Utsläpp'!N12/'6 FV'!N12)*1000</f>
        <v>76.531843105701086</v>
      </c>
      <c r="O11" s="315">
        <f>('1 Utsläpp'!O12/'6 FV'!O12)*1000</f>
        <v>75.615659962443331</v>
      </c>
      <c r="P11" s="315">
        <f>('1 Utsläpp'!P12/'6 FV'!P12)*1000</f>
        <v>77.705132269298915</v>
      </c>
      <c r="Q11" s="315">
        <f>('1 Utsläpp'!Q12/'6 FV'!Q12)*1000</f>
        <v>62.32301347654365</v>
      </c>
      <c r="R11" s="315">
        <f>('1 Utsläpp'!R12/'6 FV'!R12)*1000</f>
        <v>70.903281266224852</v>
      </c>
      <c r="S11" s="315">
        <f>('1 Utsläpp'!S12/'6 FV'!S12)*1000</f>
        <v>76.65174724847185</v>
      </c>
      <c r="T11" s="315">
        <f>('1 Utsläpp'!T12/'6 FV'!T12)*1000</f>
        <v>80.442948231637871</v>
      </c>
      <c r="U11" s="315">
        <f>('1 Utsläpp'!U12/'6 FV'!U12)*1000</f>
        <v>66.584573863331173</v>
      </c>
      <c r="V11" s="315">
        <f>('1 Utsläpp'!V12/'6 FV'!V12)*1000</f>
        <v>78.277842086800732</v>
      </c>
      <c r="W11" s="315">
        <f>('1 Utsläpp'!W12/'6 FV'!W12)*1000</f>
        <v>84.232120162224618</v>
      </c>
      <c r="X11" s="315">
        <f>('1 Utsläpp'!X12/'6 FV'!X12)*1000</f>
        <v>84.650196266415961</v>
      </c>
      <c r="Y11" s="315">
        <f>('1 Utsläpp'!Y12/'6 FV'!Y12)*1000</f>
        <v>71.979294814488824</v>
      </c>
      <c r="Z11" s="315">
        <f>('1 Utsläpp'!Z12/'6 FV'!Z12)*1000</f>
        <v>78.966902261257729</v>
      </c>
      <c r="AA11" s="315">
        <f>('1 Utsläpp'!AA12/'6 FV'!AA12)*1000</f>
        <v>84.712839502304476</v>
      </c>
      <c r="AB11" s="315">
        <f>('1 Utsläpp'!AB12/'6 FV'!AB12)*1000</f>
        <v>83.671226795599623</v>
      </c>
      <c r="AC11" s="315">
        <f>('1 Utsläpp'!AC12/'6 FV'!AC12)*1000</f>
        <v>70.653220229733364</v>
      </c>
      <c r="AD11" s="315">
        <f>('1 Utsläpp'!AD12/'6 FV'!AD12)*1000</f>
        <v>74.641998441107205</v>
      </c>
      <c r="AE11" s="315">
        <f>('1 Utsläpp'!AE12/'6 FV'!AE12)*1000</f>
        <v>81.14996125732192</v>
      </c>
      <c r="AF11" s="315">
        <f>('1 Utsläpp'!AF12/'6 FV'!AF12)*1000</f>
        <v>85.995117668570941</v>
      </c>
      <c r="AG11" s="315">
        <f>('1 Utsläpp'!AG12/'6 FV'!AG12)*1000</f>
        <v>74.431751242373863</v>
      </c>
      <c r="AH11" s="315">
        <f>('1 Utsläpp'!AH12/'6 FV'!AH12)*1000</f>
        <v>83.268960298868592</v>
      </c>
      <c r="AI11" s="315">
        <f>('1 Utsläpp'!AI12/'6 FV'!AI12)*1000</f>
        <v>82.962372832776623</v>
      </c>
      <c r="AJ11" s="315">
        <f>('1 Utsläpp'!AJ12/'6 FV'!AJ12)*1000</f>
        <v>91.413147225094988</v>
      </c>
      <c r="AK11" s="315">
        <f>('1 Utsläpp'!AK12/'6 FV'!AK12)*1000</f>
        <v>77.656284900795185</v>
      </c>
      <c r="AL11" s="315">
        <f>('1 Utsläpp'!AL12/'6 FV'!AL12)*1000</f>
        <v>87.398670245440883</v>
      </c>
      <c r="AM11" s="315">
        <f>('1 Utsläpp'!AM12/'6 FV'!AM12)*1000</f>
        <v>86.991427059355715</v>
      </c>
      <c r="AN11" s="315">
        <f>('1 Utsläpp'!AN12/'6 FV'!AN12)*1000</f>
        <v>78.870133836334134</v>
      </c>
      <c r="AO11" s="315">
        <f>('1 Utsläpp'!AO12/'6 FV'!AO12)*1000</f>
        <v>71.847052708749871</v>
      </c>
      <c r="AP11" s="315">
        <f>('1 Utsläpp'!AP12/'6 FV'!AP12)*1000</f>
        <v>77.526745337568244</v>
      </c>
      <c r="AQ11" s="315">
        <f>('1 Utsläpp'!AQ12/'6 FV'!AQ12)*1000</f>
        <v>74.665875620452155</v>
      </c>
      <c r="AR11" s="315">
        <f>('1 Utsläpp'!AR12/'6 FV'!AR12)*1000</f>
        <v>80.309486803789781</v>
      </c>
      <c r="AS11" s="315">
        <f>('1 Utsläpp'!AS12/'6 FV'!AS12)*1000</f>
        <v>73.664039138448047</v>
      </c>
      <c r="AT11" s="315">
        <f>('1 Utsläpp'!AT12/'6 FV'!AT12)*1000</f>
        <v>81.076794660140521</v>
      </c>
      <c r="AU11" s="315">
        <f>('1 Utsläpp'!AU12/'6 FV'!AU12)*1000</f>
        <v>75.389521499474114</v>
      </c>
      <c r="AV11" s="315">
        <f>('1 Utsläpp'!AV12/'6 FV'!AV12)*1000</f>
        <v>71.203477487831506</v>
      </c>
      <c r="AW11" s="315">
        <f>('1 Utsläpp'!AW12/'6 FV'!AW12)*1000</f>
        <v>60.572146836311433</v>
      </c>
      <c r="AX11" s="315">
        <f>('1 Utsläpp'!AX12/'6 FV'!AX12)*1000</f>
        <v>65.588139137643864</v>
      </c>
      <c r="AY11" s="315">
        <f>('1 Utsläpp'!AY12/'6 FV'!AY12)*1000</f>
        <v>64.459706627340054</v>
      </c>
      <c r="AZ11" s="315">
        <f>('1 Utsläpp'!AZ12/'6 FV'!AZ12)*1000</f>
        <v>64.700010165669596</v>
      </c>
      <c r="BA11" s="315">
        <f>('1 Utsläpp'!BA12/'6 FV'!BA12)*1000</f>
        <v>64.774236959020143</v>
      </c>
      <c r="BB11" s="315">
        <f>('1 Utsläpp'!BB12/'6 FV'!BB12)*1000</f>
        <v>67.030188894132962</v>
      </c>
      <c r="BC11" s="315">
        <f>('1 Utsläpp'!BC12/'6 FV'!BC12)*1000</f>
        <v>60.572147559386472</v>
      </c>
      <c r="BD11" s="315">
        <f>('1 Utsläpp'!BD12/'6 FV'!BD12)*1000</f>
        <v>63.973249538714612</v>
      </c>
      <c r="BE11" s="315">
        <f>('1 Utsläpp'!BE12/'6 FV'!BE12)*1000</f>
        <v>60.171607981387822</v>
      </c>
      <c r="BF11" s="315">
        <f>('1 Utsläpp'!BF12/'6 FV'!BF12)*1000</f>
        <v>59.596410888977402</v>
      </c>
      <c r="BG11" s="315">
        <f>('1 Utsläpp'!BG12/'6 FV'!BG12)*1000</f>
        <v>58.04885638247783</v>
      </c>
      <c r="BH11" s="315">
        <f>('1 Utsläpp'!BH12/'6 FV'!BH12)*1000</f>
        <v>61.947520259780347</v>
      </c>
      <c r="BI11" s="315">
        <f>('1 Utsläpp'!BI12/'6 FV'!BI12)*1000</f>
        <v>59.638648812139785</v>
      </c>
      <c r="BJ11" s="315">
        <f>('1 Utsläpp'!BJ12/'6 FV'!BJ12)*1000</f>
        <v>63.160597758676886</v>
      </c>
      <c r="BK11" s="315">
        <f>('1 Utsläpp'!BK12/'6 FV'!BK12)*1000</f>
        <v>62.535349737156089</v>
      </c>
      <c r="BL11" s="315" t="e">
        <f>('1 Utsläpp'!BL12/'6 FV'!BL12)*1000</f>
        <v>#VALUE!</v>
      </c>
      <c r="BM11" s="315" t="e">
        <f>('1 Utsläpp'!BM12/'6 FV'!BM12)*1000</f>
        <v>#VALUE!</v>
      </c>
      <c r="BN11" s="315" t="e">
        <f>('1 Utsläpp'!BN12/'6 FV'!BN12)*1000</f>
        <v>#VALUE!</v>
      </c>
      <c r="BO11" s="315" t="e">
        <f>('1 Utsläpp'!BO12/'6 FV'!BO12)*1000</f>
        <v>#VALUE!</v>
      </c>
      <c r="BP11" s="315" t="e">
        <f>('1 Utsläpp'!BP12/'6 FV'!BP12)*1000</f>
        <v>#VALUE!</v>
      </c>
      <c r="BQ11" s="315" t="e">
        <f>('1 Utsläpp'!BQ12/'6 FV'!BQ12)*1000</f>
        <v>#VALUE!</v>
      </c>
      <c r="BR11" s="315" t="e">
        <f>('1 Utsläpp'!BR12/'6 FV'!BR12)*1000</f>
        <v>#VALUE!</v>
      </c>
    </row>
    <row r="12" spans="1:70" s="57" customFormat="1" ht="12.75" x14ac:dyDescent="0.2">
      <c r="A12" s="86">
        <v>8</v>
      </c>
      <c r="B12" s="57" t="s">
        <v>142</v>
      </c>
      <c r="C12" s="86" t="s">
        <v>39</v>
      </c>
      <c r="D12" s="315">
        <f>('1 Utsläpp'!D13/'6 FV'!D13)*1000</f>
        <v>39.781711166846335</v>
      </c>
      <c r="E12" s="315">
        <f>('1 Utsläpp'!E13/'6 FV'!E13)*1000</f>
        <v>38.920429937558573</v>
      </c>
      <c r="F12" s="315">
        <f>('1 Utsläpp'!F13/'6 FV'!F13)*1000</f>
        <v>48.469531997717326</v>
      </c>
      <c r="G12" s="315">
        <f>('1 Utsläpp'!G13/'6 FV'!G13)*1000</f>
        <v>52.184597816989694</v>
      </c>
      <c r="H12" s="315">
        <f>('1 Utsläpp'!H13/'6 FV'!H13)*1000</f>
        <v>45.66359170909665</v>
      </c>
      <c r="I12" s="315">
        <f>('1 Utsläpp'!I13/'6 FV'!I13)*1000</f>
        <v>43.428024075268958</v>
      </c>
      <c r="J12" s="315">
        <f>('1 Utsläpp'!J13/'6 FV'!J13)*1000</f>
        <v>45.769588447254336</v>
      </c>
      <c r="K12" s="315">
        <f>('1 Utsläpp'!K13/'6 FV'!K13)*1000</f>
        <v>50.498009490438704</v>
      </c>
      <c r="L12" s="315">
        <f>('1 Utsläpp'!L13/'6 FV'!L13)*1000</f>
        <v>58.779929533669552</v>
      </c>
      <c r="M12" s="315">
        <f>('1 Utsläpp'!M13/'6 FV'!M13)*1000</f>
        <v>48.144091837563032</v>
      </c>
      <c r="N12" s="315">
        <f>('1 Utsläpp'!N13/'6 FV'!N13)*1000</f>
        <v>47.38597264945642</v>
      </c>
      <c r="O12" s="315">
        <f>('1 Utsläpp'!O13/'6 FV'!O13)*1000</f>
        <v>41.170439587297722</v>
      </c>
      <c r="P12" s="315">
        <f>('1 Utsläpp'!P13/'6 FV'!P13)*1000</f>
        <v>44.291777367913099</v>
      </c>
      <c r="Q12" s="315">
        <f>('1 Utsläpp'!Q13/'6 FV'!Q13)*1000</f>
        <v>44.096285028099935</v>
      </c>
      <c r="R12" s="315">
        <f>('1 Utsläpp'!R13/'6 FV'!R13)*1000</f>
        <v>46.470116700308424</v>
      </c>
      <c r="S12" s="315">
        <f>('1 Utsläpp'!S13/'6 FV'!S13)*1000</f>
        <v>41.869953901098725</v>
      </c>
      <c r="T12" s="315">
        <f>('1 Utsläpp'!T13/'6 FV'!T13)*1000</f>
        <v>39.176959863466919</v>
      </c>
      <c r="U12" s="315">
        <f>('1 Utsläpp'!U13/'6 FV'!U13)*1000</f>
        <v>37.499205746863858</v>
      </c>
      <c r="V12" s="315">
        <f>('1 Utsläpp'!V13/'6 FV'!V13)*1000</f>
        <v>39.533630657718362</v>
      </c>
      <c r="W12" s="315">
        <f>('1 Utsläpp'!W13/'6 FV'!W13)*1000</f>
        <v>39.389170529219903</v>
      </c>
      <c r="X12" s="315">
        <f>('1 Utsläpp'!X13/'6 FV'!X13)*1000</f>
        <v>39.988918427866288</v>
      </c>
      <c r="Y12" s="315">
        <f>('1 Utsläpp'!Y13/'6 FV'!Y13)*1000</f>
        <v>36.806946736674902</v>
      </c>
      <c r="Z12" s="315">
        <f>('1 Utsläpp'!Z13/'6 FV'!Z13)*1000</f>
        <v>39.850183790612249</v>
      </c>
      <c r="AA12" s="315">
        <f>('1 Utsläpp'!AA13/'6 FV'!AA13)*1000</f>
        <v>35.68071131654392</v>
      </c>
      <c r="AB12" s="315">
        <f>('1 Utsläpp'!AB13/'6 FV'!AB13)*1000</f>
        <v>37.852531390802334</v>
      </c>
      <c r="AC12" s="315">
        <f>('1 Utsläpp'!AC13/'6 FV'!AC13)*1000</f>
        <v>35.247304870486175</v>
      </c>
      <c r="AD12" s="315">
        <f>('1 Utsläpp'!AD13/'6 FV'!AD13)*1000</f>
        <v>40.727571465875911</v>
      </c>
      <c r="AE12" s="315">
        <f>('1 Utsläpp'!AE13/'6 FV'!AE13)*1000</f>
        <v>39.873310863749879</v>
      </c>
      <c r="AF12" s="315">
        <f>('1 Utsläpp'!AF13/'6 FV'!AF13)*1000</f>
        <v>44.687363707905646</v>
      </c>
      <c r="AG12" s="315">
        <f>('1 Utsläpp'!AG13/'6 FV'!AG13)*1000</f>
        <v>39.343184596967603</v>
      </c>
      <c r="AH12" s="315">
        <f>('1 Utsläpp'!AH13/'6 FV'!AH13)*1000</f>
        <v>42.704505008379357</v>
      </c>
      <c r="AI12" s="315">
        <f>('1 Utsläpp'!AI13/'6 FV'!AI13)*1000</f>
        <v>36.992739560245475</v>
      </c>
      <c r="AJ12" s="315">
        <f>('1 Utsläpp'!AJ13/'6 FV'!AJ13)*1000</f>
        <v>40.017491064087324</v>
      </c>
      <c r="AK12" s="315">
        <f>('1 Utsläpp'!AK13/'6 FV'!AK13)*1000</f>
        <v>36.480806233733702</v>
      </c>
      <c r="AL12" s="315">
        <f>('1 Utsläpp'!AL13/'6 FV'!AL13)*1000</f>
        <v>43.175377529710097</v>
      </c>
      <c r="AM12" s="315">
        <f>('1 Utsläpp'!AM13/'6 FV'!AM13)*1000</f>
        <v>37.270803886602074</v>
      </c>
      <c r="AN12" s="315">
        <f>('1 Utsläpp'!AN13/'6 FV'!AN13)*1000</f>
        <v>37.225838016587026</v>
      </c>
      <c r="AO12" s="315">
        <f>('1 Utsläpp'!AO13/'6 FV'!AO13)*1000</f>
        <v>34.734896784256193</v>
      </c>
      <c r="AP12" s="315">
        <f>('1 Utsläpp'!AP13/'6 FV'!AP13)*1000</f>
        <v>39.977770140139448</v>
      </c>
      <c r="AQ12" s="315">
        <f>('1 Utsläpp'!AQ13/'6 FV'!AQ13)*1000</f>
        <v>34.827172696674829</v>
      </c>
      <c r="AR12" s="315">
        <f>('1 Utsläpp'!AR13/'6 FV'!AR13)*1000</f>
        <v>33.689381825110296</v>
      </c>
      <c r="AS12" s="315">
        <f>('1 Utsläpp'!AS13/'6 FV'!AS13)*1000</f>
        <v>32.259869971911989</v>
      </c>
      <c r="AT12" s="315">
        <f>('1 Utsläpp'!AT13/'6 FV'!AT13)*1000</f>
        <v>36.470546138195964</v>
      </c>
      <c r="AU12" s="315">
        <f>('1 Utsläpp'!AU13/'6 FV'!AU13)*1000</f>
        <v>30.938418348925357</v>
      </c>
      <c r="AV12" s="315">
        <f>('1 Utsläpp'!AV13/'6 FV'!AV13)*1000</f>
        <v>43.170990800822388</v>
      </c>
      <c r="AW12" s="315">
        <f>('1 Utsläpp'!AW13/'6 FV'!AW13)*1000</f>
        <v>40.679507067424289</v>
      </c>
      <c r="AX12" s="315">
        <f>('1 Utsläpp'!AX13/'6 FV'!AX13)*1000</f>
        <v>49.417513224370602</v>
      </c>
      <c r="AY12" s="315">
        <f>('1 Utsläpp'!AY13/'6 FV'!AY13)*1000</f>
        <v>38.075958623583077</v>
      </c>
      <c r="AZ12" s="315">
        <f>('1 Utsläpp'!AZ13/'6 FV'!AZ13)*1000</f>
        <v>34.117032823661873</v>
      </c>
      <c r="BA12" s="315">
        <f>('1 Utsläpp'!BA13/'6 FV'!BA13)*1000</f>
        <v>38.203842561844596</v>
      </c>
      <c r="BB12" s="315">
        <f>('1 Utsläpp'!BB13/'6 FV'!BB13)*1000</f>
        <v>36.810181617493178</v>
      </c>
      <c r="BC12" s="315">
        <f>('1 Utsläpp'!BC13/'6 FV'!BC13)*1000</f>
        <v>34.718061250635117</v>
      </c>
      <c r="BD12" s="315">
        <f>('1 Utsläpp'!BD13/'6 FV'!BD13)*1000</f>
        <v>34.94332683834088</v>
      </c>
      <c r="BE12" s="315">
        <f>('1 Utsläpp'!BE13/'6 FV'!BE13)*1000</f>
        <v>33.384986077391048</v>
      </c>
      <c r="BF12" s="315">
        <f>('1 Utsläpp'!BF13/'6 FV'!BF13)*1000</f>
        <v>37.981402874113776</v>
      </c>
      <c r="BG12" s="315">
        <f>('1 Utsläpp'!BG13/'6 FV'!BG13)*1000</f>
        <v>34.971475144003264</v>
      </c>
      <c r="BH12" s="315">
        <f>('1 Utsläpp'!BH13/'6 FV'!BH13)*1000</f>
        <v>37.511333824074761</v>
      </c>
      <c r="BI12" s="315">
        <f>('1 Utsläpp'!BI13/'6 FV'!BI13)*1000</f>
        <v>35.318156233613145</v>
      </c>
      <c r="BJ12" s="315">
        <f>('1 Utsläpp'!BJ13/'6 FV'!BJ13)*1000</f>
        <v>41.804957264577737</v>
      </c>
      <c r="BK12" s="315">
        <f>('1 Utsläpp'!BK13/'6 FV'!BK13)*1000</f>
        <v>32.188474131870606</v>
      </c>
      <c r="BL12" s="315">
        <f>('1 Utsläpp'!BL13/'6 FV'!BL13)*1000</f>
        <v>43.772239697287205</v>
      </c>
      <c r="BM12" s="315">
        <f>('1 Utsläpp'!BM13/'6 FV'!BM13)*1000</f>
        <v>38.03738390646096</v>
      </c>
      <c r="BN12" s="315">
        <f>('1 Utsläpp'!BN13/'6 FV'!BN13)*1000</f>
        <v>53.239492141661806</v>
      </c>
      <c r="BO12" s="315">
        <f>('1 Utsläpp'!BO13/'6 FV'!BO13)*1000</f>
        <v>45.586325851862455</v>
      </c>
      <c r="BP12" s="315">
        <f>('1 Utsläpp'!BP13/'6 FV'!BP13)*1000</f>
        <v>69.925961422393897</v>
      </c>
      <c r="BQ12" s="315">
        <f>('1 Utsläpp'!BQ13/'6 FV'!BQ13)*1000</f>
        <v>43.661519439747721</v>
      </c>
      <c r="BR12" s="315">
        <f>('1 Utsläpp'!BR13/'6 FV'!BR13)*1000</f>
        <v>60.464092273584413</v>
      </c>
    </row>
    <row r="13" spans="1:70" s="57" customFormat="1" ht="12.75" x14ac:dyDescent="0.2">
      <c r="A13" s="86">
        <v>9</v>
      </c>
      <c r="B13" s="57" t="s">
        <v>143</v>
      </c>
      <c r="C13" s="86" t="s">
        <v>4</v>
      </c>
      <c r="D13" s="315">
        <f>('1 Utsläpp'!D14/'6 FV'!D14)*1000</f>
        <v>0.74390304315519107</v>
      </c>
      <c r="E13" s="315">
        <f>('1 Utsläpp'!E14/'6 FV'!E14)*1000</f>
        <v>0.62135707041099697</v>
      </c>
      <c r="F13" s="315">
        <f>('1 Utsläpp'!F14/'6 FV'!F14)*1000</f>
        <v>0.64217180719401856</v>
      </c>
      <c r="G13" s="315">
        <f>('1 Utsläpp'!G14/'6 FV'!G14)*1000</f>
        <v>0.73026639662752324</v>
      </c>
      <c r="H13" s="315">
        <f>('1 Utsläpp'!H14/'6 FV'!H14)*1000</f>
        <v>0.63206447583040537</v>
      </c>
      <c r="I13" s="315">
        <f>('1 Utsläpp'!I14/'6 FV'!I14)*1000</f>
        <v>0.61416844762648104</v>
      </c>
      <c r="J13" s="315">
        <f>('1 Utsläpp'!J14/'6 FV'!J14)*1000</f>
        <v>0.65054246589345099</v>
      </c>
      <c r="K13" s="315">
        <f>('1 Utsläpp'!K14/'6 FV'!K14)*1000</f>
        <v>0.70217594131388894</v>
      </c>
      <c r="L13" s="315">
        <f>('1 Utsläpp'!L14/'6 FV'!L14)*1000</f>
        <v>0.75850152540951088</v>
      </c>
      <c r="M13" s="315">
        <f>('1 Utsläpp'!M14/'6 FV'!M14)*1000</f>
        <v>0.72716474868893621</v>
      </c>
      <c r="N13" s="315">
        <f>('1 Utsläpp'!N14/'6 FV'!N14)*1000</f>
        <v>0.71846396123381651</v>
      </c>
      <c r="O13" s="315">
        <f>('1 Utsläpp'!O14/'6 FV'!O14)*1000</f>
        <v>0.60828542857581913</v>
      </c>
      <c r="P13" s="315">
        <f>('1 Utsläpp'!P14/'6 FV'!P14)*1000</f>
        <v>0.84875059477797088</v>
      </c>
      <c r="Q13" s="315">
        <f>('1 Utsläpp'!Q14/'6 FV'!Q14)*1000</f>
        <v>0.72149706909628286</v>
      </c>
      <c r="R13" s="315">
        <f>('1 Utsläpp'!R14/'6 FV'!R14)*1000</f>
        <v>0.78014030968898229</v>
      </c>
      <c r="S13" s="315">
        <f>('1 Utsläpp'!S14/'6 FV'!S14)*1000</f>
        <v>0.74803772040932726</v>
      </c>
      <c r="T13" s="315">
        <f>('1 Utsläpp'!T14/'6 FV'!T14)*1000</f>
        <v>0.60712053439353886</v>
      </c>
      <c r="U13" s="315">
        <f>('1 Utsläpp'!U14/'6 FV'!U14)*1000</f>
        <v>0.57161228282326071</v>
      </c>
      <c r="V13" s="315">
        <f>('1 Utsläpp'!V14/'6 FV'!V14)*1000</f>
        <v>0.61687573231172199</v>
      </c>
      <c r="W13" s="315">
        <f>('1 Utsläpp'!W14/'6 FV'!W14)*1000</f>
        <v>0.57832679607752624</v>
      </c>
      <c r="X13" s="315">
        <f>('1 Utsläpp'!X14/'6 FV'!X14)*1000</f>
        <v>0.54157754104019573</v>
      </c>
      <c r="Y13" s="315">
        <f>('1 Utsläpp'!Y14/'6 FV'!Y14)*1000</f>
        <v>0.54056764600987361</v>
      </c>
      <c r="Z13" s="315">
        <f>('1 Utsläpp'!Z14/'6 FV'!Z14)*1000</f>
        <v>0.59216685073134789</v>
      </c>
      <c r="AA13" s="315">
        <f>('1 Utsläpp'!AA14/'6 FV'!AA14)*1000</f>
        <v>0.53913502811691472</v>
      </c>
      <c r="AB13" s="315">
        <f>('1 Utsläpp'!AB14/'6 FV'!AB14)*1000</f>
        <v>0.49407785294953943</v>
      </c>
      <c r="AC13" s="315">
        <f>('1 Utsläpp'!AC14/'6 FV'!AC14)*1000</f>
        <v>0.4576702543391834</v>
      </c>
      <c r="AD13" s="315">
        <f>('1 Utsläpp'!AD14/'6 FV'!AD14)*1000</f>
        <v>0.56573550371210657</v>
      </c>
      <c r="AE13" s="315">
        <f>('1 Utsläpp'!AE14/'6 FV'!AE14)*1000</f>
        <v>0.56031518513343881</v>
      </c>
      <c r="AF13" s="315">
        <f>('1 Utsläpp'!AF14/'6 FV'!AF14)*1000</f>
        <v>0.50757274735278868</v>
      </c>
      <c r="AG13" s="315">
        <f>('1 Utsläpp'!AG14/'6 FV'!AG14)*1000</f>
        <v>0.37861998824463161</v>
      </c>
      <c r="AH13" s="315">
        <f>('1 Utsläpp'!AH14/'6 FV'!AH14)*1000</f>
        <v>0.51045438968580625</v>
      </c>
      <c r="AI13" s="315">
        <f>('1 Utsläpp'!AI14/'6 FV'!AI14)*1000</f>
        <v>0.49265915759001111</v>
      </c>
      <c r="AJ13" s="315">
        <f>('1 Utsläpp'!AJ14/'6 FV'!AJ14)*1000</f>
        <v>0.4899654543375222</v>
      </c>
      <c r="AK13" s="315">
        <f>('1 Utsläpp'!AK14/'6 FV'!AK14)*1000</f>
        <v>0.45349526610258434</v>
      </c>
      <c r="AL13" s="315">
        <f>('1 Utsläpp'!AL14/'6 FV'!AL14)*1000</f>
        <v>0.53869641632456555</v>
      </c>
      <c r="AM13" s="315">
        <f>('1 Utsläpp'!AM14/'6 FV'!AM14)*1000</f>
        <v>0.47874405855090468</v>
      </c>
      <c r="AN13" s="315">
        <f>('1 Utsläpp'!AN14/'6 FV'!AN14)*1000</f>
        <v>0.38320736712244463</v>
      </c>
      <c r="AO13" s="315">
        <f>('1 Utsläpp'!AO14/'6 FV'!AO14)*1000</f>
        <v>0.39035334555778539</v>
      </c>
      <c r="AP13" s="315">
        <f>('1 Utsläpp'!AP14/'6 FV'!AP14)*1000</f>
        <v>0.45078796716239078</v>
      </c>
      <c r="AQ13" s="315">
        <f>('1 Utsläpp'!AQ14/'6 FV'!AQ14)*1000</f>
        <v>0.41232932514250115</v>
      </c>
      <c r="AR13" s="315">
        <f>('1 Utsläpp'!AR14/'6 FV'!AR14)*1000</f>
        <v>0.41383637588575045</v>
      </c>
      <c r="AS13" s="315">
        <f>('1 Utsläpp'!AS14/'6 FV'!AS14)*1000</f>
        <v>0.42202112767304145</v>
      </c>
      <c r="AT13" s="315">
        <f>('1 Utsläpp'!AT14/'6 FV'!AT14)*1000</f>
        <v>0.51858964370828931</v>
      </c>
      <c r="AU13" s="315">
        <f>('1 Utsläpp'!AU14/'6 FV'!AU14)*1000</f>
        <v>0.40007527601691095</v>
      </c>
      <c r="AV13" s="315">
        <f>('1 Utsläpp'!AV14/'6 FV'!AV14)*1000</f>
        <v>0.34994556384670628</v>
      </c>
      <c r="AW13" s="315">
        <f>('1 Utsläpp'!AW14/'6 FV'!AW14)*1000</f>
        <v>0.36049133961783525</v>
      </c>
      <c r="AX13" s="315">
        <f>('1 Utsläpp'!AX14/'6 FV'!AX14)*1000</f>
        <v>0.40158670237852773</v>
      </c>
      <c r="AY13" s="315">
        <f>('1 Utsläpp'!AY14/'6 FV'!AY14)*1000</f>
        <v>0.32437133086168185</v>
      </c>
      <c r="AZ13" s="315">
        <f>('1 Utsläpp'!AZ14/'6 FV'!AZ14)*1000</f>
        <v>0.32349180539377259</v>
      </c>
      <c r="BA13" s="315">
        <f>('1 Utsläpp'!BA14/'6 FV'!BA14)*1000</f>
        <v>0.3522144997474097</v>
      </c>
      <c r="BB13" s="315">
        <f>('1 Utsläpp'!BB14/'6 FV'!BB14)*1000</f>
        <v>0.37310983139604481</v>
      </c>
      <c r="BC13" s="315">
        <f>('1 Utsläpp'!BC14/'6 FV'!BC14)*1000</f>
        <v>0.31834611842707156</v>
      </c>
      <c r="BD13" s="315">
        <f>('1 Utsläpp'!BD14/'6 FV'!BD14)*1000</f>
        <v>0.27162541689934339</v>
      </c>
      <c r="BE13" s="315">
        <f>('1 Utsläpp'!BE14/'6 FV'!BE14)*1000</f>
        <v>0.29747467472130285</v>
      </c>
      <c r="BF13" s="315">
        <f>('1 Utsläpp'!BF14/'6 FV'!BF14)*1000</f>
        <v>0.26936718225290324</v>
      </c>
      <c r="BG13" s="315">
        <f>('1 Utsläpp'!BG14/'6 FV'!BG14)*1000</f>
        <v>0.24165103833196155</v>
      </c>
      <c r="BH13" s="315">
        <f>('1 Utsläpp'!BH14/'6 FV'!BH14)*1000</f>
        <v>0.23498407254049752</v>
      </c>
      <c r="BI13" s="315">
        <f>('1 Utsläpp'!BI14/'6 FV'!BI14)*1000</f>
        <v>0.22848904261959602</v>
      </c>
      <c r="BJ13" s="315">
        <f>('1 Utsläpp'!BJ14/'6 FV'!BJ14)*1000</f>
        <v>0.27270175103950572</v>
      </c>
      <c r="BK13" s="315">
        <f>('1 Utsläpp'!BK14/'6 FV'!BK14)*1000</f>
        <v>0.21944108353840222</v>
      </c>
      <c r="BL13" s="315">
        <f>('1 Utsläpp'!BL14/'6 FV'!BL14)*1000</f>
        <v>0.31219291150513845</v>
      </c>
      <c r="BM13" s="315">
        <f>('1 Utsläpp'!BM14/'6 FV'!BM14)*1000</f>
        <v>0.22913243377384893</v>
      </c>
      <c r="BN13" s="315">
        <f>('1 Utsläpp'!BN14/'6 FV'!BN14)*1000</f>
        <v>0.2969576465967293</v>
      </c>
      <c r="BO13" s="315">
        <f>('1 Utsläpp'!BO14/'6 FV'!BO14)*1000</f>
        <v>0.23530714579733966</v>
      </c>
      <c r="BP13" s="315">
        <f>('1 Utsläpp'!BP14/'6 FV'!BP14)*1000</f>
        <v>0.36366271264056227</v>
      </c>
      <c r="BQ13" s="315">
        <f>('1 Utsläpp'!BQ14/'6 FV'!BQ14)*1000</f>
        <v>0.26024731036525112</v>
      </c>
      <c r="BR13" s="315">
        <f>('1 Utsläpp'!BR14/'6 FV'!BR14)*1000</f>
        <v>0.36282821149270283</v>
      </c>
    </row>
    <row r="14" spans="1:70" s="57" customFormat="1" ht="12.75" x14ac:dyDescent="0.2">
      <c r="A14" s="86">
        <v>10</v>
      </c>
      <c r="B14" s="57" t="s">
        <v>144</v>
      </c>
      <c r="C14" s="86" t="s">
        <v>5</v>
      </c>
      <c r="D14" s="315">
        <f>('1 Utsläpp'!D15/'6 FV'!D15)*1000</f>
        <v>1.8919223633180926</v>
      </c>
      <c r="E14" s="315">
        <f>('1 Utsläpp'!E15/'6 FV'!E15)*1000</f>
        <v>1.4530503310617466</v>
      </c>
      <c r="F14" s="315">
        <f>('1 Utsläpp'!F15/'6 FV'!F15)*1000</f>
        <v>1.7854879119941289</v>
      </c>
      <c r="G14" s="315">
        <f>('1 Utsläpp'!G15/'6 FV'!G15)*1000</f>
        <v>2.4768956616381002</v>
      </c>
      <c r="H14" s="315">
        <f>('1 Utsläpp'!H15/'6 FV'!H15)*1000</f>
        <v>3.4490368099199191</v>
      </c>
      <c r="I14" s="315">
        <f>('1 Utsläpp'!I15/'6 FV'!I15)*1000</f>
        <v>2.6483402232803068</v>
      </c>
      <c r="J14" s="315">
        <f>('1 Utsläpp'!J15/'6 FV'!J15)*1000</f>
        <v>2.974719433331833</v>
      </c>
      <c r="K14" s="315">
        <f>('1 Utsläpp'!K15/'6 FV'!K15)*1000</f>
        <v>3.8663389437957125</v>
      </c>
      <c r="L14" s="315">
        <f>('1 Utsläpp'!L15/'6 FV'!L15)*1000</f>
        <v>4.8631730279709302</v>
      </c>
      <c r="M14" s="315">
        <f>('1 Utsläpp'!M15/'6 FV'!M15)*1000</f>
        <v>1.867263218992895</v>
      </c>
      <c r="N14" s="315">
        <f>('1 Utsläpp'!N15/'6 FV'!N15)*1000</f>
        <v>2.085447527260639</v>
      </c>
      <c r="O14" s="315">
        <f>('1 Utsläpp'!O15/'6 FV'!O15)*1000</f>
        <v>3.021430527653012</v>
      </c>
      <c r="P14" s="315">
        <f>('1 Utsläpp'!P15/'6 FV'!P15)*1000</f>
        <v>2.5800876309228182</v>
      </c>
      <c r="Q14" s="315">
        <f>('1 Utsläpp'!Q15/'6 FV'!Q15)*1000</f>
        <v>1.1427553802083501</v>
      </c>
      <c r="R14" s="315">
        <f>('1 Utsläpp'!R15/'6 FV'!R15)*1000</f>
        <v>1.2265769435146783</v>
      </c>
      <c r="S14" s="315">
        <f>('1 Utsläpp'!S15/'6 FV'!S15)*1000</f>
        <v>1.3131892486297618</v>
      </c>
      <c r="T14" s="315">
        <f>('1 Utsläpp'!T15/'6 FV'!T15)*1000</f>
        <v>1.6202424442195806</v>
      </c>
      <c r="U14" s="315">
        <f>('1 Utsläpp'!U15/'6 FV'!U15)*1000</f>
        <v>1.3402446913973589</v>
      </c>
      <c r="V14" s="315">
        <f>('1 Utsläpp'!V15/'6 FV'!V15)*1000</f>
        <v>1.3323185413319678</v>
      </c>
      <c r="W14" s="315">
        <f>('1 Utsläpp'!W15/'6 FV'!W15)*1000</f>
        <v>1.8058366784406332</v>
      </c>
      <c r="X14" s="315">
        <f>('1 Utsläpp'!X15/'6 FV'!X15)*1000</f>
        <v>1.747290397844087</v>
      </c>
      <c r="Y14" s="315">
        <f>('1 Utsläpp'!Y15/'6 FV'!Y15)*1000</f>
        <v>1.4634111598368482</v>
      </c>
      <c r="Z14" s="315">
        <f>('1 Utsläpp'!Z15/'6 FV'!Z15)*1000</f>
        <v>1.5151009679669838</v>
      </c>
      <c r="AA14" s="315">
        <f>('1 Utsläpp'!AA15/'6 FV'!AA15)*1000</f>
        <v>1.7175529192794652</v>
      </c>
      <c r="AB14" s="315">
        <f>('1 Utsläpp'!AB15/'6 FV'!AB15)*1000</f>
        <v>1.9407718360202617</v>
      </c>
      <c r="AC14" s="315">
        <f>('1 Utsläpp'!AC15/'6 FV'!AC15)*1000</f>
        <v>1.5318148535618885</v>
      </c>
      <c r="AD14" s="315">
        <f>('1 Utsläpp'!AD15/'6 FV'!AD15)*1000</f>
        <v>1.5471357695839532</v>
      </c>
      <c r="AE14" s="315">
        <f>('1 Utsläpp'!AE15/'6 FV'!AE15)*1000</f>
        <v>1.8359720283850773</v>
      </c>
      <c r="AF14" s="315">
        <f>('1 Utsläpp'!AF15/'6 FV'!AF15)*1000</f>
        <v>1.4843341112001052</v>
      </c>
      <c r="AG14" s="315">
        <f>('1 Utsläpp'!AG15/'6 FV'!AG15)*1000</f>
        <v>1.3485724324376132</v>
      </c>
      <c r="AH14" s="315">
        <f>('1 Utsläpp'!AH15/'6 FV'!AH15)*1000</f>
        <v>1.2099516848284531</v>
      </c>
      <c r="AI14" s="315">
        <f>('1 Utsläpp'!AI15/'6 FV'!AI15)*1000</f>
        <v>1.2754335545390709</v>
      </c>
      <c r="AJ14" s="315">
        <f>('1 Utsläpp'!AJ15/'6 FV'!AJ15)*1000</f>
        <v>1.790926684734536</v>
      </c>
      <c r="AK14" s="315">
        <f>('1 Utsläpp'!AK15/'6 FV'!AK15)*1000</f>
        <v>1.3799413583614424</v>
      </c>
      <c r="AL14" s="315">
        <f>('1 Utsläpp'!AL15/'6 FV'!AL15)*1000</f>
        <v>1.4837282858881127</v>
      </c>
      <c r="AM14" s="315">
        <f>('1 Utsläpp'!AM15/'6 FV'!AM15)*1000</f>
        <v>1.5383516172802632</v>
      </c>
      <c r="AN14" s="315">
        <f>('1 Utsläpp'!AN15/'6 FV'!AN15)*1000</f>
        <v>1.1172454883141878</v>
      </c>
      <c r="AO14" s="315">
        <f>('1 Utsläpp'!AO15/'6 FV'!AO15)*1000</f>
        <v>1.0743214177591911</v>
      </c>
      <c r="AP14" s="315">
        <f>('1 Utsläpp'!AP15/'6 FV'!AP15)*1000</f>
        <v>1.092422444110895</v>
      </c>
      <c r="AQ14" s="315">
        <f>('1 Utsläpp'!AQ15/'6 FV'!AQ15)*1000</f>
        <v>1.0850872023034115</v>
      </c>
      <c r="AR14" s="315">
        <f>('1 Utsläpp'!AR15/'6 FV'!AR15)*1000</f>
        <v>0.97788320109489757</v>
      </c>
      <c r="AS14" s="315">
        <f>('1 Utsläpp'!AS15/'6 FV'!AS15)*1000</f>
        <v>0.8485595838054254</v>
      </c>
      <c r="AT14" s="315">
        <f>('1 Utsläpp'!AT15/'6 FV'!AT15)*1000</f>
        <v>0.93137112471382766</v>
      </c>
      <c r="AU14" s="315">
        <f>('1 Utsläpp'!AU15/'6 FV'!AU15)*1000</f>
        <v>0.90173787445940301</v>
      </c>
      <c r="AV14" s="315">
        <f>('1 Utsläpp'!AV15/'6 FV'!AV15)*1000</f>
        <v>0.90546891887592473</v>
      </c>
      <c r="AW14" s="315">
        <f>('1 Utsläpp'!AW15/'6 FV'!AW15)*1000</f>
        <v>0.78872032006451398</v>
      </c>
      <c r="AX14" s="315">
        <f>('1 Utsläpp'!AX15/'6 FV'!AX15)*1000</f>
        <v>1.0299997029626533</v>
      </c>
      <c r="AY14" s="315">
        <f>('1 Utsläpp'!AY15/'6 FV'!AY15)*1000</f>
        <v>0.98262335952572299</v>
      </c>
      <c r="AZ14" s="315">
        <f>('1 Utsläpp'!AZ15/'6 FV'!AZ15)*1000</f>
        <v>0.81497533393790478</v>
      </c>
      <c r="BA14" s="315">
        <f>('1 Utsläpp'!BA15/'6 FV'!BA15)*1000</f>
        <v>0.83177842815558045</v>
      </c>
      <c r="BB14" s="315">
        <f>('1 Utsläpp'!BB15/'6 FV'!BB15)*1000</f>
        <v>0.89252160617344689</v>
      </c>
      <c r="BC14" s="315">
        <f>('1 Utsläpp'!BC15/'6 FV'!BC15)*1000</f>
        <v>0.77696996448067479</v>
      </c>
      <c r="BD14" s="315">
        <f>('1 Utsläpp'!BD15/'6 FV'!BD15)*1000</f>
        <v>0.77457484476134608</v>
      </c>
      <c r="BE14" s="315">
        <f>('1 Utsläpp'!BE15/'6 FV'!BE15)*1000</f>
        <v>0.7540687629366617</v>
      </c>
      <c r="BF14" s="315">
        <f>('1 Utsläpp'!BF15/'6 FV'!BF15)*1000</f>
        <v>0.85045846840068817</v>
      </c>
      <c r="BG14" s="315">
        <f>('1 Utsläpp'!BG15/'6 FV'!BG15)*1000</f>
        <v>0.76610904477363384</v>
      </c>
      <c r="BH14" s="315">
        <f>('1 Utsläpp'!BH15/'6 FV'!BH15)*1000</f>
        <v>0.71221413843043058</v>
      </c>
      <c r="BI14" s="315">
        <f>('1 Utsläpp'!BI15/'6 FV'!BI15)*1000</f>
        <v>0.5887972366195624</v>
      </c>
      <c r="BJ14" s="315">
        <f>('1 Utsläpp'!BJ15/'6 FV'!BJ15)*1000</f>
        <v>0.69188196670533764</v>
      </c>
      <c r="BK14" s="315">
        <f>('1 Utsläpp'!BK15/'6 FV'!BK15)*1000</f>
        <v>0.67595507925697951</v>
      </c>
      <c r="BL14" s="315">
        <f>('1 Utsläpp'!BL15/'6 FV'!BL15)*1000</f>
        <v>0.87063656198628137</v>
      </c>
      <c r="BM14" s="315">
        <f>('1 Utsläpp'!BM15/'6 FV'!BM15)*1000</f>
        <v>1.1122787045696156</v>
      </c>
      <c r="BN14" s="315">
        <f>('1 Utsläpp'!BN15/'6 FV'!BN15)*1000</f>
        <v>1.4720500047529141</v>
      </c>
      <c r="BO14" s="315">
        <f>('1 Utsläpp'!BO15/'6 FV'!BO15)*1000</f>
        <v>0.95092240692330388</v>
      </c>
      <c r="BP14" s="315">
        <f>('1 Utsläpp'!BP15/'6 FV'!BP15)*1000</f>
        <v>3.4408974884671353</v>
      </c>
      <c r="BQ14" s="315">
        <f>('1 Utsläpp'!BQ15/'6 FV'!BQ15)*1000</f>
        <v>1.0868450929576008</v>
      </c>
      <c r="BR14" s="315">
        <f>('1 Utsläpp'!BR15/'6 FV'!BR15)*1000</f>
        <v>1.804278856319643</v>
      </c>
    </row>
    <row r="15" spans="1:70" s="57" customFormat="1" ht="12.75" x14ac:dyDescent="0.2">
      <c r="A15" s="86">
        <v>11</v>
      </c>
      <c r="B15" s="57" t="s">
        <v>145</v>
      </c>
      <c r="C15" s="86" t="s">
        <v>6</v>
      </c>
      <c r="D15" s="315">
        <f>('1 Utsläpp'!D16/'6 FV'!D16)*1000</f>
        <v>1.4996454729523327</v>
      </c>
      <c r="E15" s="315">
        <f>('1 Utsläpp'!E16/'6 FV'!E16)*1000</f>
        <v>1.2222035827118367</v>
      </c>
      <c r="F15" s="315">
        <f>('1 Utsläpp'!F16/'6 FV'!F16)*1000</f>
        <v>1.4198966953964138</v>
      </c>
      <c r="G15" s="315">
        <f>('1 Utsläpp'!G16/'6 FV'!G16)*1000</f>
        <v>1.8662300975247517</v>
      </c>
      <c r="H15" s="315">
        <f>('1 Utsläpp'!H16/'6 FV'!H16)*1000</f>
        <v>2.2137281477848316</v>
      </c>
      <c r="I15" s="315">
        <f>('1 Utsläpp'!I16/'6 FV'!I16)*1000</f>
        <v>2.2162928549815182</v>
      </c>
      <c r="J15" s="315">
        <f>('1 Utsläpp'!J16/'6 FV'!J16)*1000</f>
        <v>2.1840960285905329</v>
      </c>
      <c r="K15" s="315">
        <f>('1 Utsläpp'!K16/'6 FV'!K16)*1000</f>
        <v>2.0068145675258391</v>
      </c>
      <c r="L15" s="315">
        <f>('1 Utsläpp'!L16/'6 FV'!L16)*1000</f>
        <v>2.0173655907737391</v>
      </c>
      <c r="M15" s="315">
        <f>('1 Utsläpp'!M16/'6 FV'!M16)*1000</f>
        <v>1.3096198123505982</v>
      </c>
      <c r="N15" s="315">
        <f>('1 Utsläpp'!N16/'6 FV'!N16)*1000</f>
        <v>1.3477714324582393</v>
      </c>
      <c r="O15" s="315">
        <f>('1 Utsläpp'!O16/'6 FV'!O16)*1000</f>
        <v>1.3506969093231445</v>
      </c>
      <c r="P15" s="315">
        <f>('1 Utsläpp'!P16/'6 FV'!P16)*1000</f>
        <v>1.1977189862967428</v>
      </c>
      <c r="Q15" s="315">
        <f>('1 Utsläpp'!Q16/'6 FV'!Q16)*1000</f>
        <v>1.0222673182687196</v>
      </c>
      <c r="R15" s="315">
        <f>('1 Utsläpp'!R16/'6 FV'!R16)*1000</f>
        <v>1.081707743656203</v>
      </c>
      <c r="S15" s="315">
        <f>('1 Utsläpp'!S16/'6 FV'!S16)*1000</f>
        <v>1.0564112789350946</v>
      </c>
      <c r="T15" s="315">
        <f>('1 Utsläpp'!T16/'6 FV'!T16)*1000</f>
        <v>1.1587671717818189</v>
      </c>
      <c r="U15" s="315">
        <f>('1 Utsläpp'!U16/'6 FV'!U16)*1000</f>
        <v>1.0102367698131036</v>
      </c>
      <c r="V15" s="315">
        <f>('1 Utsläpp'!V16/'6 FV'!V16)*1000</f>
        <v>1.171456114699083</v>
      </c>
      <c r="W15" s="315">
        <f>('1 Utsläpp'!W16/'6 FV'!W16)*1000</f>
        <v>1.3247006430792903</v>
      </c>
      <c r="X15" s="315">
        <f>('1 Utsläpp'!X16/'6 FV'!X16)*1000</f>
        <v>1.5198198847547524</v>
      </c>
      <c r="Y15" s="315">
        <f>('1 Utsläpp'!Y16/'6 FV'!Y16)*1000</f>
        <v>1.2724438915554981</v>
      </c>
      <c r="Z15" s="315">
        <f>('1 Utsläpp'!Z16/'6 FV'!Z16)*1000</f>
        <v>1.4509733037183814</v>
      </c>
      <c r="AA15" s="315">
        <f>('1 Utsläpp'!AA16/'6 FV'!AA16)*1000</f>
        <v>1.3763471500329907</v>
      </c>
      <c r="AB15" s="315">
        <f>('1 Utsläpp'!AB16/'6 FV'!AB16)*1000</f>
        <v>1.6717135866811454</v>
      </c>
      <c r="AC15" s="315">
        <f>('1 Utsläpp'!AC16/'6 FV'!AC16)*1000</f>
        <v>1.3730060321084001</v>
      </c>
      <c r="AD15" s="315">
        <f>('1 Utsläpp'!AD16/'6 FV'!AD16)*1000</f>
        <v>1.4481949002338754</v>
      </c>
      <c r="AE15" s="315">
        <f>('1 Utsläpp'!AE16/'6 FV'!AE16)*1000</f>
        <v>1.3421577916921328</v>
      </c>
      <c r="AF15" s="315">
        <f>('1 Utsläpp'!AF16/'6 FV'!AF16)*1000</f>
        <v>1.6101327592912706</v>
      </c>
      <c r="AG15" s="315">
        <f>('1 Utsläpp'!AG16/'6 FV'!AG16)*1000</f>
        <v>1.2604479885194106</v>
      </c>
      <c r="AH15" s="315">
        <f>('1 Utsläpp'!AH16/'6 FV'!AH16)*1000</f>
        <v>1.3033522417698726</v>
      </c>
      <c r="AI15" s="315">
        <f>('1 Utsläpp'!AI16/'6 FV'!AI16)*1000</f>
        <v>1.324052434617037</v>
      </c>
      <c r="AJ15" s="315">
        <f>('1 Utsläpp'!AJ16/'6 FV'!AJ16)*1000</f>
        <v>1.412185936642625</v>
      </c>
      <c r="AK15" s="315">
        <f>('1 Utsläpp'!AK16/'6 FV'!AK16)*1000</f>
        <v>1.3040854890341265</v>
      </c>
      <c r="AL15" s="315">
        <f>('1 Utsläpp'!AL16/'6 FV'!AL16)*1000</f>
        <v>1.5114770832549054</v>
      </c>
      <c r="AM15" s="315">
        <f>('1 Utsläpp'!AM16/'6 FV'!AM16)*1000</f>
        <v>1.4162683918762846</v>
      </c>
      <c r="AN15" s="315">
        <f>('1 Utsläpp'!AN16/'6 FV'!AN16)*1000</f>
        <v>1.2691971760648249</v>
      </c>
      <c r="AO15" s="315">
        <f>('1 Utsläpp'!AO16/'6 FV'!AO16)*1000</f>
        <v>1.1090286662369722</v>
      </c>
      <c r="AP15" s="315">
        <f>('1 Utsläpp'!AP16/'6 FV'!AP16)*1000</f>
        <v>1.2895908378713878</v>
      </c>
      <c r="AQ15" s="315">
        <f>('1 Utsläpp'!AQ16/'6 FV'!AQ16)*1000</f>
        <v>1.1381532022947323</v>
      </c>
      <c r="AR15" s="315">
        <f>('1 Utsläpp'!AR16/'6 FV'!AR16)*1000</f>
        <v>1.0828681361412125</v>
      </c>
      <c r="AS15" s="315">
        <f>('1 Utsläpp'!AS16/'6 FV'!AS16)*1000</f>
        <v>1.0950052287961625</v>
      </c>
      <c r="AT15" s="315">
        <f>('1 Utsläpp'!AT16/'6 FV'!AT16)*1000</f>
        <v>1.1307348458536741</v>
      </c>
      <c r="AU15" s="315">
        <f>('1 Utsläpp'!AU16/'6 FV'!AU16)*1000</f>
        <v>1.1138928255133107</v>
      </c>
      <c r="AV15" s="315">
        <f>('1 Utsläpp'!AV16/'6 FV'!AV16)*1000</f>
        <v>1.1537869632734561</v>
      </c>
      <c r="AW15" s="315">
        <f>('1 Utsläpp'!AW16/'6 FV'!AW16)*1000</f>
        <v>0.93742720729454054</v>
      </c>
      <c r="AX15" s="315">
        <f>('1 Utsläpp'!AX16/'6 FV'!AX16)*1000</f>
        <v>1.0535617334708558</v>
      </c>
      <c r="AY15" s="315">
        <f>('1 Utsläpp'!AY16/'6 FV'!AY16)*1000</f>
        <v>0.96582007509363021</v>
      </c>
      <c r="AZ15" s="315">
        <f>('1 Utsläpp'!AZ16/'6 FV'!AZ16)*1000</f>
        <v>1.1039797768481614</v>
      </c>
      <c r="BA15" s="315">
        <f>('1 Utsläpp'!BA16/'6 FV'!BA16)*1000</f>
        <v>0.98571423997645902</v>
      </c>
      <c r="BB15" s="315">
        <f>('1 Utsläpp'!BB16/'6 FV'!BB16)*1000</f>
        <v>1.0110372090803004</v>
      </c>
      <c r="BC15" s="315">
        <f>('1 Utsläpp'!BC16/'6 FV'!BC16)*1000</f>
        <v>0.79589688709087514</v>
      </c>
      <c r="BD15" s="315">
        <f>('1 Utsläpp'!BD16/'6 FV'!BD16)*1000</f>
        <v>0.87706008174873518</v>
      </c>
      <c r="BE15" s="315">
        <f>('1 Utsläpp'!BE16/'6 FV'!BE16)*1000</f>
        <v>0.8147831193275199</v>
      </c>
      <c r="BF15" s="315">
        <f>('1 Utsläpp'!BF16/'6 FV'!BF16)*1000</f>
        <v>0.89833710965248403</v>
      </c>
      <c r="BG15" s="315">
        <f>('1 Utsläpp'!BG16/'6 FV'!BG16)*1000</f>
        <v>0.68244195842273592</v>
      </c>
      <c r="BH15" s="315">
        <f>('1 Utsläpp'!BH16/'6 FV'!BH16)*1000</f>
        <v>0.72943803895842141</v>
      </c>
      <c r="BI15" s="315">
        <f>('1 Utsläpp'!BI16/'6 FV'!BI16)*1000</f>
        <v>0.69956633163377158</v>
      </c>
      <c r="BJ15" s="315">
        <f>('1 Utsläpp'!BJ16/'6 FV'!BJ16)*1000</f>
        <v>0.72807965361053539</v>
      </c>
      <c r="BK15" s="315">
        <f>('1 Utsläpp'!BK16/'6 FV'!BK16)*1000</f>
        <v>0.66570598406497872</v>
      </c>
      <c r="BL15" s="315">
        <f>('1 Utsläpp'!BL16/'6 FV'!BL16)*1000</f>
        <v>0.72887968013344329</v>
      </c>
      <c r="BM15" s="315">
        <f>('1 Utsläpp'!BM16/'6 FV'!BM16)*1000</f>
        <v>0.65198568553674474</v>
      </c>
      <c r="BN15" s="315">
        <f>('1 Utsläpp'!BN16/'6 FV'!BN16)*1000</f>
        <v>0.82195780685387321</v>
      </c>
      <c r="BO15" s="315">
        <f>('1 Utsläpp'!BO16/'6 FV'!BO16)*1000</f>
        <v>0.89502617803296358</v>
      </c>
      <c r="BP15" s="315">
        <f>('1 Utsläpp'!BP16/'6 FV'!BP16)*1000</f>
        <v>0.91941995940077215</v>
      </c>
      <c r="BQ15" s="315">
        <f>('1 Utsläpp'!BQ16/'6 FV'!BQ16)*1000</f>
        <v>0.91634244042204838</v>
      </c>
      <c r="BR15" s="315">
        <f>('1 Utsläpp'!BR16/'6 FV'!BR16)*1000</f>
        <v>1.132591318252935</v>
      </c>
    </row>
    <row r="16" spans="1:70" s="57" customFormat="1" ht="12.75" x14ac:dyDescent="0.2">
      <c r="A16" s="86">
        <v>12</v>
      </c>
      <c r="B16" s="57" t="s">
        <v>146</v>
      </c>
      <c r="C16" s="86" t="s">
        <v>7</v>
      </c>
      <c r="D16" s="315">
        <f>('1 Utsläpp'!D17/'6 FV'!D17)*1000</f>
        <v>3.3481612198510589</v>
      </c>
      <c r="E16" s="315">
        <f>('1 Utsläpp'!E17/'6 FV'!E17)*1000</f>
        <v>2.9074576613931371</v>
      </c>
      <c r="F16" s="315">
        <f>('1 Utsläpp'!F17/'6 FV'!F17)*1000</f>
        <v>3.1031653567963575</v>
      </c>
      <c r="G16" s="315">
        <f>('1 Utsläpp'!G17/'6 FV'!G17)*1000</f>
        <v>3.7088338415708293</v>
      </c>
      <c r="H16" s="315">
        <f>('1 Utsläpp'!H17/'6 FV'!H17)*1000</f>
        <v>5.3627429401568341</v>
      </c>
      <c r="I16" s="315">
        <f>('1 Utsläpp'!I17/'6 FV'!I17)*1000</f>
        <v>4.6508087254355974</v>
      </c>
      <c r="J16" s="315">
        <f>('1 Utsläpp'!J17/'6 FV'!J17)*1000</f>
        <v>3.7312318131530802</v>
      </c>
      <c r="K16" s="315">
        <f>('1 Utsläpp'!K17/'6 FV'!K17)*1000</f>
        <v>3.9501084583263801</v>
      </c>
      <c r="L16" s="315">
        <f>('1 Utsläpp'!L17/'6 FV'!L17)*1000</f>
        <v>3.6211315511919575</v>
      </c>
      <c r="M16" s="315">
        <f>('1 Utsläpp'!M17/'6 FV'!M17)*1000</f>
        <v>2.7718591285841634</v>
      </c>
      <c r="N16" s="315">
        <f>('1 Utsläpp'!N17/'6 FV'!N17)*1000</f>
        <v>2.6831392132801959</v>
      </c>
      <c r="O16" s="315">
        <f>('1 Utsläpp'!O17/'6 FV'!O17)*1000</f>
        <v>2.696460003153085</v>
      </c>
      <c r="P16" s="315">
        <f>('1 Utsläpp'!P17/'6 FV'!P17)*1000</f>
        <v>2.472366653047577</v>
      </c>
      <c r="Q16" s="315">
        <f>('1 Utsläpp'!Q17/'6 FV'!Q17)*1000</f>
        <v>1.9724502184906025</v>
      </c>
      <c r="R16" s="315">
        <f>('1 Utsläpp'!R17/'6 FV'!R17)*1000</f>
        <v>2.0930794603834459</v>
      </c>
      <c r="S16" s="315">
        <f>('1 Utsläpp'!S17/'6 FV'!S17)*1000</f>
        <v>2.2196712211364611</v>
      </c>
      <c r="T16" s="315">
        <f>('1 Utsläpp'!T17/'6 FV'!T17)*1000</f>
        <v>2.7775951442826594</v>
      </c>
      <c r="U16" s="315">
        <f>('1 Utsläpp'!U17/'6 FV'!U17)*1000</f>
        <v>2.3961661477522158</v>
      </c>
      <c r="V16" s="315">
        <f>('1 Utsläpp'!V17/'6 FV'!V17)*1000</f>
        <v>2.8986872007230149</v>
      </c>
      <c r="W16" s="315">
        <f>('1 Utsläpp'!W17/'6 FV'!W17)*1000</f>
        <v>3.1310315643718645</v>
      </c>
      <c r="X16" s="315">
        <f>('1 Utsläpp'!X17/'6 FV'!X17)*1000</f>
        <v>3.2968143780446537</v>
      </c>
      <c r="Y16" s="315">
        <f>('1 Utsläpp'!Y17/'6 FV'!Y17)*1000</f>
        <v>2.7752020471772774</v>
      </c>
      <c r="Z16" s="315">
        <f>('1 Utsläpp'!Z17/'6 FV'!Z17)*1000</f>
        <v>2.7627311378956385</v>
      </c>
      <c r="AA16" s="315">
        <f>('1 Utsläpp'!AA17/'6 FV'!AA17)*1000</f>
        <v>2.4270134662843805</v>
      </c>
      <c r="AB16" s="315">
        <f>('1 Utsläpp'!AB17/'6 FV'!AB17)*1000</f>
        <v>2.1559897534790862</v>
      </c>
      <c r="AC16" s="315">
        <f>('1 Utsläpp'!AC17/'6 FV'!AC17)*1000</f>
        <v>2.0053153582907659</v>
      </c>
      <c r="AD16" s="315">
        <f>('1 Utsläpp'!AD17/'6 FV'!AD17)*1000</f>
        <v>2.1563726046129985</v>
      </c>
      <c r="AE16" s="315">
        <f>('1 Utsläpp'!AE17/'6 FV'!AE17)*1000</f>
        <v>2.2559849494420576</v>
      </c>
      <c r="AF16" s="315">
        <f>('1 Utsläpp'!AF17/'6 FV'!AF17)*1000</f>
        <v>2.0187215997126207</v>
      </c>
      <c r="AG16" s="315">
        <f>('1 Utsläpp'!AG17/'6 FV'!AG17)*1000</f>
        <v>1.5349730604461993</v>
      </c>
      <c r="AH16" s="315">
        <f>('1 Utsläpp'!AH17/'6 FV'!AH17)*1000</f>
        <v>1.4740457762710328</v>
      </c>
      <c r="AI16" s="315">
        <f>('1 Utsläpp'!AI17/'6 FV'!AI17)*1000</f>
        <v>1.367950122799648</v>
      </c>
      <c r="AJ16" s="315">
        <f>('1 Utsläpp'!AJ17/'6 FV'!AJ17)*1000</f>
        <v>1.1165000763310775</v>
      </c>
      <c r="AK16" s="315">
        <f>('1 Utsläpp'!AK17/'6 FV'!AK17)*1000</f>
        <v>1.2367724761714076</v>
      </c>
      <c r="AL16" s="315">
        <f>('1 Utsläpp'!AL17/'6 FV'!AL17)*1000</f>
        <v>1.2880853629999813</v>
      </c>
      <c r="AM16" s="315">
        <f>('1 Utsläpp'!AM17/'6 FV'!AM17)*1000</f>
        <v>1.180690618095275</v>
      </c>
      <c r="AN16" s="315">
        <f>('1 Utsläpp'!AN17/'6 FV'!AN17)*1000</f>
        <v>1.3496456815356941</v>
      </c>
      <c r="AO16" s="315">
        <f>('1 Utsläpp'!AO17/'6 FV'!AO17)*1000</f>
        <v>1.4592673500086073</v>
      </c>
      <c r="AP16" s="315">
        <f>('1 Utsläpp'!AP17/'6 FV'!AP17)*1000</f>
        <v>1.3815891875317965</v>
      </c>
      <c r="AQ16" s="315">
        <f>('1 Utsläpp'!AQ17/'6 FV'!AQ17)*1000</f>
        <v>1.3764037355509542</v>
      </c>
      <c r="AR16" s="315">
        <f>('1 Utsläpp'!AR17/'6 FV'!AR17)*1000</f>
        <v>1.2585903660936448</v>
      </c>
      <c r="AS16" s="315">
        <f>('1 Utsläpp'!AS17/'6 FV'!AS17)*1000</f>
        <v>1.2602044562712846</v>
      </c>
      <c r="AT16" s="315">
        <f>('1 Utsläpp'!AT17/'6 FV'!AT17)*1000</f>
        <v>1.4218600827990537</v>
      </c>
      <c r="AU16" s="315">
        <f>('1 Utsläpp'!AU17/'6 FV'!AU17)*1000</f>
        <v>1.3819569532487472</v>
      </c>
      <c r="AV16" s="315">
        <f>('1 Utsläpp'!AV17/'6 FV'!AV17)*1000</f>
        <v>1.2827610771245574</v>
      </c>
      <c r="AW16" s="315">
        <f>('1 Utsläpp'!AW17/'6 FV'!AW17)*1000</f>
        <v>1.2907890234771064</v>
      </c>
      <c r="AX16" s="315">
        <f>('1 Utsläpp'!AX17/'6 FV'!AX17)*1000</f>
        <v>1.4584319635257175</v>
      </c>
      <c r="AY16" s="315">
        <f>('1 Utsläpp'!AY17/'6 FV'!AY17)*1000</f>
        <v>1.22083959502714</v>
      </c>
      <c r="AZ16" s="315">
        <f>('1 Utsläpp'!AZ17/'6 FV'!AZ17)*1000</f>
        <v>1.4463029275355943</v>
      </c>
      <c r="BA16" s="315">
        <f>('1 Utsläpp'!BA17/'6 FV'!BA17)*1000</f>
        <v>1.5858714694735307</v>
      </c>
      <c r="BB16" s="315">
        <f>('1 Utsläpp'!BB17/'6 FV'!BB17)*1000</f>
        <v>1.1019441361934055</v>
      </c>
      <c r="BC16" s="315">
        <f>('1 Utsläpp'!BC17/'6 FV'!BC17)*1000</f>
        <v>1.0022222636287867</v>
      </c>
      <c r="BD16" s="315">
        <f>('1 Utsläpp'!BD17/'6 FV'!BD17)*1000</f>
        <v>0.8713218712985592</v>
      </c>
      <c r="BE16" s="315">
        <f>('1 Utsläpp'!BE17/'6 FV'!BE17)*1000</f>
        <v>0.95041537183736713</v>
      </c>
      <c r="BF16" s="315">
        <f>('1 Utsläpp'!BF17/'6 FV'!BF17)*1000</f>
        <v>1.0014635809137191</v>
      </c>
      <c r="BG16" s="315">
        <f>('1 Utsläpp'!BG17/'6 FV'!BG17)*1000</f>
        <v>0.99853731688295511</v>
      </c>
      <c r="BH16" s="315">
        <f>('1 Utsläpp'!BH17/'6 FV'!BH17)*1000</f>
        <v>0.88200919343072703</v>
      </c>
      <c r="BI16" s="315">
        <f>('1 Utsläpp'!BI17/'6 FV'!BI17)*1000</f>
        <v>0.97269333331880181</v>
      </c>
      <c r="BJ16" s="315">
        <f>('1 Utsläpp'!BJ17/'6 FV'!BJ17)*1000</f>
        <v>1.0268802151147209</v>
      </c>
      <c r="BK16" s="315">
        <f>('1 Utsläpp'!BK17/'6 FV'!BK17)*1000</f>
        <v>0.93546402503219883</v>
      </c>
      <c r="BL16" s="315">
        <f>('1 Utsläpp'!BL17/'6 FV'!BL17)*1000</f>
        <v>0.69623046204895223</v>
      </c>
      <c r="BM16" s="315">
        <f>('1 Utsläpp'!BM17/'6 FV'!BM17)*1000</f>
        <v>0.84929160290852168</v>
      </c>
      <c r="BN16" s="315">
        <f>('1 Utsläpp'!BN17/'6 FV'!BN17)*1000</f>
        <v>0.77884384758088232</v>
      </c>
      <c r="BO16" s="315">
        <f>('1 Utsläpp'!BO17/'6 FV'!BO17)*1000</f>
        <v>0.9266913750418978</v>
      </c>
      <c r="BP16" s="315">
        <f>('1 Utsläpp'!BP17/'6 FV'!BP17)*1000</f>
        <v>0.88919742604724039</v>
      </c>
      <c r="BQ16" s="315">
        <f>('1 Utsläpp'!BQ17/'6 FV'!BQ17)*1000</f>
        <v>0.91051112634837084</v>
      </c>
      <c r="BR16" s="315">
        <f>('1 Utsläpp'!BR17/'6 FV'!BR17)*1000</f>
        <v>0.97162973633620353</v>
      </c>
    </row>
    <row r="17" spans="1:70" s="57" customFormat="1" ht="12.75" x14ac:dyDescent="0.2">
      <c r="A17" s="86">
        <v>13</v>
      </c>
      <c r="B17" s="57" t="s">
        <v>147</v>
      </c>
      <c r="C17" s="86" t="s">
        <v>8</v>
      </c>
      <c r="D17" s="315">
        <f>('1 Utsläpp'!D18/'6 FV'!D18)*1000</f>
        <v>2.9027550401527193</v>
      </c>
      <c r="E17" s="315">
        <f>('1 Utsläpp'!E18/'6 FV'!E18)*1000</f>
        <v>0.9169803060831635</v>
      </c>
      <c r="F17" s="315">
        <f>('1 Utsläpp'!F18/'6 FV'!F18)*1000</f>
        <v>1.1652660610039951</v>
      </c>
      <c r="G17" s="315">
        <f>('1 Utsläpp'!G18/'6 FV'!G18)*1000</f>
        <v>1.2447671501660482</v>
      </c>
      <c r="H17" s="315">
        <f>('1 Utsläpp'!H18/'6 FV'!H18)*1000</f>
        <v>1.3025541973375105</v>
      </c>
      <c r="I17" s="315">
        <f>('1 Utsläpp'!I18/'6 FV'!I18)*1000</f>
        <v>1.023190177717002</v>
      </c>
      <c r="J17" s="315">
        <f>('1 Utsläpp'!J18/'6 FV'!J18)*1000</f>
        <v>1.0630368825785628</v>
      </c>
      <c r="K17" s="315">
        <f>('1 Utsläpp'!K18/'6 FV'!K18)*1000</f>
        <v>1.1805518327659159</v>
      </c>
      <c r="L17" s="315">
        <f>('1 Utsläpp'!L18/'6 FV'!L18)*1000</f>
        <v>1.4155605986271353</v>
      </c>
      <c r="M17" s="315">
        <f>('1 Utsläpp'!M18/'6 FV'!M18)*1000</f>
        <v>1.1212008741473452</v>
      </c>
      <c r="N17" s="315">
        <f>('1 Utsläpp'!N18/'6 FV'!N18)*1000</f>
        <v>1.4584900692955842</v>
      </c>
      <c r="O17" s="315">
        <f>('1 Utsläpp'!O18/'6 FV'!O18)*1000</f>
        <v>1.5767227223430247</v>
      </c>
      <c r="P17" s="315">
        <f>('1 Utsläpp'!P18/'6 FV'!P18)*1000</f>
        <v>1.3550951542436227</v>
      </c>
      <c r="Q17" s="315">
        <f>('1 Utsläpp'!Q18/'6 FV'!Q18)*1000</f>
        <v>0.90192967060420914</v>
      </c>
      <c r="R17" s="315">
        <f>('1 Utsläpp'!R18/'6 FV'!R18)*1000</f>
        <v>1.3194557657669885</v>
      </c>
      <c r="S17" s="315">
        <f>('1 Utsläpp'!S18/'6 FV'!S18)*1000</f>
        <v>1.4258900426165244</v>
      </c>
      <c r="T17" s="315">
        <f>('1 Utsläpp'!T18/'6 FV'!T18)*1000</f>
        <v>1.1334582576555685</v>
      </c>
      <c r="U17" s="315">
        <f>('1 Utsläpp'!U18/'6 FV'!U18)*1000</f>
        <v>1.0333832868246866</v>
      </c>
      <c r="V17" s="315">
        <f>('1 Utsläpp'!V18/'6 FV'!V18)*1000</f>
        <v>1.0949730724496414</v>
      </c>
      <c r="W17" s="315">
        <f>('1 Utsläpp'!W18/'6 FV'!W18)*1000</f>
        <v>0.92838470447739507</v>
      </c>
      <c r="X17" s="315">
        <f>('1 Utsläpp'!X18/'6 FV'!X18)*1000</f>
        <v>0.82162451975313044</v>
      </c>
      <c r="Y17" s="315">
        <f>('1 Utsläpp'!Y18/'6 FV'!Y18)*1000</f>
        <v>0.656073896760343</v>
      </c>
      <c r="Z17" s="315">
        <f>('1 Utsläpp'!Z18/'6 FV'!Z18)*1000</f>
        <v>0.61171042415353405</v>
      </c>
      <c r="AA17" s="315">
        <f>('1 Utsläpp'!AA18/'6 FV'!AA18)*1000</f>
        <v>0.57425647491997556</v>
      </c>
      <c r="AB17" s="315">
        <f>('1 Utsläpp'!AB18/'6 FV'!AB18)*1000</f>
        <v>0.6527030986367115</v>
      </c>
      <c r="AC17" s="315">
        <f>('1 Utsläpp'!AC18/'6 FV'!AC18)*1000</f>
        <v>0.56886153971453879</v>
      </c>
      <c r="AD17" s="315">
        <f>('1 Utsläpp'!AD18/'6 FV'!AD18)*1000</f>
        <v>0.71768448051336253</v>
      </c>
      <c r="AE17" s="315">
        <f>('1 Utsläpp'!AE18/'6 FV'!AE18)*1000</f>
        <v>0.50643235426325417</v>
      </c>
      <c r="AF17" s="315">
        <f>('1 Utsläpp'!AF18/'6 FV'!AF18)*1000</f>
        <v>0.74394885603128436</v>
      </c>
      <c r="AG17" s="315">
        <f>('1 Utsläpp'!AG18/'6 FV'!AG18)*1000</f>
        <v>0.47346500398488001</v>
      </c>
      <c r="AH17" s="315">
        <f>('1 Utsläpp'!AH18/'6 FV'!AH18)*1000</f>
        <v>0.75632168995043147</v>
      </c>
      <c r="AI17" s="315">
        <f>('1 Utsläpp'!AI18/'6 FV'!AI18)*1000</f>
        <v>0.56305199848005272</v>
      </c>
      <c r="AJ17" s="315">
        <f>('1 Utsläpp'!AJ18/'6 FV'!AJ18)*1000</f>
        <v>0.9844115017186611</v>
      </c>
      <c r="AK17" s="315">
        <f>('1 Utsläpp'!AK18/'6 FV'!AK18)*1000</f>
        <v>0.59586704068286811</v>
      </c>
      <c r="AL17" s="315">
        <f>('1 Utsläpp'!AL18/'6 FV'!AL18)*1000</f>
        <v>0.73122193694793758</v>
      </c>
      <c r="AM17" s="315">
        <f>('1 Utsläpp'!AM18/'6 FV'!AM18)*1000</f>
        <v>0.63028774215405425</v>
      </c>
      <c r="AN17" s="315">
        <f>('1 Utsläpp'!AN18/'6 FV'!AN18)*1000</f>
        <v>0.7503951949195129</v>
      </c>
      <c r="AO17" s="315">
        <f>('1 Utsläpp'!AO18/'6 FV'!AO18)*1000</f>
        <v>0.52484384691177155</v>
      </c>
      <c r="AP17" s="315">
        <f>('1 Utsläpp'!AP18/'6 FV'!AP18)*1000</f>
        <v>0.61997059601756754</v>
      </c>
      <c r="AQ17" s="315">
        <f>('1 Utsläpp'!AQ18/'6 FV'!AQ18)*1000</f>
        <v>0.5175334533247089</v>
      </c>
      <c r="AR17" s="315">
        <f>('1 Utsläpp'!AR18/'6 FV'!AR18)*1000</f>
        <v>0.57412853513215845</v>
      </c>
      <c r="AS17" s="315">
        <f>('1 Utsläpp'!AS18/'6 FV'!AS18)*1000</f>
        <v>0.59400263059388514</v>
      </c>
      <c r="AT17" s="315">
        <f>('1 Utsläpp'!AT18/'6 FV'!AT18)*1000</f>
        <v>0.76644531062644672</v>
      </c>
      <c r="AU17" s="315">
        <f>('1 Utsläpp'!AU18/'6 FV'!AU18)*1000</f>
        <v>0.55343321240555921</v>
      </c>
      <c r="AV17" s="315">
        <f>('1 Utsläpp'!AV18/'6 FV'!AV18)*1000</f>
        <v>0.6652406878639433</v>
      </c>
      <c r="AW17" s="315">
        <f>('1 Utsläpp'!AW18/'6 FV'!AW18)*1000</f>
        <v>0.54992178470448816</v>
      </c>
      <c r="AX17" s="315">
        <f>('1 Utsläpp'!AX18/'6 FV'!AX18)*1000</f>
        <v>0.72293145931791325</v>
      </c>
      <c r="AY17" s="315">
        <f>('1 Utsläpp'!AY18/'6 FV'!AY18)*1000</f>
        <v>0.55613914092208871</v>
      </c>
      <c r="AZ17" s="315">
        <f>('1 Utsläpp'!AZ18/'6 FV'!AZ18)*1000</f>
        <v>0.8777259677100796</v>
      </c>
      <c r="BA17" s="315">
        <f>('1 Utsläpp'!BA18/'6 FV'!BA18)*1000</f>
        <v>0.84326648110007452</v>
      </c>
      <c r="BB17" s="315">
        <f>('1 Utsläpp'!BB18/'6 FV'!BB18)*1000</f>
        <v>1.1080002716094428</v>
      </c>
      <c r="BC17" s="315">
        <f>('1 Utsläpp'!BC18/'6 FV'!BC18)*1000</f>
        <v>0.76393739180372411</v>
      </c>
      <c r="BD17" s="315">
        <f>('1 Utsläpp'!BD18/'6 FV'!BD18)*1000</f>
        <v>0.47136681506858957</v>
      </c>
      <c r="BE17" s="315">
        <f>('1 Utsläpp'!BE18/'6 FV'!BE18)*1000</f>
        <v>0.41370817613588101</v>
      </c>
      <c r="BF17" s="315">
        <f>('1 Utsläpp'!BF18/'6 FV'!BF18)*1000</f>
        <v>0.58435330136221442</v>
      </c>
      <c r="BG17" s="315">
        <f>('1 Utsläpp'!BG18/'6 FV'!BG18)*1000</f>
        <v>0.33428819938265464</v>
      </c>
      <c r="BH17" s="315">
        <f>('1 Utsläpp'!BH18/'6 FV'!BH18)*1000</f>
        <v>0.49312475574462905</v>
      </c>
      <c r="BI17" s="315">
        <f>('1 Utsläpp'!BI18/'6 FV'!BI18)*1000</f>
        <v>0.42212984164312123</v>
      </c>
      <c r="BJ17" s="315">
        <f>('1 Utsläpp'!BJ18/'6 FV'!BJ18)*1000</f>
        <v>0.58969152713857265</v>
      </c>
      <c r="BK17" s="315">
        <f>('1 Utsläpp'!BK18/'6 FV'!BK18)*1000</f>
        <v>0.40635721405764341</v>
      </c>
      <c r="BL17" s="315">
        <f>('1 Utsläpp'!BL18/'6 FV'!BL18)*1000</f>
        <v>0.31645553316110286</v>
      </c>
      <c r="BM17" s="315">
        <f>('1 Utsläpp'!BM18/'6 FV'!BM18)*1000</f>
        <v>0.48477969762787615</v>
      </c>
      <c r="BN17" s="315">
        <f>('1 Utsläpp'!BN18/'6 FV'!BN18)*1000</f>
        <v>0.55412895201820833</v>
      </c>
      <c r="BO17" s="315">
        <f>('1 Utsläpp'!BO18/'6 FV'!BO18)*1000</f>
        <v>0.42430008537171821</v>
      </c>
      <c r="BP17" s="315">
        <f>('1 Utsläpp'!BP18/'6 FV'!BP18)*1000</f>
        <v>0.42787610627649481</v>
      </c>
      <c r="BQ17" s="315">
        <f>('1 Utsläpp'!BQ18/'6 FV'!BQ18)*1000</f>
        <v>0.34672142916534537</v>
      </c>
      <c r="BR17" s="315">
        <f>('1 Utsläpp'!BR18/'6 FV'!BR18)*1000</f>
        <v>0.65047966256855294</v>
      </c>
    </row>
    <row r="18" spans="1:70" s="57" customFormat="1" ht="12.75" x14ac:dyDescent="0.2">
      <c r="A18" s="86">
        <v>14</v>
      </c>
      <c r="B18" s="57" t="s">
        <v>148</v>
      </c>
      <c r="C18" s="86" t="s">
        <v>40</v>
      </c>
      <c r="D18" s="315">
        <f>('1 Utsläpp'!D19/'6 FV'!D19)*1000</f>
        <v>2.8053964426956246</v>
      </c>
      <c r="E18" s="315">
        <f>('1 Utsläpp'!E19/'6 FV'!E19)*1000</f>
        <v>2.5666663357527808</v>
      </c>
      <c r="F18" s="315">
        <f>('1 Utsläpp'!F19/'6 FV'!F19)*1000</f>
        <v>3.037926705525634</v>
      </c>
      <c r="G18" s="315">
        <f>('1 Utsläpp'!G19/'6 FV'!G19)*1000</f>
        <v>3.3509817774666422</v>
      </c>
      <c r="H18" s="315">
        <f>('1 Utsläpp'!H19/'6 FV'!H19)*1000</f>
        <v>2.9743186484515207</v>
      </c>
      <c r="I18" s="315">
        <f>('1 Utsläpp'!I19/'6 FV'!I19)*1000</f>
        <v>2.8504596171287941</v>
      </c>
      <c r="J18" s="315">
        <f>('1 Utsläpp'!J19/'6 FV'!J19)*1000</f>
        <v>3.2035132311781163</v>
      </c>
      <c r="K18" s="315">
        <f>('1 Utsläpp'!K19/'6 FV'!K19)*1000</f>
        <v>2.9517171967515297</v>
      </c>
      <c r="L18" s="315">
        <f>('1 Utsläpp'!L19/'6 FV'!L19)*1000</f>
        <v>3.4851062341742938</v>
      </c>
      <c r="M18" s="315">
        <f>('1 Utsläpp'!M19/'6 FV'!M19)*1000</f>
        <v>2.9033180785553947</v>
      </c>
      <c r="N18" s="315">
        <f>('1 Utsläpp'!N19/'6 FV'!N19)*1000</f>
        <v>3.1608405122487069</v>
      </c>
      <c r="O18" s="315">
        <f>('1 Utsläpp'!O19/'6 FV'!O19)*1000</f>
        <v>3.1820818169335561</v>
      </c>
      <c r="P18" s="315">
        <f>('1 Utsläpp'!P19/'6 FV'!P19)*1000</f>
        <v>3.2980545568078496</v>
      </c>
      <c r="Q18" s="315">
        <f>('1 Utsläpp'!Q19/'6 FV'!Q19)*1000</f>
        <v>2.8272782708099231</v>
      </c>
      <c r="R18" s="315">
        <f>('1 Utsläpp'!R19/'6 FV'!R19)*1000</f>
        <v>3.1394079099543841</v>
      </c>
      <c r="S18" s="315">
        <f>('1 Utsläpp'!S19/'6 FV'!S19)*1000</f>
        <v>2.9601484045098978</v>
      </c>
      <c r="T18" s="315">
        <f>('1 Utsläpp'!T19/'6 FV'!T19)*1000</f>
        <v>3.3336624122445024</v>
      </c>
      <c r="U18" s="315">
        <f>('1 Utsläpp'!U19/'6 FV'!U19)*1000</f>
        <v>3.170244016425007</v>
      </c>
      <c r="V18" s="315">
        <f>('1 Utsläpp'!V19/'6 FV'!V19)*1000</f>
        <v>3.4462968991150276</v>
      </c>
      <c r="W18" s="315">
        <f>('1 Utsläpp'!W19/'6 FV'!W19)*1000</f>
        <v>3.4584494663239296</v>
      </c>
      <c r="X18" s="315">
        <f>('1 Utsläpp'!X19/'6 FV'!X19)*1000</f>
        <v>3.7824022235864989</v>
      </c>
      <c r="Y18" s="315">
        <f>('1 Utsläpp'!Y19/'6 FV'!Y19)*1000</f>
        <v>3.7153040667696624</v>
      </c>
      <c r="Z18" s="315">
        <f>('1 Utsläpp'!Z19/'6 FV'!Z19)*1000</f>
        <v>3.8547720858674319</v>
      </c>
      <c r="AA18" s="315">
        <f>('1 Utsläpp'!AA19/'6 FV'!AA19)*1000</f>
        <v>3.5147783826692085</v>
      </c>
      <c r="AB18" s="315">
        <f>('1 Utsläpp'!AB19/'6 FV'!AB19)*1000</f>
        <v>3.3185193729052838</v>
      </c>
      <c r="AC18" s="315">
        <f>('1 Utsläpp'!AC19/'6 FV'!AC19)*1000</f>
        <v>3.0654903733289318</v>
      </c>
      <c r="AD18" s="315">
        <f>('1 Utsläpp'!AD19/'6 FV'!AD19)*1000</f>
        <v>3.4660409505596461</v>
      </c>
      <c r="AE18" s="315">
        <f>('1 Utsläpp'!AE19/'6 FV'!AE19)*1000</f>
        <v>3.241610179402064</v>
      </c>
      <c r="AF18" s="315">
        <f>('1 Utsläpp'!AF19/'6 FV'!AF19)*1000</f>
        <v>3.3897827511556704</v>
      </c>
      <c r="AG18" s="315">
        <f>('1 Utsläpp'!AG19/'6 FV'!AG19)*1000</f>
        <v>2.8722159609730387</v>
      </c>
      <c r="AH18" s="315">
        <f>('1 Utsläpp'!AH19/'6 FV'!AH19)*1000</f>
        <v>3.3450621466929955</v>
      </c>
      <c r="AI18" s="315">
        <f>('1 Utsläpp'!AI19/'6 FV'!AI19)*1000</f>
        <v>3.0004884647184262</v>
      </c>
      <c r="AJ18" s="315">
        <f>('1 Utsläpp'!AJ19/'6 FV'!AJ19)*1000</f>
        <v>2.8983613899222038</v>
      </c>
      <c r="AK18" s="315">
        <f>('1 Utsläpp'!AK19/'6 FV'!AK19)*1000</f>
        <v>2.6370846348081329</v>
      </c>
      <c r="AL18" s="315">
        <f>('1 Utsläpp'!AL19/'6 FV'!AL19)*1000</f>
        <v>3.0475758860355495</v>
      </c>
      <c r="AM18" s="315">
        <f>('1 Utsläpp'!AM19/'6 FV'!AM19)*1000</f>
        <v>2.8357001994822251</v>
      </c>
      <c r="AN18" s="315">
        <f>('1 Utsläpp'!AN19/'6 FV'!AN19)*1000</f>
        <v>3.0331567910560882</v>
      </c>
      <c r="AO18" s="315">
        <f>('1 Utsläpp'!AO19/'6 FV'!AO19)*1000</f>
        <v>2.921714740703711</v>
      </c>
      <c r="AP18" s="315">
        <f>('1 Utsläpp'!AP19/'6 FV'!AP19)*1000</f>
        <v>3.3803394250964405</v>
      </c>
      <c r="AQ18" s="315">
        <f>('1 Utsläpp'!AQ19/'6 FV'!AQ19)*1000</f>
        <v>2.8538120676464351</v>
      </c>
      <c r="AR18" s="315">
        <f>('1 Utsläpp'!AR19/'6 FV'!AR19)*1000</f>
        <v>3.0891971766932382</v>
      </c>
      <c r="AS18" s="315">
        <f>('1 Utsläpp'!AS19/'6 FV'!AS19)*1000</f>
        <v>2.7691884575036076</v>
      </c>
      <c r="AT18" s="315">
        <f>('1 Utsläpp'!AT19/'6 FV'!AT19)*1000</f>
        <v>3.0812447860379377</v>
      </c>
      <c r="AU18" s="315">
        <f>('1 Utsläpp'!AU19/'6 FV'!AU19)*1000</f>
        <v>2.6145935702819996</v>
      </c>
      <c r="AV18" s="315">
        <f>('1 Utsläpp'!AV19/'6 FV'!AV19)*1000</f>
        <v>2.8161247899900768</v>
      </c>
      <c r="AW18" s="315">
        <f>('1 Utsläpp'!AW19/'6 FV'!AW19)*1000</f>
        <v>2.7664336283106032</v>
      </c>
      <c r="AX18" s="315">
        <f>('1 Utsläpp'!AX19/'6 FV'!AX19)*1000</f>
        <v>3.2773786043878097</v>
      </c>
      <c r="AY18" s="315">
        <f>('1 Utsläpp'!AY19/'6 FV'!AY19)*1000</f>
        <v>2.6585463143824852</v>
      </c>
      <c r="AZ18" s="315">
        <f>('1 Utsläpp'!AZ19/'6 FV'!AZ19)*1000</f>
        <v>2.8482456406249121</v>
      </c>
      <c r="BA18" s="315">
        <f>('1 Utsläpp'!BA19/'6 FV'!BA19)*1000</f>
        <v>2.9016473662669231</v>
      </c>
      <c r="BB18" s="315">
        <f>('1 Utsläpp'!BB19/'6 FV'!BB19)*1000</f>
        <v>2.756275578017644</v>
      </c>
      <c r="BC18" s="315">
        <f>('1 Utsläpp'!BC19/'6 FV'!BC19)*1000</f>
        <v>2.5269757912288906</v>
      </c>
      <c r="BD18" s="315">
        <f>('1 Utsläpp'!BD19/'6 FV'!BD19)*1000</f>
        <v>2.6794799319176654</v>
      </c>
      <c r="BE18" s="315">
        <f>('1 Utsläpp'!BE19/'6 FV'!BE19)*1000</f>
        <v>2.6757506367627979</v>
      </c>
      <c r="BF18" s="315">
        <f>('1 Utsläpp'!BF19/'6 FV'!BF19)*1000</f>
        <v>2.8895539783830539</v>
      </c>
      <c r="BG18" s="315">
        <f>('1 Utsläpp'!BG19/'6 FV'!BG19)*1000</f>
        <v>2.3635348487148553</v>
      </c>
      <c r="BH18" s="315">
        <f>('1 Utsläpp'!BH19/'6 FV'!BH19)*1000</f>
        <v>2.5898308378287158</v>
      </c>
      <c r="BI18" s="315">
        <f>('1 Utsläpp'!BI19/'6 FV'!BI19)*1000</f>
        <v>2.3599007879049272</v>
      </c>
      <c r="BJ18" s="315">
        <f>('1 Utsläpp'!BJ19/'6 FV'!BJ19)*1000</f>
        <v>2.7902293378971934</v>
      </c>
      <c r="BK18" s="315">
        <f>('1 Utsläpp'!BK19/'6 FV'!BK19)*1000</f>
        <v>2.4062514783296876</v>
      </c>
      <c r="BL18" s="315">
        <f>('1 Utsläpp'!BL19/'6 FV'!BL19)*1000</f>
        <v>2.7917212701956804</v>
      </c>
      <c r="BM18" s="315">
        <f>('1 Utsläpp'!BM19/'6 FV'!BM19)*1000</f>
        <v>2.2243109252771296</v>
      </c>
      <c r="BN18" s="315">
        <f>('1 Utsläpp'!BN19/'6 FV'!BN19)*1000</f>
        <v>2.6932010634550734</v>
      </c>
      <c r="BO18" s="315">
        <f>('1 Utsläpp'!BO19/'6 FV'!BO19)*1000</f>
        <v>2.4060658857414241</v>
      </c>
      <c r="BP18" s="315">
        <f>('1 Utsläpp'!BP19/'6 FV'!BP19)*1000</f>
        <v>2.9885393950623</v>
      </c>
      <c r="BQ18" s="315">
        <f>('1 Utsläpp'!BQ19/'6 FV'!BQ19)*1000</f>
        <v>2.6290424909687466</v>
      </c>
      <c r="BR18" s="315">
        <f>('1 Utsläpp'!BR19/'6 FV'!BR19)*1000</f>
        <v>3.311099365176533</v>
      </c>
    </row>
    <row r="19" spans="1:70" s="57" customFormat="1" ht="12.75" x14ac:dyDescent="0.2">
      <c r="A19" s="86">
        <v>15</v>
      </c>
      <c r="B19" s="57" t="s">
        <v>149</v>
      </c>
      <c r="C19" s="86" t="s">
        <v>41</v>
      </c>
      <c r="D19" s="315">
        <f>('1 Utsläpp'!D20/'6 FV'!D20)*1000</f>
        <v>72.385076824970326</v>
      </c>
      <c r="E19" s="315">
        <f>('1 Utsläpp'!E20/'6 FV'!E20)*1000</f>
        <v>61.376670809447532</v>
      </c>
      <c r="F19" s="315">
        <f>('1 Utsläpp'!F20/'6 FV'!F20)*1000</f>
        <v>63.076721765234822</v>
      </c>
      <c r="G19" s="315">
        <f>('1 Utsläpp'!G20/'6 FV'!G20)*1000</f>
        <v>83.755762529842059</v>
      </c>
      <c r="H19" s="315">
        <f>('1 Utsläpp'!H20/'6 FV'!H20)*1000</f>
        <v>80.430480100627079</v>
      </c>
      <c r="I19" s="315">
        <f>('1 Utsläpp'!I20/'6 FV'!I20)*1000</f>
        <v>62.821963560037943</v>
      </c>
      <c r="J19" s="315">
        <f>('1 Utsläpp'!J20/'6 FV'!J20)*1000</f>
        <v>53.755466073521198</v>
      </c>
      <c r="K19" s="315">
        <f>('1 Utsläpp'!K20/'6 FV'!K20)*1000</f>
        <v>91.320333287438089</v>
      </c>
      <c r="L19" s="315">
        <f>('1 Utsläpp'!L20/'6 FV'!L20)*1000</f>
        <v>118.25049847558685</v>
      </c>
      <c r="M19" s="315">
        <f>('1 Utsläpp'!M20/'6 FV'!M20)*1000</f>
        <v>72.881154405323898</v>
      </c>
      <c r="N19" s="315">
        <f>('1 Utsläpp'!N20/'6 FV'!N20)*1000</f>
        <v>55.521171683125509</v>
      </c>
      <c r="O19" s="315">
        <f>('1 Utsläpp'!O20/'6 FV'!O20)*1000</f>
        <v>102.92136167164352</v>
      </c>
      <c r="P19" s="315">
        <f>('1 Utsläpp'!P20/'6 FV'!P20)*1000</f>
        <v>99.405741017234092</v>
      </c>
      <c r="Q19" s="315">
        <f>('1 Utsläpp'!Q20/'6 FV'!Q20)*1000</f>
        <v>67.731609641108079</v>
      </c>
      <c r="R19" s="315">
        <f>('1 Utsläpp'!R20/'6 FV'!R20)*1000</f>
        <v>48.609882767288909</v>
      </c>
      <c r="S19" s="315">
        <f>('1 Utsläpp'!S20/'6 FV'!S20)*1000</f>
        <v>67.00146035338922</v>
      </c>
      <c r="T19" s="315">
        <f>('1 Utsläpp'!T20/'6 FV'!T20)*1000</f>
        <v>77.940407535051492</v>
      </c>
      <c r="U19" s="315">
        <f>('1 Utsläpp'!U20/'6 FV'!U20)*1000</f>
        <v>51.121686015178277</v>
      </c>
      <c r="V19" s="315">
        <f>('1 Utsläpp'!V20/'6 FV'!V20)*1000</f>
        <v>41.785737934617096</v>
      </c>
      <c r="W19" s="315">
        <f>('1 Utsläpp'!W20/'6 FV'!W20)*1000</f>
        <v>62.444342421587137</v>
      </c>
      <c r="X19" s="315">
        <f>('1 Utsläpp'!X20/'6 FV'!X20)*1000</f>
        <v>76.966957643215849</v>
      </c>
      <c r="Y19" s="315">
        <f>('1 Utsläpp'!Y20/'6 FV'!Y20)*1000</f>
        <v>54.864759411137747</v>
      </c>
      <c r="Z19" s="315">
        <f>('1 Utsläpp'!Z20/'6 FV'!Z20)*1000</f>
        <v>47.999465161639733</v>
      </c>
      <c r="AA19" s="315">
        <f>('1 Utsläpp'!AA20/'6 FV'!AA20)*1000</f>
        <v>58.801202398464639</v>
      </c>
      <c r="AB19" s="315">
        <f>('1 Utsläpp'!AB20/'6 FV'!AB20)*1000</f>
        <v>58.477726330778687</v>
      </c>
      <c r="AC19" s="315">
        <f>('1 Utsläpp'!AC20/'6 FV'!AC20)*1000</f>
        <v>51.610302584271466</v>
      </c>
      <c r="AD19" s="315">
        <f>('1 Utsläpp'!AD20/'6 FV'!AD20)*1000</f>
        <v>43.290257636618776</v>
      </c>
      <c r="AE19" s="315">
        <f>('1 Utsläpp'!AE20/'6 FV'!AE20)*1000</f>
        <v>55.656181237486557</v>
      </c>
      <c r="AF19" s="315">
        <f>('1 Utsläpp'!AF20/'6 FV'!AF20)*1000</f>
        <v>60.090648007017016</v>
      </c>
      <c r="AG19" s="315">
        <f>('1 Utsläpp'!AG20/'6 FV'!AG20)*1000</f>
        <v>42.121129244179961</v>
      </c>
      <c r="AH19" s="315">
        <f>('1 Utsläpp'!AH20/'6 FV'!AH20)*1000</f>
        <v>34.04775722562502</v>
      </c>
      <c r="AI19" s="315">
        <f>('1 Utsläpp'!AI20/'6 FV'!AI20)*1000</f>
        <v>51.944701773235629</v>
      </c>
      <c r="AJ19" s="315">
        <f>('1 Utsläpp'!AJ20/'6 FV'!AJ20)*1000</f>
        <v>62.111895444686013</v>
      </c>
      <c r="AK19" s="315">
        <f>('1 Utsläpp'!AK20/'6 FV'!AK20)*1000</f>
        <v>49.880995176191604</v>
      </c>
      <c r="AL19" s="315">
        <f>('1 Utsläpp'!AL20/'6 FV'!AL20)*1000</f>
        <v>45.194004912291909</v>
      </c>
      <c r="AM19" s="315">
        <f>('1 Utsläpp'!AM20/'6 FV'!AM20)*1000</f>
        <v>56.109254892682408</v>
      </c>
      <c r="AN19" s="315">
        <f>('1 Utsläpp'!AN20/'6 FV'!AN20)*1000</f>
        <v>55.015540359410601</v>
      </c>
      <c r="AO19" s="315">
        <f>('1 Utsläpp'!AO20/'6 FV'!AO20)*1000</f>
        <v>49.621629392982108</v>
      </c>
      <c r="AP19" s="315">
        <f>('1 Utsläpp'!AP20/'6 FV'!AP20)*1000</f>
        <v>52.006556500724557</v>
      </c>
      <c r="AQ19" s="315">
        <f>('1 Utsläpp'!AQ20/'6 FV'!AQ20)*1000</f>
        <v>56.132421513516157</v>
      </c>
      <c r="AR19" s="315">
        <f>('1 Utsläpp'!AR20/'6 FV'!AR20)*1000</f>
        <v>65.743903783566807</v>
      </c>
      <c r="AS19" s="315">
        <f>('1 Utsläpp'!AS20/'6 FV'!AS20)*1000</f>
        <v>53.430978546268875</v>
      </c>
      <c r="AT19" s="315">
        <f>('1 Utsläpp'!AT20/'6 FV'!AT20)*1000</f>
        <v>57.101115850423596</v>
      </c>
      <c r="AU19" s="315">
        <f>('1 Utsläpp'!AU20/'6 FV'!AU20)*1000</f>
        <v>62.941938851290899</v>
      </c>
      <c r="AV19" s="315">
        <f>('1 Utsläpp'!AV20/'6 FV'!AV20)*1000</f>
        <v>63.627341532995722</v>
      </c>
      <c r="AW19" s="315">
        <f>('1 Utsläpp'!AW20/'6 FV'!AW20)*1000</f>
        <v>37.7573567797129</v>
      </c>
      <c r="AX19" s="315">
        <f>('1 Utsläpp'!AX20/'6 FV'!AX20)*1000</f>
        <v>38.366844976442145</v>
      </c>
      <c r="AY19" s="315">
        <f>('1 Utsläpp'!AY20/'6 FV'!AY20)*1000</f>
        <v>37.339056329831372</v>
      </c>
      <c r="AZ19" s="315">
        <f>('1 Utsläpp'!AZ20/'6 FV'!AZ20)*1000</f>
        <v>32.276536772335334</v>
      </c>
      <c r="BA19" s="315">
        <f>('1 Utsläpp'!BA20/'6 FV'!BA20)*1000</f>
        <v>32.878923703121508</v>
      </c>
      <c r="BB19" s="315">
        <f>('1 Utsläpp'!BB20/'6 FV'!BB20)*1000</f>
        <v>33.275706161769136</v>
      </c>
      <c r="BC19" s="315">
        <f>('1 Utsläpp'!BC20/'6 FV'!BC20)*1000</f>
        <v>34.66043039347845</v>
      </c>
      <c r="BD19" s="315">
        <f>('1 Utsläpp'!BD20/'6 FV'!BD20)*1000</f>
        <v>38.950921168097317</v>
      </c>
      <c r="BE19" s="315">
        <f>('1 Utsläpp'!BE20/'6 FV'!BE20)*1000</f>
        <v>43.399548659561901</v>
      </c>
      <c r="BF19" s="315">
        <f>('1 Utsläpp'!BF20/'6 FV'!BF20)*1000</f>
        <v>43.764325425720529</v>
      </c>
      <c r="BG19" s="315">
        <f>('1 Utsläpp'!BG20/'6 FV'!BG20)*1000</f>
        <v>46.511247918696093</v>
      </c>
      <c r="BH19" s="315">
        <f>('1 Utsläpp'!BH20/'6 FV'!BH20)*1000</f>
        <v>42.916323382664096</v>
      </c>
      <c r="BI19" s="315">
        <f>('1 Utsläpp'!BI20/'6 FV'!BI20)*1000</f>
        <v>43.810868998617408</v>
      </c>
      <c r="BJ19" s="315">
        <f>('1 Utsläpp'!BJ20/'6 FV'!BJ20)*1000</f>
        <v>37.968599299308977</v>
      </c>
      <c r="BK19" s="315">
        <f>('1 Utsläpp'!BK20/'6 FV'!BK20)*1000</f>
        <v>47.771931932536575</v>
      </c>
      <c r="BL19" s="315">
        <f>('1 Utsläpp'!BL20/'6 FV'!BL20)*1000</f>
        <v>40.776901629447401</v>
      </c>
      <c r="BM19" s="315">
        <f>('1 Utsläpp'!BM20/'6 FV'!BM20)*1000</f>
        <v>42.611095895435909</v>
      </c>
      <c r="BN19" s="315">
        <f>('1 Utsläpp'!BN20/'6 FV'!BN20)*1000</f>
        <v>40.291210120350158</v>
      </c>
      <c r="BO19" s="315">
        <f>('1 Utsläpp'!BO20/'6 FV'!BO20)*1000</f>
        <v>40.101316238750741</v>
      </c>
      <c r="BP19" s="315">
        <f>('1 Utsläpp'!BP20/'6 FV'!BP20)*1000</f>
        <v>42.894306172591207</v>
      </c>
      <c r="BQ19" s="315">
        <f>('1 Utsläpp'!BQ20/'6 FV'!BQ20)*1000</f>
        <v>43.333369453453052</v>
      </c>
      <c r="BR19" s="315">
        <f>('1 Utsläpp'!BR20/'6 FV'!BR20)*1000</f>
        <v>35.327257882070022</v>
      </c>
    </row>
    <row r="20" spans="1:70" s="57" customFormat="1" ht="12.75" x14ac:dyDescent="0.2">
      <c r="A20" s="86">
        <v>16</v>
      </c>
      <c r="B20" s="57" t="s">
        <v>150</v>
      </c>
      <c r="C20" s="86" t="s">
        <v>9</v>
      </c>
      <c r="D20" s="315">
        <f>('1 Utsläpp'!D21/'6 FV'!D21)*1000</f>
        <v>7.1530004964729326</v>
      </c>
      <c r="E20" s="315">
        <f>('1 Utsläpp'!E21/'6 FV'!E21)*1000</f>
        <v>6.6741146576098149</v>
      </c>
      <c r="F20" s="315">
        <f>('1 Utsläpp'!F21/'6 FV'!F21)*1000</f>
        <v>7.7694122056882202</v>
      </c>
      <c r="G20" s="315">
        <f>('1 Utsläpp'!G21/'6 FV'!G21)*1000</f>
        <v>6.1418629666131848</v>
      </c>
      <c r="H20" s="315">
        <f>('1 Utsläpp'!H21/'6 FV'!H21)*1000</f>
        <v>7.7702466275238775</v>
      </c>
      <c r="I20" s="315">
        <f>('1 Utsläpp'!I21/'6 FV'!I21)*1000</f>
        <v>6.4558547318180599</v>
      </c>
      <c r="J20" s="315">
        <f>('1 Utsläpp'!J21/'6 FV'!J21)*1000</f>
        <v>7.1360313559187389</v>
      </c>
      <c r="K20" s="315">
        <f>('1 Utsläpp'!K21/'6 FV'!K21)*1000</f>
        <v>5.6718256313201234</v>
      </c>
      <c r="L20" s="315">
        <f>('1 Utsläpp'!L21/'6 FV'!L21)*1000</f>
        <v>8.5032667279498533</v>
      </c>
      <c r="M20" s="315">
        <f>('1 Utsläpp'!M21/'6 FV'!M21)*1000</f>
        <v>6.7638648569150268</v>
      </c>
      <c r="N20" s="315">
        <f>('1 Utsläpp'!N21/'6 FV'!N21)*1000</f>
        <v>7.3905714396872977</v>
      </c>
      <c r="O20" s="315">
        <f>('1 Utsläpp'!O21/'6 FV'!O21)*1000</f>
        <v>6.1511044865749591</v>
      </c>
      <c r="P20" s="315">
        <f>('1 Utsläpp'!P21/'6 FV'!P21)*1000</f>
        <v>8.2628985489960183</v>
      </c>
      <c r="Q20" s="315">
        <f>('1 Utsläpp'!Q21/'6 FV'!Q21)*1000</f>
        <v>6.7831552026952586</v>
      </c>
      <c r="R20" s="315">
        <f>('1 Utsläpp'!R21/'6 FV'!R21)*1000</f>
        <v>7.3505538875525671</v>
      </c>
      <c r="S20" s="315">
        <f>('1 Utsläpp'!S21/'6 FV'!S21)*1000</f>
        <v>5.7950633247006076</v>
      </c>
      <c r="T20" s="315">
        <f>('1 Utsläpp'!T21/'6 FV'!T21)*1000</f>
        <v>7.8436262953766773</v>
      </c>
      <c r="U20" s="315">
        <f>('1 Utsläpp'!U21/'6 FV'!U21)*1000</f>
        <v>6.5364390982355864</v>
      </c>
      <c r="V20" s="315">
        <f>('1 Utsläpp'!V21/'6 FV'!V21)*1000</f>
        <v>7.245026112797186</v>
      </c>
      <c r="W20" s="315">
        <f>('1 Utsläpp'!W21/'6 FV'!W21)*1000</f>
        <v>5.8074677878621737</v>
      </c>
      <c r="X20" s="315">
        <f>('1 Utsläpp'!X21/'6 FV'!X21)*1000</f>
        <v>8.2317516573517153</v>
      </c>
      <c r="Y20" s="315">
        <f>('1 Utsläpp'!Y21/'6 FV'!Y21)*1000</f>
        <v>6.8051375930964006</v>
      </c>
      <c r="Z20" s="315">
        <f>('1 Utsläpp'!Z21/'6 FV'!Z21)*1000</f>
        <v>7.4860704584288289</v>
      </c>
      <c r="AA20" s="315">
        <f>('1 Utsläpp'!AA21/'6 FV'!AA21)*1000</f>
        <v>5.8559764835515074</v>
      </c>
      <c r="AB20" s="315">
        <f>('1 Utsläpp'!AB21/'6 FV'!AB21)*1000</f>
        <v>7.839130252532061</v>
      </c>
      <c r="AC20" s="315">
        <f>('1 Utsläpp'!AC21/'6 FV'!AC21)*1000</f>
        <v>6.4602083643706383</v>
      </c>
      <c r="AD20" s="315">
        <f>('1 Utsläpp'!AD21/'6 FV'!AD21)*1000</f>
        <v>7.0660581093504744</v>
      </c>
      <c r="AE20" s="315">
        <f>('1 Utsläpp'!AE21/'6 FV'!AE21)*1000</f>
        <v>5.4111425526041561</v>
      </c>
      <c r="AF20" s="315">
        <f>('1 Utsläpp'!AF21/'6 FV'!AF21)*1000</f>
        <v>7.3952342248600678</v>
      </c>
      <c r="AG20" s="315">
        <f>('1 Utsläpp'!AG21/'6 FV'!AG21)*1000</f>
        <v>6.2156435682643103</v>
      </c>
      <c r="AH20" s="315">
        <f>('1 Utsläpp'!AH21/'6 FV'!AH21)*1000</f>
        <v>6.9014414757383227</v>
      </c>
      <c r="AI20" s="315">
        <f>('1 Utsläpp'!AI21/'6 FV'!AI21)*1000</f>
        <v>5.3125144601929355</v>
      </c>
      <c r="AJ20" s="315">
        <f>('1 Utsläpp'!AJ21/'6 FV'!AJ21)*1000</f>
        <v>7.337459616018819</v>
      </c>
      <c r="AK20" s="315">
        <f>('1 Utsläpp'!AK21/'6 FV'!AK21)*1000</f>
        <v>6.1838876350913283</v>
      </c>
      <c r="AL20" s="315">
        <f>('1 Utsläpp'!AL21/'6 FV'!AL21)*1000</f>
        <v>7.292263521072825</v>
      </c>
      <c r="AM20" s="315">
        <f>('1 Utsläpp'!AM21/'6 FV'!AM21)*1000</f>
        <v>5.6465911451242627</v>
      </c>
      <c r="AN20" s="315">
        <f>('1 Utsläpp'!AN21/'6 FV'!AN21)*1000</f>
        <v>6.7777890924160404</v>
      </c>
      <c r="AO20" s="315">
        <f>('1 Utsläpp'!AO21/'6 FV'!AO21)*1000</f>
        <v>5.9114652827563088</v>
      </c>
      <c r="AP20" s="315">
        <f>('1 Utsläpp'!AP21/'6 FV'!AP21)*1000</f>
        <v>6.6655519231971407</v>
      </c>
      <c r="AQ20" s="315">
        <f>('1 Utsläpp'!AQ21/'6 FV'!AQ21)*1000</f>
        <v>4.9288259904460094</v>
      </c>
      <c r="AR20" s="315">
        <f>('1 Utsläpp'!AR21/'6 FV'!AR21)*1000</f>
        <v>6.2116546709262286</v>
      </c>
      <c r="AS20" s="315">
        <f>('1 Utsläpp'!AS21/'6 FV'!AS21)*1000</f>
        <v>5.7319388254893244</v>
      </c>
      <c r="AT20" s="315">
        <f>('1 Utsläpp'!AT21/'6 FV'!AT21)*1000</f>
        <v>6.313936686739507</v>
      </c>
      <c r="AU20" s="315">
        <f>('1 Utsläpp'!AU21/'6 FV'!AU21)*1000</f>
        <v>4.6781248459617935</v>
      </c>
      <c r="AV20" s="315">
        <f>('1 Utsläpp'!AV21/'6 FV'!AV21)*1000</f>
        <v>6.0321051722631456</v>
      </c>
      <c r="AW20" s="315">
        <f>('1 Utsläpp'!AW21/'6 FV'!AW21)*1000</f>
        <v>5.7776398186761693</v>
      </c>
      <c r="AX20" s="315">
        <f>('1 Utsläpp'!AX21/'6 FV'!AX21)*1000</f>
        <v>6.4338785188132102</v>
      </c>
      <c r="AY20" s="315">
        <f>('1 Utsläpp'!AY21/'6 FV'!AY21)*1000</f>
        <v>4.8000453804629988</v>
      </c>
      <c r="AZ20" s="315">
        <f>('1 Utsläpp'!AZ21/'6 FV'!AZ21)*1000</f>
        <v>6.2599265315734183</v>
      </c>
      <c r="BA20" s="315">
        <f>('1 Utsläpp'!BA21/'6 FV'!BA21)*1000</f>
        <v>5.2927007047601089</v>
      </c>
      <c r="BB20" s="315">
        <f>('1 Utsläpp'!BB21/'6 FV'!BB21)*1000</f>
        <v>6.4018831836071683</v>
      </c>
      <c r="BC20" s="315">
        <f>('1 Utsläpp'!BC21/'6 FV'!BC21)*1000</f>
        <v>5.0902078016763301</v>
      </c>
      <c r="BD20" s="315">
        <f>('1 Utsläpp'!BD21/'6 FV'!BD21)*1000</f>
        <v>6.4955889716118262</v>
      </c>
      <c r="BE20" s="315">
        <f>('1 Utsläpp'!BE21/'6 FV'!BE21)*1000</f>
        <v>5.8742206046453456</v>
      </c>
      <c r="BF20" s="315">
        <f>('1 Utsläpp'!BF21/'6 FV'!BF21)*1000</f>
        <v>6.6331121642362154</v>
      </c>
      <c r="BG20" s="315">
        <f>('1 Utsläpp'!BG21/'6 FV'!BG21)*1000</f>
        <v>4.858401792292554</v>
      </c>
      <c r="BH20" s="315">
        <f>('1 Utsläpp'!BH21/'6 FV'!BH21)*1000</f>
        <v>5.7807811948079149</v>
      </c>
      <c r="BI20" s="315">
        <f>('1 Utsläpp'!BI21/'6 FV'!BI21)*1000</f>
        <v>4.8234697147446282</v>
      </c>
      <c r="BJ20" s="315">
        <f>('1 Utsläpp'!BJ21/'6 FV'!BJ21)*1000</f>
        <v>5.6500822055428275</v>
      </c>
      <c r="BK20" s="315">
        <f>('1 Utsläpp'!BK21/'6 FV'!BK21)*1000</f>
        <v>4.3905806764121902</v>
      </c>
      <c r="BL20" s="315">
        <f>('1 Utsläpp'!BL21/'6 FV'!BL21)*1000</f>
        <v>5.1055023557720851</v>
      </c>
      <c r="BM20" s="315">
        <f>('1 Utsläpp'!BM21/'6 FV'!BM21)*1000</f>
        <v>4.5980179687376737</v>
      </c>
      <c r="BN20" s="315">
        <f>('1 Utsläpp'!BN21/'6 FV'!BN21)*1000</f>
        <v>5.362446189996442</v>
      </c>
      <c r="BO20" s="315">
        <f>('1 Utsläpp'!BO21/'6 FV'!BO21)*1000</f>
        <v>4.1060013291725861</v>
      </c>
      <c r="BP20" s="315">
        <f>('1 Utsläpp'!BP21/'6 FV'!BP21)*1000</f>
        <v>6.6712988253212622</v>
      </c>
      <c r="BQ20" s="315">
        <f>('1 Utsläpp'!BQ21/'6 FV'!BQ21)*1000</f>
        <v>6.3325609806070755</v>
      </c>
      <c r="BR20" s="315">
        <f>('1 Utsläpp'!BR21/'6 FV'!BR21)*1000</f>
        <v>6.9643051052619658</v>
      </c>
    </row>
    <row r="21" spans="1:70" s="57" customFormat="1" ht="12.75" x14ac:dyDescent="0.2">
      <c r="A21" s="86">
        <v>17</v>
      </c>
      <c r="B21" s="57" t="s">
        <v>151</v>
      </c>
      <c r="C21" s="86" t="s">
        <v>10</v>
      </c>
      <c r="D21" s="315">
        <f>('1 Utsläpp'!D22/'6 FV'!D22)*1000</f>
        <v>5.1037309253928811</v>
      </c>
      <c r="E21" s="315">
        <f>('1 Utsläpp'!E22/'6 FV'!E22)*1000</f>
        <v>4.5851585061218989</v>
      </c>
      <c r="F21" s="315">
        <f>('1 Utsläpp'!F22/'6 FV'!F22)*1000</f>
        <v>4.6305715642540921</v>
      </c>
      <c r="G21" s="315">
        <f>('1 Utsläpp'!G22/'6 FV'!G22)*1000</f>
        <v>4.5900453392883227</v>
      </c>
      <c r="H21" s="315">
        <f>('1 Utsläpp'!H22/'6 FV'!H22)*1000</f>
        <v>4.624100329546855</v>
      </c>
      <c r="I21" s="315">
        <f>('1 Utsläpp'!I22/'6 FV'!I22)*1000</f>
        <v>4.2423036942510981</v>
      </c>
      <c r="J21" s="315">
        <f>('1 Utsläpp'!J22/'6 FV'!J22)*1000</f>
        <v>4.3204456073548902</v>
      </c>
      <c r="K21" s="315">
        <f>('1 Utsläpp'!K22/'6 FV'!K22)*1000</f>
        <v>4.025646317605581</v>
      </c>
      <c r="L21" s="315">
        <f>('1 Utsläpp'!L22/'6 FV'!L22)*1000</f>
        <v>4.7886520300841928</v>
      </c>
      <c r="M21" s="315">
        <f>('1 Utsläpp'!M22/'6 FV'!M22)*1000</f>
        <v>4.1581410110540657</v>
      </c>
      <c r="N21" s="315">
        <f>('1 Utsläpp'!N22/'6 FV'!N22)*1000</f>
        <v>4.2647436863868684</v>
      </c>
      <c r="O21" s="315">
        <f>('1 Utsläpp'!O22/'6 FV'!O22)*1000</f>
        <v>4.0637183586558088</v>
      </c>
      <c r="P21" s="315">
        <f>('1 Utsläpp'!P22/'6 FV'!P22)*1000</f>
        <v>4.8553810796929016</v>
      </c>
      <c r="Q21" s="315">
        <f>('1 Utsläpp'!Q22/'6 FV'!Q22)*1000</f>
        <v>4.191896355631453</v>
      </c>
      <c r="R21" s="315">
        <f>('1 Utsläpp'!R22/'6 FV'!R22)*1000</f>
        <v>4.166063113406457</v>
      </c>
      <c r="S21" s="315">
        <f>('1 Utsläpp'!S22/'6 FV'!S22)*1000</f>
        <v>3.9888414957858522</v>
      </c>
      <c r="T21" s="315">
        <f>('1 Utsläpp'!T22/'6 FV'!T22)*1000</f>
        <v>4.191590382697794</v>
      </c>
      <c r="U21" s="315">
        <f>('1 Utsläpp'!U22/'6 FV'!U22)*1000</f>
        <v>3.770422636890892</v>
      </c>
      <c r="V21" s="315">
        <f>('1 Utsläpp'!V22/'6 FV'!V22)*1000</f>
        <v>3.8234293990687793</v>
      </c>
      <c r="W21" s="315">
        <f>('1 Utsläpp'!W22/'6 FV'!W22)*1000</f>
        <v>3.7112705493811919</v>
      </c>
      <c r="X21" s="315">
        <f>('1 Utsläpp'!X22/'6 FV'!X22)*1000</f>
        <v>4.0525100350161836</v>
      </c>
      <c r="Y21" s="315">
        <f>('1 Utsläpp'!Y22/'6 FV'!Y22)*1000</f>
        <v>3.5133920592667396</v>
      </c>
      <c r="Z21" s="315">
        <f>('1 Utsläpp'!Z22/'6 FV'!Z22)*1000</f>
        <v>3.5630857344022111</v>
      </c>
      <c r="AA21" s="315">
        <f>('1 Utsläpp'!AA22/'6 FV'!AA22)*1000</f>
        <v>3.3224898579952389</v>
      </c>
      <c r="AB21" s="315">
        <f>('1 Utsläpp'!AB22/'6 FV'!AB22)*1000</f>
        <v>3.4310519290343158</v>
      </c>
      <c r="AC21" s="315">
        <f>('1 Utsläpp'!AC22/'6 FV'!AC22)*1000</f>
        <v>3.0535409699391431</v>
      </c>
      <c r="AD21" s="315">
        <f>('1 Utsläpp'!AD22/'6 FV'!AD22)*1000</f>
        <v>3.1453329722113068</v>
      </c>
      <c r="AE21" s="315">
        <f>('1 Utsläpp'!AE22/'6 FV'!AE22)*1000</f>
        <v>3.0318640737034337</v>
      </c>
      <c r="AF21" s="315">
        <f>('1 Utsläpp'!AF22/'6 FV'!AF22)*1000</f>
        <v>3.415263631386817</v>
      </c>
      <c r="AG21" s="315">
        <f>('1 Utsläpp'!AG22/'6 FV'!AG22)*1000</f>
        <v>3.0101023349260605</v>
      </c>
      <c r="AH21" s="315">
        <f>('1 Utsläpp'!AH22/'6 FV'!AH22)*1000</f>
        <v>2.9930428000698166</v>
      </c>
      <c r="AI21" s="315">
        <f>('1 Utsläpp'!AI22/'6 FV'!AI22)*1000</f>
        <v>2.873884752246981</v>
      </c>
      <c r="AJ21" s="315">
        <f>('1 Utsläpp'!AJ22/'6 FV'!AJ22)*1000</f>
        <v>3.0307721583710561</v>
      </c>
      <c r="AK21" s="315">
        <f>('1 Utsläpp'!AK22/'6 FV'!AK22)*1000</f>
        <v>2.7028970545456739</v>
      </c>
      <c r="AL21" s="315">
        <f>('1 Utsläpp'!AL22/'6 FV'!AL22)*1000</f>
        <v>2.8894714616635833</v>
      </c>
      <c r="AM21" s="315">
        <f>('1 Utsläpp'!AM22/'6 FV'!AM22)*1000</f>
        <v>2.7744851833188142</v>
      </c>
      <c r="AN21" s="315">
        <f>('1 Utsläpp'!AN22/'6 FV'!AN22)*1000</f>
        <v>2.9494475027283795</v>
      </c>
      <c r="AO21" s="315">
        <f>('1 Utsläpp'!AO22/'6 FV'!AO22)*1000</f>
        <v>2.5761592552071875</v>
      </c>
      <c r="AP21" s="315">
        <f>('1 Utsläpp'!AP22/'6 FV'!AP22)*1000</f>
        <v>2.6699532188211128</v>
      </c>
      <c r="AQ21" s="315">
        <f>('1 Utsläpp'!AQ22/'6 FV'!AQ22)*1000</f>
        <v>2.5493565424597011</v>
      </c>
      <c r="AR21" s="315">
        <f>('1 Utsläpp'!AR22/'6 FV'!AR22)*1000</f>
        <v>2.8718727595227338</v>
      </c>
      <c r="AS21" s="315">
        <f>('1 Utsläpp'!AS22/'6 FV'!AS22)*1000</f>
        <v>2.6260806598271622</v>
      </c>
      <c r="AT21" s="315">
        <f>('1 Utsläpp'!AT22/'6 FV'!AT22)*1000</f>
        <v>2.9153321225886604</v>
      </c>
      <c r="AU21" s="315">
        <f>('1 Utsläpp'!AU22/'6 FV'!AU22)*1000</f>
        <v>2.6339552693124633</v>
      </c>
      <c r="AV21" s="315">
        <f>('1 Utsläpp'!AV22/'6 FV'!AV22)*1000</f>
        <v>2.8826857643724533</v>
      </c>
      <c r="AW21" s="315">
        <f>('1 Utsläpp'!AW22/'6 FV'!AW22)*1000</f>
        <v>2.5639953812106815</v>
      </c>
      <c r="AX21" s="315">
        <f>('1 Utsläpp'!AX22/'6 FV'!AX22)*1000</f>
        <v>2.771399108595165</v>
      </c>
      <c r="AY21" s="315">
        <f>('1 Utsläpp'!AY22/'6 FV'!AY22)*1000</f>
        <v>2.4426552339165331</v>
      </c>
      <c r="AZ21" s="315">
        <f>('1 Utsläpp'!AZ22/'6 FV'!AZ22)*1000</f>
        <v>2.5210380833619834</v>
      </c>
      <c r="BA21" s="315">
        <f>('1 Utsläpp'!BA22/'6 FV'!BA22)*1000</f>
        <v>2.419342420641839</v>
      </c>
      <c r="BB21" s="315">
        <f>('1 Utsläpp'!BB22/'6 FV'!BB22)*1000</f>
        <v>2.4215527068501004</v>
      </c>
      <c r="BC21" s="315">
        <f>('1 Utsläpp'!BC22/'6 FV'!BC22)*1000</f>
        <v>2.1915354086173773</v>
      </c>
      <c r="BD21" s="315">
        <f>('1 Utsläpp'!BD22/'6 FV'!BD22)*1000</f>
        <v>2.1306098393556581</v>
      </c>
      <c r="BE21" s="315">
        <f>('1 Utsläpp'!BE22/'6 FV'!BE22)*1000</f>
        <v>2.0945297113062487</v>
      </c>
      <c r="BF21" s="315">
        <f>('1 Utsläpp'!BF22/'6 FV'!BF22)*1000</f>
        <v>2.3034356799030582</v>
      </c>
      <c r="BG21" s="315">
        <f>('1 Utsläpp'!BG22/'6 FV'!BG22)*1000</f>
        <v>1.972479505350061</v>
      </c>
      <c r="BH21" s="315">
        <f>('1 Utsläpp'!BH22/'6 FV'!BH22)*1000</f>
        <v>2.3506972710364895</v>
      </c>
      <c r="BI21" s="315">
        <f>('1 Utsläpp'!BI22/'6 FV'!BI22)*1000</f>
        <v>2.1574191889532996</v>
      </c>
      <c r="BJ21" s="315">
        <f>('1 Utsläpp'!BJ22/'6 FV'!BJ22)*1000</f>
        <v>2.3944124874076342</v>
      </c>
      <c r="BK21" s="315">
        <f>('1 Utsläpp'!BK22/'6 FV'!BK22)*1000</f>
        <v>2.2969231715663101</v>
      </c>
      <c r="BL21" s="315">
        <f>('1 Utsläpp'!BL22/'6 FV'!BL22)*1000</f>
        <v>2.3401909217307684</v>
      </c>
      <c r="BM21" s="315">
        <f>('1 Utsläpp'!BM22/'6 FV'!BM22)*1000</f>
        <v>2.3099388500960574</v>
      </c>
      <c r="BN21" s="315">
        <f>('1 Utsläpp'!BN22/'6 FV'!BN22)*1000</f>
        <v>2.2439328703898656</v>
      </c>
      <c r="BO21" s="315">
        <f>('1 Utsläpp'!BO22/'6 FV'!BO22)*1000</f>
        <v>2.2258173027460137</v>
      </c>
      <c r="BP21" s="315">
        <f>('1 Utsläpp'!BP22/'6 FV'!BP22)*1000</f>
        <v>2.7181198835714646</v>
      </c>
      <c r="BQ21" s="315">
        <f>('1 Utsläpp'!BQ22/'6 FV'!BQ22)*1000</f>
        <v>2.7045052679597834</v>
      </c>
      <c r="BR21" s="315">
        <f>('1 Utsläpp'!BR22/'6 FV'!BR22)*1000</f>
        <v>2.831758627008333</v>
      </c>
    </row>
    <row r="22" spans="1:70" s="57" customFormat="1" ht="12.75" x14ac:dyDescent="0.2">
      <c r="A22" s="86">
        <v>18</v>
      </c>
      <c r="B22" s="57" t="s">
        <v>152</v>
      </c>
      <c r="C22" s="86" t="s">
        <v>42</v>
      </c>
      <c r="D22" s="315">
        <f>('1 Utsläpp'!D23/'6 FV'!D23)*1000</f>
        <v>54.751800105590782</v>
      </c>
      <c r="E22" s="315">
        <f>('1 Utsläpp'!E23/'6 FV'!E23)*1000</f>
        <v>54.441094285955529</v>
      </c>
      <c r="F22" s="315">
        <f>('1 Utsläpp'!F23/'6 FV'!F23)*1000</f>
        <v>56.972136029300493</v>
      </c>
      <c r="G22" s="315">
        <f>('1 Utsläpp'!G23/'6 FV'!G23)*1000</f>
        <v>56.208267801479273</v>
      </c>
      <c r="H22" s="315">
        <f>('1 Utsläpp'!H23/'6 FV'!H23)*1000</f>
        <v>54.895595664237632</v>
      </c>
      <c r="I22" s="315">
        <f>('1 Utsläpp'!I23/'6 FV'!I23)*1000</f>
        <v>55.549616592309768</v>
      </c>
      <c r="J22" s="315">
        <f>('1 Utsläpp'!J23/'6 FV'!J23)*1000</f>
        <v>57.619363424306421</v>
      </c>
      <c r="K22" s="315">
        <f>('1 Utsläpp'!K23/'6 FV'!K23)*1000</f>
        <v>54.650330657167814</v>
      </c>
      <c r="L22" s="315">
        <f>('1 Utsläpp'!L23/'6 FV'!L23)*1000</f>
        <v>58.867708443733029</v>
      </c>
      <c r="M22" s="315">
        <f>('1 Utsläpp'!M23/'6 FV'!M23)*1000</f>
        <v>51.603151159574288</v>
      </c>
      <c r="N22" s="315">
        <f>('1 Utsläpp'!N23/'6 FV'!N23)*1000</f>
        <v>52.780480455638099</v>
      </c>
      <c r="O22" s="315">
        <f>('1 Utsläpp'!O23/'6 FV'!O23)*1000</f>
        <v>49.364183102087388</v>
      </c>
      <c r="P22" s="315">
        <f>('1 Utsläpp'!P23/'6 FV'!P23)*1000</f>
        <v>45.182017792688825</v>
      </c>
      <c r="Q22" s="315">
        <f>('1 Utsläpp'!Q23/'6 FV'!Q23)*1000</f>
        <v>41.662141395974857</v>
      </c>
      <c r="R22" s="315">
        <f>('1 Utsläpp'!R23/'6 FV'!R23)*1000</f>
        <v>42.483227795624941</v>
      </c>
      <c r="S22" s="315">
        <f>('1 Utsläpp'!S23/'6 FV'!S23)*1000</f>
        <v>38.573108248799635</v>
      </c>
      <c r="T22" s="315">
        <f>('1 Utsläpp'!T23/'6 FV'!T23)*1000</f>
        <v>37.186443991900134</v>
      </c>
      <c r="U22" s="315">
        <f>('1 Utsläpp'!U23/'6 FV'!U23)*1000</f>
        <v>36.375848028804569</v>
      </c>
      <c r="V22" s="315">
        <f>('1 Utsläpp'!V23/'6 FV'!V23)*1000</f>
        <v>38.856026472617437</v>
      </c>
      <c r="W22" s="315">
        <f>('1 Utsläpp'!W23/'6 FV'!W23)*1000</f>
        <v>37.573442071929414</v>
      </c>
      <c r="X22" s="315">
        <f>('1 Utsläpp'!X23/'6 FV'!X23)*1000</f>
        <v>39.853656024210871</v>
      </c>
      <c r="Y22" s="315">
        <f>('1 Utsläpp'!Y23/'6 FV'!Y23)*1000</f>
        <v>38.558445105024688</v>
      </c>
      <c r="Z22" s="315">
        <f>('1 Utsläpp'!Z23/'6 FV'!Z23)*1000</f>
        <v>37.442011753044746</v>
      </c>
      <c r="AA22" s="315">
        <f>('1 Utsläpp'!AA23/'6 FV'!AA23)*1000</f>
        <v>34.538181953218235</v>
      </c>
      <c r="AB22" s="315">
        <f>('1 Utsläpp'!AB23/'6 FV'!AB23)*1000</f>
        <v>35.364751616510794</v>
      </c>
      <c r="AC22" s="315">
        <f>('1 Utsläpp'!AC23/'6 FV'!AC23)*1000</f>
        <v>35.559051366385759</v>
      </c>
      <c r="AD22" s="315">
        <f>('1 Utsläpp'!AD23/'6 FV'!AD23)*1000</f>
        <v>41.870386133445919</v>
      </c>
      <c r="AE22" s="315">
        <f>('1 Utsläpp'!AE23/'6 FV'!AE23)*1000</f>
        <v>36.141011595544008</v>
      </c>
      <c r="AF22" s="315">
        <f>('1 Utsläpp'!AF23/'6 FV'!AF23)*1000</f>
        <v>42.624561726872606</v>
      </c>
      <c r="AG22" s="315">
        <f>('1 Utsläpp'!AG23/'6 FV'!AG23)*1000</f>
        <v>38.742783965167959</v>
      </c>
      <c r="AH22" s="315">
        <f>('1 Utsläpp'!AH23/'6 FV'!AH23)*1000</f>
        <v>42.638580896601447</v>
      </c>
      <c r="AI22" s="315">
        <f>('1 Utsläpp'!AI23/'6 FV'!AI23)*1000</f>
        <v>38.969194365045254</v>
      </c>
      <c r="AJ22" s="315">
        <f>('1 Utsläpp'!AJ23/'6 FV'!AJ23)*1000</f>
        <v>45.635502028960474</v>
      </c>
      <c r="AK22" s="315">
        <f>('1 Utsläpp'!AK23/'6 FV'!AK23)*1000</f>
        <v>40.121314237424457</v>
      </c>
      <c r="AL22" s="315">
        <f>('1 Utsläpp'!AL23/'6 FV'!AL23)*1000</f>
        <v>47.111331045925382</v>
      </c>
      <c r="AM22" s="315">
        <f>('1 Utsläpp'!AM23/'6 FV'!AM23)*1000</f>
        <v>44.033975117436782</v>
      </c>
      <c r="AN22" s="315">
        <f>('1 Utsläpp'!AN23/'6 FV'!AN23)*1000</f>
        <v>41.008009396839903</v>
      </c>
      <c r="AO22" s="315">
        <f>('1 Utsläpp'!AO23/'6 FV'!AO23)*1000</f>
        <v>39.106464225693472</v>
      </c>
      <c r="AP22" s="315">
        <f>('1 Utsläpp'!AP23/'6 FV'!AP23)*1000</f>
        <v>42.158479641171084</v>
      </c>
      <c r="AQ22" s="315">
        <f>('1 Utsläpp'!AQ23/'6 FV'!AQ23)*1000</f>
        <v>38.359395595002461</v>
      </c>
      <c r="AR22" s="315">
        <f>('1 Utsläpp'!AR23/'6 FV'!AR23)*1000</f>
        <v>37.190454947066868</v>
      </c>
      <c r="AS22" s="315">
        <f>('1 Utsläpp'!AS23/'6 FV'!AS23)*1000</f>
        <v>37.961187620211639</v>
      </c>
      <c r="AT22" s="315">
        <f>('1 Utsläpp'!AT23/'6 FV'!AT23)*1000</f>
        <v>41.308858239441264</v>
      </c>
      <c r="AU22" s="315">
        <f>('1 Utsläpp'!AU23/'6 FV'!AU23)*1000</f>
        <v>35.720606825100248</v>
      </c>
      <c r="AV22" s="315">
        <f>('1 Utsläpp'!AV23/'6 FV'!AV23)*1000</f>
        <v>34.624366882415032</v>
      </c>
      <c r="AW22" s="315">
        <f>('1 Utsläpp'!AW23/'6 FV'!AW23)*1000</f>
        <v>35.589342324004384</v>
      </c>
      <c r="AX22" s="315">
        <f>('1 Utsläpp'!AX23/'6 FV'!AX23)*1000</f>
        <v>39.535891726899671</v>
      </c>
      <c r="AY22" s="315">
        <f>('1 Utsläpp'!AY23/'6 FV'!AY23)*1000</f>
        <v>35.834113883500663</v>
      </c>
      <c r="AZ22" s="315">
        <f>('1 Utsläpp'!AZ23/'6 FV'!AZ23)*1000</f>
        <v>36.467718161686683</v>
      </c>
      <c r="BA22" s="315">
        <f>('1 Utsläpp'!BA23/'6 FV'!BA23)*1000</f>
        <v>32.355269302731017</v>
      </c>
      <c r="BB22" s="315">
        <f>('1 Utsläpp'!BB23/'6 FV'!BB23)*1000</f>
        <v>36.059602863938487</v>
      </c>
      <c r="BC22" s="315">
        <f>('1 Utsläpp'!BC23/'6 FV'!BC23)*1000</f>
        <v>31.500673068053118</v>
      </c>
      <c r="BD22" s="315">
        <f>('1 Utsläpp'!BD23/'6 FV'!BD23)*1000</f>
        <v>35.401568108950144</v>
      </c>
      <c r="BE22" s="315">
        <f>('1 Utsläpp'!BE23/'6 FV'!BE23)*1000</f>
        <v>36.073721266492697</v>
      </c>
      <c r="BF22" s="315">
        <f>('1 Utsläpp'!BF23/'6 FV'!BF23)*1000</f>
        <v>35.946532809772208</v>
      </c>
      <c r="BG22" s="315">
        <f>('1 Utsläpp'!BG23/'6 FV'!BG23)*1000</f>
        <v>31.857395100013736</v>
      </c>
      <c r="BH22" s="315">
        <f>('1 Utsläpp'!BH23/'6 FV'!BH23)*1000</f>
        <v>33.436265100572506</v>
      </c>
      <c r="BI22" s="315">
        <f>('1 Utsläpp'!BI23/'6 FV'!BI23)*1000</f>
        <v>31.658913652195196</v>
      </c>
      <c r="BJ22" s="315">
        <f>('1 Utsläpp'!BJ23/'6 FV'!BJ23)*1000</f>
        <v>35.718175738230372</v>
      </c>
      <c r="BK22" s="315">
        <f>('1 Utsläpp'!BK23/'6 FV'!BK23)*1000</f>
        <v>35.511301068222508</v>
      </c>
      <c r="BL22" s="315">
        <f>('1 Utsläpp'!BL23/'6 FV'!BL23)*1000</f>
        <v>33.838788634182187</v>
      </c>
      <c r="BM22" s="315">
        <f>('1 Utsläpp'!BM23/'6 FV'!BM23)*1000</f>
        <v>34.379416229445283</v>
      </c>
      <c r="BN22" s="315">
        <f>('1 Utsläpp'!BN23/'6 FV'!BN23)*1000</f>
        <v>40.234592887899211</v>
      </c>
      <c r="BO22" s="315">
        <f>('1 Utsläpp'!BO23/'6 FV'!BO23)*1000</f>
        <v>34.147718628393235</v>
      </c>
      <c r="BP22" s="315">
        <f>('1 Utsläpp'!BP23/'6 FV'!BP23)*1000</f>
        <v>41.407585651477227</v>
      </c>
      <c r="BQ22" s="315">
        <f>('1 Utsläpp'!BQ23/'6 FV'!BQ23)*1000</f>
        <v>45.182181910586337</v>
      </c>
      <c r="BR22" s="315">
        <f>('1 Utsläpp'!BR23/'6 FV'!BR23)*1000</f>
        <v>47.574936788064157</v>
      </c>
    </row>
    <row r="23" spans="1:70" s="57" customFormat="1" ht="12.75" x14ac:dyDescent="0.2">
      <c r="A23" s="86">
        <v>19</v>
      </c>
      <c r="B23" s="57" t="s">
        <v>153</v>
      </c>
      <c r="C23" s="86" t="s">
        <v>11</v>
      </c>
      <c r="D23" s="315">
        <f>('1 Utsläpp'!D24/'6 FV'!D24)*1000</f>
        <v>1.5404095184358242</v>
      </c>
      <c r="E23" s="315">
        <f>('1 Utsläpp'!E24/'6 FV'!E24)*1000</f>
        <v>1.2720629934750256</v>
      </c>
      <c r="F23" s="315">
        <f>('1 Utsläpp'!F24/'6 FV'!F24)*1000</f>
        <v>1.1840231112181288</v>
      </c>
      <c r="G23" s="315">
        <f>('1 Utsläpp'!G24/'6 FV'!G24)*1000</f>
        <v>1.3073365795857668</v>
      </c>
      <c r="H23" s="315">
        <f>('1 Utsläpp'!H24/'6 FV'!H24)*1000</f>
        <v>1.4691844680841162</v>
      </c>
      <c r="I23" s="315">
        <f>('1 Utsläpp'!I24/'6 FV'!I24)*1000</f>
        <v>1.3020235379400888</v>
      </c>
      <c r="J23" s="315">
        <f>('1 Utsläpp'!J24/'6 FV'!J24)*1000</f>
        <v>1.2184258188405164</v>
      </c>
      <c r="K23" s="315">
        <f>('1 Utsläpp'!K24/'6 FV'!K24)*1000</f>
        <v>1.3991068503374369</v>
      </c>
      <c r="L23" s="315">
        <f>('1 Utsläpp'!L24/'6 FV'!L24)*1000</f>
        <v>1.6566845921060211</v>
      </c>
      <c r="M23" s="315">
        <f>('1 Utsläpp'!M24/'6 FV'!M24)*1000</f>
        <v>1.3122163702644993</v>
      </c>
      <c r="N23" s="315">
        <f>('1 Utsläpp'!N24/'6 FV'!N24)*1000</f>
        <v>1.1928174630183068</v>
      </c>
      <c r="O23" s="315">
        <f>('1 Utsläpp'!O24/'6 FV'!O24)*1000</f>
        <v>1.4026570987674603</v>
      </c>
      <c r="P23" s="315">
        <f>('1 Utsläpp'!P24/'6 FV'!P24)*1000</f>
        <v>1.4668873953884858</v>
      </c>
      <c r="Q23" s="315">
        <f>('1 Utsläpp'!Q24/'6 FV'!Q24)*1000</f>
        <v>1.2339813506601356</v>
      </c>
      <c r="R23" s="315">
        <f>('1 Utsläpp'!R24/'6 FV'!R24)*1000</f>
        <v>1.1204358080210866</v>
      </c>
      <c r="S23" s="315">
        <f>('1 Utsläpp'!S24/'6 FV'!S24)*1000</f>
        <v>1.2586518261541177</v>
      </c>
      <c r="T23" s="315">
        <f>('1 Utsläpp'!T24/'6 FV'!T24)*1000</f>
        <v>1.3307512593731179</v>
      </c>
      <c r="U23" s="315">
        <f>('1 Utsläpp'!U24/'6 FV'!U24)*1000</f>
        <v>1.1073823939151632</v>
      </c>
      <c r="V23" s="315">
        <f>('1 Utsläpp'!V24/'6 FV'!V24)*1000</f>
        <v>1.0580221723941787</v>
      </c>
      <c r="W23" s="315">
        <f>('1 Utsläpp'!W24/'6 FV'!W24)*1000</f>
        <v>1.1970703007013208</v>
      </c>
      <c r="X23" s="315">
        <f>('1 Utsläpp'!X24/'6 FV'!X24)*1000</f>
        <v>1.2923654129951776</v>
      </c>
      <c r="Y23" s="315">
        <f>('1 Utsläpp'!Y24/'6 FV'!Y24)*1000</f>
        <v>1.0762635220788321</v>
      </c>
      <c r="Z23" s="315">
        <f>('1 Utsläpp'!Z24/'6 FV'!Z24)*1000</f>
        <v>1.020756146171329</v>
      </c>
      <c r="AA23" s="315">
        <f>('1 Utsläpp'!AA24/'6 FV'!AA24)*1000</f>
        <v>1.0940793054401945</v>
      </c>
      <c r="AB23" s="315">
        <f>('1 Utsläpp'!AB24/'6 FV'!AB24)*1000</f>
        <v>1.1807364931846076</v>
      </c>
      <c r="AC23" s="315">
        <f>('1 Utsläpp'!AC24/'6 FV'!AC24)*1000</f>
        <v>1.0081878797730082</v>
      </c>
      <c r="AD23" s="315">
        <f>('1 Utsläpp'!AD24/'6 FV'!AD24)*1000</f>
        <v>0.95491849149182384</v>
      </c>
      <c r="AE23" s="315">
        <f>('1 Utsläpp'!AE24/'6 FV'!AE24)*1000</f>
        <v>1.0337319038847403</v>
      </c>
      <c r="AF23" s="315">
        <f>('1 Utsläpp'!AF24/'6 FV'!AF24)*1000</f>
        <v>1.144727993812358</v>
      </c>
      <c r="AG23" s="315">
        <f>('1 Utsläpp'!AG24/'6 FV'!AG24)*1000</f>
        <v>0.99173950152532597</v>
      </c>
      <c r="AH23" s="315">
        <f>('1 Utsläpp'!AH24/'6 FV'!AH24)*1000</f>
        <v>0.89774330781514033</v>
      </c>
      <c r="AI23" s="315">
        <f>('1 Utsläpp'!AI24/'6 FV'!AI24)*1000</f>
        <v>0.9904651109110072</v>
      </c>
      <c r="AJ23" s="315">
        <f>('1 Utsläpp'!AJ24/'6 FV'!AJ24)*1000</f>
        <v>1.0175475856264224</v>
      </c>
      <c r="AK23" s="315">
        <f>('1 Utsläpp'!AK24/'6 FV'!AK24)*1000</f>
        <v>0.8951721392838502</v>
      </c>
      <c r="AL23" s="315">
        <f>('1 Utsläpp'!AL24/'6 FV'!AL24)*1000</f>
        <v>0.84065198321088475</v>
      </c>
      <c r="AM23" s="315">
        <f>('1 Utsläpp'!AM24/'6 FV'!AM24)*1000</f>
        <v>0.97281926685257225</v>
      </c>
      <c r="AN23" s="315">
        <f>('1 Utsläpp'!AN24/'6 FV'!AN24)*1000</f>
        <v>1.0106759181163711</v>
      </c>
      <c r="AO23" s="315">
        <f>('1 Utsläpp'!AO24/'6 FV'!AO24)*1000</f>
        <v>0.8938665453156327</v>
      </c>
      <c r="AP23" s="315">
        <f>('1 Utsläpp'!AP24/'6 FV'!AP24)*1000</f>
        <v>0.83067916027408306</v>
      </c>
      <c r="AQ23" s="315">
        <f>('1 Utsläpp'!AQ24/'6 FV'!AQ24)*1000</f>
        <v>0.90768097614655452</v>
      </c>
      <c r="AR23" s="315">
        <f>('1 Utsläpp'!AR24/'6 FV'!AR24)*1000</f>
        <v>0.94902842865157255</v>
      </c>
      <c r="AS23" s="315">
        <f>('1 Utsläpp'!AS24/'6 FV'!AS24)*1000</f>
        <v>0.83826723252735658</v>
      </c>
      <c r="AT23" s="315">
        <f>('1 Utsläpp'!AT24/'6 FV'!AT24)*1000</f>
        <v>0.8073804685420618</v>
      </c>
      <c r="AU23" s="315">
        <f>('1 Utsläpp'!AU24/'6 FV'!AU24)*1000</f>
        <v>0.85543401350928272</v>
      </c>
      <c r="AV23" s="315">
        <f>('1 Utsläpp'!AV24/'6 FV'!AV24)*1000</f>
        <v>0.89654751977179714</v>
      </c>
      <c r="AW23" s="315">
        <f>('1 Utsläpp'!AW24/'6 FV'!AW24)*1000</f>
        <v>0.80865564009729185</v>
      </c>
      <c r="AX23" s="315">
        <f>('1 Utsläpp'!AX24/'6 FV'!AX24)*1000</f>
        <v>0.80006749245818654</v>
      </c>
      <c r="AY23" s="315">
        <f>('1 Utsläpp'!AY24/'6 FV'!AY24)*1000</f>
        <v>0.8560678800656345</v>
      </c>
      <c r="AZ23" s="315">
        <f>('1 Utsläpp'!AZ24/'6 FV'!AZ24)*1000</f>
        <v>1.0435011874329108</v>
      </c>
      <c r="BA23" s="315">
        <f>('1 Utsläpp'!BA24/'6 FV'!BA24)*1000</f>
        <v>1.5300923734281966</v>
      </c>
      <c r="BB23" s="315">
        <f>('1 Utsläpp'!BB24/'6 FV'!BB24)*1000</f>
        <v>1.0206479975264131</v>
      </c>
      <c r="BC23" s="315">
        <f>('1 Utsläpp'!BC24/'6 FV'!BC24)*1000</f>
        <v>1.4508489333764687</v>
      </c>
      <c r="BD23" s="315">
        <f>('1 Utsläpp'!BD24/'6 FV'!BD24)*1000</f>
        <v>1.5845033807711091</v>
      </c>
      <c r="BE23" s="315">
        <f>('1 Utsläpp'!BE24/'6 FV'!BE24)*1000</f>
        <v>1.3629283008161226</v>
      </c>
      <c r="BF23" s="315">
        <f>('1 Utsläpp'!BF24/'6 FV'!BF24)*1000</f>
        <v>0.8214525863104869</v>
      </c>
      <c r="BG23" s="315">
        <f>('1 Utsläpp'!BG24/'6 FV'!BG24)*1000</f>
        <v>0.85138910043890381</v>
      </c>
      <c r="BH23" s="315">
        <f>('1 Utsläpp'!BH24/'6 FV'!BH24)*1000</f>
        <v>0.9151876967245598</v>
      </c>
      <c r="BI23" s="315">
        <f>('1 Utsläpp'!BI24/'6 FV'!BI24)*1000</f>
        <v>0.62524136176645406</v>
      </c>
      <c r="BJ23" s="315">
        <f>('1 Utsläpp'!BJ24/'6 FV'!BJ24)*1000</f>
        <v>0.5850292281465197</v>
      </c>
      <c r="BK23" s="315">
        <f>('1 Utsläpp'!BK24/'6 FV'!BK24)*1000</f>
        <v>0.68065262940080618</v>
      </c>
      <c r="BL23" s="315">
        <f>('1 Utsläpp'!BL24/'6 FV'!BL24)*1000</f>
        <v>0.72257171179109536</v>
      </c>
      <c r="BM23" s="315">
        <f>('1 Utsläpp'!BM24/'6 FV'!BM24)*1000</f>
        <v>0.62308011925337137</v>
      </c>
      <c r="BN23" s="315">
        <f>('1 Utsläpp'!BN24/'6 FV'!BN24)*1000</f>
        <v>0.55420592753092313</v>
      </c>
      <c r="BO23" s="315">
        <f>('1 Utsläpp'!BO24/'6 FV'!BO24)*1000</f>
        <v>0.65172590275853881</v>
      </c>
      <c r="BP23" s="315">
        <f>('1 Utsläpp'!BP24/'6 FV'!BP24)*1000</f>
        <v>0.87894138362888097</v>
      </c>
      <c r="BQ23" s="315">
        <f>('1 Utsläpp'!BQ24/'6 FV'!BQ24)*1000</f>
        <v>0.77575163354239018</v>
      </c>
      <c r="BR23" s="315">
        <f>('1 Utsläpp'!BR24/'6 FV'!BR24)*1000</f>
        <v>0.69929894706278428</v>
      </c>
    </row>
    <row r="24" spans="1:70" s="57" customFormat="1" ht="12.75" x14ac:dyDescent="0.2">
      <c r="A24" s="86">
        <v>20</v>
      </c>
      <c r="B24" s="57" t="s">
        <v>154</v>
      </c>
      <c r="C24" s="86" t="s">
        <v>43</v>
      </c>
      <c r="D24" s="315">
        <f>('1 Utsläpp'!D25/'6 FV'!D25)*1000</f>
        <v>1.227556587629675</v>
      </c>
      <c r="E24" s="315">
        <f>('1 Utsläpp'!E25/'6 FV'!E25)*1000</f>
        <v>1.1633156604641908</v>
      </c>
      <c r="F24" s="315">
        <f>('1 Utsläpp'!F25/'6 FV'!F25)*1000</f>
        <v>1.4145974001543973</v>
      </c>
      <c r="G24" s="315">
        <f>('1 Utsläpp'!G25/'6 FV'!G25)*1000</f>
        <v>0.98202979615578712</v>
      </c>
      <c r="H24" s="315">
        <f>('1 Utsläpp'!H25/'6 FV'!H25)*1000</f>
        <v>1.2507782117986537</v>
      </c>
      <c r="I24" s="315">
        <f>('1 Utsläpp'!I25/'6 FV'!I25)*1000</f>
        <v>1.217804919379381</v>
      </c>
      <c r="J24" s="315">
        <f>('1 Utsläpp'!J25/'6 FV'!J25)*1000</f>
        <v>1.5499533226170739</v>
      </c>
      <c r="K24" s="315">
        <f>('1 Utsläpp'!K25/'6 FV'!K25)*1000</f>
        <v>0.9631989046409084</v>
      </c>
      <c r="L24" s="315">
        <f>('1 Utsläpp'!L25/'6 FV'!L25)*1000</f>
        <v>1.2690986747208257</v>
      </c>
      <c r="M24" s="315">
        <f>('1 Utsläpp'!M25/'6 FV'!M25)*1000</f>
        <v>1.0986576177250105</v>
      </c>
      <c r="N24" s="315">
        <f>('1 Utsläpp'!N25/'6 FV'!N25)*1000</f>
        <v>1.2838194094124775</v>
      </c>
      <c r="O24" s="315">
        <f>('1 Utsläpp'!O25/'6 FV'!O25)*1000</f>
        <v>0.88248173260288632</v>
      </c>
      <c r="P24" s="315">
        <f>('1 Utsläpp'!P25/'6 FV'!P25)*1000</f>
        <v>1.0766351547437438</v>
      </c>
      <c r="Q24" s="315">
        <f>('1 Utsläpp'!Q25/'6 FV'!Q25)*1000</f>
        <v>1.058837040093618</v>
      </c>
      <c r="R24" s="315">
        <f>('1 Utsläpp'!R25/'6 FV'!R25)*1000</f>
        <v>1.2511288171734787</v>
      </c>
      <c r="S24" s="315">
        <f>('1 Utsläpp'!S25/'6 FV'!S25)*1000</f>
        <v>0.83188545493503585</v>
      </c>
      <c r="T24" s="315">
        <f>('1 Utsläpp'!T25/'6 FV'!T25)*1000</f>
        <v>0.98081346009668224</v>
      </c>
      <c r="U24" s="315">
        <f>('1 Utsläpp'!U25/'6 FV'!U25)*1000</f>
        <v>0.89122328628026726</v>
      </c>
      <c r="V24" s="315">
        <f>('1 Utsläpp'!V25/'6 FV'!V25)*1000</f>
        <v>1.0457082701254892</v>
      </c>
      <c r="W24" s="315">
        <f>('1 Utsläpp'!W25/'6 FV'!W25)*1000</f>
        <v>0.71019549799591475</v>
      </c>
      <c r="X24" s="315">
        <f>('1 Utsläpp'!X25/'6 FV'!X25)*1000</f>
        <v>0.83779717224069816</v>
      </c>
      <c r="Y24" s="315">
        <f>('1 Utsläpp'!Y25/'6 FV'!Y25)*1000</f>
        <v>0.8631132124644153</v>
      </c>
      <c r="Z24" s="315">
        <f>('1 Utsläpp'!Z25/'6 FV'!Z25)*1000</f>
        <v>0.97627852999047637</v>
      </c>
      <c r="AA24" s="315">
        <f>('1 Utsläpp'!AA25/'6 FV'!AA25)*1000</f>
        <v>0.67404979228727269</v>
      </c>
      <c r="AB24" s="315">
        <f>('1 Utsläpp'!AB25/'6 FV'!AB25)*1000</f>
        <v>0.80237888718935213</v>
      </c>
      <c r="AC24" s="315">
        <f>('1 Utsläpp'!AC25/'6 FV'!AC25)*1000</f>
        <v>0.78913511782751899</v>
      </c>
      <c r="AD24" s="315">
        <f>('1 Utsläpp'!AD25/'6 FV'!AD25)*1000</f>
        <v>0.84068743267198165</v>
      </c>
      <c r="AE24" s="315">
        <f>('1 Utsläpp'!AE25/'6 FV'!AE25)*1000</f>
        <v>0.58711025504526104</v>
      </c>
      <c r="AF24" s="315">
        <f>('1 Utsläpp'!AF25/'6 FV'!AF25)*1000</f>
        <v>0.68611232829416613</v>
      </c>
      <c r="AG24" s="315">
        <f>('1 Utsläpp'!AG25/'6 FV'!AG25)*1000</f>
        <v>0.69175403226579746</v>
      </c>
      <c r="AH24" s="315">
        <f>('1 Utsläpp'!AH25/'6 FV'!AH25)*1000</f>
        <v>0.76594997972576706</v>
      </c>
      <c r="AI24" s="315">
        <f>('1 Utsläpp'!AI25/'6 FV'!AI25)*1000</f>
        <v>0.5496768430874498</v>
      </c>
      <c r="AJ24" s="315">
        <f>('1 Utsläpp'!AJ25/'6 FV'!AJ25)*1000</f>
        <v>0.61816919842271767</v>
      </c>
      <c r="AK24" s="315">
        <f>('1 Utsläpp'!AK25/'6 FV'!AK25)*1000</f>
        <v>0.61973921869675042</v>
      </c>
      <c r="AL24" s="315">
        <f>('1 Utsläpp'!AL25/'6 FV'!AL25)*1000</f>
        <v>0.69487656974837864</v>
      </c>
      <c r="AM24" s="315">
        <f>('1 Utsläpp'!AM25/'6 FV'!AM25)*1000</f>
        <v>0.43552821107555073</v>
      </c>
      <c r="AN24" s="315">
        <f>('1 Utsläpp'!AN25/'6 FV'!AN25)*1000</f>
        <v>0.51730328187948504</v>
      </c>
      <c r="AO24" s="315">
        <f>('1 Utsläpp'!AO25/'6 FV'!AO25)*1000</f>
        <v>0.49398835810142722</v>
      </c>
      <c r="AP24" s="315">
        <f>('1 Utsläpp'!AP25/'6 FV'!AP25)*1000</f>
        <v>0.53109852499773158</v>
      </c>
      <c r="AQ24" s="315">
        <f>('1 Utsläpp'!AQ25/'6 FV'!AQ25)*1000</f>
        <v>0.37630158694671934</v>
      </c>
      <c r="AR24" s="315">
        <f>('1 Utsläpp'!AR25/'6 FV'!AR25)*1000</f>
        <v>0.41806813349334943</v>
      </c>
      <c r="AS24" s="315">
        <f>('1 Utsläpp'!AS25/'6 FV'!AS25)*1000</f>
        <v>0.44791607813457734</v>
      </c>
      <c r="AT24" s="315">
        <f>('1 Utsläpp'!AT25/'6 FV'!AT25)*1000</f>
        <v>0.48469890481440842</v>
      </c>
      <c r="AU24" s="315">
        <f>('1 Utsläpp'!AU25/'6 FV'!AU25)*1000</f>
        <v>0.34396156505780329</v>
      </c>
      <c r="AV24" s="315">
        <f>('1 Utsläpp'!AV25/'6 FV'!AV25)*1000</f>
        <v>0.3468837987171533</v>
      </c>
      <c r="AW24" s="315">
        <f>('1 Utsläpp'!AW25/'6 FV'!AW25)*1000</f>
        <v>0.38326415891959437</v>
      </c>
      <c r="AX24" s="315">
        <f>('1 Utsläpp'!AX25/'6 FV'!AX25)*1000</f>
        <v>0.39875703611889979</v>
      </c>
      <c r="AY24" s="315">
        <f>('1 Utsläpp'!AY25/'6 FV'!AY25)*1000</f>
        <v>0.28724006035543598</v>
      </c>
      <c r="AZ24" s="315">
        <f>('1 Utsläpp'!AZ25/'6 FV'!AZ25)*1000</f>
        <v>0.35162604167311673</v>
      </c>
      <c r="BA24" s="315">
        <f>('1 Utsläpp'!BA25/'6 FV'!BA25)*1000</f>
        <v>0.3497266505694222</v>
      </c>
      <c r="BB24" s="315">
        <f>('1 Utsläpp'!BB25/'6 FV'!BB25)*1000</f>
        <v>0.3775673683903521</v>
      </c>
      <c r="BC24" s="315">
        <f>('1 Utsläpp'!BC25/'6 FV'!BC25)*1000</f>
        <v>0.26625406252022327</v>
      </c>
      <c r="BD24" s="315">
        <f>('1 Utsläpp'!BD25/'6 FV'!BD25)*1000</f>
        <v>0.27159410535583967</v>
      </c>
      <c r="BE24" s="315">
        <f>('1 Utsläpp'!BE25/'6 FV'!BE25)*1000</f>
        <v>0.29321180236764821</v>
      </c>
      <c r="BF24" s="315">
        <f>('1 Utsläpp'!BF25/'6 FV'!BF25)*1000</f>
        <v>0.32738165268037861</v>
      </c>
      <c r="BG24" s="315">
        <f>('1 Utsläpp'!BG25/'6 FV'!BG25)*1000</f>
        <v>0.20804512164915123</v>
      </c>
      <c r="BH24" s="315">
        <f>('1 Utsläpp'!BH25/'6 FV'!BH25)*1000</f>
        <v>0.25789878029587388</v>
      </c>
      <c r="BI24" s="315">
        <f>('1 Utsläpp'!BI25/'6 FV'!BI25)*1000</f>
        <v>0.24890833848455582</v>
      </c>
      <c r="BJ24" s="315">
        <f>('1 Utsläpp'!BJ25/'6 FV'!BJ25)*1000</f>
        <v>0.28723229924194488</v>
      </c>
      <c r="BK24" s="315">
        <f>('1 Utsläpp'!BK25/'6 FV'!BK25)*1000</f>
        <v>0.21600569116891122</v>
      </c>
      <c r="BL24" s="315">
        <f>('1 Utsläpp'!BL25/'6 FV'!BL25)*1000</f>
        <v>0.26735424372466648</v>
      </c>
      <c r="BM24" s="315">
        <f>('1 Utsläpp'!BM25/'6 FV'!BM25)*1000</f>
        <v>0.22991418318253079</v>
      </c>
      <c r="BN24" s="315">
        <f>('1 Utsläpp'!BN25/'6 FV'!BN25)*1000</f>
        <v>0.2952607913688311</v>
      </c>
      <c r="BO24" s="315">
        <f>('1 Utsläpp'!BO25/'6 FV'!BO25)*1000</f>
        <v>0.20789167129358402</v>
      </c>
      <c r="BP24" s="315">
        <f>('1 Utsläpp'!BP25/'6 FV'!BP25)*1000</f>
        <v>0.28234072446552705</v>
      </c>
      <c r="BQ24" s="315">
        <f>('1 Utsläpp'!BQ25/'6 FV'!BQ25)*1000</f>
        <v>0.30688387953083651</v>
      </c>
      <c r="BR24" s="315">
        <f>('1 Utsläpp'!BR25/'6 FV'!BR25)*1000</f>
        <v>0.2876701456125994</v>
      </c>
    </row>
    <row r="25" spans="1:70" s="57" customFormat="1" ht="12.75" x14ac:dyDescent="0.2">
      <c r="A25" s="86">
        <v>21</v>
      </c>
      <c r="B25" s="57" t="s">
        <v>155</v>
      </c>
      <c r="C25" s="86" t="s">
        <v>12</v>
      </c>
      <c r="D25" s="315">
        <f>('1 Utsläpp'!D26/'6 FV'!D26)*1000</f>
        <v>1.0775374214690396</v>
      </c>
      <c r="E25" s="315">
        <f>('1 Utsläpp'!E26/'6 FV'!E26)*1000</f>
        <v>1.0254174950157051</v>
      </c>
      <c r="F25" s="315">
        <f>('1 Utsläpp'!F26/'6 FV'!F26)*1000</f>
        <v>0.95872370412338503</v>
      </c>
      <c r="G25" s="315">
        <f>('1 Utsläpp'!G26/'6 FV'!G26)*1000</f>
        <v>0.96462647017904435</v>
      </c>
      <c r="H25" s="315">
        <f>('1 Utsläpp'!H26/'6 FV'!H26)*1000</f>
        <v>0.79227306262352493</v>
      </c>
      <c r="I25" s="315">
        <f>('1 Utsläpp'!I26/'6 FV'!I26)*1000</f>
        <v>0.77258736921524551</v>
      </c>
      <c r="J25" s="315">
        <f>('1 Utsläpp'!J26/'6 FV'!J26)*1000</f>
        <v>0.76853576346133934</v>
      </c>
      <c r="K25" s="315">
        <f>('1 Utsläpp'!K26/'6 FV'!K26)*1000</f>
        <v>0.84832522294038482</v>
      </c>
      <c r="L25" s="315">
        <f>('1 Utsläpp'!L26/'6 FV'!L26)*1000</f>
        <v>0.77636631903001385</v>
      </c>
      <c r="M25" s="315">
        <f>('1 Utsläpp'!M26/'6 FV'!M26)*1000</f>
        <v>0.68796452472850544</v>
      </c>
      <c r="N25" s="315">
        <f>('1 Utsläpp'!N26/'6 FV'!N26)*1000</f>
        <v>0.65995494548956779</v>
      </c>
      <c r="O25" s="315">
        <f>('1 Utsläpp'!O26/'6 FV'!O26)*1000</f>
        <v>0.80737799828871915</v>
      </c>
      <c r="P25" s="315">
        <f>('1 Utsläpp'!P26/'6 FV'!P26)*1000</f>
        <v>0.86779434839786707</v>
      </c>
      <c r="Q25" s="315">
        <f>('1 Utsläpp'!Q26/'6 FV'!Q26)*1000</f>
        <v>0.77426701644773788</v>
      </c>
      <c r="R25" s="315">
        <f>('1 Utsläpp'!R26/'6 FV'!R26)*1000</f>
        <v>0.70916559192554685</v>
      </c>
      <c r="S25" s="315">
        <f>('1 Utsläpp'!S26/'6 FV'!S26)*1000</f>
        <v>0.77174285447842605</v>
      </c>
      <c r="T25" s="315">
        <f>('1 Utsläpp'!T26/'6 FV'!T26)*1000</f>
        <v>0.66232155854922037</v>
      </c>
      <c r="U25" s="315">
        <f>('1 Utsläpp'!U26/'6 FV'!U26)*1000</f>
        <v>0.55777877065301074</v>
      </c>
      <c r="V25" s="315">
        <f>('1 Utsläpp'!V26/'6 FV'!V26)*1000</f>
        <v>0.54081824146166302</v>
      </c>
      <c r="W25" s="315">
        <f>('1 Utsläpp'!W26/'6 FV'!W26)*1000</f>
        <v>0.62350354309919453</v>
      </c>
      <c r="X25" s="315">
        <f>('1 Utsläpp'!X26/'6 FV'!X26)*1000</f>
        <v>0.63360326159069502</v>
      </c>
      <c r="Y25" s="315">
        <f>('1 Utsläpp'!Y26/'6 FV'!Y26)*1000</f>
        <v>0.55776383369844273</v>
      </c>
      <c r="Z25" s="315">
        <f>('1 Utsläpp'!Z26/'6 FV'!Z26)*1000</f>
        <v>0.52724219072105338</v>
      </c>
      <c r="AA25" s="315">
        <f>('1 Utsläpp'!AA26/'6 FV'!AA26)*1000</f>
        <v>0.57463513130512356</v>
      </c>
      <c r="AB25" s="315">
        <f>('1 Utsläpp'!AB26/'6 FV'!AB26)*1000</f>
        <v>0.59869604735843684</v>
      </c>
      <c r="AC25" s="315">
        <f>('1 Utsläpp'!AC26/'6 FV'!AC26)*1000</f>
        <v>0.49212429893982551</v>
      </c>
      <c r="AD25" s="315">
        <f>('1 Utsläpp'!AD26/'6 FV'!AD26)*1000</f>
        <v>0.46878888245959349</v>
      </c>
      <c r="AE25" s="315">
        <f>('1 Utsläpp'!AE26/'6 FV'!AE26)*1000</f>
        <v>0.49809400467558274</v>
      </c>
      <c r="AF25" s="315">
        <f>('1 Utsläpp'!AF26/'6 FV'!AF26)*1000</f>
        <v>0.47990146405601586</v>
      </c>
      <c r="AG25" s="315">
        <f>('1 Utsläpp'!AG26/'6 FV'!AG26)*1000</f>
        <v>0.41815009380889018</v>
      </c>
      <c r="AH25" s="315">
        <f>('1 Utsläpp'!AH26/'6 FV'!AH26)*1000</f>
        <v>0.38742168682015876</v>
      </c>
      <c r="AI25" s="315">
        <f>('1 Utsläpp'!AI26/'6 FV'!AI26)*1000</f>
        <v>0.39982338665606409</v>
      </c>
      <c r="AJ25" s="315">
        <f>('1 Utsläpp'!AJ26/'6 FV'!AJ26)*1000</f>
        <v>0.42545810760873187</v>
      </c>
      <c r="AK25" s="315">
        <f>('1 Utsläpp'!AK26/'6 FV'!AK26)*1000</f>
        <v>0.36067757670598377</v>
      </c>
      <c r="AL25" s="315">
        <f>('1 Utsläpp'!AL26/'6 FV'!AL26)*1000</f>
        <v>0.34150023582468225</v>
      </c>
      <c r="AM25" s="315">
        <f>('1 Utsläpp'!AM26/'6 FV'!AM26)*1000</f>
        <v>0.40410367108457873</v>
      </c>
      <c r="AN25" s="315">
        <f>('1 Utsläpp'!AN26/'6 FV'!AN26)*1000</f>
        <v>0.35828134701737019</v>
      </c>
      <c r="AO25" s="315">
        <f>('1 Utsläpp'!AO26/'6 FV'!AO26)*1000</f>
        <v>0.32157828324112214</v>
      </c>
      <c r="AP25" s="315">
        <f>('1 Utsläpp'!AP26/'6 FV'!AP26)*1000</f>
        <v>0.31473212718949384</v>
      </c>
      <c r="AQ25" s="315">
        <f>('1 Utsläpp'!AQ26/'6 FV'!AQ26)*1000</f>
        <v>0.33373303986143177</v>
      </c>
      <c r="AR25" s="315">
        <f>('1 Utsläpp'!AR26/'6 FV'!AR26)*1000</f>
        <v>0.35588078339689744</v>
      </c>
      <c r="AS25" s="315">
        <f>('1 Utsläpp'!AS26/'6 FV'!AS26)*1000</f>
        <v>0.30530674117416501</v>
      </c>
      <c r="AT25" s="315">
        <f>('1 Utsläpp'!AT26/'6 FV'!AT26)*1000</f>
        <v>0.30675115565697125</v>
      </c>
      <c r="AU25" s="315">
        <f>('1 Utsläpp'!AU26/'6 FV'!AU26)*1000</f>
        <v>0.31294539573267588</v>
      </c>
      <c r="AV25" s="315">
        <f>('1 Utsläpp'!AV26/'6 FV'!AV26)*1000</f>
        <v>0.32712323887956163</v>
      </c>
      <c r="AW25" s="315">
        <f>('1 Utsläpp'!AW26/'6 FV'!AW26)*1000</f>
        <v>0.27794080514421177</v>
      </c>
      <c r="AX25" s="315">
        <f>('1 Utsläpp'!AX26/'6 FV'!AX26)*1000</f>
        <v>0.27362652944530425</v>
      </c>
      <c r="AY25" s="315">
        <f>('1 Utsläpp'!AY26/'6 FV'!AY26)*1000</f>
        <v>0.25634876839805287</v>
      </c>
      <c r="AZ25" s="315">
        <f>('1 Utsläpp'!AZ26/'6 FV'!AZ26)*1000</f>
        <v>0.28331194107977775</v>
      </c>
      <c r="BA25" s="315">
        <f>('1 Utsläpp'!BA26/'6 FV'!BA26)*1000</f>
        <v>0.24598599556191406</v>
      </c>
      <c r="BB25" s="315">
        <f>('1 Utsläpp'!BB26/'6 FV'!BB26)*1000</f>
        <v>0.26803518079710442</v>
      </c>
      <c r="BC25" s="315">
        <f>('1 Utsläpp'!BC26/'6 FV'!BC26)*1000</f>
        <v>0.27160420871993801</v>
      </c>
      <c r="BD25" s="315">
        <f>('1 Utsläpp'!BD26/'6 FV'!BD26)*1000</f>
        <v>0.27373388196148962</v>
      </c>
      <c r="BE25" s="315">
        <f>('1 Utsläpp'!BE26/'6 FV'!BE26)*1000</f>
        <v>0.25106642347742847</v>
      </c>
      <c r="BF25" s="315">
        <f>('1 Utsläpp'!BF26/'6 FV'!BF26)*1000</f>
        <v>0.25627639967386823</v>
      </c>
      <c r="BG25" s="315">
        <f>('1 Utsläpp'!BG26/'6 FV'!BG26)*1000</f>
        <v>0.26426473056345989</v>
      </c>
      <c r="BH25" s="315">
        <f>('1 Utsläpp'!BH26/'6 FV'!BH26)*1000</f>
        <v>0.306955425573542</v>
      </c>
      <c r="BI25" s="315">
        <f>('1 Utsläpp'!BI26/'6 FV'!BI26)*1000</f>
        <v>0.2992000463697177</v>
      </c>
      <c r="BJ25" s="315">
        <f>('1 Utsläpp'!BJ26/'6 FV'!BJ26)*1000</f>
        <v>0.31808496839885841</v>
      </c>
      <c r="BK25" s="315">
        <f>('1 Utsläpp'!BK26/'6 FV'!BK26)*1000</f>
        <v>0.37174171540244039</v>
      </c>
      <c r="BL25" s="315">
        <f>('1 Utsläpp'!BL26/'6 FV'!BL26)*1000</f>
        <v>0.35135539666968074</v>
      </c>
      <c r="BM25" s="315">
        <f>('1 Utsläpp'!BM26/'6 FV'!BM26)*1000</f>
        <v>0.33805256902029757</v>
      </c>
      <c r="BN25" s="315">
        <f>('1 Utsläpp'!BN26/'6 FV'!BN26)*1000</f>
        <v>0.31885306748260139</v>
      </c>
      <c r="BO25" s="315">
        <f>('1 Utsläpp'!BO26/'6 FV'!BO26)*1000</f>
        <v>0.33677310632994684</v>
      </c>
      <c r="BP25" s="315">
        <f>('1 Utsläpp'!BP26/'6 FV'!BP26)*1000</f>
        <v>0.38983846082956541</v>
      </c>
      <c r="BQ25" s="315">
        <f>('1 Utsläpp'!BQ26/'6 FV'!BQ26)*1000</f>
        <v>0.32368339243942446</v>
      </c>
      <c r="BR25" s="315">
        <f>('1 Utsläpp'!BR26/'6 FV'!BR26)*1000</f>
        <v>0.33545876717677225</v>
      </c>
    </row>
    <row r="26" spans="1:70" s="57" customFormat="1" ht="12.75" x14ac:dyDescent="0.2">
      <c r="A26" s="86">
        <v>22</v>
      </c>
      <c r="B26" s="57" t="s">
        <v>156</v>
      </c>
      <c r="C26" s="86" t="s">
        <v>13</v>
      </c>
      <c r="D26" s="315">
        <f>('1 Utsläpp'!D27/'6 FV'!D27)*1000</f>
        <v>0.82257121916250653</v>
      </c>
      <c r="E26" s="315">
        <f>('1 Utsläpp'!E27/'6 FV'!E27)*1000</f>
        <v>0.85782980056662206</v>
      </c>
      <c r="F26" s="315">
        <f>('1 Utsläpp'!F27/'6 FV'!F27)*1000</f>
        <v>1.0662840495839281</v>
      </c>
      <c r="G26" s="315">
        <f>('1 Utsläpp'!G27/'6 FV'!G27)*1000</f>
        <v>0.7155650581910401</v>
      </c>
      <c r="H26" s="315">
        <f>('1 Utsläpp'!H27/'6 FV'!H27)*1000</f>
        <v>0.81149383436210809</v>
      </c>
      <c r="I26" s="315">
        <f>('1 Utsläpp'!I27/'6 FV'!I27)*1000</f>
        <v>0.84381688587945936</v>
      </c>
      <c r="J26" s="315">
        <f>('1 Utsläpp'!J27/'6 FV'!J27)*1000</f>
        <v>1.0495737998469452</v>
      </c>
      <c r="K26" s="315">
        <f>('1 Utsläpp'!K27/'6 FV'!K27)*1000</f>
        <v>0.65872016225563346</v>
      </c>
      <c r="L26" s="315">
        <f>('1 Utsläpp'!L27/'6 FV'!L27)*1000</f>
        <v>0.67829449119160978</v>
      </c>
      <c r="M26" s="315">
        <f>('1 Utsläpp'!M27/'6 FV'!M27)*1000</f>
        <v>0.64357599950886524</v>
      </c>
      <c r="N26" s="315">
        <f>('1 Utsläpp'!N27/'6 FV'!N27)*1000</f>
        <v>0.76426037387129164</v>
      </c>
      <c r="O26" s="315">
        <f>('1 Utsläpp'!O27/'6 FV'!O27)*1000</f>
        <v>0.57369288076891678</v>
      </c>
      <c r="P26" s="315">
        <f>('1 Utsläpp'!P27/'6 FV'!P27)*1000</f>
        <v>0.55585356972019373</v>
      </c>
      <c r="Q26" s="315">
        <f>('1 Utsläpp'!Q27/'6 FV'!Q27)*1000</f>
        <v>0.63792095095397605</v>
      </c>
      <c r="R26" s="315">
        <f>('1 Utsläpp'!R27/'6 FV'!R27)*1000</f>
        <v>0.73426374569096853</v>
      </c>
      <c r="S26" s="315">
        <f>('1 Utsläpp'!S27/'6 FV'!S27)*1000</f>
        <v>0.59560641620939903</v>
      </c>
      <c r="T26" s="315">
        <f>('1 Utsläpp'!T27/'6 FV'!T27)*1000</f>
        <v>0.57556099663241167</v>
      </c>
      <c r="U26" s="315">
        <f>('1 Utsläpp'!U27/'6 FV'!U27)*1000</f>
        <v>0.58097397640778559</v>
      </c>
      <c r="V26" s="315">
        <f>('1 Utsläpp'!V27/'6 FV'!V27)*1000</f>
        <v>0.64599578251457301</v>
      </c>
      <c r="W26" s="315">
        <f>('1 Utsläpp'!W27/'6 FV'!W27)*1000</f>
        <v>0.48741933300516133</v>
      </c>
      <c r="X26" s="315">
        <f>('1 Utsläpp'!X27/'6 FV'!X27)*1000</f>
        <v>0.5032454343755246</v>
      </c>
      <c r="Y26" s="315">
        <f>('1 Utsläpp'!Y27/'6 FV'!Y27)*1000</f>
        <v>0.51665121275118753</v>
      </c>
      <c r="Z26" s="315">
        <f>('1 Utsläpp'!Z27/'6 FV'!Z27)*1000</f>
        <v>0.61996624201223949</v>
      </c>
      <c r="AA26" s="315">
        <f>('1 Utsläpp'!AA27/'6 FV'!AA27)*1000</f>
        <v>0.38264684526392101</v>
      </c>
      <c r="AB26" s="315">
        <f>('1 Utsläpp'!AB27/'6 FV'!AB27)*1000</f>
        <v>0.45238032672958911</v>
      </c>
      <c r="AC26" s="315">
        <f>('1 Utsläpp'!AC27/'6 FV'!AC27)*1000</f>
        <v>0.43412778397491686</v>
      </c>
      <c r="AD26" s="315">
        <f>('1 Utsläpp'!AD27/'6 FV'!AD27)*1000</f>
        <v>0.50480432988281165</v>
      </c>
      <c r="AE26" s="315">
        <f>('1 Utsläpp'!AE27/'6 FV'!AE27)*1000</f>
        <v>0.36090579849264631</v>
      </c>
      <c r="AF26" s="315">
        <f>('1 Utsläpp'!AF27/'6 FV'!AF27)*1000</f>
        <v>0.3504589192030011</v>
      </c>
      <c r="AG26" s="315">
        <f>('1 Utsläpp'!AG27/'6 FV'!AG27)*1000</f>
        <v>0.36240950581878884</v>
      </c>
      <c r="AH26" s="315">
        <f>('1 Utsläpp'!AH27/'6 FV'!AH27)*1000</f>
        <v>0.42985549243780646</v>
      </c>
      <c r="AI26" s="315">
        <f>('1 Utsläpp'!AI27/'6 FV'!AI27)*1000</f>
        <v>0.28705189669065501</v>
      </c>
      <c r="AJ26" s="315">
        <f>('1 Utsläpp'!AJ27/'6 FV'!AJ27)*1000</f>
        <v>0.31736911252057526</v>
      </c>
      <c r="AK26" s="315">
        <f>('1 Utsläpp'!AK27/'6 FV'!AK27)*1000</f>
        <v>0.35721828643461229</v>
      </c>
      <c r="AL26" s="315">
        <f>('1 Utsläpp'!AL27/'6 FV'!AL27)*1000</f>
        <v>0.43894496657042337</v>
      </c>
      <c r="AM26" s="315">
        <f>('1 Utsläpp'!AM27/'6 FV'!AM27)*1000</f>
        <v>0.34268271158660951</v>
      </c>
      <c r="AN26" s="315">
        <f>('1 Utsläpp'!AN27/'6 FV'!AN27)*1000</f>
        <v>0.35563783051182152</v>
      </c>
      <c r="AO26" s="315">
        <f>('1 Utsläpp'!AO27/'6 FV'!AO27)*1000</f>
        <v>0.44147076814331626</v>
      </c>
      <c r="AP26" s="315">
        <f>('1 Utsläpp'!AP27/'6 FV'!AP27)*1000</f>
        <v>0.51701549547305881</v>
      </c>
      <c r="AQ26" s="315">
        <f>('1 Utsläpp'!AQ27/'6 FV'!AQ27)*1000</f>
        <v>0.35792478903476482</v>
      </c>
      <c r="AR26" s="315">
        <f>('1 Utsläpp'!AR27/'6 FV'!AR27)*1000</f>
        <v>0.32888682288936832</v>
      </c>
      <c r="AS26" s="315">
        <f>('1 Utsläpp'!AS27/'6 FV'!AS27)*1000</f>
        <v>0.33534813258049645</v>
      </c>
      <c r="AT26" s="315">
        <f>('1 Utsläpp'!AT27/'6 FV'!AT27)*1000</f>
        <v>0.37113919898961989</v>
      </c>
      <c r="AU26" s="315">
        <f>('1 Utsläpp'!AU27/'6 FV'!AU27)*1000</f>
        <v>0.26194120812669025</v>
      </c>
      <c r="AV26" s="315">
        <f>('1 Utsläpp'!AV27/'6 FV'!AV27)*1000</f>
        <v>0.24736607669340782</v>
      </c>
      <c r="AW26" s="315">
        <f>('1 Utsläpp'!AW27/'6 FV'!AW27)*1000</f>
        <v>0.27440278654465317</v>
      </c>
      <c r="AX26" s="315">
        <f>('1 Utsläpp'!AX27/'6 FV'!AX27)*1000</f>
        <v>0.3100421086630229</v>
      </c>
      <c r="AY26" s="315">
        <f>('1 Utsläpp'!AY27/'6 FV'!AY27)*1000</f>
        <v>0.23786326326372795</v>
      </c>
      <c r="AZ26" s="315">
        <f>('1 Utsläpp'!AZ27/'6 FV'!AZ27)*1000</f>
        <v>0.20793274433176945</v>
      </c>
      <c r="BA26" s="315">
        <f>('1 Utsläpp'!BA27/'6 FV'!BA27)*1000</f>
        <v>0.21814030225477005</v>
      </c>
      <c r="BB26" s="315">
        <f>('1 Utsläpp'!BB27/'6 FV'!BB27)*1000</f>
        <v>0.26423654682161124</v>
      </c>
      <c r="BC26" s="315">
        <f>('1 Utsläpp'!BC27/'6 FV'!BC27)*1000</f>
        <v>0.17185669141578222</v>
      </c>
      <c r="BD26" s="315">
        <f>('1 Utsläpp'!BD27/'6 FV'!BD27)*1000</f>
        <v>0.16843475250265866</v>
      </c>
      <c r="BE26" s="315">
        <f>('1 Utsläpp'!BE27/'6 FV'!BE27)*1000</f>
        <v>0.17415372844121235</v>
      </c>
      <c r="BF26" s="315">
        <f>('1 Utsläpp'!BF27/'6 FV'!BF27)*1000</f>
        <v>0.2103963498912596</v>
      </c>
      <c r="BG26" s="315">
        <f>('1 Utsläpp'!BG27/'6 FV'!BG27)*1000</f>
        <v>0.14898630809541039</v>
      </c>
      <c r="BH26" s="315">
        <f>('1 Utsläpp'!BH27/'6 FV'!BH27)*1000</f>
        <v>0.14300904206538065</v>
      </c>
      <c r="BI26" s="315">
        <f>('1 Utsläpp'!BI27/'6 FV'!BI27)*1000</f>
        <v>0.148478380920576</v>
      </c>
      <c r="BJ26" s="315">
        <f>('1 Utsläpp'!BJ27/'6 FV'!BJ27)*1000</f>
        <v>0.16223733463566653</v>
      </c>
      <c r="BK26" s="315">
        <f>('1 Utsläpp'!BK27/'6 FV'!BK27)*1000</f>
        <v>0.12661872728229387</v>
      </c>
      <c r="BL26" s="315">
        <f>('1 Utsläpp'!BL27/'6 FV'!BL27)*1000</f>
        <v>0.13103194074486244</v>
      </c>
      <c r="BM26" s="315">
        <f>('1 Utsläpp'!BM27/'6 FV'!BM27)*1000</f>
        <v>0.14280169595531386</v>
      </c>
      <c r="BN26" s="315">
        <f>('1 Utsläpp'!BN27/'6 FV'!BN27)*1000</f>
        <v>0.15285757190017896</v>
      </c>
      <c r="BO26" s="315">
        <f>('1 Utsläpp'!BO27/'6 FV'!BO27)*1000</f>
        <v>0.12289645810782375</v>
      </c>
      <c r="BP26" s="315">
        <f>('1 Utsläpp'!BP27/'6 FV'!BP27)*1000</f>
        <v>0.15082806127204634</v>
      </c>
      <c r="BQ26" s="315">
        <f>('1 Utsläpp'!BQ27/'6 FV'!BQ27)*1000</f>
        <v>0.14115130886664295</v>
      </c>
      <c r="BR26" s="315">
        <f>('1 Utsläpp'!BR27/'6 FV'!BR27)*1000</f>
        <v>0.15682716120537837</v>
      </c>
    </row>
    <row r="27" spans="1:70" s="57" customFormat="1" ht="12.75" x14ac:dyDescent="0.2">
      <c r="A27" s="86">
        <v>23</v>
      </c>
      <c r="B27" s="57" t="s">
        <v>157</v>
      </c>
      <c r="C27" s="86" t="s">
        <v>44</v>
      </c>
      <c r="D27" s="315">
        <f>('1 Utsläpp'!D28/'6 FV'!D28)*1000</f>
        <v>0.46607490058824891</v>
      </c>
      <c r="E27" s="315">
        <f>('1 Utsläpp'!E28/'6 FV'!E28)*1000</f>
        <v>0.5203541107765951</v>
      </c>
      <c r="F27" s="315">
        <f>('1 Utsläpp'!F28/'6 FV'!F28)*1000</f>
        <v>0.49784570061742844</v>
      </c>
      <c r="G27" s="315">
        <f>('1 Utsläpp'!G28/'6 FV'!G28)*1000</f>
        <v>0.5073372023217726</v>
      </c>
      <c r="H27" s="315">
        <f>('1 Utsläpp'!H28/'6 FV'!H28)*1000</f>
        <v>0.48989909975932722</v>
      </c>
      <c r="I27" s="315">
        <f>('1 Utsläpp'!I28/'6 FV'!I28)*1000</f>
        <v>0.49118385259416503</v>
      </c>
      <c r="J27" s="315">
        <f>('1 Utsläpp'!J28/'6 FV'!J28)*1000</f>
        <v>0.51612728447342671</v>
      </c>
      <c r="K27" s="315">
        <f>('1 Utsläpp'!K28/'6 FV'!K28)*1000</f>
        <v>0.52951339407068643</v>
      </c>
      <c r="L27" s="315">
        <f>('1 Utsläpp'!L28/'6 FV'!L28)*1000</f>
        <v>0.55898101380174359</v>
      </c>
      <c r="M27" s="315">
        <f>('1 Utsläpp'!M28/'6 FV'!M28)*1000</f>
        <v>0.56723882539251635</v>
      </c>
      <c r="N27" s="315">
        <f>('1 Utsläpp'!N28/'6 FV'!N28)*1000</f>
        <v>0.60549013422242814</v>
      </c>
      <c r="O27" s="315">
        <f>('1 Utsläpp'!O28/'6 FV'!O28)*1000</f>
        <v>0.62890445955819718</v>
      </c>
      <c r="P27" s="315">
        <f>('1 Utsläpp'!P28/'6 FV'!P28)*1000</f>
        <v>0.49406798018042214</v>
      </c>
      <c r="Q27" s="315">
        <f>('1 Utsläpp'!Q28/'6 FV'!Q28)*1000</f>
        <v>0.4630825590272597</v>
      </c>
      <c r="R27" s="315">
        <f>('1 Utsläpp'!R28/'6 FV'!R28)*1000</f>
        <v>0.48377516819890554</v>
      </c>
      <c r="S27" s="315">
        <f>('1 Utsläpp'!S28/'6 FV'!S28)*1000</f>
        <v>0.53628156297026264</v>
      </c>
      <c r="T27" s="315">
        <f>('1 Utsläpp'!T28/'6 FV'!T28)*1000</f>
        <v>0.53763553139014819</v>
      </c>
      <c r="U27" s="315">
        <f>('1 Utsläpp'!U28/'6 FV'!U28)*1000</f>
        <v>0.49086679706343223</v>
      </c>
      <c r="V27" s="315">
        <f>('1 Utsläpp'!V28/'6 FV'!V28)*1000</f>
        <v>0.51331885760341578</v>
      </c>
      <c r="W27" s="315">
        <f>('1 Utsläpp'!W28/'6 FV'!W28)*1000</f>
        <v>0.57210614016155636</v>
      </c>
      <c r="X27" s="315">
        <f>('1 Utsläpp'!X28/'6 FV'!X28)*1000</f>
        <v>0.4453212486851949</v>
      </c>
      <c r="Y27" s="315">
        <f>('1 Utsläpp'!Y28/'6 FV'!Y28)*1000</f>
        <v>0.51257497475530711</v>
      </c>
      <c r="Z27" s="315">
        <f>('1 Utsläpp'!Z28/'6 FV'!Z28)*1000</f>
        <v>0.48011719858484725</v>
      </c>
      <c r="AA27" s="315">
        <f>('1 Utsläpp'!AA28/'6 FV'!AA28)*1000</f>
        <v>0.47888597948179967</v>
      </c>
      <c r="AB27" s="315">
        <f>('1 Utsläpp'!AB28/'6 FV'!AB28)*1000</f>
        <v>0.42502151736732546</v>
      </c>
      <c r="AC27" s="315">
        <f>('1 Utsläpp'!AC28/'6 FV'!AC28)*1000</f>
        <v>0.4773866434287502</v>
      </c>
      <c r="AD27" s="315">
        <f>('1 Utsläpp'!AD28/'6 FV'!AD28)*1000</f>
        <v>0.4489914542396039</v>
      </c>
      <c r="AE27" s="315">
        <f>('1 Utsläpp'!AE28/'6 FV'!AE28)*1000</f>
        <v>0.42488873402983679</v>
      </c>
      <c r="AF27" s="315">
        <f>('1 Utsläpp'!AF28/'6 FV'!AF28)*1000</f>
        <v>0.4044788110739071</v>
      </c>
      <c r="AG27" s="315">
        <f>('1 Utsläpp'!AG28/'6 FV'!AG28)*1000</f>
        <v>0.45488415499649781</v>
      </c>
      <c r="AH27" s="315">
        <f>('1 Utsläpp'!AH28/'6 FV'!AH28)*1000</f>
        <v>0.43850442090752784</v>
      </c>
      <c r="AI27" s="315">
        <f>('1 Utsläpp'!AI28/'6 FV'!AI28)*1000</f>
        <v>0.41484923103865284</v>
      </c>
      <c r="AJ27" s="315">
        <f>('1 Utsläpp'!AJ28/'6 FV'!AJ28)*1000</f>
        <v>0.38832113178416616</v>
      </c>
      <c r="AK27" s="315">
        <f>('1 Utsläpp'!AK28/'6 FV'!AK28)*1000</f>
        <v>0.42419552410775452</v>
      </c>
      <c r="AL27" s="315">
        <f>('1 Utsläpp'!AL28/'6 FV'!AL28)*1000</f>
        <v>0.41645228739031426</v>
      </c>
      <c r="AM27" s="315">
        <f>('1 Utsläpp'!AM28/'6 FV'!AM28)*1000</f>
        <v>0.39741015270468094</v>
      </c>
      <c r="AN27" s="315">
        <f>('1 Utsläpp'!AN28/'6 FV'!AN28)*1000</f>
        <v>0.40172636981541621</v>
      </c>
      <c r="AO27" s="315">
        <f>('1 Utsläpp'!AO28/'6 FV'!AO28)*1000</f>
        <v>0.43256833277605028</v>
      </c>
      <c r="AP27" s="315">
        <f>('1 Utsläpp'!AP28/'6 FV'!AP28)*1000</f>
        <v>0.41429622936246385</v>
      </c>
      <c r="AQ27" s="315">
        <f>('1 Utsläpp'!AQ28/'6 FV'!AQ28)*1000</f>
        <v>0.39172626673654576</v>
      </c>
      <c r="AR27" s="315">
        <f>('1 Utsläpp'!AR28/'6 FV'!AR28)*1000</f>
        <v>0.35112563374490618</v>
      </c>
      <c r="AS27" s="315">
        <f>('1 Utsläpp'!AS28/'6 FV'!AS28)*1000</f>
        <v>0.38610042334313993</v>
      </c>
      <c r="AT27" s="315">
        <f>('1 Utsläpp'!AT28/'6 FV'!AT28)*1000</f>
        <v>0.37708898832788679</v>
      </c>
      <c r="AU27" s="315">
        <f>('1 Utsläpp'!AU28/'6 FV'!AU28)*1000</f>
        <v>0.35727527572097034</v>
      </c>
      <c r="AV27" s="315">
        <f>('1 Utsläpp'!AV28/'6 FV'!AV28)*1000</f>
        <v>0.34314552013698579</v>
      </c>
      <c r="AW27" s="315">
        <f>('1 Utsläpp'!AW28/'6 FV'!AW28)*1000</f>
        <v>0.38252867330420887</v>
      </c>
      <c r="AX27" s="315">
        <f>('1 Utsläpp'!AX28/'6 FV'!AX28)*1000</f>
        <v>0.37298995057270878</v>
      </c>
      <c r="AY27" s="315">
        <f>('1 Utsläpp'!AY28/'6 FV'!AY28)*1000</f>
        <v>0.33448938377524445</v>
      </c>
      <c r="AZ27" s="315">
        <f>('1 Utsläpp'!AZ28/'6 FV'!AZ28)*1000</f>
        <v>0.32664983690120342</v>
      </c>
      <c r="BA27" s="315">
        <f>('1 Utsläpp'!BA28/'6 FV'!BA28)*1000</f>
        <v>0.31997343560206459</v>
      </c>
      <c r="BB27" s="315">
        <f>('1 Utsläpp'!BB28/'6 FV'!BB28)*1000</f>
        <v>0.33471338775608711</v>
      </c>
      <c r="BC27" s="315">
        <f>('1 Utsläpp'!BC28/'6 FV'!BC28)*1000</f>
        <v>0.30240283107692195</v>
      </c>
      <c r="BD27" s="315">
        <f>('1 Utsläpp'!BD28/'6 FV'!BD28)*1000</f>
        <v>0.39881694129195849</v>
      </c>
      <c r="BE27" s="315">
        <f>('1 Utsläpp'!BE28/'6 FV'!BE28)*1000</f>
        <v>0.44658369143591242</v>
      </c>
      <c r="BF27" s="315">
        <f>('1 Utsläpp'!BF28/'6 FV'!BF28)*1000</f>
        <v>0.44307297443939619</v>
      </c>
      <c r="BG27" s="315">
        <f>('1 Utsläpp'!BG28/'6 FV'!BG28)*1000</f>
        <v>0.37874468601702471</v>
      </c>
      <c r="BH27" s="315">
        <f>('1 Utsläpp'!BH28/'6 FV'!BH28)*1000</f>
        <v>0.36985710017059975</v>
      </c>
      <c r="BI27" s="315">
        <f>('1 Utsläpp'!BI28/'6 FV'!BI28)*1000</f>
        <v>0.38399649001742786</v>
      </c>
      <c r="BJ27" s="315">
        <f>('1 Utsläpp'!BJ28/'6 FV'!BJ28)*1000</f>
        <v>0.38857744381157955</v>
      </c>
      <c r="BK27" s="315">
        <f>('1 Utsläpp'!BK28/'6 FV'!BK28)*1000</f>
        <v>0.36495774543109066</v>
      </c>
      <c r="BL27" s="315">
        <f>('1 Utsläpp'!BL28/'6 FV'!BL28)*1000</f>
        <v>0.38308339662487345</v>
      </c>
      <c r="BM27" s="315">
        <f>('1 Utsläpp'!BM28/'6 FV'!BM28)*1000</f>
        <v>0.39999555475564341</v>
      </c>
      <c r="BN27" s="315">
        <f>('1 Utsläpp'!BN28/'6 FV'!BN28)*1000</f>
        <v>0.36736670469438704</v>
      </c>
      <c r="BO27" s="315">
        <f>('1 Utsläpp'!BO28/'6 FV'!BO28)*1000</f>
        <v>0.34354752365613589</v>
      </c>
      <c r="BP27" s="315">
        <f>('1 Utsläpp'!BP28/'6 FV'!BP28)*1000</f>
        <v>0.47369958192590006</v>
      </c>
      <c r="BQ27" s="315">
        <f>('1 Utsläpp'!BQ28/'6 FV'!BQ28)*1000</f>
        <v>0.48300637256929269</v>
      </c>
      <c r="BR27" s="315">
        <f>('1 Utsläpp'!BR28/'6 FV'!BR28)*1000</f>
        <v>0.45257007554812151</v>
      </c>
    </row>
    <row r="28" spans="1:70" s="57" customFormat="1" ht="12.75" x14ac:dyDescent="0.2">
      <c r="A28" s="86">
        <v>24</v>
      </c>
      <c r="B28" s="57" t="s">
        <v>158</v>
      </c>
      <c r="C28" s="86" t="s">
        <v>14</v>
      </c>
      <c r="D28" s="315">
        <f>('1 Utsläpp'!D29/'6 FV'!D29)*1000</f>
        <v>0.84552345512765925</v>
      </c>
      <c r="E28" s="315">
        <f>('1 Utsläpp'!E29/'6 FV'!E29)*1000</f>
        <v>0.71774833751215505</v>
      </c>
      <c r="F28" s="315">
        <f>('1 Utsläpp'!F29/'6 FV'!F29)*1000</f>
        <v>0.66313504036326032</v>
      </c>
      <c r="G28" s="315">
        <f>('1 Utsläpp'!G29/'6 FV'!G29)*1000</f>
        <v>0.73777902631322156</v>
      </c>
      <c r="H28" s="315">
        <f>('1 Utsläpp'!H29/'6 FV'!H29)*1000</f>
        <v>0.776305332043699</v>
      </c>
      <c r="I28" s="315">
        <f>('1 Utsläpp'!I29/'6 FV'!I29)*1000</f>
        <v>0.65915681916208868</v>
      </c>
      <c r="J28" s="315">
        <f>('1 Utsläpp'!J29/'6 FV'!J29)*1000</f>
        <v>0.66217644867913306</v>
      </c>
      <c r="K28" s="315">
        <f>('1 Utsläpp'!K29/'6 FV'!K29)*1000</f>
        <v>0.85329666028342099</v>
      </c>
      <c r="L28" s="315">
        <f>('1 Utsläpp'!L29/'6 FV'!L29)*1000</f>
        <v>1.0277547526433977</v>
      </c>
      <c r="M28" s="315">
        <f>('1 Utsläpp'!M29/'6 FV'!M29)*1000</f>
        <v>0.75282392945492815</v>
      </c>
      <c r="N28" s="315">
        <f>('1 Utsläpp'!N29/'6 FV'!N29)*1000</f>
        <v>0.72850325531518845</v>
      </c>
      <c r="O28" s="315">
        <f>('1 Utsläpp'!O29/'6 FV'!O29)*1000</f>
        <v>0.98102905811489416</v>
      </c>
      <c r="P28" s="315">
        <f>('1 Utsläpp'!P29/'6 FV'!P29)*1000</f>
        <v>0.82025857930653867</v>
      </c>
      <c r="Q28" s="315">
        <f>('1 Utsläpp'!Q29/'6 FV'!Q29)*1000</f>
        <v>0.67636197612717885</v>
      </c>
      <c r="R28" s="315">
        <f>('1 Utsläpp'!R29/'6 FV'!R29)*1000</f>
        <v>0.64639736680145721</v>
      </c>
      <c r="S28" s="315">
        <f>('1 Utsläpp'!S29/'6 FV'!S29)*1000</f>
        <v>0.6852674460299375</v>
      </c>
      <c r="T28" s="315">
        <f>('1 Utsläpp'!T29/'6 FV'!T29)*1000</f>
        <v>0.65599487529204614</v>
      </c>
      <c r="U28" s="315">
        <f>('1 Utsläpp'!U29/'6 FV'!U29)*1000</f>
        <v>0.55473997646569495</v>
      </c>
      <c r="V28" s="315">
        <f>('1 Utsläpp'!V29/'6 FV'!V29)*1000</f>
        <v>0.55089916178796783</v>
      </c>
      <c r="W28" s="315">
        <f>('1 Utsläpp'!W29/'6 FV'!W29)*1000</f>
        <v>0.64414305035057795</v>
      </c>
      <c r="X28" s="315">
        <f>('1 Utsläpp'!X29/'6 FV'!X29)*1000</f>
        <v>0.61770647589674155</v>
      </c>
      <c r="Y28" s="315">
        <f>('1 Utsläpp'!Y29/'6 FV'!Y29)*1000</f>
        <v>0.51440479242663717</v>
      </c>
      <c r="Z28" s="315">
        <f>('1 Utsläpp'!Z29/'6 FV'!Z29)*1000</f>
        <v>0.48911541466341074</v>
      </c>
      <c r="AA28" s="315">
        <f>('1 Utsläpp'!AA29/'6 FV'!AA29)*1000</f>
        <v>0.51438805416645794</v>
      </c>
      <c r="AB28" s="315">
        <f>('1 Utsläpp'!AB29/'6 FV'!AB29)*1000</f>
        <v>0.5818820759577823</v>
      </c>
      <c r="AC28" s="315">
        <f>('1 Utsläpp'!AC29/'6 FV'!AC29)*1000</f>
        <v>0.51743640843177108</v>
      </c>
      <c r="AD28" s="315">
        <f>('1 Utsläpp'!AD29/'6 FV'!AD29)*1000</f>
        <v>0.50640809265596687</v>
      </c>
      <c r="AE28" s="315">
        <f>('1 Utsläpp'!AE29/'6 FV'!AE29)*1000</f>
        <v>0.53110811015945258</v>
      </c>
      <c r="AF28" s="315">
        <f>('1 Utsläpp'!AF29/'6 FV'!AF29)*1000</f>
        <v>0.5576727499835632</v>
      </c>
      <c r="AG28" s="315">
        <f>('1 Utsläpp'!AG29/'6 FV'!AG29)*1000</f>
        <v>0.49924588178435403</v>
      </c>
      <c r="AH28" s="315">
        <f>('1 Utsläpp'!AH29/'6 FV'!AH29)*1000</f>
        <v>0.4991930822159738</v>
      </c>
      <c r="AI28" s="315">
        <f>('1 Utsläpp'!AI29/'6 FV'!AI29)*1000</f>
        <v>0.54010463579528212</v>
      </c>
      <c r="AJ28" s="315">
        <f>('1 Utsläpp'!AJ29/'6 FV'!AJ29)*1000</f>
        <v>0.56485436810886769</v>
      </c>
      <c r="AK28" s="315">
        <f>('1 Utsläpp'!AK29/'6 FV'!AK29)*1000</f>
        <v>0.4722024917448272</v>
      </c>
      <c r="AL28" s="315">
        <f>('1 Utsläpp'!AL29/'6 FV'!AL29)*1000</f>
        <v>0.47084486861136998</v>
      </c>
      <c r="AM28" s="315">
        <f>('1 Utsläpp'!AM29/'6 FV'!AM29)*1000</f>
        <v>0.52700054941549201</v>
      </c>
      <c r="AN28" s="315">
        <f>('1 Utsläpp'!AN29/'6 FV'!AN29)*1000</f>
        <v>0.47442788903141397</v>
      </c>
      <c r="AO28" s="315">
        <f>('1 Utsläpp'!AO29/'6 FV'!AO29)*1000</f>
        <v>0.45512307898035587</v>
      </c>
      <c r="AP28" s="315">
        <f>('1 Utsläpp'!AP29/'6 FV'!AP29)*1000</f>
        <v>0.45392078969002131</v>
      </c>
      <c r="AQ28" s="315">
        <f>('1 Utsläpp'!AQ29/'6 FV'!AQ29)*1000</f>
        <v>0.45780581978927576</v>
      </c>
      <c r="AR28" s="315">
        <f>('1 Utsläpp'!AR29/'6 FV'!AR29)*1000</f>
        <v>0.47130844139439393</v>
      </c>
      <c r="AS28" s="315">
        <f>('1 Utsläpp'!AS29/'6 FV'!AS29)*1000</f>
        <v>0.42474740859411869</v>
      </c>
      <c r="AT28" s="315">
        <f>('1 Utsläpp'!AT29/'6 FV'!AT29)*1000</f>
        <v>0.42665820139415295</v>
      </c>
      <c r="AU28" s="315">
        <f>('1 Utsläpp'!AU29/'6 FV'!AU29)*1000</f>
        <v>0.43435410798202567</v>
      </c>
      <c r="AV28" s="315">
        <f>('1 Utsläpp'!AV29/'6 FV'!AV29)*1000</f>
        <v>0.44617889322497656</v>
      </c>
      <c r="AW28" s="315">
        <f>('1 Utsläpp'!AW29/'6 FV'!AW29)*1000</f>
        <v>0.41094539164470689</v>
      </c>
      <c r="AX28" s="315">
        <f>('1 Utsläpp'!AX29/'6 FV'!AX29)*1000</f>
        <v>0.40555096922236961</v>
      </c>
      <c r="AY28" s="315">
        <f>('1 Utsläpp'!AY29/'6 FV'!AY29)*1000</f>
        <v>0.4257439538237171</v>
      </c>
      <c r="AZ28" s="315">
        <f>('1 Utsläpp'!AZ29/'6 FV'!AZ29)*1000</f>
        <v>0.42786998373606705</v>
      </c>
      <c r="BA28" s="315">
        <f>('1 Utsläpp'!BA29/'6 FV'!BA29)*1000</f>
        <v>0.36858511348845768</v>
      </c>
      <c r="BB28" s="315">
        <f>('1 Utsläpp'!BB29/'6 FV'!BB29)*1000</f>
        <v>0.38913216455494959</v>
      </c>
      <c r="BC28" s="315">
        <f>('1 Utsläpp'!BC29/'6 FV'!BC29)*1000</f>
        <v>0.41226095549020952</v>
      </c>
      <c r="BD28" s="315">
        <f>('1 Utsläpp'!BD29/'6 FV'!BD29)*1000</f>
        <v>0.40556854460483521</v>
      </c>
      <c r="BE28" s="315">
        <f>('1 Utsläpp'!BE29/'6 FV'!BE29)*1000</f>
        <v>0.38520413602390541</v>
      </c>
      <c r="BF28" s="315">
        <f>('1 Utsläpp'!BF29/'6 FV'!BF29)*1000</f>
        <v>0.385165588049457</v>
      </c>
      <c r="BG28" s="315">
        <f>('1 Utsläpp'!BG29/'6 FV'!BG29)*1000</f>
        <v>0.39138351196820892</v>
      </c>
      <c r="BH28" s="315">
        <f>('1 Utsläpp'!BH29/'6 FV'!BH29)*1000</f>
        <v>0.3771511210627545</v>
      </c>
      <c r="BI28" s="315">
        <f>('1 Utsläpp'!BI29/'6 FV'!BI29)*1000</f>
        <v>0.33336184853431</v>
      </c>
      <c r="BJ28" s="315">
        <f>('1 Utsläpp'!BJ29/'6 FV'!BJ29)*1000</f>
        <v>0.32830572487485632</v>
      </c>
      <c r="BK28" s="315">
        <f>('1 Utsläpp'!BK29/'6 FV'!BK29)*1000</f>
        <v>0.35392086769616721</v>
      </c>
      <c r="BL28" s="315">
        <f>('1 Utsläpp'!BL29/'6 FV'!BL29)*1000</f>
        <v>0.36254327794794966</v>
      </c>
      <c r="BM28" s="315">
        <f>('1 Utsläpp'!BM29/'6 FV'!BM29)*1000</f>
        <v>0.32293452325456456</v>
      </c>
      <c r="BN28" s="315">
        <f>('1 Utsläpp'!BN29/'6 FV'!BN29)*1000</f>
        <v>0.32051607089524331</v>
      </c>
      <c r="BO28" s="315">
        <f>('1 Utsläpp'!BO29/'6 FV'!BO29)*1000</f>
        <v>0.34062923101957387</v>
      </c>
      <c r="BP28" s="315">
        <f>('1 Utsläpp'!BP29/'6 FV'!BP29)*1000</f>
        <v>0.42045295828406443</v>
      </c>
      <c r="BQ28" s="315">
        <f>('1 Utsläpp'!BQ29/'6 FV'!BQ29)*1000</f>
        <v>0.3635513264875822</v>
      </c>
      <c r="BR28" s="315">
        <f>('1 Utsläpp'!BR29/'6 FV'!BR29)*1000</f>
        <v>0.36449774581494382</v>
      </c>
    </row>
    <row r="29" spans="1:70" s="57" customFormat="1" ht="12.75" x14ac:dyDescent="0.2">
      <c r="A29" s="86">
        <v>25</v>
      </c>
      <c r="B29" s="57" t="s">
        <v>159</v>
      </c>
      <c r="C29" s="86" t="s">
        <v>45</v>
      </c>
      <c r="D29" s="315">
        <f>('1 Utsläpp'!D30/'6 FV'!D30)*1000</f>
        <v>2.9066933707722513</v>
      </c>
      <c r="E29" s="315">
        <f>('1 Utsläpp'!E30/'6 FV'!E30)*1000</f>
        <v>2.554797101144354</v>
      </c>
      <c r="F29" s="315">
        <f>('1 Utsläpp'!F30/'6 FV'!F30)*1000</f>
        <v>3.4547235227230049</v>
      </c>
      <c r="G29" s="315">
        <f>('1 Utsläpp'!G30/'6 FV'!G30)*1000</f>
        <v>2.4088185519773098</v>
      </c>
      <c r="H29" s="315">
        <f>('1 Utsläpp'!H30/'6 FV'!H30)*1000</f>
        <v>3.0548780080708728</v>
      </c>
      <c r="I29" s="315">
        <f>('1 Utsläpp'!I30/'6 FV'!I30)*1000</f>
        <v>2.8634117552755747</v>
      </c>
      <c r="J29" s="315">
        <f>('1 Utsläpp'!J30/'6 FV'!J30)*1000</f>
        <v>3.8067396290510067</v>
      </c>
      <c r="K29" s="315">
        <f>('1 Utsläpp'!K30/'6 FV'!K30)*1000</f>
        <v>2.4546916862003805</v>
      </c>
      <c r="L29" s="315">
        <f>('1 Utsläpp'!L30/'6 FV'!L30)*1000</f>
        <v>2.8872309196833048</v>
      </c>
      <c r="M29" s="315">
        <f>('1 Utsläpp'!M30/'6 FV'!M30)*1000</f>
        <v>2.4737868225915607</v>
      </c>
      <c r="N29" s="315">
        <f>('1 Utsläpp'!N30/'6 FV'!N30)*1000</f>
        <v>3.1316529977649412</v>
      </c>
      <c r="O29" s="315">
        <f>('1 Utsläpp'!O30/'6 FV'!O30)*1000</f>
        <v>2.1600411852070875</v>
      </c>
      <c r="P29" s="315">
        <f>('1 Utsläpp'!P30/'6 FV'!P30)*1000</f>
        <v>2.7356128114889362</v>
      </c>
      <c r="Q29" s="315">
        <f>('1 Utsläpp'!Q30/'6 FV'!Q30)*1000</f>
        <v>2.4049368097745334</v>
      </c>
      <c r="R29" s="315">
        <f>('1 Utsläpp'!R30/'6 FV'!R30)*1000</f>
        <v>2.972575119065779</v>
      </c>
      <c r="S29" s="315">
        <f>('1 Utsläpp'!S30/'6 FV'!S30)*1000</f>
        <v>2.0538420763966663</v>
      </c>
      <c r="T29" s="315">
        <f>('1 Utsläpp'!T30/'6 FV'!T30)*1000</f>
        <v>2.3907248040570659</v>
      </c>
      <c r="U29" s="315">
        <f>('1 Utsläpp'!U30/'6 FV'!U30)*1000</f>
        <v>2.1322382766595509</v>
      </c>
      <c r="V29" s="315">
        <f>('1 Utsläpp'!V30/'6 FV'!V30)*1000</f>
        <v>2.7666915524702027</v>
      </c>
      <c r="W29" s="315">
        <f>('1 Utsläpp'!W30/'6 FV'!W30)*1000</f>
        <v>1.7985661385679279</v>
      </c>
      <c r="X29" s="315">
        <f>('1 Utsläpp'!X30/'6 FV'!X30)*1000</f>
        <v>2.1150811107600482</v>
      </c>
      <c r="Y29" s="315">
        <f>('1 Utsläpp'!Y30/'6 FV'!Y30)*1000</f>
        <v>1.8975927753226614</v>
      </c>
      <c r="Z29" s="315">
        <f>('1 Utsläpp'!Z30/'6 FV'!Z30)*1000</f>
        <v>2.4932653939245837</v>
      </c>
      <c r="AA29" s="315">
        <f>('1 Utsläpp'!AA30/'6 FV'!AA30)*1000</f>
        <v>1.6516507894355261</v>
      </c>
      <c r="AB29" s="315">
        <f>('1 Utsläpp'!AB30/'6 FV'!AB30)*1000</f>
        <v>1.9250058513063957</v>
      </c>
      <c r="AC29" s="315">
        <f>('1 Utsläpp'!AC30/'6 FV'!AC30)*1000</f>
        <v>1.7678884527937286</v>
      </c>
      <c r="AD29" s="315">
        <f>('1 Utsläpp'!AD30/'6 FV'!AD30)*1000</f>
        <v>2.2727437720482087</v>
      </c>
      <c r="AE29" s="315">
        <f>('1 Utsläpp'!AE30/'6 FV'!AE30)*1000</f>
        <v>1.5442023798044222</v>
      </c>
      <c r="AF29" s="315">
        <f>('1 Utsläpp'!AF30/'6 FV'!AF30)*1000</f>
        <v>1.7943904702025308</v>
      </c>
      <c r="AG29" s="315">
        <f>('1 Utsläpp'!AG30/'6 FV'!AG30)*1000</f>
        <v>1.6683253208329611</v>
      </c>
      <c r="AH29" s="315">
        <f>('1 Utsläpp'!AH30/'6 FV'!AH30)*1000</f>
        <v>2.1212883735167694</v>
      </c>
      <c r="AI29" s="315">
        <f>('1 Utsläpp'!AI30/'6 FV'!AI30)*1000</f>
        <v>1.494086026510679</v>
      </c>
      <c r="AJ29" s="315">
        <f>('1 Utsläpp'!AJ30/'6 FV'!AJ30)*1000</f>
        <v>1.6585592567990004</v>
      </c>
      <c r="AK29" s="315">
        <f>('1 Utsläpp'!AK30/'6 FV'!AK30)*1000</f>
        <v>1.4435706281976284</v>
      </c>
      <c r="AL29" s="315">
        <f>('1 Utsläpp'!AL30/'6 FV'!AL30)*1000</f>
        <v>1.8972273201685834</v>
      </c>
      <c r="AM29" s="315">
        <f>('1 Utsläpp'!AM30/'6 FV'!AM30)*1000</f>
        <v>1.3271166590021586</v>
      </c>
      <c r="AN29" s="315">
        <f>('1 Utsläpp'!AN30/'6 FV'!AN30)*1000</f>
        <v>1.4457073503044717</v>
      </c>
      <c r="AO29" s="315">
        <f>('1 Utsläpp'!AO30/'6 FV'!AO30)*1000</f>
        <v>1.347792728181944</v>
      </c>
      <c r="AP29" s="315">
        <f>('1 Utsläpp'!AP30/'6 FV'!AP30)*1000</f>
        <v>1.7339411208187037</v>
      </c>
      <c r="AQ29" s="315">
        <f>('1 Utsläpp'!AQ30/'6 FV'!AQ30)*1000</f>
        <v>1.2024603349005485</v>
      </c>
      <c r="AR29" s="315">
        <f>('1 Utsläpp'!AR30/'6 FV'!AR30)*1000</f>
        <v>1.3452623859532091</v>
      </c>
      <c r="AS29" s="315">
        <f>('1 Utsläpp'!AS30/'6 FV'!AS30)*1000</f>
        <v>1.27944678931684</v>
      </c>
      <c r="AT29" s="315">
        <f>('1 Utsläpp'!AT30/'6 FV'!AT30)*1000</f>
        <v>1.6304188309453931</v>
      </c>
      <c r="AU29" s="315">
        <f>('1 Utsläpp'!AU30/'6 FV'!AU30)*1000</f>
        <v>1.1249581077726896</v>
      </c>
      <c r="AV29" s="315">
        <f>('1 Utsläpp'!AV30/'6 FV'!AV30)*1000</f>
        <v>1.3180699926456609</v>
      </c>
      <c r="AW29" s="315">
        <f>('1 Utsläpp'!AW30/'6 FV'!AW30)*1000</f>
        <v>1.2247660791730499</v>
      </c>
      <c r="AX29" s="315">
        <f>('1 Utsläpp'!AX30/'6 FV'!AX30)*1000</f>
        <v>1.5807590531133981</v>
      </c>
      <c r="AY29" s="315">
        <f>('1 Utsläpp'!AY30/'6 FV'!AY30)*1000</f>
        <v>1.0724082874742491</v>
      </c>
      <c r="AZ29" s="315">
        <f>('1 Utsläpp'!AZ30/'6 FV'!AZ30)*1000</f>
        <v>1.161477875135694</v>
      </c>
      <c r="BA29" s="315">
        <f>('1 Utsläpp'!BA30/'6 FV'!BA30)*1000</f>
        <v>1.1210141123102251</v>
      </c>
      <c r="BB29" s="315">
        <f>('1 Utsläpp'!BB30/'6 FV'!BB30)*1000</f>
        <v>1.43865932309247</v>
      </c>
      <c r="BC29" s="315">
        <f>('1 Utsläpp'!BC30/'6 FV'!BC30)*1000</f>
        <v>1.0234336709338838</v>
      </c>
      <c r="BD29" s="315">
        <f>('1 Utsläpp'!BD30/'6 FV'!BD30)*1000</f>
        <v>0.98886660247863245</v>
      </c>
      <c r="BE29" s="315">
        <f>('1 Utsläpp'!BE30/'6 FV'!BE30)*1000</f>
        <v>0.95193430149589997</v>
      </c>
      <c r="BF29" s="315">
        <f>('1 Utsläpp'!BF30/'6 FV'!BF30)*1000</f>
        <v>1.2306423686921868</v>
      </c>
      <c r="BG29" s="315">
        <f>('1 Utsläpp'!BG30/'6 FV'!BG30)*1000</f>
        <v>0.79018617866496699</v>
      </c>
      <c r="BH29" s="315">
        <f>('1 Utsläpp'!BH30/'6 FV'!BH30)*1000</f>
        <v>0.81731634080828941</v>
      </c>
      <c r="BI29" s="315">
        <f>('1 Utsläpp'!BI30/'6 FV'!BI30)*1000</f>
        <v>0.74728458180376456</v>
      </c>
      <c r="BJ29" s="315">
        <f>('1 Utsläpp'!BJ30/'6 FV'!BJ30)*1000</f>
        <v>0.90731026052633768</v>
      </c>
      <c r="BK29" s="315">
        <f>('1 Utsläpp'!BK30/'6 FV'!BK30)*1000</f>
        <v>0.6527253259386071</v>
      </c>
      <c r="BL29" s="315">
        <f>('1 Utsläpp'!BL30/'6 FV'!BL30)*1000</f>
        <v>0.78450142093127417</v>
      </c>
      <c r="BM29" s="315">
        <f>('1 Utsläpp'!BM30/'6 FV'!BM30)*1000</f>
        <v>0.69982276353616679</v>
      </c>
      <c r="BN29" s="315">
        <f>('1 Utsläpp'!BN30/'6 FV'!BN30)*1000</f>
        <v>0.85628359241705621</v>
      </c>
      <c r="BO29" s="315">
        <f>('1 Utsläpp'!BO30/'6 FV'!BO30)*1000</f>
        <v>0.62025337581767326</v>
      </c>
      <c r="BP29" s="315">
        <f>('1 Utsläpp'!BP30/'6 FV'!BP30)*1000</f>
        <v>0.89625113435611603</v>
      </c>
      <c r="BQ29" s="315">
        <f>('1 Utsläpp'!BQ30/'6 FV'!BQ30)*1000</f>
        <v>0.82685743730269179</v>
      </c>
      <c r="BR29" s="315">
        <f>('1 Utsläpp'!BR30/'6 FV'!BR30)*1000</f>
        <v>1.0388652303952057</v>
      </c>
    </row>
    <row r="30" spans="1:70" s="57" customFormat="1" ht="12.75" x14ac:dyDescent="0.2">
      <c r="A30" s="86">
        <v>26</v>
      </c>
      <c r="B30" s="57" t="s">
        <v>160</v>
      </c>
      <c r="C30" s="86" t="s">
        <v>15</v>
      </c>
      <c r="D30" s="315">
        <f>('1 Utsläpp'!D31/'6 FV'!D31)*1000</f>
        <v>2.8400671652786458</v>
      </c>
      <c r="E30" s="315">
        <f>('1 Utsläpp'!E31/'6 FV'!E31)*1000</f>
        <v>2.4391098541308276</v>
      </c>
      <c r="F30" s="315">
        <f>('1 Utsläpp'!F31/'6 FV'!F31)*1000</f>
        <v>3.2512645929292745</v>
      </c>
      <c r="G30" s="315">
        <f>('1 Utsläpp'!G31/'6 FV'!G31)*1000</f>
        <v>2.0544012075136631</v>
      </c>
      <c r="H30" s="315">
        <f>('1 Utsläpp'!H31/'6 FV'!H31)*1000</f>
        <v>2.6733715128858355</v>
      </c>
      <c r="I30" s="315">
        <f>('1 Utsläpp'!I31/'6 FV'!I31)*1000</f>
        <v>2.6292560766250834</v>
      </c>
      <c r="J30" s="315">
        <f>('1 Utsläpp'!J31/'6 FV'!J31)*1000</f>
        <v>3.1756892304275164</v>
      </c>
      <c r="K30" s="315">
        <f>('1 Utsläpp'!K31/'6 FV'!K31)*1000</f>
        <v>2.0266917441800945</v>
      </c>
      <c r="L30" s="315">
        <f>('1 Utsläpp'!L31/'6 FV'!L31)*1000</f>
        <v>2.4379510747608006</v>
      </c>
      <c r="M30" s="315">
        <f>('1 Utsläpp'!M31/'6 FV'!M31)*1000</f>
        <v>2.4358172518210957</v>
      </c>
      <c r="N30" s="315">
        <f>('1 Utsläpp'!N31/'6 FV'!N31)*1000</f>
        <v>2.7888609406148603</v>
      </c>
      <c r="O30" s="315">
        <f>('1 Utsläpp'!O31/'6 FV'!O31)*1000</f>
        <v>1.9843795255639878</v>
      </c>
      <c r="P30" s="315">
        <f>('1 Utsläpp'!P31/'6 FV'!P31)*1000</f>
        <v>2.5204350514127731</v>
      </c>
      <c r="Q30" s="315">
        <f>('1 Utsläpp'!Q31/'6 FV'!Q31)*1000</f>
        <v>2.4792991664979636</v>
      </c>
      <c r="R30" s="315">
        <f>('1 Utsläpp'!R31/'6 FV'!R31)*1000</f>
        <v>2.7327334768698961</v>
      </c>
      <c r="S30" s="315">
        <f>('1 Utsläpp'!S31/'6 FV'!S31)*1000</f>
        <v>1.9031199365930029</v>
      </c>
      <c r="T30" s="315">
        <f>('1 Utsläpp'!T31/'6 FV'!T31)*1000</f>
        <v>2.3749953807077078</v>
      </c>
      <c r="U30" s="315">
        <f>('1 Utsläpp'!U31/'6 FV'!U31)*1000</f>
        <v>2.2467536561706742</v>
      </c>
      <c r="V30" s="315">
        <f>('1 Utsläpp'!V31/'6 FV'!V31)*1000</f>
        <v>2.7306263559478654</v>
      </c>
      <c r="W30" s="315">
        <f>('1 Utsläpp'!W31/'6 FV'!W31)*1000</f>
        <v>1.9142111682088947</v>
      </c>
      <c r="X30" s="315">
        <f>('1 Utsläpp'!X31/'6 FV'!X31)*1000</f>
        <v>2.3094445526202381</v>
      </c>
      <c r="Y30" s="315">
        <f>('1 Utsläpp'!Y31/'6 FV'!Y31)*1000</f>
        <v>2.2248903827966737</v>
      </c>
      <c r="Z30" s="315">
        <f>('1 Utsläpp'!Z31/'6 FV'!Z31)*1000</f>
        <v>2.5681304929182627</v>
      </c>
      <c r="AA30" s="315">
        <f>('1 Utsläpp'!AA31/'6 FV'!AA31)*1000</f>
        <v>1.8087185181181811</v>
      </c>
      <c r="AB30" s="315">
        <f>('1 Utsläpp'!AB31/'6 FV'!AB31)*1000</f>
        <v>2.0268701467396602</v>
      </c>
      <c r="AC30" s="315">
        <f>('1 Utsläpp'!AC31/'6 FV'!AC31)*1000</f>
        <v>2.1004987893507008</v>
      </c>
      <c r="AD30" s="315">
        <f>('1 Utsläpp'!AD31/'6 FV'!AD31)*1000</f>
        <v>2.3317654767118223</v>
      </c>
      <c r="AE30" s="315">
        <f>('1 Utsläpp'!AE31/'6 FV'!AE31)*1000</f>
        <v>1.7387937411220091</v>
      </c>
      <c r="AF30" s="315">
        <f>('1 Utsläpp'!AF31/'6 FV'!AF31)*1000</f>
        <v>1.9687488685292556</v>
      </c>
      <c r="AG30" s="315">
        <f>('1 Utsläpp'!AG31/'6 FV'!AG31)*1000</f>
        <v>1.9768641193044547</v>
      </c>
      <c r="AH30" s="315">
        <f>('1 Utsläpp'!AH31/'6 FV'!AH31)*1000</f>
        <v>2.2834412499355561</v>
      </c>
      <c r="AI30" s="315">
        <f>('1 Utsläpp'!AI31/'6 FV'!AI31)*1000</f>
        <v>1.6652542368851475</v>
      </c>
      <c r="AJ30" s="315">
        <f>('1 Utsläpp'!AJ31/'6 FV'!AJ31)*1000</f>
        <v>1.7872732349195217</v>
      </c>
      <c r="AK30" s="315">
        <f>('1 Utsläpp'!AK31/'6 FV'!AK31)*1000</f>
        <v>1.7189374631664578</v>
      </c>
      <c r="AL30" s="315">
        <f>('1 Utsläpp'!AL31/'6 FV'!AL31)*1000</f>
        <v>2.047686267559139</v>
      </c>
      <c r="AM30" s="315">
        <f>('1 Utsläpp'!AM31/'6 FV'!AM31)*1000</f>
        <v>1.4910239753962986</v>
      </c>
      <c r="AN30" s="315">
        <f>('1 Utsläpp'!AN31/'6 FV'!AN31)*1000</f>
        <v>1.5723455574565222</v>
      </c>
      <c r="AO30" s="315">
        <f>('1 Utsläpp'!AO31/'6 FV'!AO31)*1000</f>
        <v>1.583117208964006</v>
      </c>
      <c r="AP30" s="315">
        <f>('1 Utsläpp'!AP31/'6 FV'!AP31)*1000</f>
        <v>1.7986624746305124</v>
      </c>
      <c r="AQ30" s="315">
        <f>('1 Utsläpp'!AQ31/'6 FV'!AQ31)*1000</f>
        <v>1.2887064040834588</v>
      </c>
      <c r="AR30" s="315">
        <f>('1 Utsläpp'!AR31/'6 FV'!AR31)*1000</f>
        <v>1.4656067130476305</v>
      </c>
      <c r="AS30" s="315">
        <f>('1 Utsläpp'!AS31/'6 FV'!AS31)*1000</f>
        <v>1.4397383389286245</v>
      </c>
      <c r="AT30" s="315">
        <f>('1 Utsläpp'!AT31/'6 FV'!AT31)*1000</f>
        <v>1.7105709084806888</v>
      </c>
      <c r="AU30" s="315">
        <f>('1 Utsläpp'!AU31/'6 FV'!AU31)*1000</f>
        <v>1.1953218457572798</v>
      </c>
      <c r="AV30" s="315">
        <f>('1 Utsläpp'!AV31/'6 FV'!AV31)*1000</f>
        <v>1.3010271688017314</v>
      </c>
      <c r="AW30" s="315">
        <f>('1 Utsläpp'!AW31/'6 FV'!AW31)*1000</f>
        <v>1.387354276144767</v>
      </c>
      <c r="AX30" s="315">
        <f>('1 Utsläpp'!AX31/'6 FV'!AX31)*1000</f>
        <v>1.5646206402041609</v>
      </c>
      <c r="AY30" s="315">
        <f>('1 Utsläpp'!AY31/'6 FV'!AY31)*1000</f>
        <v>1.1255917108990259</v>
      </c>
      <c r="AZ30" s="315">
        <f>('1 Utsläpp'!AZ31/'6 FV'!AZ31)*1000</f>
        <v>1.2094231287616228</v>
      </c>
      <c r="BA30" s="315">
        <f>('1 Utsläpp'!BA31/'6 FV'!BA31)*1000</f>
        <v>1.2758074774106278</v>
      </c>
      <c r="BB30" s="315">
        <f>('1 Utsläpp'!BB31/'6 FV'!BB31)*1000</f>
        <v>1.4382843750210854</v>
      </c>
      <c r="BC30" s="315">
        <f>('1 Utsläpp'!BC31/'6 FV'!BC31)*1000</f>
        <v>0.95047319463728153</v>
      </c>
      <c r="BD30" s="315">
        <f>('1 Utsläpp'!BD31/'6 FV'!BD31)*1000</f>
        <v>1.0803900996173745</v>
      </c>
      <c r="BE30" s="315">
        <f>('1 Utsläpp'!BE31/'6 FV'!BE31)*1000</f>
        <v>1.0819646001737815</v>
      </c>
      <c r="BF30" s="315">
        <f>('1 Utsläpp'!BF31/'6 FV'!BF31)*1000</f>
        <v>1.2807172817624846</v>
      </c>
      <c r="BG30" s="315">
        <f>('1 Utsläpp'!BG31/'6 FV'!BG31)*1000</f>
        <v>0.86908810715344798</v>
      </c>
      <c r="BH30" s="315">
        <f>('1 Utsläpp'!BH31/'6 FV'!BH31)*1000</f>
        <v>0.88899892171263895</v>
      </c>
      <c r="BI30" s="315">
        <f>('1 Utsläpp'!BI31/'6 FV'!BI31)*1000</f>
        <v>0.81518095903187759</v>
      </c>
      <c r="BJ30" s="315">
        <f>('1 Utsläpp'!BJ31/'6 FV'!BJ31)*1000</f>
        <v>0.95604970476452211</v>
      </c>
      <c r="BK30" s="315">
        <f>('1 Utsläpp'!BK31/'6 FV'!BK31)*1000</f>
        <v>0.74956249977368483</v>
      </c>
      <c r="BL30" s="315">
        <f>('1 Utsläpp'!BL31/'6 FV'!BL31)*1000</f>
        <v>0.81586250136858562</v>
      </c>
      <c r="BM30" s="315">
        <f>('1 Utsläpp'!BM31/'6 FV'!BM31)*1000</f>
        <v>0.83554291527290536</v>
      </c>
      <c r="BN30" s="315">
        <f>('1 Utsläpp'!BN31/'6 FV'!BN31)*1000</f>
        <v>0.84556122153822033</v>
      </c>
      <c r="BO30" s="315">
        <f>('1 Utsläpp'!BO31/'6 FV'!BO31)*1000</f>
        <v>0.69257458363840729</v>
      </c>
      <c r="BP30" s="315">
        <f>('1 Utsläpp'!BP31/'6 FV'!BP31)*1000</f>
        <v>0.90334493068847443</v>
      </c>
      <c r="BQ30" s="315">
        <f>('1 Utsläpp'!BQ31/'6 FV'!BQ31)*1000</f>
        <v>0.93473377862413576</v>
      </c>
      <c r="BR30" s="315">
        <f>('1 Utsläpp'!BR31/'6 FV'!BR31)*1000</f>
        <v>1.0037618892740394</v>
      </c>
    </row>
    <row r="31" spans="1:70" s="57" customFormat="1" ht="12.75" x14ac:dyDescent="0.2">
      <c r="A31" s="86">
        <v>27</v>
      </c>
      <c r="B31" s="57" t="s">
        <v>161</v>
      </c>
      <c r="C31" s="86" t="s">
        <v>46</v>
      </c>
      <c r="D31" s="315">
        <f>('1 Utsläpp'!D32/'6 FV'!D32)*1000</f>
        <v>3.1340324284624761</v>
      </c>
      <c r="E31" s="315">
        <f>('1 Utsläpp'!E32/'6 FV'!E32)*1000</f>
        <v>3.258805338244152</v>
      </c>
      <c r="F31" s="315">
        <f>('1 Utsläpp'!F32/'6 FV'!F32)*1000</f>
        <v>3.2241663340434061</v>
      </c>
      <c r="G31" s="315">
        <f>('1 Utsläpp'!G32/'6 FV'!G32)*1000</f>
        <v>2.9936218149926059</v>
      </c>
      <c r="H31" s="315">
        <f>('1 Utsläpp'!H32/'6 FV'!H32)*1000</f>
        <v>3.5476896477477653</v>
      </c>
      <c r="I31" s="315">
        <f>('1 Utsläpp'!I32/'6 FV'!I32)*1000</f>
        <v>3.6118610363372299</v>
      </c>
      <c r="J31" s="315">
        <f>('1 Utsläpp'!J32/'6 FV'!J32)*1000</f>
        <v>3.577235233049783</v>
      </c>
      <c r="K31" s="315">
        <f>('1 Utsläpp'!K32/'6 FV'!K32)*1000</f>
        <v>3.257334002096695</v>
      </c>
      <c r="L31" s="315">
        <f>('1 Utsläpp'!L32/'6 FV'!L32)*1000</f>
        <v>3.7450068807820482</v>
      </c>
      <c r="M31" s="315">
        <f>('1 Utsläpp'!M32/'6 FV'!M32)*1000</f>
        <v>3.7336150545123279</v>
      </c>
      <c r="N31" s="315">
        <f>('1 Utsläpp'!N32/'6 FV'!N32)*1000</f>
        <v>3.7042863174469089</v>
      </c>
      <c r="O31" s="315">
        <f>('1 Utsläpp'!O32/'6 FV'!O32)*1000</f>
        <v>3.4625817599112345</v>
      </c>
      <c r="P31" s="315">
        <f>('1 Utsläpp'!P32/'6 FV'!P32)*1000</f>
        <v>3.656763541800649</v>
      </c>
      <c r="Q31" s="315">
        <f>('1 Utsläpp'!Q32/'6 FV'!Q32)*1000</f>
        <v>3.6252105010949927</v>
      </c>
      <c r="R31" s="315">
        <f>('1 Utsläpp'!R32/'6 FV'!R32)*1000</f>
        <v>3.584368831263161</v>
      </c>
      <c r="S31" s="315">
        <f>('1 Utsläpp'!S32/'6 FV'!S32)*1000</f>
        <v>3.2914264248266516</v>
      </c>
      <c r="T31" s="315">
        <f>('1 Utsläpp'!T32/'6 FV'!T32)*1000</f>
        <v>3.5296254070217894</v>
      </c>
      <c r="U31" s="315">
        <f>('1 Utsläpp'!U32/'6 FV'!U32)*1000</f>
        <v>3.3573019139167624</v>
      </c>
      <c r="V31" s="315">
        <f>('1 Utsläpp'!V32/'6 FV'!V32)*1000</f>
        <v>3.4590788466641267</v>
      </c>
      <c r="W31" s="315">
        <f>('1 Utsläpp'!W32/'6 FV'!W32)*1000</f>
        <v>3.2957098515794261</v>
      </c>
      <c r="X31" s="315">
        <f>('1 Utsläpp'!X32/'6 FV'!X32)*1000</f>
        <v>3.7937152011814042</v>
      </c>
      <c r="Y31" s="315">
        <f>('1 Utsläpp'!Y32/'6 FV'!Y32)*1000</f>
        <v>3.7390048334282482</v>
      </c>
      <c r="Z31" s="315">
        <f>('1 Utsläpp'!Z32/'6 FV'!Z32)*1000</f>
        <v>3.7651626735997539</v>
      </c>
      <c r="AA31" s="315">
        <f>('1 Utsläpp'!AA32/'6 FV'!AA32)*1000</f>
        <v>3.3691075368505743</v>
      </c>
      <c r="AB31" s="315">
        <f>('1 Utsläpp'!AB32/'6 FV'!AB32)*1000</f>
        <v>3.1750127308098768</v>
      </c>
      <c r="AC31" s="315">
        <f>('1 Utsläpp'!AC32/'6 FV'!AC32)*1000</f>
        <v>3.1762675484843701</v>
      </c>
      <c r="AD31" s="315">
        <f>('1 Utsläpp'!AD32/'6 FV'!AD32)*1000</f>
        <v>3.1767129210079141</v>
      </c>
      <c r="AE31" s="315">
        <f>('1 Utsläpp'!AE32/'6 FV'!AE32)*1000</f>
        <v>2.9139331349237994</v>
      </c>
      <c r="AF31" s="315">
        <f>('1 Utsläpp'!AF32/'6 FV'!AF32)*1000</f>
        <v>3.0967177837736966</v>
      </c>
      <c r="AG31" s="315">
        <f>('1 Utsläpp'!AG32/'6 FV'!AG32)*1000</f>
        <v>2.9875678308053049</v>
      </c>
      <c r="AH31" s="315">
        <f>('1 Utsläpp'!AH32/'6 FV'!AH32)*1000</f>
        <v>2.9398794528033045</v>
      </c>
      <c r="AI31" s="315">
        <f>('1 Utsläpp'!AI32/'6 FV'!AI32)*1000</f>
        <v>2.8220076150267315</v>
      </c>
      <c r="AJ31" s="315">
        <f>('1 Utsläpp'!AJ32/'6 FV'!AJ32)*1000</f>
        <v>2.7904905406082237</v>
      </c>
      <c r="AK31" s="315">
        <f>('1 Utsläpp'!AK32/'6 FV'!AK32)*1000</f>
        <v>2.7013305205413767</v>
      </c>
      <c r="AL31" s="315">
        <f>('1 Utsläpp'!AL32/'6 FV'!AL32)*1000</f>
        <v>2.8550902800886249</v>
      </c>
      <c r="AM31" s="315">
        <f>('1 Utsläpp'!AM32/'6 FV'!AM32)*1000</f>
        <v>2.6332413635490517</v>
      </c>
      <c r="AN31" s="315">
        <f>('1 Utsläpp'!AN32/'6 FV'!AN32)*1000</f>
        <v>2.6196933938957416</v>
      </c>
      <c r="AO31" s="315">
        <f>('1 Utsläpp'!AO32/'6 FV'!AO32)*1000</f>
        <v>2.7358893243528484</v>
      </c>
      <c r="AP31" s="315">
        <f>('1 Utsläpp'!AP32/'6 FV'!AP32)*1000</f>
        <v>2.7991158307529109</v>
      </c>
      <c r="AQ31" s="315">
        <f>('1 Utsläpp'!AQ32/'6 FV'!AQ32)*1000</f>
        <v>2.4831416650934823</v>
      </c>
      <c r="AR31" s="315">
        <f>('1 Utsläpp'!AR32/'6 FV'!AR32)*1000</f>
        <v>2.5131069111617914</v>
      </c>
      <c r="AS31" s="315">
        <f>('1 Utsläpp'!AS32/'6 FV'!AS32)*1000</f>
        <v>2.7397227143692979</v>
      </c>
      <c r="AT31" s="315">
        <f>('1 Utsläpp'!AT32/'6 FV'!AT32)*1000</f>
        <v>2.8758290454315891</v>
      </c>
      <c r="AU31" s="315">
        <f>('1 Utsläpp'!AU32/'6 FV'!AU32)*1000</f>
        <v>2.5718683159393509</v>
      </c>
      <c r="AV31" s="315">
        <f>('1 Utsläpp'!AV32/'6 FV'!AV32)*1000</f>
        <v>2.6858746775376368</v>
      </c>
      <c r="AW31" s="315">
        <f>('1 Utsläpp'!AW32/'6 FV'!AW32)*1000</f>
        <v>2.8711958927948684</v>
      </c>
      <c r="AX31" s="315">
        <f>('1 Utsläpp'!AX32/'6 FV'!AX32)*1000</f>
        <v>2.9389590297332555</v>
      </c>
      <c r="AY31" s="315">
        <f>('1 Utsläpp'!AY32/'6 FV'!AY32)*1000</f>
        <v>2.5208478086173156</v>
      </c>
      <c r="AZ31" s="315">
        <f>('1 Utsläpp'!AZ32/'6 FV'!AZ32)*1000</f>
        <v>2.4278064828852899</v>
      </c>
      <c r="BA31" s="315">
        <f>('1 Utsläpp'!BA32/'6 FV'!BA32)*1000</f>
        <v>3.0281862213373478</v>
      </c>
      <c r="BB31" s="315">
        <f>('1 Utsläpp'!BB32/'6 FV'!BB32)*1000</f>
        <v>3.191344191967366</v>
      </c>
      <c r="BC31" s="315">
        <f>('1 Utsläpp'!BC32/'6 FV'!BC32)*1000</f>
        <v>2.7764803224535783</v>
      </c>
      <c r="BD31" s="315">
        <f>('1 Utsläpp'!BD32/'6 FV'!BD32)*1000</f>
        <v>2.7805728330252486</v>
      </c>
      <c r="BE31" s="315">
        <f>('1 Utsläpp'!BE32/'6 FV'!BE32)*1000</f>
        <v>2.8369885091647156</v>
      </c>
      <c r="BF31" s="315">
        <f>('1 Utsläpp'!BF32/'6 FV'!BF32)*1000</f>
        <v>2.9055703047576982</v>
      </c>
      <c r="BG31" s="315">
        <f>('1 Utsläpp'!BG32/'6 FV'!BG32)*1000</f>
        <v>2.334062013964004</v>
      </c>
      <c r="BH31" s="315">
        <f>('1 Utsläpp'!BH32/'6 FV'!BH32)*1000</f>
        <v>2.4119184901590778</v>
      </c>
      <c r="BI31" s="315">
        <f>('1 Utsläpp'!BI32/'6 FV'!BI32)*1000</f>
        <v>2.2364622168630004</v>
      </c>
      <c r="BJ31" s="315">
        <f>('1 Utsläpp'!BJ32/'6 FV'!BJ32)*1000</f>
        <v>2.3304440292127677</v>
      </c>
      <c r="BK31" s="315">
        <f>('1 Utsläpp'!BK32/'6 FV'!BK32)*1000</f>
        <v>2.1153037532274097</v>
      </c>
      <c r="BL31" s="315">
        <f>('1 Utsläpp'!BL32/'6 FV'!BL32)*1000</f>
        <v>2.0969061442095827</v>
      </c>
      <c r="BM31" s="315">
        <f>('1 Utsläpp'!BM32/'6 FV'!BM32)*1000</f>
        <v>2.214715803932453</v>
      </c>
      <c r="BN31" s="315">
        <f>('1 Utsläpp'!BN32/'6 FV'!BN32)*1000</f>
        <v>2.3073575035430411</v>
      </c>
      <c r="BO31" s="315">
        <f>('1 Utsläpp'!BO32/'6 FV'!BO32)*1000</f>
        <v>2.0255951318141445</v>
      </c>
      <c r="BP31" s="315">
        <f>('1 Utsläpp'!BP32/'6 FV'!BP32)*1000</f>
        <v>2.6317246032439989</v>
      </c>
      <c r="BQ31" s="315">
        <f>('1 Utsläpp'!BQ32/'6 FV'!BQ32)*1000</f>
        <v>2.7820503476172207</v>
      </c>
      <c r="BR31" s="315">
        <f>('1 Utsläpp'!BR32/'6 FV'!BR32)*1000</f>
        <v>2.90366176891576</v>
      </c>
    </row>
    <row r="32" spans="1:70" s="57" customFormat="1" ht="12.75" x14ac:dyDescent="0.2">
      <c r="A32" s="86">
        <v>28</v>
      </c>
      <c r="B32" s="57" t="s">
        <v>162</v>
      </c>
      <c r="C32" s="86" t="s">
        <v>16</v>
      </c>
      <c r="D32" s="315">
        <f>('1 Utsläpp'!D33/'6 FV'!D33)*1000</f>
        <v>1.785329402723226</v>
      </c>
      <c r="E32" s="315">
        <f>('1 Utsläpp'!E33/'6 FV'!E33)*1000</f>
        <v>1.9461315852199341</v>
      </c>
      <c r="F32" s="315">
        <f>('1 Utsläpp'!F33/'6 FV'!F33)*1000</f>
        <v>2.0393568849795769</v>
      </c>
      <c r="G32" s="315">
        <f>('1 Utsläpp'!G33/'6 FV'!G33)*1000</f>
        <v>1.7427862991084773</v>
      </c>
      <c r="H32" s="315">
        <f>('1 Utsläpp'!H33/'6 FV'!H33)*1000</f>
        <v>1.7387143309931206</v>
      </c>
      <c r="I32" s="315">
        <f>('1 Utsläpp'!I33/'6 FV'!I33)*1000</f>
        <v>1.7747044860295547</v>
      </c>
      <c r="J32" s="315">
        <f>('1 Utsläpp'!J33/'6 FV'!J33)*1000</f>
        <v>1.9422299225549526</v>
      </c>
      <c r="K32" s="315">
        <f>('1 Utsläpp'!K33/'6 FV'!K33)*1000</f>
        <v>1.6711774909823132</v>
      </c>
      <c r="L32" s="315">
        <f>('1 Utsläpp'!L33/'6 FV'!L33)*1000</f>
        <v>1.823828883169458</v>
      </c>
      <c r="M32" s="315">
        <f>('1 Utsläpp'!M33/'6 FV'!M33)*1000</f>
        <v>1.8052521704241835</v>
      </c>
      <c r="N32" s="315">
        <f>('1 Utsläpp'!N33/'6 FV'!N33)*1000</f>
        <v>1.952219995067592</v>
      </c>
      <c r="O32" s="315">
        <f>('1 Utsläpp'!O33/'6 FV'!O33)*1000</f>
        <v>1.6666995480814155</v>
      </c>
      <c r="P32" s="315">
        <f>('1 Utsläpp'!P33/'6 FV'!P33)*1000</f>
        <v>1.5990243264756432</v>
      </c>
      <c r="Q32" s="315">
        <f>('1 Utsläpp'!Q33/'6 FV'!Q33)*1000</f>
        <v>1.6142214347571591</v>
      </c>
      <c r="R32" s="315">
        <f>('1 Utsläpp'!R33/'6 FV'!R33)*1000</f>
        <v>1.740007265861105</v>
      </c>
      <c r="S32" s="315">
        <f>('1 Utsläpp'!S33/'6 FV'!S33)*1000</f>
        <v>1.5008233583025568</v>
      </c>
      <c r="T32" s="315">
        <f>('1 Utsläpp'!T33/'6 FV'!T33)*1000</f>
        <v>1.5063518347761171</v>
      </c>
      <c r="U32" s="315">
        <f>('1 Utsläpp'!U33/'6 FV'!U33)*1000</f>
        <v>1.5279345702736435</v>
      </c>
      <c r="V32" s="315">
        <f>('1 Utsläpp'!V33/'6 FV'!V33)*1000</f>
        <v>1.7077207966393846</v>
      </c>
      <c r="W32" s="315">
        <f>('1 Utsläpp'!W33/'6 FV'!W33)*1000</f>
        <v>1.5114002364455847</v>
      </c>
      <c r="X32" s="315">
        <f>('1 Utsläpp'!X33/'6 FV'!X33)*1000</f>
        <v>1.4372476249725634</v>
      </c>
      <c r="Y32" s="315">
        <f>('1 Utsläpp'!Y33/'6 FV'!Y33)*1000</f>
        <v>1.420274204887642</v>
      </c>
      <c r="Z32" s="315">
        <f>('1 Utsläpp'!Z33/'6 FV'!Z33)*1000</f>
        <v>1.6895762616845187</v>
      </c>
      <c r="AA32" s="315">
        <f>('1 Utsläpp'!AA33/'6 FV'!AA33)*1000</f>
        <v>1.4099174748230898</v>
      </c>
      <c r="AB32" s="315">
        <f>('1 Utsläpp'!AB33/'6 FV'!AB33)*1000</f>
        <v>1.3626854094759144</v>
      </c>
      <c r="AC32" s="315">
        <f>('1 Utsläpp'!AC33/'6 FV'!AC33)*1000</f>
        <v>1.4794070168981359</v>
      </c>
      <c r="AD32" s="315">
        <f>('1 Utsläpp'!AD33/'6 FV'!AD33)*1000</f>
        <v>1.6428498312245485</v>
      </c>
      <c r="AE32" s="315">
        <f>('1 Utsläpp'!AE33/'6 FV'!AE33)*1000</f>
        <v>1.3851116354128641</v>
      </c>
      <c r="AF32" s="315">
        <f>('1 Utsläpp'!AF33/'6 FV'!AF33)*1000</f>
        <v>1.3462893528162228</v>
      </c>
      <c r="AG32" s="315">
        <f>('1 Utsläpp'!AG33/'6 FV'!AG33)*1000</f>
        <v>1.4261193505035274</v>
      </c>
      <c r="AH32" s="315">
        <f>('1 Utsläpp'!AH33/'6 FV'!AH33)*1000</f>
        <v>1.5433627710228344</v>
      </c>
      <c r="AI32" s="315">
        <f>('1 Utsläpp'!AI33/'6 FV'!AI33)*1000</f>
        <v>1.3619577070837821</v>
      </c>
      <c r="AJ32" s="315">
        <f>('1 Utsläpp'!AJ33/'6 FV'!AJ33)*1000</f>
        <v>1.2889508149124205</v>
      </c>
      <c r="AK32" s="315">
        <f>('1 Utsläpp'!AK33/'6 FV'!AK33)*1000</f>
        <v>1.2705540157997719</v>
      </c>
      <c r="AL32" s="315">
        <f>('1 Utsläpp'!AL33/'6 FV'!AL33)*1000</f>
        <v>1.4395465101450138</v>
      </c>
      <c r="AM32" s="315">
        <f>('1 Utsläpp'!AM33/'6 FV'!AM33)*1000</f>
        <v>1.2783339249358643</v>
      </c>
      <c r="AN32" s="315">
        <f>('1 Utsläpp'!AN33/'6 FV'!AN33)*1000</f>
        <v>1.1432296581744137</v>
      </c>
      <c r="AO32" s="315">
        <f>('1 Utsläpp'!AO33/'6 FV'!AO33)*1000</f>
        <v>1.2934532395728013</v>
      </c>
      <c r="AP32" s="315">
        <f>('1 Utsläpp'!AP33/'6 FV'!AP33)*1000</f>
        <v>1.4227594493762208</v>
      </c>
      <c r="AQ32" s="315">
        <f>('1 Utsläpp'!AQ33/'6 FV'!AQ33)*1000</f>
        <v>1.1864959544860758</v>
      </c>
      <c r="AR32" s="315">
        <f>('1 Utsläpp'!AR33/'6 FV'!AR33)*1000</f>
        <v>1.1455252702087872</v>
      </c>
      <c r="AS32" s="315">
        <f>('1 Utsläpp'!AS33/'6 FV'!AS33)*1000</f>
        <v>1.2402635622864464</v>
      </c>
      <c r="AT32" s="315">
        <f>('1 Utsläpp'!AT33/'6 FV'!AT33)*1000</f>
        <v>1.4126444750023035</v>
      </c>
      <c r="AU32" s="315">
        <f>('1 Utsläpp'!AU33/'6 FV'!AU33)*1000</f>
        <v>1.2124596048207541</v>
      </c>
      <c r="AV32" s="315">
        <f>('1 Utsläpp'!AV33/'6 FV'!AV33)*1000</f>
        <v>1.132366623053066</v>
      </c>
      <c r="AW32" s="315">
        <f>('1 Utsläpp'!AW33/'6 FV'!AW33)*1000</f>
        <v>1.1785352499911821</v>
      </c>
      <c r="AX32" s="315">
        <f>('1 Utsläpp'!AX33/'6 FV'!AX33)*1000</f>
        <v>1.3905732004505433</v>
      </c>
      <c r="AY32" s="315">
        <f>('1 Utsläpp'!AY33/'6 FV'!AY33)*1000</f>
        <v>1.144571129966776</v>
      </c>
      <c r="AZ32" s="315">
        <f>('1 Utsläpp'!AZ33/'6 FV'!AZ33)*1000</f>
        <v>1.0850594944133707</v>
      </c>
      <c r="BA32" s="315">
        <f>('1 Utsläpp'!BA33/'6 FV'!BA33)*1000</f>
        <v>1.0656993217667077</v>
      </c>
      <c r="BB32" s="315">
        <f>('1 Utsläpp'!BB33/'6 FV'!BB33)*1000</f>
        <v>1.2712240469869123</v>
      </c>
      <c r="BC32" s="315">
        <f>('1 Utsläpp'!BC33/'6 FV'!BC33)*1000</f>
        <v>1.0940429959619362</v>
      </c>
      <c r="BD32" s="315">
        <f>('1 Utsläpp'!BD33/'6 FV'!BD33)*1000</f>
        <v>0.96805099904433145</v>
      </c>
      <c r="BE32" s="315">
        <f>('1 Utsläpp'!BE33/'6 FV'!BE33)*1000</f>
        <v>1.0572512156318508</v>
      </c>
      <c r="BF32" s="315">
        <f>('1 Utsläpp'!BF33/'6 FV'!BF33)*1000</f>
        <v>1.2144291431457575</v>
      </c>
      <c r="BG32" s="315">
        <f>('1 Utsläpp'!BG33/'6 FV'!BG33)*1000</f>
        <v>0.97198847463622695</v>
      </c>
      <c r="BH32" s="315">
        <f>('1 Utsläpp'!BH33/'6 FV'!BH33)*1000</f>
        <v>0.83684733877872708</v>
      </c>
      <c r="BI32" s="315">
        <f>('1 Utsläpp'!BI33/'6 FV'!BI33)*1000</f>
        <v>0.85169357811832536</v>
      </c>
      <c r="BJ32" s="315">
        <f>('1 Utsläpp'!BJ33/'6 FV'!BJ33)*1000</f>
        <v>1.0649088976242522</v>
      </c>
      <c r="BK32" s="315">
        <f>('1 Utsläpp'!BK33/'6 FV'!BK33)*1000</f>
        <v>0.89234615230813796</v>
      </c>
      <c r="BL32" s="315">
        <f>('1 Utsläpp'!BL33/'6 FV'!BL33)*1000</f>
        <v>0.83677664453522604</v>
      </c>
      <c r="BM32" s="315">
        <f>('1 Utsläpp'!BM33/'6 FV'!BM33)*1000</f>
        <v>0.81378173445690316</v>
      </c>
      <c r="BN32" s="315">
        <f>('1 Utsläpp'!BN33/'6 FV'!BN33)*1000</f>
        <v>0.96541365332243623</v>
      </c>
      <c r="BO32" s="315">
        <f>('1 Utsläpp'!BO33/'6 FV'!BO33)*1000</f>
        <v>0.81232199573668462</v>
      </c>
      <c r="BP32" s="315">
        <f>('1 Utsläpp'!BP33/'6 FV'!BP33)*1000</f>
        <v>0.97431254448478299</v>
      </c>
      <c r="BQ32" s="315">
        <f>('1 Utsläpp'!BQ33/'6 FV'!BQ33)*1000</f>
        <v>1.1375963187237228</v>
      </c>
      <c r="BR32" s="315">
        <f>('1 Utsläpp'!BR33/'6 FV'!BR33)*1000</f>
        <v>1.2625742823514783</v>
      </c>
    </row>
    <row r="33" spans="1:72" s="57" customFormat="1" ht="12.75" x14ac:dyDescent="0.2">
      <c r="A33" s="86">
        <v>29</v>
      </c>
      <c r="B33" s="57" t="s">
        <v>163</v>
      </c>
      <c r="C33" s="86" t="s">
        <v>17</v>
      </c>
      <c r="D33" s="315">
        <f>('1 Utsläpp'!D34/'6 FV'!D34)*1000</f>
        <v>3.2071953033198874</v>
      </c>
      <c r="E33" s="315">
        <f>('1 Utsläpp'!E34/'6 FV'!E34)*1000</f>
        <v>3.1070207571187596</v>
      </c>
      <c r="F33" s="315">
        <f>('1 Utsläpp'!F34/'6 FV'!F34)*1000</f>
        <v>3.8561944941870911</v>
      </c>
      <c r="G33" s="315">
        <f>('1 Utsläpp'!G34/'6 FV'!G34)*1000</f>
        <v>2.9323903606483235</v>
      </c>
      <c r="H33" s="315">
        <f>('1 Utsläpp'!H34/'6 FV'!H34)*1000</f>
        <v>2.7276238812638325</v>
      </c>
      <c r="I33" s="315">
        <f>('1 Utsläpp'!I34/'6 FV'!I34)*1000</f>
        <v>2.5580183214695298</v>
      </c>
      <c r="J33" s="315">
        <f>('1 Utsläpp'!J34/'6 FV'!J34)*1000</f>
        <v>3.3928175403038585</v>
      </c>
      <c r="K33" s="315">
        <f>('1 Utsläpp'!K34/'6 FV'!K34)*1000</f>
        <v>2.5080250497900414</v>
      </c>
      <c r="L33" s="315">
        <f>('1 Utsläpp'!L34/'6 FV'!L34)*1000</f>
        <v>2.9996070754617774</v>
      </c>
      <c r="M33" s="315">
        <f>('1 Utsläpp'!M34/'6 FV'!M34)*1000</f>
        <v>2.6701808694248612</v>
      </c>
      <c r="N33" s="315">
        <f>('1 Utsläpp'!N34/'6 FV'!N34)*1000</f>
        <v>3.4139687984171134</v>
      </c>
      <c r="O33" s="315">
        <f>('1 Utsläpp'!O34/'6 FV'!O34)*1000</f>
        <v>2.590883545408468</v>
      </c>
      <c r="P33" s="315">
        <f>('1 Utsläpp'!P34/'6 FV'!P34)*1000</f>
        <v>2.3800970202941545</v>
      </c>
      <c r="Q33" s="315">
        <f>('1 Utsläpp'!Q34/'6 FV'!Q34)*1000</f>
        <v>2.3439927290953282</v>
      </c>
      <c r="R33" s="315">
        <f>('1 Utsläpp'!R34/'6 FV'!R34)*1000</f>
        <v>2.9686322243887626</v>
      </c>
      <c r="S33" s="315">
        <f>('1 Utsläpp'!S34/'6 FV'!S34)*1000</f>
        <v>2.3068312158921245</v>
      </c>
      <c r="T33" s="315">
        <f>('1 Utsläpp'!T34/'6 FV'!T34)*1000</f>
        <v>2.5906097159138572</v>
      </c>
      <c r="U33" s="315">
        <f>('1 Utsläpp'!U34/'6 FV'!U34)*1000</f>
        <v>2.5973120826717895</v>
      </c>
      <c r="V33" s="315">
        <f>('1 Utsläpp'!V34/'6 FV'!V34)*1000</f>
        <v>3.2310477487892304</v>
      </c>
      <c r="W33" s="315">
        <f>('1 Utsläpp'!W34/'6 FV'!W34)*1000</f>
        <v>2.6801420985930138</v>
      </c>
      <c r="X33" s="315">
        <f>('1 Utsläpp'!X34/'6 FV'!X34)*1000</f>
        <v>2.5056037449891129</v>
      </c>
      <c r="Y33" s="315">
        <f>('1 Utsläpp'!Y34/'6 FV'!Y34)*1000</f>
        <v>2.3646082252538299</v>
      </c>
      <c r="Z33" s="315">
        <f>('1 Utsläpp'!Z34/'6 FV'!Z34)*1000</f>
        <v>2.8449281375570812</v>
      </c>
      <c r="AA33" s="315">
        <f>('1 Utsläpp'!AA34/'6 FV'!AA34)*1000</f>
        <v>2.2435140212995033</v>
      </c>
      <c r="AB33" s="315">
        <f>('1 Utsläpp'!AB34/'6 FV'!AB34)*1000</f>
        <v>2.3944705075900385</v>
      </c>
      <c r="AC33" s="315">
        <f>('1 Utsläpp'!AC34/'6 FV'!AC34)*1000</f>
        <v>2.4106080747991818</v>
      </c>
      <c r="AD33" s="315">
        <f>('1 Utsläpp'!AD34/'6 FV'!AD34)*1000</f>
        <v>2.8457100110550271</v>
      </c>
      <c r="AE33" s="315">
        <f>('1 Utsläpp'!AE34/'6 FV'!AE34)*1000</f>
        <v>2.2790119245931746</v>
      </c>
      <c r="AF33" s="315">
        <f>('1 Utsläpp'!AF34/'6 FV'!AF34)*1000</f>
        <v>2.2587661815629749</v>
      </c>
      <c r="AG33" s="315">
        <f>('1 Utsläpp'!AG34/'6 FV'!AG34)*1000</f>
        <v>2.3858667877863966</v>
      </c>
      <c r="AH33" s="315">
        <f>('1 Utsläpp'!AH34/'6 FV'!AH34)*1000</f>
        <v>2.8495668346132108</v>
      </c>
      <c r="AI33" s="315">
        <f>('1 Utsläpp'!AI34/'6 FV'!AI34)*1000</f>
        <v>2.3120927177566535</v>
      </c>
      <c r="AJ33" s="315">
        <f>('1 Utsläpp'!AJ34/'6 FV'!AJ34)*1000</f>
        <v>2.0587779030463804</v>
      </c>
      <c r="AK33" s="315">
        <f>('1 Utsläpp'!AK34/'6 FV'!AK34)*1000</f>
        <v>1.8936602190546845</v>
      </c>
      <c r="AL33" s="315">
        <f>('1 Utsläpp'!AL34/'6 FV'!AL34)*1000</f>
        <v>2.2970718579992995</v>
      </c>
      <c r="AM33" s="315">
        <f>('1 Utsläpp'!AM34/'6 FV'!AM34)*1000</f>
        <v>1.8108288258081511</v>
      </c>
      <c r="AN33" s="315">
        <f>('1 Utsläpp'!AN34/'6 FV'!AN34)*1000</f>
        <v>2.4124508693363365</v>
      </c>
      <c r="AO33" s="315">
        <f>('1 Utsläpp'!AO34/'6 FV'!AO34)*1000</f>
        <v>2.411982966651073</v>
      </c>
      <c r="AP33" s="315">
        <f>('1 Utsläpp'!AP34/'6 FV'!AP34)*1000</f>
        <v>2.8849572867221349</v>
      </c>
      <c r="AQ33" s="315">
        <f>('1 Utsläpp'!AQ34/'6 FV'!AQ34)*1000</f>
        <v>2.2714146597430207</v>
      </c>
      <c r="AR33" s="315">
        <f>('1 Utsläpp'!AR34/'6 FV'!AR34)*1000</f>
        <v>1.918339315291959</v>
      </c>
      <c r="AS33" s="315">
        <f>('1 Utsläpp'!AS34/'6 FV'!AS34)*1000</f>
        <v>1.9002649604102098</v>
      </c>
      <c r="AT33" s="315">
        <f>('1 Utsläpp'!AT34/'6 FV'!AT34)*1000</f>
        <v>2.3627622842248059</v>
      </c>
      <c r="AU33" s="315">
        <f>('1 Utsläpp'!AU34/'6 FV'!AU34)*1000</f>
        <v>1.8413275125743802</v>
      </c>
      <c r="AV33" s="315">
        <f>('1 Utsläpp'!AV34/'6 FV'!AV34)*1000</f>
        <v>1.8092661827795586</v>
      </c>
      <c r="AW33" s="315">
        <f>('1 Utsläpp'!AW34/'6 FV'!AW34)*1000</f>
        <v>1.7652643645199075</v>
      </c>
      <c r="AX33" s="315">
        <f>('1 Utsläpp'!AX34/'6 FV'!AX34)*1000</f>
        <v>2.1378754229337646</v>
      </c>
      <c r="AY33" s="315">
        <f>('1 Utsläpp'!AY34/'6 FV'!AY34)*1000</f>
        <v>1.7356983266547321</v>
      </c>
      <c r="AZ33" s="315">
        <f>('1 Utsläpp'!AZ34/'6 FV'!AZ34)*1000</f>
        <v>1.6878143474465832</v>
      </c>
      <c r="BA33" s="315">
        <f>('1 Utsläpp'!BA34/'6 FV'!BA34)*1000</f>
        <v>1.8550440695071404</v>
      </c>
      <c r="BB33" s="315">
        <f>('1 Utsläpp'!BB34/'6 FV'!BB34)*1000</f>
        <v>2.0692329847912059</v>
      </c>
      <c r="BC33" s="315">
        <f>('1 Utsläpp'!BC34/'6 FV'!BC34)*1000</f>
        <v>1.6228363744240257</v>
      </c>
      <c r="BD33" s="315">
        <f>('1 Utsläpp'!BD34/'6 FV'!BD34)*1000</f>
        <v>1.5152219029552736</v>
      </c>
      <c r="BE33" s="315">
        <f>('1 Utsläpp'!BE34/'6 FV'!BE34)*1000</f>
        <v>1.3948603436828584</v>
      </c>
      <c r="BF33" s="315">
        <f>('1 Utsläpp'!BF34/'6 FV'!BF34)*1000</f>
        <v>1.7850177256451505</v>
      </c>
      <c r="BG33" s="315">
        <f>('1 Utsläpp'!BG34/'6 FV'!BG34)*1000</f>
        <v>1.3453152633378735</v>
      </c>
      <c r="BH33" s="315">
        <f>('1 Utsläpp'!BH34/'6 FV'!BH34)*1000</f>
        <v>1.2737029288633153</v>
      </c>
      <c r="BI33" s="315">
        <f>('1 Utsläpp'!BI34/'6 FV'!BI34)*1000</f>
        <v>1.3794120381441715</v>
      </c>
      <c r="BJ33" s="315">
        <f>('1 Utsläpp'!BJ34/'6 FV'!BJ34)*1000</f>
        <v>1.7237524951352772</v>
      </c>
      <c r="BK33" s="315">
        <f>('1 Utsläpp'!BK34/'6 FV'!BK34)*1000</f>
        <v>1.3936205004772575</v>
      </c>
      <c r="BL33" s="315">
        <f>('1 Utsläpp'!BL34/'6 FV'!BL34)*1000</f>
        <v>1.3671235116424925</v>
      </c>
      <c r="BM33" s="315">
        <f>('1 Utsläpp'!BM34/'6 FV'!BM34)*1000</f>
        <v>1.4384366701836693</v>
      </c>
      <c r="BN33" s="315">
        <f>('1 Utsläpp'!BN34/'6 FV'!BN34)*1000</f>
        <v>1.7465994248009735</v>
      </c>
      <c r="BO33" s="315">
        <f>('1 Utsläpp'!BO34/'6 FV'!BO34)*1000</f>
        <v>1.4706721683052073</v>
      </c>
      <c r="BP33" s="315">
        <f>('1 Utsläpp'!BP34/'6 FV'!BP34)*1000</f>
        <v>1.4877880904933072</v>
      </c>
      <c r="BQ33" s="315">
        <f>('1 Utsläpp'!BQ34/'6 FV'!BQ34)*1000</f>
        <v>1.4572349777489522</v>
      </c>
      <c r="BR33" s="315">
        <f>('1 Utsläpp'!BR34/'6 FV'!BR34)*1000</f>
        <v>1.7368510151156602</v>
      </c>
    </row>
    <row r="34" spans="1:72" s="57" customFormat="1" ht="12.75" x14ac:dyDescent="0.2">
      <c r="A34" s="86">
        <v>30</v>
      </c>
      <c r="B34" s="57" t="s">
        <v>164</v>
      </c>
      <c r="C34" s="86" t="s">
        <v>18</v>
      </c>
      <c r="D34" s="315">
        <f>('1 Utsläpp'!D35/'6 FV'!D35)*1000</f>
        <v>0.6906264558123858</v>
      </c>
      <c r="E34" s="315">
        <f>('1 Utsläpp'!E35/'6 FV'!E35)*1000</f>
        <v>0.72411983271107216</v>
      </c>
      <c r="F34" s="315">
        <f>('1 Utsläpp'!F35/'6 FV'!F35)*1000</f>
        <v>0.71425255120872821</v>
      </c>
      <c r="G34" s="315">
        <f>('1 Utsläpp'!G35/'6 FV'!G35)*1000</f>
        <v>0.67106250706235571</v>
      </c>
      <c r="H34" s="315">
        <f>('1 Utsläpp'!H35/'6 FV'!H35)*1000</f>
        <v>0.66497686314457882</v>
      </c>
      <c r="I34" s="315">
        <f>('1 Utsläpp'!I35/'6 FV'!I35)*1000</f>
        <v>0.66700325223157853</v>
      </c>
      <c r="J34" s="315">
        <f>('1 Utsläpp'!J35/'6 FV'!J35)*1000</f>
        <v>0.69542536060991278</v>
      </c>
      <c r="K34" s="315">
        <f>('1 Utsläpp'!K35/'6 FV'!K35)*1000</f>
        <v>0.62759984408330194</v>
      </c>
      <c r="L34" s="315">
        <f>('1 Utsläpp'!L35/'6 FV'!L35)*1000</f>
        <v>0.61628739269321253</v>
      </c>
      <c r="M34" s="315">
        <f>('1 Utsläpp'!M35/'6 FV'!M35)*1000</f>
        <v>0.62071390532228221</v>
      </c>
      <c r="N34" s="315">
        <f>('1 Utsläpp'!N35/'6 FV'!N35)*1000</f>
        <v>0.62861469172171724</v>
      </c>
      <c r="O34" s="315">
        <f>('1 Utsläpp'!O35/'6 FV'!O35)*1000</f>
        <v>0.60923077854922436</v>
      </c>
      <c r="P34" s="315">
        <f>('1 Utsläpp'!P35/'6 FV'!P35)*1000</f>
        <v>0.61335255983964765</v>
      </c>
      <c r="Q34" s="315">
        <f>('1 Utsläpp'!Q35/'6 FV'!Q35)*1000</f>
        <v>0.60197690981744956</v>
      </c>
      <c r="R34" s="315">
        <f>('1 Utsläpp'!R35/'6 FV'!R35)*1000</f>
        <v>0.59998381333854633</v>
      </c>
      <c r="S34" s="315">
        <f>('1 Utsläpp'!S35/'6 FV'!S35)*1000</f>
        <v>0.56431892319751076</v>
      </c>
      <c r="T34" s="315">
        <f>('1 Utsläpp'!T35/'6 FV'!T35)*1000</f>
        <v>0.54390008584856142</v>
      </c>
      <c r="U34" s="315">
        <f>('1 Utsläpp'!U35/'6 FV'!U35)*1000</f>
        <v>0.53971505256304242</v>
      </c>
      <c r="V34" s="315">
        <f>('1 Utsläpp'!V35/'6 FV'!V35)*1000</f>
        <v>0.56299443521818504</v>
      </c>
      <c r="W34" s="315">
        <f>('1 Utsläpp'!W35/'6 FV'!W35)*1000</f>
        <v>0.54173360225470657</v>
      </c>
      <c r="X34" s="315">
        <f>('1 Utsläpp'!X35/'6 FV'!X35)*1000</f>
        <v>0.51509847412229859</v>
      </c>
      <c r="Y34" s="315">
        <f>('1 Utsläpp'!Y35/'6 FV'!Y35)*1000</f>
        <v>0.52141399278559319</v>
      </c>
      <c r="Z34" s="315">
        <f>('1 Utsläpp'!Z35/'6 FV'!Z35)*1000</f>
        <v>0.52464830908623483</v>
      </c>
      <c r="AA34" s="315">
        <f>('1 Utsläpp'!AA35/'6 FV'!AA35)*1000</f>
        <v>0.49141460507504792</v>
      </c>
      <c r="AB34" s="315">
        <f>('1 Utsläpp'!AB35/'6 FV'!AB35)*1000</f>
        <v>0.47599427826718166</v>
      </c>
      <c r="AC34" s="315">
        <f>('1 Utsläpp'!AC35/'6 FV'!AC35)*1000</f>
        <v>0.50161484848059068</v>
      </c>
      <c r="AD34" s="315">
        <f>('1 Utsläpp'!AD35/'6 FV'!AD35)*1000</f>
        <v>0.48635076878987077</v>
      </c>
      <c r="AE34" s="315">
        <f>('1 Utsläpp'!AE35/'6 FV'!AE35)*1000</f>
        <v>0.46626936900353017</v>
      </c>
      <c r="AF34" s="315">
        <f>('1 Utsläpp'!AF35/'6 FV'!AF35)*1000</f>
        <v>0.47447147326491923</v>
      </c>
      <c r="AG34" s="315">
        <f>('1 Utsläpp'!AG35/'6 FV'!AG35)*1000</f>
        <v>0.48380270503069039</v>
      </c>
      <c r="AH34" s="315">
        <f>('1 Utsläpp'!AH35/'6 FV'!AH35)*1000</f>
        <v>0.48927449246789234</v>
      </c>
      <c r="AI34" s="315">
        <f>('1 Utsläpp'!AI35/'6 FV'!AI35)*1000</f>
        <v>0.45778426957417634</v>
      </c>
      <c r="AJ34" s="315">
        <f>('1 Utsläpp'!AJ35/'6 FV'!AJ35)*1000</f>
        <v>0.42974622389245604</v>
      </c>
      <c r="AK34" s="315">
        <f>('1 Utsläpp'!AK35/'6 FV'!AK35)*1000</f>
        <v>0.42373135556233871</v>
      </c>
      <c r="AL34" s="315">
        <f>('1 Utsläpp'!AL35/'6 FV'!AL35)*1000</f>
        <v>0.44154171848713991</v>
      </c>
      <c r="AM34" s="315">
        <f>('1 Utsläpp'!AM35/'6 FV'!AM35)*1000</f>
        <v>0.44679000434318639</v>
      </c>
      <c r="AN34" s="315">
        <f>('1 Utsläpp'!AN35/'6 FV'!AN35)*1000</f>
        <v>0.40937912081538741</v>
      </c>
      <c r="AO34" s="315">
        <f>('1 Utsläpp'!AO35/'6 FV'!AO35)*1000</f>
        <v>0.45625498150453664</v>
      </c>
      <c r="AP34" s="315">
        <f>('1 Utsläpp'!AP35/'6 FV'!AP35)*1000</f>
        <v>0.46797038229104743</v>
      </c>
      <c r="AQ34" s="315">
        <f>('1 Utsläpp'!AQ35/'6 FV'!AQ35)*1000</f>
        <v>0.45111902321805902</v>
      </c>
      <c r="AR34" s="315">
        <f>('1 Utsläpp'!AR35/'6 FV'!AR35)*1000</f>
        <v>0.42488541064138197</v>
      </c>
      <c r="AS34" s="315">
        <f>('1 Utsläpp'!AS35/'6 FV'!AS35)*1000</f>
        <v>0.45074486267664488</v>
      </c>
      <c r="AT34" s="315">
        <f>('1 Utsläpp'!AT35/'6 FV'!AT35)*1000</f>
        <v>0.47138337980748518</v>
      </c>
      <c r="AU34" s="315">
        <f>('1 Utsläpp'!AU35/'6 FV'!AU35)*1000</f>
        <v>0.44859021876240024</v>
      </c>
      <c r="AV34" s="315">
        <f>('1 Utsläpp'!AV35/'6 FV'!AV35)*1000</f>
        <v>0.40420093983813948</v>
      </c>
      <c r="AW34" s="315">
        <f>('1 Utsläpp'!AW35/'6 FV'!AW35)*1000</f>
        <v>0.4446281183703033</v>
      </c>
      <c r="AX34" s="315">
        <f>('1 Utsläpp'!AX35/'6 FV'!AX35)*1000</f>
        <v>0.45573999376673119</v>
      </c>
      <c r="AY34" s="315">
        <f>('1 Utsläpp'!AY35/'6 FV'!AY35)*1000</f>
        <v>0.42531991619632831</v>
      </c>
      <c r="AZ34" s="315">
        <f>('1 Utsläpp'!AZ35/'6 FV'!AZ35)*1000</f>
        <v>0.40124283502464286</v>
      </c>
      <c r="BA34" s="315">
        <f>('1 Utsläpp'!BA35/'6 FV'!BA35)*1000</f>
        <v>0.40608038625062853</v>
      </c>
      <c r="BB34" s="315">
        <f>('1 Utsläpp'!BB35/'6 FV'!BB35)*1000</f>
        <v>0.4448250215828275</v>
      </c>
      <c r="BC34" s="315">
        <f>('1 Utsläpp'!BC35/'6 FV'!BC35)*1000</f>
        <v>0.40853263794886674</v>
      </c>
      <c r="BD34" s="315">
        <f>('1 Utsläpp'!BD35/'6 FV'!BD35)*1000</f>
        <v>0.37847118827787379</v>
      </c>
      <c r="BE34" s="315">
        <f>('1 Utsläpp'!BE35/'6 FV'!BE35)*1000</f>
        <v>0.41725629309010315</v>
      </c>
      <c r="BF34" s="315">
        <f>('1 Utsläpp'!BF35/'6 FV'!BF35)*1000</f>
        <v>0.43528852891772113</v>
      </c>
      <c r="BG34" s="315">
        <f>('1 Utsläpp'!BG35/'6 FV'!BG35)*1000</f>
        <v>0.38331940203317116</v>
      </c>
      <c r="BH34" s="315">
        <f>('1 Utsläpp'!BH35/'6 FV'!BH35)*1000</f>
        <v>0.3443676876154822</v>
      </c>
      <c r="BI34" s="315">
        <f>('1 Utsläpp'!BI35/'6 FV'!BI35)*1000</f>
        <v>0.36571275307935069</v>
      </c>
      <c r="BJ34" s="315">
        <f>('1 Utsläpp'!BJ35/'6 FV'!BJ35)*1000</f>
        <v>0.39700879854035848</v>
      </c>
      <c r="BK34" s="315">
        <f>('1 Utsläpp'!BK35/'6 FV'!BK35)*1000</f>
        <v>0.38851296659111545</v>
      </c>
      <c r="BL34" s="315">
        <f>('1 Utsläpp'!BL35/'6 FV'!BL35)*1000</f>
        <v>0.34998989949307435</v>
      </c>
      <c r="BM34" s="315">
        <f>('1 Utsläpp'!BM35/'6 FV'!BM35)*1000</f>
        <v>0.37498304725641846</v>
      </c>
      <c r="BN34" s="315">
        <f>('1 Utsläpp'!BN35/'6 FV'!BN35)*1000</f>
        <v>0.3761525348246566</v>
      </c>
      <c r="BO34" s="315">
        <f>('1 Utsläpp'!BO35/'6 FV'!BO35)*1000</f>
        <v>0.35867423699626394</v>
      </c>
      <c r="BP34" s="315">
        <f>('1 Utsläpp'!BP35/'6 FV'!BP35)*1000</f>
        <v>0.39624776632795106</v>
      </c>
      <c r="BQ34" s="315">
        <f>('1 Utsläpp'!BQ35/'6 FV'!BQ35)*1000</f>
        <v>0.42248097639012783</v>
      </c>
      <c r="BR34" s="315">
        <f>('1 Utsläpp'!BR35/'6 FV'!BR35)*1000</f>
        <v>0.42550048642152954</v>
      </c>
    </row>
    <row r="35" spans="1:72" s="57" customFormat="1" ht="12.75" x14ac:dyDescent="0.2">
      <c r="A35" s="86">
        <v>31</v>
      </c>
      <c r="B35" s="57" t="s">
        <v>165</v>
      </c>
      <c r="C35" s="86" t="s">
        <v>19</v>
      </c>
      <c r="D35" s="315">
        <f>('1 Utsläpp'!D36/'6 FV'!D36)*1000</f>
        <v>2.2825400228361503</v>
      </c>
      <c r="E35" s="315">
        <f>('1 Utsläpp'!E36/'6 FV'!E36)*1000</f>
        <v>2.3979341524119899</v>
      </c>
      <c r="F35" s="315">
        <f>('1 Utsläpp'!F36/'6 FV'!F36)*1000</f>
        <v>2.3298836038983053</v>
      </c>
      <c r="G35" s="315">
        <f>('1 Utsläpp'!G36/'6 FV'!G36)*1000</f>
        <v>1.9923441022039958</v>
      </c>
      <c r="H35" s="315">
        <f>('1 Utsläpp'!H36/'6 FV'!H36)*1000</f>
        <v>2.2689797323088796</v>
      </c>
      <c r="I35" s="315">
        <f>('1 Utsläpp'!I36/'6 FV'!I36)*1000</f>
        <v>2.4053070475254485</v>
      </c>
      <c r="J35" s="315">
        <f>('1 Utsläpp'!J36/'6 FV'!J36)*1000</f>
        <v>2.5872139679133168</v>
      </c>
      <c r="K35" s="315">
        <f>('1 Utsläpp'!K36/'6 FV'!K36)*1000</f>
        <v>2.1074398805624193</v>
      </c>
      <c r="L35" s="315">
        <f>('1 Utsläpp'!L36/'6 FV'!L36)*1000</f>
        <v>2.1994890998417924</v>
      </c>
      <c r="M35" s="315">
        <f>('1 Utsläpp'!M36/'6 FV'!M36)*1000</f>
        <v>2.2787681731512186</v>
      </c>
      <c r="N35" s="315">
        <f>('1 Utsläpp'!N36/'6 FV'!N36)*1000</f>
        <v>2.4558318002623749</v>
      </c>
      <c r="O35" s="315">
        <f>('1 Utsläpp'!O36/'6 FV'!O36)*1000</f>
        <v>2.1996226202355418</v>
      </c>
      <c r="P35" s="315">
        <f>('1 Utsläpp'!P36/'6 FV'!P36)*1000</f>
        <v>2.2389750011472196</v>
      </c>
      <c r="Q35" s="315">
        <f>('1 Utsläpp'!Q36/'6 FV'!Q36)*1000</f>
        <v>2.325272239145566</v>
      </c>
      <c r="R35" s="315">
        <f>('1 Utsläpp'!R36/'6 FV'!R36)*1000</f>
        <v>2.4577226517982527</v>
      </c>
      <c r="S35" s="315">
        <f>('1 Utsläpp'!S36/'6 FV'!S36)*1000</f>
        <v>2.1712215083613273</v>
      </c>
      <c r="T35" s="315">
        <f>('1 Utsläpp'!T36/'6 FV'!T36)*1000</f>
        <v>2.3102521431941407</v>
      </c>
      <c r="U35" s="315">
        <f>('1 Utsläpp'!U36/'6 FV'!U36)*1000</f>
        <v>2.2132346708203894</v>
      </c>
      <c r="V35" s="315">
        <f>('1 Utsläpp'!V36/'6 FV'!V36)*1000</f>
        <v>2.4790745281878581</v>
      </c>
      <c r="W35" s="315">
        <f>('1 Utsläpp'!W36/'6 FV'!W36)*1000</f>
        <v>2.1194808836402985</v>
      </c>
      <c r="X35" s="315">
        <f>('1 Utsläpp'!X36/'6 FV'!X36)*1000</f>
        <v>2.2162121362573211</v>
      </c>
      <c r="Y35" s="315">
        <f>('1 Utsläpp'!Y36/'6 FV'!Y36)*1000</f>
        <v>2.1800919075887424</v>
      </c>
      <c r="Z35" s="315">
        <f>('1 Utsläpp'!Z36/'6 FV'!Z36)*1000</f>
        <v>2.3860909529841474</v>
      </c>
      <c r="AA35" s="315">
        <f>('1 Utsläpp'!AA36/'6 FV'!AA36)*1000</f>
        <v>2.0401941941145454</v>
      </c>
      <c r="AB35" s="315">
        <f>('1 Utsläpp'!AB36/'6 FV'!AB36)*1000</f>
        <v>2.0757847752741916</v>
      </c>
      <c r="AC35" s="315">
        <f>('1 Utsläpp'!AC36/'6 FV'!AC36)*1000</f>
        <v>2.1653475573326548</v>
      </c>
      <c r="AD35" s="315">
        <f>('1 Utsläpp'!AD36/'6 FV'!AD36)*1000</f>
        <v>2.3831550233463674</v>
      </c>
      <c r="AE35" s="315">
        <f>('1 Utsläpp'!AE36/'6 FV'!AE36)*1000</f>
        <v>2.0479506025333221</v>
      </c>
      <c r="AF35" s="315">
        <f>('1 Utsläpp'!AF36/'6 FV'!AF36)*1000</f>
        <v>2.1029110085553206</v>
      </c>
      <c r="AG35" s="315">
        <f>('1 Utsläpp'!AG36/'6 FV'!AG36)*1000</f>
        <v>2.0652705643100897</v>
      </c>
      <c r="AH35" s="315">
        <f>('1 Utsläpp'!AH36/'6 FV'!AH36)*1000</f>
        <v>2.279642374162747</v>
      </c>
      <c r="AI35" s="315">
        <f>('1 Utsläpp'!AI36/'6 FV'!AI36)*1000</f>
        <v>1.9496277156903903</v>
      </c>
      <c r="AJ35" s="315">
        <f>('1 Utsläpp'!AJ36/'6 FV'!AJ36)*1000</f>
        <v>1.8160120488888902</v>
      </c>
      <c r="AK35" s="315">
        <f>('1 Utsläpp'!AK36/'6 FV'!AK36)*1000</f>
        <v>1.9077014426730536</v>
      </c>
      <c r="AL35" s="315">
        <f>('1 Utsläpp'!AL36/'6 FV'!AL36)*1000</f>
        <v>2.1099069464563076</v>
      </c>
      <c r="AM35" s="315">
        <f>('1 Utsläpp'!AM36/'6 FV'!AM36)*1000</f>
        <v>1.7820138213545385</v>
      </c>
      <c r="AN35" s="315">
        <f>('1 Utsläpp'!AN36/'6 FV'!AN36)*1000</f>
        <v>1.7115177767984358</v>
      </c>
      <c r="AO35" s="315">
        <f>('1 Utsläpp'!AO36/'6 FV'!AO36)*1000</f>
        <v>1.9089157275736952</v>
      </c>
      <c r="AP35" s="315">
        <f>('1 Utsläpp'!AP36/'6 FV'!AP36)*1000</f>
        <v>2.0202818386203649</v>
      </c>
      <c r="AQ35" s="315">
        <f>('1 Utsläpp'!AQ36/'6 FV'!AQ36)*1000</f>
        <v>1.6851586892556871</v>
      </c>
      <c r="AR35" s="315">
        <f>('1 Utsläpp'!AR36/'6 FV'!AR36)*1000</f>
        <v>1.5767519518557651</v>
      </c>
      <c r="AS35" s="315">
        <f>('1 Utsläpp'!AS36/'6 FV'!AS36)*1000</f>
        <v>1.7721103320219085</v>
      </c>
      <c r="AT35" s="315">
        <f>('1 Utsläpp'!AT36/'6 FV'!AT36)*1000</f>
        <v>1.9505240822875811</v>
      </c>
      <c r="AU35" s="315">
        <f>('1 Utsläpp'!AU36/'6 FV'!AU36)*1000</f>
        <v>1.6080020394326469</v>
      </c>
      <c r="AV35" s="315">
        <f>('1 Utsläpp'!AV36/'6 FV'!AV36)*1000</f>
        <v>1.5251850462259688</v>
      </c>
      <c r="AW35" s="315">
        <f>('1 Utsläpp'!AW36/'6 FV'!AW36)*1000</f>
        <v>1.6882571301109146</v>
      </c>
      <c r="AX35" s="315">
        <f>('1 Utsläpp'!AX36/'6 FV'!AX36)*1000</f>
        <v>1.8629247616971081</v>
      </c>
      <c r="AY35" s="315">
        <f>('1 Utsläpp'!AY36/'6 FV'!AY36)*1000</f>
        <v>1.5752159729114521</v>
      </c>
      <c r="AZ35" s="315">
        <f>('1 Utsläpp'!AZ36/'6 FV'!AZ36)*1000</f>
        <v>1.5213344852038242</v>
      </c>
      <c r="BA35" s="315">
        <f>('1 Utsläpp'!BA36/'6 FV'!BA36)*1000</f>
        <v>1.7789427198779062</v>
      </c>
      <c r="BB35" s="315">
        <f>('1 Utsläpp'!BB36/'6 FV'!BB36)*1000</f>
        <v>2.0370874987923484</v>
      </c>
      <c r="BC35" s="315">
        <f>('1 Utsläpp'!BC36/'6 FV'!BC36)*1000</f>
        <v>1.8168617218241647</v>
      </c>
      <c r="BD35" s="315">
        <f>('1 Utsläpp'!BD36/'6 FV'!BD36)*1000</f>
        <v>1.6505188402642759</v>
      </c>
      <c r="BE35" s="315">
        <f>('1 Utsläpp'!BE36/'6 FV'!BE36)*1000</f>
        <v>1.8201750341497265</v>
      </c>
      <c r="BF35" s="315">
        <f>('1 Utsläpp'!BF36/'6 FV'!BF36)*1000</f>
        <v>1.9325881104862939</v>
      </c>
      <c r="BG35" s="315">
        <f>('1 Utsläpp'!BG36/'6 FV'!BG36)*1000</f>
        <v>1.5213770721486963</v>
      </c>
      <c r="BH35" s="315">
        <f>('1 Utsläpp'!BH36/'6 FV'!BH36)*1000</f>
        <v>1.5173372655036113</v>
      </c>
      <c r="BI35" s="315">
        <f>('1 Utsläpp'!BI36/'6 FV'!BI36)*1000</f>
        <v>1.4675800283798903</v>
      </c>
      <c r="BJ35" s="315">
        <f>('1 Utsläpp'!BJ36/'6 FV'!BJ36)*1000</f>
        <v>1.63601396297016</v>
      </c>
      <c r="BK35" s="315">
        <f>('1 Utsläpp'!BK36/'6 FV'!BK36)*1000</f>
        <v>1.4495369329113514</v>
      </c>
      <c r="BL35" s="315">
        <f>('1 Utsläpp'!BL36/'6 FV'!BL36)*1000</f>
        <v>1.3600737644588954</v>
      </c>
      <c r="BM35" s="315">
        <f>('1 Utsläpp'!BM36/'6 FV'!BM36)*1000</f>
        <v>1.3652033565879353</v>
      </c>
      <c r="BN35" s="315">
        <f>('1 Utsläpp'!BN36/'6 FV'!BN36)*1000</f>
        <v>1.4098933097415052</v>
      </c>
      <c r="BO35" s="315">
        <f>('1 Utsläpp'!BO36/'6 FV'!BO36)*1000</f>
        <v>1.2832841355810058</v>
      </c>
      <c r="BP35" s="315">
        <f>('1 Utsläpp'!BP36/'6 FV'!BP36)*1000</f>
        <v>1.6367094088645033</v>
      </c>
      <c r="BQ35" s="315">
        <f>('1 Utsläpp'!BQ36/'6 FV'!BQ36)*1000</f>
        <v>1.5710735129797446</v>
      </c>
      <c r="BR35" s="315">
        <f>('1 Utsläpp'!BR36/'6 FV'!BR36)*1000</f>
        <v>1.6705350567968378</v>
      </c>
    </row>
    <row r="36" spans="1:72" s="57" customFormat="1" ht="12.75" x14ac:dyDescent="0.2">
      <c r="A36" s="86">
        <v>32</v>
      </c>
      <c r="B36" s="57" t="s">
        <v>166</v>
      </c>
      <c r="C36" s="86" t="s">
        <v>20</v>
      </c>
      <c r="D36" s="315">
        <f>('1 Utsläpp'!D37/'6 FV'!D37)*1000</f>
        <v>3.9186053219112083</v>
      </c>
      <c r="E36" s="315">
        <f>('1 Utsläpp'!E37/'6 FV'!E37)*1000</f>
        <v>4.1221552688111487</v>
      </c>
      <c r="F36" s="315">
        <f>('1 Utsläpp'!F37/'6 FV'!F37)*1000</f>
        <v>4.1540878540389725</v>
      </c>
      <c r="G36" s="315">
        <f>('1 Utsläpp'!G37/'6 FV'!G37)*1000</f>
        <v>3.4628188494710712</v>
      </c>
      <c r="H36" s="315">
        <f>('1 Utsläpp'!H37/'6 FV'!H37)*1000</f>
        <v>3.6241559055274233</v>
      </c>
      <c r="I36" s="315">
        <f>('1 Utsläpp'!I37/'6 FV'!I37)*1000</f>
        <v>3.9812784021219128</v>
      </c>
      <c r="J36" s="315">
        <f>('1 Utsläpp'!J37/'6 FV'!J37)*1000</f>
        <v>4.395265432709448</v>
      </c>
      <c r="K36" s="315">
        <f>('1 Utsläpp'!K37/'6 FV'!K37)*1000</f>
        <v>3.5491684171655118</v>
      </c>
      <c r="L36" s="315">
        <f>('1 Utsläpp'!L37/'6 FV'!L37)*1000</f>
        <v>4.1638142653405472</v>
      </c>
      <c r="M36" s="315">
        <f>('1 Utsläpp'!M37/'6 FV'!M37)*1000</f>
        <v>3.914940519962578</v>
      </c>
      <c r="N36" s="315">
        <f>('1 Utsläpp'!N37/'6 FV'!N37)*1000</f>
        <v>4.1618962522498917</v>
      </c>
      <c r="O36" s="315">
        <f>('1 Utsläpp'!O37/'6 FV'!O37)*1000</f>
        <v>3.6668528994239673</v>
      </c>
      <c r="P36" s="315">
        <f>('1 Utsläpp'!P37/'6 FV'!P37)*1000</f>
        <v>4.2774339524826051</v>
      </c>
      <c r="Q36" s="315">
        <f>('1 Utsläpp'!Q37/'6 FV'!Q37)*1000</f>
        <v>4.0549163251671665</v>
      </c>
      <c r="R36" s="315">
        <f>('1 Utsläpp'!R37/'6 FV'!R37)*1000</f>
        <v>4.0957770429868958</v>
      </c>
      <c r="S36" s="315">
        <f>('1 Utsläpp'!S37/'6 FV'!S37)*1000</f>
        <v>3.5405499859328122</v>
      </c>
      <c r="T36" s="315">
        <f>('1 Utsläpp'!T37/'6 FV'!T37)*1000</f>
        <v>3.8604427361494693</v>
      </c>
      <c r="U36" s="315">
        <f>('1 Utsläpp'!U37/'6 FV'!U37)*1000</f>
        <v>3.4329143765872838</v>
      </c>
      <c r="V36" s="315">
        <f>('1 Utsläpp'!V37/'6 FV'!V37)*1000</f>
        <v>3.8667328798872878</v>
      </c>
      <c r="W36" s="315">
        <f>('1 Utsläpp'!W37/'6 FV'!W37)*1000</f>
        <v>3.3004167723995623</v>
      </c>
      <c r="X36" s="315">
        <f>('1 Utsläpp'!X37/'6 FV'!X37)*1000</f>
        <v>3.9325616311452709</v>
      </c>
      <c r="Y36" s="315">
        <f>('1 Utsläpp'!Y37/'6 FV'!Y37)*1000</f>
        <v>3.405883583367852</v>
      </c>
      <c r="Z36" s="315">
        <f>('1 Utsläpp'!Z37/'6 FV'!Z37)*1000</f>
        <v>3.6947790146184012</v>
      </c>
      <c r="AA36" s="315">
        <f>('1 Utsläpp'!AA37/'6 FV'!AA37)*1000</f>
        <v>3.0891378757462844</v>
      </c>
      <c r="AB36" s="315">
        <f>('1 Utsläpp'!AB37/'6 FV'!AB37)*1000</f>
        <v>3.7043606544709338</v>
      </c>
      <c r="AC36" s="315">
        <f>('1 Utsläpp'!AC37/'6 FV'!AC37)*1000</f>
        <v>3.346205045994934</v>
      </c>
      <c r="AD36" s="315">
        <f>('1 Utsläpp'!AD37/'6 FV'!AD37)*1000</f>
        <v>3.7184565884786145</v>
      </c>
      <c r="AE36" s="315">
        <f>('1 Utsläpp'!AE37/'6 FV'!AE37)*1000</f>
        <v>3.0344575609574651</v>
      </c>
      <c r="AF36" s="315">
        <f>('1 Utsläpp'!AF37/'6 FV'!AF37)*1000</f>
        <v>3.5266163355596349</v>
      </c>
      <c r="AG36" s="315">
        <f>('1 Utsläpp'!AG37/'6 FV'!AG37)*1000</f>
        <v>3.0680456934656499</v>
      </c>
      <c r="AH36" s="315">
        <f>('1 Utsläpp'!AH37/'6 FV'!AH37)*1000</f>
        <v>3.5338240467978244</v>
      </c>
      <c r="AI36" s="315">
        <f>('1 Utsläpp'!AI37/'6 FV'!AI37)*1000</f>
        <v>2.9229003547241583</v>
      </c>
      <c r="AJ36" s="315">
        <f>('1 Utsläpp'!AJ37/'6 FV'!AJ37)*1000</f>
        <v>3.0162826922768295</v>
      </c>
      <c r="AK36" s="315">
        <f>('1 Utsläpp'!AK37/'6 FV'!AK37)*1000</f>
        <v>2.8396383580226661</v>
      </c>
      <c r="AL36" s="315">
        <f>('1 Utsläpp'!AL37/'6 FV'!AL37)*1000</f>
        <v>3.2211919015035044</v>
      </c>
      <c r="AM36" s="315">
        <f>('1 Utsläpp'!AM37/'6 FV'!AM37)*1000</f>
        <v>2.9061783672931192</v>
      </c>
      <c r="AN36" s="315">
        <f>('1 Utsläpp'!AN37/'6 FV'!AN37)*1000</f>
        <v>2.7517526534431251</v>
      </c>
      <c r="AO36" s="315">
        <f>('1 Utsläpp'!AO37/'6 FV'!AO37)*1000</f>
        <v>2.7473549217519717</v>
      </c>
      <c r="AP36" s="315">
        <f>('1 Utsläpp'!AP37/'6 FV'!AP37)*1000</f>
        <v>3.0634309559360267</v>
      </c>
      <c r="AQ36" s="315">
        <f>('1 Utsläpp'!AQ37/'6 FV'!AQ37)*1000</f>
        <v>2.4321011636746142</v>
      </c>
      <c r="AR36" s="315">
        <f>('1 Utsläpp'!AR37/'6 FV'!AR37)*1000</f>
        <v>2.5427430464056804</v>
      </c>
      <c r="AS36" s="315">
        <f>('1 Utsläpp'!AS37/'6 FV'!AS37)*1000</f>
        <v>2.5105243575898997</v>
      </c>
      <c r="AT36" s="315">
        <f>('1 Utsläpp'!AT37/'6 FV'!AT37)*1000</f>
        <v>2.9676549409752111</v>
      </c>
      <c r="AU36" s="315">
        <f>('1 Utsläpp'!AU37/'6 FV'!AU37)*1000</f>
        <v>2.5138923275564711</v>
      </c>
      <c r="AV36" s="315">
        <f>('1 Utsläpp'!AV37/'6 FV'!AV37)*1000</f>
        <v>2.5827526586981366</v>
      </c>
      <c r="AW36" s="315">
        <f>('1 Utsläpp'!AW37/'6 FV'!AW37)*1000</f>
        <v>2.5186519659588886</v>
      </c>
      <c r="AX36" s="315">
        <f>('1 Utsläpp'!AX37/'6 FV'!AX37)*1000</f>
        <v>2.920708366845902</v>
      </c>
      <c r="AY36" s="315">
        <f>('1 Utsläpp'!AY37/'6 FV'!AY37)*1000</f>
        <v>2.530928792461324</v>
      </c>
      <c r="AZ36" s="315">
        <f>('1 Utsläpp'!AZ37/'6 FV'!AZ37)*1000</f>
        <v>2.690882111708885</v>
      </c>
      <c r="BA36" s="315">
        <f>('1 Utsläpp'!BA37/'6 FV'!BA37)*1000</f>
        <v>2.4368046758020063</v>
      </c>
      <c r="BB36" s="315">
        <f>('1 Utsläpp'!BB37/'6 FV'!BB37)*1000</f>
        <v>2.9143639246058379</v>
      </c>
      <c r="BC36" s="315">
        <f>('1 Utsläpp'!BC37/'6 FV'!BC37)*1000</f>
        <v>2.686300369286299</v>
      </c>
      <c r="BD36" s="315">
        <f>('1 Utsläpp'!BD37/'6 FV'!BD37)*1000</f>
        <v>2.5279937615651025</v>
      </c>
      <c r="BE36" s="315">
        <f>('1 Utsläpp'!BE37/'6 FV'!BE37)*1000</f>
        <v>2.4205769091553515</v>
      </c>
      <c r="BF36" s="315">
        <f>('1 Utsläpp'!BF37/'6 FV'!BF37)*1000</f>
        <v>2.7456703771090476</v>
      </c>
      <c r="BG36" s="315">
        <f>('1 Utsläpp'!BG37/'6 FV'!BG37)*1000</f>
        <v>2.2182441584315304</v>
      </c>
      <c r="BH36" s="315">
        <f>('1 Utsläpp'!BH37/'6 FV'!BH37)*1000</f>
        <v>2.3966086306192458</v>
      </c>
      <c r="BI36" s="315">
        <f>('1 Utsläpp'!BI37/'6 FV'!BI37)*1000</f>
        <v>2.2615791408429748</v>
      </c>
      <c r="BJ36" s="315">
        <f>('1 Utsläpp'!BJ37/'6 FV'!BJ37)*1000</f>
        <v>2.6798087263276646</v>
      </c>
      <c r="BK36" s="315">
        <f>('1 Utsläpp'!BK37/'6 FV'!BK37)*1000</f>
        <v>2.4023170616011034</v>
      </c>
      <c r="BL36" s="315">
        <f>('1 Utsläpp'!BL37/'6 FV'!BL37)*1000</f>
        <v>2.1268016494720392</v>
      </c>
      <c r="BM36" s="315">
        <f>('1 Utsläpp'!BM37/'6 FV'!BM37)*1000</f>
        <v>2.1056303704544845</v>
      </c>
      <c r="BN36" s="315">
        <f>('1 Utsläpp'!BN37/'6 FV'!BN37)*1000</f>
        <v>2.4644880904897284</v>
      </c>
      <c r="BO36" s="315">
        <f>('1 Utsläpp'!BO37/'6 FV'!BO37)*1000</f>
        <v>2.1114235152082705</v>
      </c>
      <c r="BP36" s="315">
        <f>('1 Utsläpp'!BP37/'6 FV'!BP37)*1000</f>
        <v>2.6006942063456044</v>
      </c>
      <c r="BQ36" s="315">
        <f>('1 Utsläpp'!BQ37/'6 FV'!BQ37)*1000</f>
        <v>2.1498068843799949</v>
      </c>
      <c r="BR36" s="315">
        <f>('1 Utsläpp'!BR37/'6 FV'!BR37)*1000</f>
        <v>2.4917092708093374</v>
      </c>
    </row>
    <row r="37" spans="1:72" s="57" customFormat="1" ht="12.75" x14ac:dyDescent="0.2">
      <c r="A37" s="86">
        <v>33</v>
      </c>
      <c r="B37" s="57" t="s">
        <v>167</v>
      </c>
      <c r="C37" s="86" t="s">
        <v>50</v>
      </c>
      <c r="D37" s="315">
        <f>('1 Utsläpp'!D38/'6 FV'!D38)*1000</f>
        <v>0.35899439924542031</v>
      </c>
      <c r="E37" s="315">
        <f>('1 Utsläpp'!E38/'6 FV'!E38)*1000</f>
        <v>0.33389957251806957</v>
      </c>
      <c r="F37" s="315">
        <f>('1 Utsläpp'!F38/'6 FV'!F38)*1000</f>
        <v>0.39652509013199816</v>
      </c>
      <c r="G37" s="315">
        <f>('1 Utsläpp'!G38/'6 FV'!G38)*1000</f>
        <v>0.33683184400305621</v>
      </c>
      <c r="H37" s="315">
        <f>('1 Utsläpp'!H38/'6 FV'!H38)*1000</f>
        <v>0.35504512826932233</v>
      </c>
      <c r="I37" s="315">
        <f>('1 Utsläpp'!I38/'6 FV'!I38)*1000</f>
        <v>0.32526038115166628</v>
      </c>
      <c r="J37" s="315">
        <f>('1 Utsläpp'!J38/'6 FV'!J38)*1000</f>
        <v>0.40179949125179476</v>
      </c>
      <c r="K37" s="315">
        <f>('1 Utsläpp'!K38/'6 FV'!K38)*1000</f>
        <v>0.34110168913494154</v>
      </c>
      <c r="L37" s="315">
        <f>('1 Utsläpp'!L38/'6 FV'!L38)*1000</f>
        <v>0.3747180821423487</v>
      </c>
      <c r="M37" s="315">
        <f>('1 Utsläpp'!M38/'6 FV'!M38)*1000</f>
        <v>0.33501251983568631</v>
      </c>
      <c r="N37" s="315">
        <f>('1 Utsläpp'!N38/'6 FV'!N38)*1000</f>
        <v>0.41379770062575683</v>
      </c>
      <c r="O37" s="315">
        <f>('1 Utsläpp'!O38/'6 FV'!O38)*1000</f>
        <v>0.3756324097963829</v>
      </c>
      <c r="P37" s="315">
        <f>('1 Utsläpp'!P38/'6 FV'!P38)*1000</f>
        <v>0.3639475334062765</v>
      </c>
      <c r="Q37" s="315">
        <f>('1 Utsläpp'!Q38/'6 FV'!Q38)*1000</f>
        <v>0.32809449518826789</v>
      </c>
      <c r="R37" s="315">
        <f>('1 Utsläpp'!R38/'6 FV'!R38)*1000</f>
        <v>0.39633622397839136</v>
      </c>
      <c r="S37" s="315">
        <f>('1 Utsläpp'!S38/'6 FV'!S38)*1000</f>
        <v>0.34211415588094291</v>
      </c>
      <c r="T37" s="315">
        <f>('1 Utsläpp'!T38/'6 FV'!T38)*1000</f>
        <v>0.36717967352752295</v>
      </c>
      <c r="U37" s="315">
        <f>('1 Utsläpp'!U38/'6 FV'!U38)*1000</f>
        <v>0.31801752378023723</v>
      </c>
      <c r="V37" s="315">
        <f>('1 Utsläpp'!V38/'6 FV'!V38)*1000</f>
        <v>0.38098583484627685</v>
      </c>
      <c r="W37" s="315">
        <f>('1 Utsläpp'!W38/'6 FV'!W38)*1000</f>
        <v>0.34248059416818294</v>
      </c>
      <c r="X37" s="315">
        <f>('1 Utsläpp'!X38/'6 FV'!X38)*1000</f>
        <v>0.34371354836185825</v>
      </c>
      <c r="Y37" s="315">
        <f>('1 Utsläpp'!Y38/'6 FV'!Y38)*1000</f>
        <v>0.31868527926026541</v>
      </c>
      <c r="Z37" s="315">
        <f>('1 Utsläpp'!Z38/'6 FV'!Z38)*1000</f>
        <v>0.37175784633684705</v>
      </c>
      <c r="AA37" s="315">
        <f>('1 Utsläpp'!AA38/'6 FV'!AA38)*1000</f>
        <v>0.32637632322560095</v>
      </c>
      <c r="AB37" s="315">
        <f>('1 Utsläpp'!AB38/'6 FV'!AB38)*1000</f>
        <v>0.32661536990588091</v>
      </c>
      <c r="AC37" s="315">
        <f>('1 Utsläpp'!AC38/'6 FV'!AC38)*1000</f>
        <v>0.3127951151300209</v>
      </c>
      <c r="AD37" s="315">
        <f>('1 Utsläpp'!AD38/'6 FV'!AD38)*1000</f>
        <v>0.35502950884409951</v>
      </c>
      <c r="AE37" s="315">
        <f>('1 Utsläpp'!AE38/'6 FV'!AE38)*1000</f>
        <v>0.32022967885850417</v>
      </c>
      <c r="AF37" s="315">
        <f>('1 Utsläpp'!AF38/'6 FV'!AF38)*1000</f>
        <v>0.33067151577332737</v>
      </c>
      <c r="AG37" s="315">
        <f>('1 Utsläpp'!AG38/'6 FV'!AG38)*1000</f>
        <v>0.30961308322280418</v>
      </c>
      <c r="AH37" s="315">
        <f>('1 Utsläpp'!AH38/'6 FV'!AH38)*1000</f>
        <v>0.34947000692486374</v>
      </c>
      <c r="AI37" s="315">
        <f>('1 Utsläpp'!AI38/'6 FV'!AI38)*1000</f>
        <v>0.31846089650743364</v>
      </c>
      <c r="AJ37" s="315">
        <f>('1 Utsläpp'!AJ38/'6 FV'!AJ38)*1000</f>
        <v>0.29606993010725907</v>
      </c>
      <c r="AK37" s="315">
        <f>('1 Utsläpp'!AK38/'6 FV'!AK38)*1000</f>
        <v>0.28415393048657911</v>
      </c>
      <c r="AL37" s="315">
        <f>('1 Utsläpp'!AL38/'6 FV'!AL38)*1000</f>
        <v>0.32488019648147304</v>
      </c>
      <c r="AM37" s="315">
        <f>('1 Utsläpp'!AM38/'6 FV'!AM38)*1000</f>
        <v>0.29228424496688377</v>
      </c>
      <c r="AN37" s="315">
        <f>('1 Utsläpp'!AN38/'6 FV'!AN38)*1000</f>
        <v>0.27866583381250293</v>
      </c>
      <c r="AO37" s="315">
        <f>('1 Utsläpp'!AO38/'6 FV'!AO38)*1000</f>
        <v>0.27100112606689136</v>
      </c>
      <c r="AP37" s="315">
        <f>('1 Utsläpp'!AP38/'6 FV'!AP38)*1000</f>
        <v>0.3010627233347074</v>
      </c>
      <c r="AQ37" s="315">
        <f>('1 Utsläpp'!AQ38/'6 FV'!AQ38)*1000</f>
        <v>0.26632339270718408</v>
      </c>
      <c r="AR37" s="315">
        <f>('1 Utsläpp'!AR38/'6 FV'!AR38)*1000</f>
        <v>0.26327734209315723</v>
      </c>
      <c r="AS37" s="315">
        <f>('1 Utsläpp'!AS38/'6 FV'!AS38)*1000</f>
        <v>0.26239931069164479</v>
      </c>
      <c r="AT37" s="315">
        <f>('1 Utsläpp'!AT38/'6 FV'!AT38)*1000</f>
        <v>0.29116353157712432</v>
      </c>
      <c r="AU37" s="315">
        <f>('1 Utsläpp'!AU38/'6 FV'!AU38)*1000</f>
        <v>0.25988145218466618</v>
      </c>
      <c r="AV37" s="315">
        <f>('1 Utsläpp'!AV38/'6 FV'!AV38)*1000</f>
        <v>0.26243771480337774</v>
      </c>
      <c r="AW37" s="315">
        <f>('1 Utsläpp'!AW38/'6 FV'!AW38)*1000</f>
        <v>0.26358417728181999</v>
      </c>
      <c r="AX37" s="315">
        <f>('1 Utsläpp'!AX38/'6 FV'!AX38)*1000</f>
        <v>0.29604672897565643</v>
      </c>
      <c r="AY37" s="315">
        <f>('1 Utsläpp'!AY38/'6 FV'!AY38)*1000</f>
        <v>0.261874565160368</v>
      </c>
      <c r="AZ37" s="315">
        <f>('1 Utsläpp'!AZ38/'6 FV'!AZ38)*1000</f>
        <v>0.25198058881677982</v>
      </c>
      <c r="BA37" s="315">
        <f>('1 Utsläpp'!BA38/'6 FV'!BA38)*1000</f>
        <v>0.24400454663009313</v>
      </c>
      <c r="BB37" s="315">
        <f>('1 Utsläpp'!BB38/'6 FV'!BB38)*1000</f>
        <v>0.27747052306745118</v>
      </c>
      <c r="BC37" s="315">
        <f>('1 Utsläpp'!BC38/'6 FV'!BC38)*1000</f>
        <v>0.25275532930311023</v>
      </c>
      <c r="BD37" s="315">
        <f>('1 Utsläpp'!BD38/'6 FV'!BD38)*1000</f>
        <v>0.23324960481130014</v>
      </c>
      <c r="BE37" s="315">
        <f>('1 Utsläpp'!BE38/'6 FV'!BE38)*1000</f>
        <v>0.23850544204379431</v>
      </c>
      <c r="BF37" s="315">
        <f>('1 Utsläpp'!BF38/'6 FV'!BF38)*1000</f>
        <v>0.25952307533210278</v>
      </c>
      <c r="BG37" s="315">
        <f>('1 Utsläpp'!BG38/'6 FV'!BG38)*1000</f>
        <v>0.22443115138460215</v>
      </c>
      <c r="BH37" s="315">
        <f>('1 Utsläpp'!BH38/'6 FV'!BH38)*1000</f>
        <v>0.21677200804446178</v>
      </c>
      <c r="BI37" s="315">
        <f>('1 Utsläpp'!BI38/'6 FV'!BI38)*1000</f>
        <v>0.19417867354352172</v>
      </c>
      <c r="BJ37" s="315">
        <f>('1 Utsläpp'!BJ38/'6 FV'!BJ38)*1000</f>
        <v>0.21498208247965914</v>
      </c>
      <c r="BK37" s="315">
        <f>('1 Utsläpp'!BK38/'6 FV'!BK38)*1000</f>
        <v>0.20026751881395713</v>
      </c>
      <c r="BL37" s="315">
        <f>('1 Utsläpp'!BL38/'6 FV'!BL38)*1000</f>
        <v>0.21448707244513091</v>
      </c>
      <c r="BM37" s="315">
        <f>('1 Utsläpp'!BM38/'6 FV'!BM38)*1000</f>
        <v>0.19366091938581023</v>
      </c>
      <c r="BN37" s="315">
        <f>('1 Utsläpp'!BN38/'6 FV'!BN38)*1000</f>
        <v>0.21699136957748047</v>
      </c>
      <c r="BO37" s="315">
        <f>('1 Utsläpp'!BO38/'6 FV'!BO38)*1000</f>
        <v>0.19919899782098607</v>
      </c>
      <c r="BP37" s="315">
        <f>('1 Utsläpp'!BP38/'6 FV'!BP38)*1000</f>
        <v>0.26185448222040558</v>
      </c>
      <c r="BQ37" s="315">
        <f>('1 Utsläpp'!BQ38/'6 FV'!BQ38)*1000</f>
        <v>0.24456685958325894</v>
      </c>
      <c r="BR37" s="315">
        <f>('1 Utsläpp'!BR38/'6 FV'!BR38)*1000</f>
        <v>0.28105021899088856</v>
      </c>
    </row>
    <row r="38" spans="1:72" s="57" customFormat="1" ht="12.75" x14ac:dyDescent="0.2">
      <c r="A38" s="86">
        <v>34</v>
      </c>
      <c r="B38" s="57" t="s">
        <v>168</v>
      </c>
      <c r="C38" s="86" t="s">
        <v>47</v>
      </c>
      <c r="D38" s="315">
        <f>('1 Utsläpp'!D39/'6 FV'!D39)*1000</f>
        <v>0.50001907249798272</v>
      </c>
      <c r="E38" s="315">
        <f>('1 Utsläpp'!E39/'6 FV'!E39)*1000</f>
        <v>0.49013559173423282</v>
      </c>
      <c r="F38" s="315">
        <f>('1 Utsläpp'!F39/'6 FV'!F39)*1000</f>
        <v>0.59385437269633812</v>
      </c>
      <c r="G38" s="315">
        <f>('1 Utsläpp'!G39/'6 FV'!G39)*1000</f>
        <v>0.54267252277380817</v>
      </c>
      <c r="H38" s="315">
        <f>('1 Utsläpp'!H39/'6 FV'!H39)*1000</f>
        <v>0.41458952866373289</v>
      </c>
      <c r="I38" s="315">
        <f>('1 Utsläpp'!I39/'6 FV'!I39)*1000</f>
        <v>0.39605785147496209</v>
      </c>
      <c r="J38" s="315">
        <f>('1 Utsläpp'!J39/'6 FV'!J39)*1000</f>
        <v>0.47909323226017503</v>
      </c>
      <c r="K38" s="315">
        <f>('1 Utsläpp'!K39/'6 FV'!K39)*1000</f>
        <v>0.43901891242130098</v>
      </c>
      <c r="L38" s="315">
        <f>('1 Utsläpp'!L39/'6 FV'!L39)*1000</f>
        <v>0.41306972300196693</v>
      </c>
      <c r="M38" s="315">
        <f>('1 Utsläpp'!M39/'6 FV'!M39)*1000</f>
        <v>0.35419907172054277</v>
      </c>
      <c r="N38" s="315">
        <f>('1 Utsläpp'!N39/'6 FV'!N39)*1000</f>
        <v>0.42903493217730743</v>
      </c>
      <c r="O38" s="315">
        <f>('1 Utsläpp'!O39/'6 FV'!O39)*1000</f>
        <v>0.44166796501160122</v>
      </c>
      <c r="P38" s="315">
        <f>('1 Utsläpp'!P39/'6 FV'!P39)*1000</f>
        <v>0.38172070480435349</v>
      </c>
      <c r="Q38" s="315">
        <f>('1 Utsläpp'!Q39/'6 FV'!Q39)*1000</f>
        <v>0.34633901881839513</v>
      </c>
      <c r="R38" s="315">
        <f>('1 Utsläpp'!R39/'6 FV'!R39)*1000</f>
        <v>0.42334257168826211</v>
      </c>
      <c r="S38" s="315">
        <f>('1 Utsläpp'!S39/'6 FV'!S39)*1000</f>
        <v>0.37952441767270462</v>
      </c>
      <c r="T38" s="315">
        <f>('1 Utsläpp'!T39/'6 FV'!T39)*1000</f>
        <v>0.32221601918692522</v>
      </c>
      <c r="U38" s="315">
        <f>('1 Utsläpp'!U39/'6 FV'!U39)*1000</f>
        <v>0.31664953307219473</v>
      </c>
      <c r="V38" s="315">
        <f>('1 Utsläpp'!V39/'6 FV'!V39)*1000</f>
        <v>0.39394601704983523</v>
      </c>
      <c r="W38" s="315">
        <f>('1 Utsläpp'!W39/'6 FV'!W39)*1000</f>
        <v>0.35320958448256318</v>
      </c>
      <c r="X38" s="315">
        <f>('1 Utsläpp'!X39/'6 FV'!X39)*1000</f>
        <v>0.29073211188587739</v>
      </c>
      <c r="Y38" s="315">
        <f>('1 Utsläpp'!Y39/'6 FV'!Y39)*1000</f>
        <v>0.29039374876415502</v>
      </c>
      <c r="Z38" s="315">
        <f>('1 Utsläpp'!Z39/'6 FV'!Z39)*1000</f>
        <v>0.35615640115517128</v>
      </c>
      <c r="AA38" s="315">
        <f>('1 Utsläpp'!AA39/'6 FV'!AA39)*1000</f>
        <v>0.29957989437864446</v>
      </c>
      <c r="AB38" s="315">
        <f>('1 Utsläpp'!AB39/'6 FV'!AB39)*1000</f>
        <v>0.26758082785162957</v>
      </c>
      <c r="AC38" s="315">
        <f>('1 Utsläpp'!AC39/'6 FV'!AC39)*1000</f>
        <v>0.27303263988381715</v>
      </c>
      <c r="AD38" s="315">
        <f>('1 Utsläpp'!AD39/'6 FV'!AD39)*1000</f>
        <v>0.33391357337955019</v>
      </c>
      <c r="AE38" s="315">
        <f>('1 Utsläpp'!AE39/'6 FV'!AE39)*1000</f>
        <v>0.28386006273523634</v>
      </c>
      <c r="AF38" s="315">
        <f>('1 Utsläpp'!AF39/'6 FV'!AF39)*1000</f>
        <v>0.25990645807249918</v>
      </c>
      <c r="AG38" s="315">
        <f>('1 Utsläpp'!AG39/'6 FV'!AG39)*1000</f>
        <v>0.26958563885813253</v>
      </c>
      <c r="AH38" s="315">
        <f>('1 Utsläpp'!AH39/'6 FV'!AH39)*1000</f>
        <v>0.33168624243860256</v>
      </c>
      <c r="AI38" s="315">
        <f>('1 Utsläpp'!AI39/'6 FV'!AI39)*1000</f>
        <v>0.28082019158031057</v>
      </c>
      <c r="AJ38" s="315">
        <f>('1 Utsläpp'!AJ39/'6 FV'!AJ39)*1000</f>
        <v>0.25131444191400559</v>
      </c>
      <c r="AK38" s="315">
        <f>('1 Utsläpp'!AK39/'6 FV'!AK39)*1000</f>
        <v>0.25477182118302361</v>
      </c>
      <c r="AL38" s="315">
        <f>('1 Utsläpp'!AL39/'6 FV'!AL39)*1000</f>
        <v>0.31730504514941982</v>
      </c>
      <c r="AM38" s="315">
        <f>('1 Utsläpp'!AM39/'6 FV'!AM39)*1000</f>
        <v>0.27608609868844758</v>
      </c>
      <c r="AN38" s="315">
        <f>('1 Utsläpp'!AN39/'6 FV'!AN39)*1000</f>
        <v>0.24488598253670388</v>
      </c>
      <c r="AO38" s="315">
        <f>('1 Utsläpp'!AO39/'6 FV'!AO39)*1000</f>
        <v>0.25681576947305396</v>
      </c>
      <c r="AP38" s="315">
        <f>('1 Utsläpp'!AP39/'6 FV'!AP39)*1000</f>
        <v>0.30884315226000625</v>
      </c>
      <c r="AQ38" s="315">
        <f>('1 Utsläpp'!AQ39/'6 FV'!AQ39)*1000</f>
        <v>0.26155869710292745</v>
      </c>
      <c r="AR38" s="315">
        <f>('1 Utsläpp'!AR39/'6 FV'!AR39)*1000</f>
        <v>0.23577887939412995</v>
      </c>
      <c r="AS38" s="315">
        <f>('1 Utsläpp'!AS39/'6 FV'!AS39)*1000</f>
        <v>0.24595654533490807</v>
      </c>
      <c r="AT38" s="315">
        <f>('1 Utsläpp'!AT39/'6 FV'!AT39)*1000</f>
        <v>0.30744340157614664</v>
      </c>
      <c r="AU38" s="315">
        <f>('1 Utsläpp'!AU39/'6 FV'!AU39)*1000</f>
        <v>0.25239183187533887</v>
      </c>
      <c r="AV38" s="315">
        <f>('1 Utsläpp'!AV39/'6 FV'!AV39)*1000</f>
        <v>0.24761344647571998</v>
      </c>
      <c r="AW38" s="315">
        <f>('1 Utsläpp'!AW39/'6 FV'!AW39)*1000</f>
        <v>0.25424521169487163</v>
      </c>
      <c r="AX38" s="315">
        <f>('1 Utsläpp'!AX39/'6 FV'!AX39)*1000</f>
        <v>0.31160198954509399</v>
      </c>
      <c r="AY38" s="315">
        <f>('1 Utsläpp'!AY39/'6 FV'!AY39)*1000</f>
        <v>0.26456729468052687</v>
      </c>
      <c r="AZ38" s="315">
        <f>('1 Utsläpp'!AZ39/'6 FV'!AZ39)*1000</f>
        <v>0.25568181498422593</v>
      </c>
      <c r="BA38" s="315">
        <f>('1 Utsläpp'!BA39/'6 FV'!BA39)*1000</f>
        <v>0.23257605667442571</v>
      </c>
      <c r="BB38" s="315">
        <f>('1 Utsläpp'!BB39/'6 FV'!BB39)*1000</f>
        <v>0.30315152623826691</v>
      </c>
      <c r="BC38" s="315">
        <f>('1 Utsläpp'!BC39/'6 FV'!BC39)*1000</f>
        <v>0.25482795854888551</v>
      </c>
      <c r="BD38" s="315">
        <f>('1 Utsläpp'!BD39/'6 FV'!BD39)*1000</f>
        <v>0.23281318166327172</v>
      </c>
      <c r="BE38" s="315">
        <f>('1 Utsläpp'!BE39/'6 FV'!BE39)*1000</f>
        <v>0.24516335575637338</v>
      </c>
      <c r="BF38" s="315">
        <f>('1 Utsläpp'!BF39/'6 FV'!BF39)*1000</f>
        <v>0.30592184358629265</v>
      </c>
      <c r="BG38" s="315">
        <f>('1 Utsläpp'!BG39/'6 FV'!BG39)*1000</f>
        <v>0.25177933163370142</v>
      </c>
      <c r="BH38" s="315">
        <f>('1 Utsläpp'!BH39/'6 FV'!BH39)*1000</f>
        <v>0.22337614592659302</v>
      </c>
      <c r="BI38" s="315">
        <f>('1 Utsläpp'!BI39/'6 FV'!BI39)*1000</f>
        <v>0.2143333373345338</v>
      </c>
      <c r="BJ38" s="315">
        <f>('1 Utsläpp'!BJ39/'6 FV'!BJ39)*1000</f>
        <v>0.25771974580846502</v>
      </c>
      <c r="BK38" s="315">
        <f>('1 Utsläpp'!BK39/'6 FV'!BK39)*1000</f>
        <v>0.22672122375479353</v>
      </c>
      <c r="BL38" s="315">
        <f>('1 Utsläpp'!BL39/'6 FV'!BL39)*1000</f>
        <v>0.2071710881978974</v>
      </c>
      <c r="BM38" s="315">
        <f>('1 Utsläpp'!BM39/'6 FV'!BM39)*1000</f>
        <v>0.21130826525851257</v>
      </c>
      <c r="BN38" s="315">
        <f>('1 Utsläpp'!BN39/'6 FV'!BN39)*1000</f>
        <v>0.2531934481853963</v>
      </c>
      <c r="BO38" s="315">
        <f>('1 Utsläpp'!BO39/'6 FV'!BO39)*1000</f>
        <v>0.2189299909453134</v>
      </c>
      <c r="BP38" s="315">
        <f>('1 Utsläpp'!BP39/'6 FV'!BP39)*1000</f>
        <v>0.23350647258023274</v>
      </c>
      <c r="BQ38" s="315">
        <f>('1 Utsläpp'!BQ39/'6 FV'!BQ39)*1000</f>
        <v>0.23233468690347217</v>
      </c>
      <c r="BR38" s="315">
        <f>('1 Utsläpp'!BR39/'6 FV'!BR39)*1000</f>
        <v>0.28629330734441116</v>
      </c>
    </row>
    <row r="39" spans="1:72" s="57" customFormat="1" ht="12.75" x14ac:dyDescent="0.2">
      <c r="A39" s="86">
        <v>35</v>
      </c>
      <c r="B39" s="57" t="s">
        <v>169</v>
      </c>
      <c r="C39" s="86" t="s">
        <v>48</v>
      </c>
      <c r="D39" s="315">
        <f>('1 Utsläpp'!D40/'6 FV'!D40)*1000</f>
        <v>0.67872068387064444</v>
      </c>
      <c r="E39" s="315">
        <f>('1 Utsläpp'!E40/'6 FV'!E40)*1000</f>
        <v>0.65102338602207543</v>
      </c>
      <c r="F39" s="315">
        <f>('1 Utsläpp'!F40/'6 FV'!F40)*1000</f>
        <v>0.78811773273304564</v>
      </c>
      <c r="G39" s="315">
        <f>('1 Utsläpp'!G40/'6 FV'!G40)*1000</f>
        <v>0.74409502139697614</v>
      </c>
      <c r="H39" s="315">
        <f>('1 Utsläpp'!H40/'6 FV'!H40)*1000</f>
        <v>0.67952649725693748</v>
      </c>
      <c r="I39" s="315">
        <f>('1 Utsläpp'!I40/'6 FV'!I40)*1000</f>
        <v>0.62207093903252486</v>
      </c>
      <c r="J39" s="315">
        <f>('1 Utsläpp'!J40/'6 FV'!J40)*1000</f>
        <v>0.7622378079439569</v>
      </c>
      <c r="K39" s="315">
        <f>('1 Utsläpp'!K40/'6 FV'!K40)*1000</f>
        <v>0.72915310596082406</v>
      </c>
      <c r="L39" s="315">
        <f>('1 Utsläpp'!L40/'6 FV'!L40)*1000</f>
        <v>0.76936890850061612</v>
      </c>
      <c r="M39" s="315">
        <f>('1 Utsläpp'!M40/'6 FV'!M40)*1000</f>
        <v>0.61856860674829361</v>
      </c>
      <c r="N39" s="315">
        <f>('1 Utsläpp'!N40/'6 FV'!N40)*1000</f>
        <v>0.75951713890227235</v>
      </c>
      <c r="O39" s="315">
        <f>('1 Utsläpp'!O40/'6 FV'!O40)*1000</f>
        <v>0.82947322826968972</v>
      </c>
      <c r="P39" s="315">
        <f>('1 Utsläpp'!P40/'6 FV'!P40)*1000</f>
        <v>0.65640774403226243</v>
      </c>
      <c r="Q39" s="315">
        <f>('1 Utsläpp'!Q40/'6 FV'!Q40)*1000</f>
        <v>0.58745593985744859</v>
      </c>
      <c r="R39" s="315">
        <f>('1 Utsläpp'!R40/'6 FV'!R40)*1000</f>
        <v>0.73172090884787222</v>
      </c>
      <c r="S39" s="315">
        <f>('1 Utsläpp'!S40/'6 FV'!S40)*1000</f>
        <v>0.64812103391238585</v>
      </c>
      <c r="T39" s="315">
        <f>('1 Utsläpp'!T40/'6 FV'!T40)*1000</f>
        <v>0.63486261704135316</v>
      </c>
      <c r="U39" s="315">
        <f>('1 Utsläpp'!U40/'6 FV'!U40)*1000</f>
        <v>0.61609813075418574</v>
      </c>
      <c r="V39" s="315">
        <f>('1 Utsläpp'!V40/'6 FV'!V40)*1000</f>
        <v>0.78647408861040458</v>
      </c>
      <c r="W39" s="315">
        <f>('1 Utsläpp'!W40/'6 FV'!W40)*1000</f>
        <v>0.72688606191380301</v>
      </c>
      <c r="X39" s="315">
        <f>('1 Utsläpp'!X40/'6 FV'!X40)*1000</f>
        <v>0.57445306610790148</v>
      </c>
      <c r="Y39" s="315">
        <f>('1 Utsläpp'!Y40/'6 FV'!Y40)*1000</f>
        <v>0.55934552929900927</v>
      </c>
      <c r="Z39" s="315">
        <f>('1 Utsläpp'!Z40/'6 FV'!Z40)*1000</f>
        <v>0.67273701499817529</v>
      </c>
      <c r="AA39" s="315">
        <f>('1 Utsläpp'!AA40/'6 FV'!AA40)*1000</f>
        <v>0.56508819402038934</v>
      </c>
      <c r="AB39" s="315">
        <f>('1 Utsläpp'!AB40/'6 FV'!AB40)*1000</f>
        <v>0.52460225151241247</v>
      </c>
      <c r="AC39" s="315">
        <f>('1 Utsläpp'!AC40/'6 FV'!AC40)*1000</f>
        <v>0.50489157250066363</v>
      </c>
      <c r="AD39" s="315">
        <f>('1 Utsläpp'!AD40/'6 FV'!AD40)*1000</f>
        <v>0.63454416558263183</v>
      </c>
      <c r="AE39" s="315">
        <f>('1 Utsläpp'!AE40/'6 FV'!AE40)*1000</f>
        <v>0.52670620745552832</v>
      </c>
      <c r="AF39" s="315">
        <f>('1 Utsläpp'!AF40/'6 FV'!AF40)*1000</f>
        <v>0.47359978398195862</v>
      </c>
      <c r="AG39" s="315">
        <f>('1 Utsläpp'!AG40/'6 FV'!AG40)*1000</f>
        <v>0.50159488053708134</v>
      </c>
      <c r="AH39" s="315">
        <f>('1 Utsläpp'!AH40/'6 FV'!AH40)*1000</f>
        <v>0.61569579329738322</v>
      </c>
      <c r="AI39" s="315">
        <f>('1 Utsläpp'!AI40/'6 FV'!AI40)*1000</f>
        <v>0.50821977609130164</v>
      </c>
      <c r="AJ39" s="315">
        <f>('1 Utsläpp'!AJ40/'6 FV'!AJ40)*1000</f>
        <v>0.47627913095286462</v>
      </c>
      <c r="AK39" s="315">
        <f>('1 Utsläpp'!AK40/'6 FV'!AK40)*1000</f>
        <v>0.45142184633358268</v>
      </c>
      <c r="AL39" s="315">
        <f>('1 Utsläpp'!AL40/'6 FV'!AL40)*1000</f>
        <v>0.5672796047232278</v>
      </c>
      <c r="AM39" s="315">
        <f>('1 Utsläpp'!AM40/'6 FV'!AM40)*1000</f>
        <v>0.48683665197360265</v>
      </c>
      <c r="AN39" s="315">
        <f>('1 Utsläpp'!AN40/'6 FV'!AN40)*1000</f>
        <v>0.43424231650367884</v>
      </c>
      <c r="AO39" s="315">
        <f>('1 Utsläpp'!AO40/'6 FV'!AO40)*1000</f>
        <v>0.44211419647367678</v>
      </c>
      <c r="AP39" s="315">
        <f>('1 Utsläpp'!AP40/'6 FV'!AP40)*1000</f>
        <v>0.5339011934681106</v>
      </c>
      <c r="AQ39" s="315">
        <f>('1 Utsläpp'!AQ40/'6 FV'!AQ40)*1000</f>
        <v>0.43426387992405235</v>
      </c>
      <c r="AR39" s="315">
        <f>('1 Utsläpp'!AR40/'6 FV'!AR40)*1000</f>
        <v>0.4154400714865969</v>
      </c>
      <c r="AS39" s="315">
        <f>('1 Utsläpp'!AS40/'6 FV'!AS40)*1000</f>
        <v>0.41671520023937481</v>
      </c>
      <c r="AT39" s="315">
        <f>('1 Utsläpp'!AT40/'6 FV'!AT40)*1000</f>
        <v>0.51695019762347538</v>
      </c>
      <c r="AU39" s="315">
        <f>('1 Utsläpp'!AU40/'6 FV'!AU40)*1000</f>
        <v>0.41714554290941341</v>
      </c>
      <c r="AV39" s="315">
        <f>('1 Utsläpp'!AV40/'6 FV'!AV40)*1000</f>
        <v>0.47148914535279862</v>
      </c>
      <c r="AW39" s="315">
        <f>('1 Utsläpp'!AW40/'6 FV'!AW40)*1000</f>
        <v>0.45226554430181631</v>
      </c>
      <c r="AX39" s="315">
        <f>('1 Utsläpp'!AX40/'6 FV'!AX40)*1000</f>
        <v>0.53616984038292381</v>
      </c>
      <c r="AY39" s="315">
        <f>('1 Utsläpp'!AY40/'6 FV'!AY40)*1000</f>
        <v>0.46545577945042599</v>
      </c>
      <c r="AZ39" s="315">
        <f>('1 Utsläpp'!AZ40/'6 FV'!AZ40)*1000</f>
        <v>0.48092426660831594</v>
      </c>
      <c r="BA39" s="315">
        <f>('1 Utsläpp'!BA40/'6 FV'!BA40)*1000</f>
        <v>0.43180344730423736</v>
      </c>
      <c r="BB39" s="315">
        <f>('1 Utsläpp'!BB40/'6 FV'!BB40)*1000</f>
        <v>0.52478950817111258</v>
      </c>
      <c r="BC39" s="315">
        <f>('1 Utsläpp'!BC40/'6 FV'!BC40)*1000</f>
        <v>0.4676864260182127</v>
      </c>
      <c r="BD39" s="315">
        <f>('1 Utsläpp'!BD40/'6 FV'!BD40)*1000</f>
        <v>0.45494283945311847</v>
      </c>
      <c r="BE39" s="315">
        <f>('1 Utsläpp'!BE40/'6 FV'!BE40)*1000</f>
        <v>0.43073359097453623</v>
      </c>
      <c r="BF39" s="315">
        <f>('1 Utsläpp'!BF40/'6 FV'!BF40)*1000</f>
        <v>0.50952152417647645</v>
      </c>
      <c r="BG39" s="315">
        <f>('1 Utsläpp'!BG40/'6 FV'!BG40)*1000</f>
        <v>0.45310637225190281</v>
      </c>
      <c r="BH39" s="315">
        <f>('1 Utsläpp'!BH40/'6 FV'!BH40)*1000</f>
        <v>0.4499078737457643</v>
      </c>
      <c r="BI39" s="315">
        <f>('1 Utsläpp'!BI40/'6 FV'!BI40)*1000</f>
        <v>0.39167533067639293</v>
      </c>
      <c r="BJ39" s="315">
        <f>('1 Utsläpp'!BJ40/'6 FV'!BJ40)*1000</f>
        <v>0.44927228001265479</v>
      </c>
      <c r="BK39" s="315">
        <f>('1 Utsläpp'!BK40/'6 FV'!BK40)*1000</f>
        <v>0.41987592096340776</v>
      </c>
      <c r="BL39" s="315">
        <f>('1 Utsläpp'!BL40/'6 FV'!BL40)*1000</f>
        <v>0.42976739025575889</v>
      </c>
      <c r="BM39" s="315">
        <f>('1 Utsläpp'!BM40/'6 FV'!BM40)*1000</f>
        <v>0.3930268352526341</v>
      </c>
      <c r="BN39" s="315">
        <f>('1 Utsläpp'!BN40/'6 FV'!BN40)*1000</f>
        <v>0.45056127143613167</v>
      </c>
      <c r="BO39" s="315">
        <f>('1 Utsläpp'!BO40/'6 FV'!BO40)*1000</f>
        <v>0.41157294560518753</v>
      </c>
      <c r="BP39" s="315">
        <f>('1 Utsläpp'!BP40/'6 FV'!BP40)*1000</f>
        <v>0.48437215618619678</v>
      </c>
      <c r="BQ39" s="315">
        <f>('1 Utsläpp'!BQ40/'6 FV'!BQ40)*1000</f>
        <v>0.43566963267925929</v>
      </c>
      <c r="BR39" s="315">
        <f>('1 Utsläpp'!BR40/'6 FV'!BR40)*1000</f>
        <v>0.50925497867990177</v>
      </c>
    </row>
    <row r="40" spans="1:72" s="57" customFormat="1" ht="12.75" x14ac:dyDescent="0.2">
      <c r="A40" s="109">
        <v>36</v>
      </c>
      <c r="B40" s="66" t="s">
        <v>170</v>
      </c>
      <c r="C40" s="316" t="s">
        <v>278</v>
      </c>
      <c r="D40" s="315">
        <f>('1 Utsläpp'!D41/'6 FV'!D41)*1000</f>
        <v>0.28836682591597046</v>
      </c>
      <c r="E40" s="315">
        <f>('1 Utsläpp'!E41/'6 FV'!E41)*1000</f>
        <v>0.31692969846235269</v>
      </c>
      <c r="F40" s="315">
        <f>('1 Utsläpp'!F41/'6 FV'!F41)*1000</f>
        <v>0.38658293337062483</v>
      </c>
      <c r="G40" s="315">
        <f>('1 Utsläpp'!G41/'6 FV'!G41)*1000</f>
        <v>0.30230919779903076</v>
      </c>
      <c r="H40" s="315">
        <f>('1 Utsläpp'!H41/'6 FV'!H41)*1000</f>
        <v>0.28553990764536535</v>
      </c>
      <c r="I40" s="315">
        <f>('1 Utsläpp'!I41/'6 FV'!I41)*1000</f>
        <v>0.31113254265587514</v>
      </c>
      <c r="J40" s="315">
        <f>('1 Utsläpp'!J41/'6 FV'!J41)*1000</f>
        <v>0.37833701151695348</v>
      </c>
      <c r="K40" s="315">
        <f>('1 Utsläpp'!K41/'6 FV'!K41)*1000</f>
        <v>0.29000866106186562</v>
      </c>
      <c r="L40" s="315">
        <f>('1 Utsläpp'!L41/'6 FV'!L41)*1000</f>
        <v>0.29085494488698183</v>
      </c>
      <c r="M40" s="315">
        <f>('1 Utsläpp'!M41/'6 FV'!M41)*1000</f>
        <v>0.29883559998209958</v>
      </c>
      <c r="N40" s="315">
        <f>('1 Utsläpp'!N41/'6 FV'!N41)*1000</f>
        <v>0.36295799304998666</v>
      </c>
      <c r="O40" s="315">
        <f>('1 Utsläpp'!O41/'6 FV'!O41)*1000</f>
        <v>0.30212549552176315</v>
      </c>
      <c r="P40" s="315">
        <f>('1 Utsläpp'!P41/'6 FV'!P41)*1000</f>
        <v>0.27056199852907725</v>
      </c>
      <c r="Q40" s="315">
        <f>('1 Utsläpp'!Q41/'6 FV'!Q41)*1000</f>
        <v>0.28887184908306512</v>
      </c>
      <c r="R40" s="315">
        <f>('1 Utsläpp'!R41/'6 FV'!R41)*1000</f>
        <v>0.3471964012812786</v>
      </c>
      <c r="S40" s="315">
        <f>('1 Utsläpp'!S41/'6 FV'!S41)*1000</f>
        <v>0.26638036623306627</v>
      </c>
      <c r="T40" s="315">
        <f>('1 Utsläpp'!T41/'6 FV'!T41)*1000</f>
        <v>0.27000499292357139</v>
      </c>
      <c r="U40" s="315">
        <f>('1 Utsläpp'!U41/'6 FV'!U41)*1000</f>
        <v>0.29379834562926388</v>
      </c>
      <c r="V40" s="315">
        <f>('1 Utsläpp'!V41/'6 FV'!V41)*1000</f>
        <v>0.35697005700043838</v>
      </c>
      <c r="W40" s="315">
        <f>('1 Utsläpp'!W41/'6 FV'!W41)*1000</f>
        <v>0.28557980283204315</v>
      </c>
      <c r="X40" s="315">
        <f>('1 Utsläpp'!X41/'6 FV'!X41)*1000</f>
        <v>0.25090104830488197</v>
      </c>
      <c r="Y40" s="315">
        <f>('1 Utsläpp'!Y41/'6 FV'!Y41)*1000</f>
        <v>0.27828746123431303</v>
      </c>
      <c r="Z40" s="315">
        <f>('1 Utsläpp'!Z41/'6 FV'!Z41)*1000</f>
        <v>0.33324477755731752</v>
      </c>
      <c r="AA40" s="315">
        <f>('1 Utsläpp'!AA41/'6 FV'!AA41)*1000</f>
        <v>0.25370760907616224</v>
      </c>
      <c r="AB40" s="315">
        <f>('1 Utsläpp'!AB41/'6 FV'!AB41)*1000</f>
        <v>0.23868223534983415</v>
      </c>
      <c r="AC40" s="315">
        <f>('1 Utsläpp'!AC41/'6 FV'!AC41)*1000</f>
        <v>0.26656094235463684</v>
      </c>
      <c r="AD40" s="315">
        <f>('1 Utsläpp'!AD41/'6 FV'!AD41)*1000</f>
        <v>0.31988159144579625</v>
      </c>
      <c r="AE40" s="315">
        <f>('1 Utsläpp'!AE41/'6 FV'!AE41)*1000</f>
        <v>0.24768069907258336</v>
      </c>
      <c r="AF40" s="315">
        <f>('1 Utsläpp'!AF41/'6 FV'!AF41)*1000</f>
        <v>0.23528531463062788</v>
      </c>
      <c r="AG40" s="315">
        <f>('1 Utsläpp'!AG41/'6 FV'!AG41)*1000</f>
        <v>0.26812912651220827</v>
      </c>
      <c r="AH40" s="315">
        <f>('1 Utsläpp'!AH41/'6 FV'!AH41)*1000</f>
        <v>0.32736632302690016</v>
      </c>
      <c r="AI40" s="315">
        <f>('1 Utsläpp'!AI41/'6 FV'!AI41)*1000</f>
        <v>0.2511462662488832</v>
      </c>
      <c r="AJ40" s="315">
        <f>('1 Utsläpp'!AJ41/'6 FV'!AJ41)*1000</f>
        <v>0.23944776058507147</v>
      </c>
      <c r="AK40" s="315">
        <f>('1 Utsläpp'!AK41/'6 FV'!AK41)*1000</f>
        <v>0.26097234145248815</v>
      </c>
      <c r="AL40" s="315">
        <f>('1 Utsläpp'!AL41/'6 FV'!AL41)*1000</f>
        <v>0.3255990366787907</v>
      </c>
      <c r="AM40" s="315">
        <f>('1 Utsläpp'!AM41/'6 FV'!AM41)*1000</f>
        <v>0.25233863093181741</v>
      </c>
      <c r="AN40" s="315">
        <f>('1 Utsläpp'!AN41/'6 FV'!AN41)*1000</f>
        <v>0.2304503684477068</v>
      </c>
      <c r="AO40" s="315">
        <f>('1 Utsläpp'!AO41/'6 FV'!AO41)*1000</f>
        <v>0.26273420502914735</v>
      </c>
      <c r="AP40" s="315">
        <f>('1 Utsläpp'!AP41/'6 FV'!AP41)*1000</f>
        <v>0.31807799396020037</v>
      </c>
      <c r="AQ40" s="315">
        <f>('1 Utsläpp'!AQ41/'6 FV'!AQ41)*1000</f>
        <v>0.23870288355577232</v>
      </c>
      <c r="AR40" s="315">
        <f>('1 Utsläpp'!AR41/'6 FV'!AR41)*1000</f>
        <v>0.23002959145278587</v>
      </c>
      <c r="AS40" s="315">
        <f>('1 Utsläpp'!AS41/'6 FV'!AS41)*1000</f>
        <v>0.2609625683639834</v>
      </c>
      <c r="AT40" s="315">
        <f>('1 Utsläpp'!AT41/'6 FV'!AT41)*1000</f>
        <v>0.32407672629651074</v>
      </c>
      <c r="AU40" s="315">
        <f>('1 Utsläpp'!AU41/'6 FV'!AU41)*1000</f>
        <v>0.2420880058214856</v>
      </c>
      <c r="AV40" s="315">
        <f>('1 Utsläpp'!AV41/'6 FV'!AV41)*1000</f>
        <v>0.2418481409960459</v>
      </c>
      <c r="AW40" s="315">
        <f>('1 Utsläpp'!AW41/'6 FV'!AW41)*1000</f>
        <v>0.26849603291196711</v>
      </c>
      <c r="AX40" s="315">
        <f>('1 Utsläpp'!AX41/'6 FV'!AX41)*1000</f>
        <v>0.32806728911553973</v>
      </c>
      <c r="AY40" s="315">
        <f>('1 Utsläpp'!AY41/'6 FV'!AY41)*1000</f>
        <v>0.24865067610893343</v>
      </c>
      <c r="AZ40" s="315">
        <f>('1 Utsläpp'!AZ41/'6 FV'!AZ41)*1000</f>
        <v>0.2639133351431654</v>
      </c>
      <c r="BA40" s="315">
        <f>('1 Utsläpp'!BA41/'6 FV'!BA41)*1000</f>
        <v>0.31055017054971795</v>
      </c>
      <c r="BB40" s="315">
        <f>('1 Utsläpp'!BB41/'6 FV'!BB41)*1000</f>
        <v>0.36194508152631694</v>
      </c>
      <c r="BC40" s="315">
        <f>('1 Utsläpp'!BC41/'6 FV'!BC41)*1000</f>
        <v>0.27539783177707905</v>
      </c>
      <c r="BD40" s="315">
        <f>('1 Utsläpp'!BD41/'6 FV'!BD41)*1000</f>
        <v>0.25667462226732513</v>
      </c>
      <c r="BE40" s="315">
        <f>('1 Utsläpp'!BE41/'6 FV'!BE41)*1000</f>
        <v>0.27225582908491203</v>
      </c>
      <c r="BF40" s="315">
        <f>('1 Utsläpp'!BF41/'6 FV'!BF41)*1000</f>
        <v>0.34439609035915192</v>
      </c>
      <c r="BG40" s="315">
        <f>('1 Utsläpp'!BG41/'6 FV'!BG41)*1000</f>
        <v>0.25995053713034438</v>
      </c>
      <c r="BH40" s="315">
        <f>('1 Utsläpp'!BH41/'6 FV'!BH41)*1000</f>
        <v>0.24347318766152781</v>
      </c>
      <c r="BI40" s="315">
        <f>('1 Utsläpp'!BI41/'6 FV'!BI41)*1000</f>
        <v>0.26452858559357206</v>
      </c>
      <c r="BJ40" s="315">
        <f>('1 Utsläpp'!BJ41/'6 FV'!BJ41)*1000</f>
        <v>0.32130550699816141</v>
      </c>
      <c r="BK40" s="315">
        <f>('1 Utsläpp'!BK41/'6 FV'!BK41)*1000</f>
        <v>0.2489670909793579</v>
      </c>
      <c r="BL40" s="315">
        <f>('1 Utsläpp'!BL41/'6 FV'!BL41)*1000</f>
        <v>0.23624589875373073</v>
      </c>
      <c r="BM40" s="315">
        <f>('1 Utsläpp'!BM41/'6 FV'!BM41)*1000</f>
        <v>0.26503756940963685</v>
      </c>
      <c r="BN40" s="315">
        <f>('1 Utsläpp'!BN41/'6 FV'!BN41)*1000</f>
        <v>0.31681815274035396</v>
      </c>
      <c r="BO40" s="315">
        <f>('1 Utsläpp'!BO41/'6 FV'!BO41)*1000</f>
        <v>0.23552927208234617</v>
      </c>
      <c r="BP40" s="315">
        <f>('1 Utsläpp'!BP41/'6 FV'!BP41)*1000</f>
        <v>0.26402109675348051</v>
      </c>
      <c r="BQ40" s="315">
        <f>('1 Utsläpp'!BQ41/'6 FV'!BQ41)*1000</f>
        <v>0.28389757968480617</v>
      </c>
      <c r="BR40" s="315">
        <f>('1 Utsläpp'!BR41/'6 FV'!BR41)*1000</f>
        <v>0.34458472016093772</v>
      </c>
    </row>
    <row r="41" spans="1:72" s="57" customFormat="1" ht="12.75" x14ac:dyDescent="0.2">
      <c r="A41" s="86"/>
      <c r="B41" s="62" t="s">
        <v>130</v>
      </c>
      <c r="C41" s="62" t="s">
        <v>210</v>
      </c>
      <c r="D41" s="217">
        <f>1000*'1 Utsläpp'!D43/'6 FV'!D42</f>
        <v>14.451695137717671</v>
      </c>
      <c r="E41" s="217">
        <f>1000*'1 Utsläpp'!E43/'6 FV'!E42</f>
        <v>13.026956735783756</v>
      </c>
      <c r="F41" s="217">
        <f>1000*'1 Utsläpp'!F43/'6 FV'!F42</f>
        <v>14.204564298874056</v>
      </c>
      <c r="G41" s="217">
        <f>1000*'1 Utsläpp'!G43/'6 FV'!G42</f>
        <v>14.483479820696417</v>
      </c>
      <c r="H41" s="217">
        <f>1000*'1 Utsläpp'!H43/'6 FV'!H42</f>
        <v>14.555072348618641</v>
      </c>
      <c r="I41" s="217">
        <f>1000*'1 Utsläpp'!I43/'6 FV'!I42</f>
        <v>12.622694409390013</v>
      </c>
      <c r="J41" s="217">
        <f>1000*'1 Utsläpp'!J43/'6 FV'!J42</f>
        <v>13.117916576922431</v>
      </c>
      <c r="K41" s="217">
        <f>1000*'1 Utsläpp'!K43/'6 FV'!K42</f>
        <v>13.619477612233256</v>
      </c>
      <c r="L41" s="217">
        <f>1000*'1 Utsläpp'!L43/'6 FV'!L42</f>
        <v>16.353932127312387</v>
      </c>
      <c r="M41" s="217">
        <f>1000*'1 Utsläpp'!M43/'6 FV'!M42</f>
        <v>12.863926765832613</v>
      </c>
      <c r="N41" s="217">
        <f>1000*'1 Utsläpp'!N43/'6 FV'!N42</f>
        <v>13.093247375370717</v>
      </c>
      <c r="O41" s="217">
        <f>1000*'1 Utsläpp'!O43/'6 FV'!O42</f>
        <v>13.804521453990811</v>
      </c>
      <c r="P41" s="217">
        <f>1000*'1 Utsläpp'!P43/'6 FV'!P42</f>
        <v>14.244774865905731</v>
      </c>
      <c r="Q41" s="217">
        <f>1000*'1 Utsläpp'!Q43/'6 FV'!Q42</f>
        <v>11.852871146758748</v>
      </c>
      <c r="R41" s="217">
        <f>1000*'1 Utsläpp'!R43/'6 FV'!R42</f>
        <v>12.152980239574058</v>
      </c>
      <c r="S41" s="217">
        <f>1000*'1 Utsläpp'!S43/'6 FV'!S42</f>
        <v>11.833856273535265</v>
      </c>
      <c r="T41" s="217">
        <f>1000*'1 Utsläpp'!T43/'6 FV'!T42</f>
        <v>13.061295202365503</v>
      </c>
      <c r="U41" s="217">
        <f>1000*'1 Utsläpp'!U43/'6 FV'!U42</f>
        <v>11.105923591362554</v>
      </c>
      <c r="V41" s="217">
        <f>1000*'1 Utsläpp'!V43/'6 FV'!V42</f>
        <v>11.498600754211751</v>
      </c>
      <c r="W41" s="217">
        <f>1000*'1 Utsläpp'!W43/'6 FV'!W42</f>
        <v>11.746095253082769</v>
      </c>
      <c r="X41" s="217">
        <f>1000*'1 Utsläpp'!X43/'6 FV'!X42</f>
        <v>12.802755812839115</v>
      </c>
      <c r="Y41" s="217">
        <f>1000*'1 Utsläpp'!Y43/'6 FV'!Y42</f>
        <v>10.961584612174278</v>
      </c>
      <c r="Z41" s="217">
        <f>1000*'1 Utsläpp'!Z43/'6 FV'!Z42</f>
        <v>11.379699362275126</v>
      </c>
      <c r="AA41" s="217">
        <f>1000*'1 Utsläpp'!AA43/'6 FV'!AA42</f>
        <v>10.700930061524815</v>
      </c>
      <c r="AB41" s="217">
        <f>1000*'1 Utsläpp'!AB43/'6 FV'!AB42</f>
        <v>11.543799183022676</v>
      </c>
      <c r="AC41" s="217">
        <f>1000*'1 Utsläpp'!AC43/'6 FV'!AC42</f>
        <v>10.448081137027486</v>
      </c>
      <c r="AD41" s="217">
        <f>1000*'1 Utsläpp'!AD43/'6 FV'!AD42</f>
        <v>11.109448528953028</v>
      </c>
      <c r="AE41" s="217">
        <f>1000*'1 Utsläpp'!AE43/'6 FV'!AE42</f>
        <v>10.520651178623577</v>
      </c>
      <c r="AF41" s="217">
        <f>1000*'1 Utsläpp'!AF43/'6 FV'!AF42</f>
        <v>11.562070203965384</v>
      </c>
      <c r="AG41" s="217">
        <f>1000*'1 Utsläpp'!AG43/'6 FV'!AG42</f>
        <v>10.121567066122699</v>
      </c>
      <c r="AH41" s="217">
        <f>1000*'1 Utsläpp'!AH43/'6 FV'!AH42</f>
        <v>10.597806190165979</v>
      </c>
      <c r="AI41" s="217">
        <f>1000*'1 Utsläpp'!AI43/'6 FV'!AI42</f>
        <v>9.9256296423403967</v>
      </c>
      <c r="AJ41" s="217">
        <f>1000*'1 Utsläpp'!AJ43/'6 FV'!AJ42</f>
        <v>11.371263730522497</v>
      </c>
      <c r="AK41" s="217">
        <f>1000*'1 Utsläpp'!AK43/'6 FV'!AK42</f>
        <v>9.6861675026747758</v>
      </c>
      <c r="AL41" s="217">
        <f>1000*'1 Utsläpp'!AL43/'6 FV'!AL42</f>
        <v>10.702805504540434</v>
      </c>
      <c r="AM41" s="217">
        <f>1000*'1 Utsläpp'!AM43/'6 FV'!AM42</f>
        <v>10.153254130318397</v>
      </c>
      <c r="AN41" s="217">
        <f>1000*'1 Utsläpp'!AN43/'6 FV'!AN42</f>
        <v>10.469173330841725</v>
      </c>
      <c r="AO41" s="217">
        <f>1000*'1 Utsläpp'!AO43/'6 FV'!AO42</f>
        <v>9.6087777377656849</v>
      </c>
      <c r="AP41" s="217">
        <f>1000*'1 Utsläpp'!AP43/'6 FV'!AP42</f>
        <v>10.421663150331243</v>
      </c>
      <c r="AQ41" s="217">
        <f>1000*'1 Utsläpp'!AQ43/'6 FV'!AQ42</f>
        <v>9.5668775365865226</v>
      </c>
      <c r="AR41" s="217">
        <f>1000*'1 Utsläpp'!AR43/'6 FV'!AR42</f>
        <v>10.254096983256213</v>
      </c>
      <c r="AS41" s="217">
        <f>1000*'1 Utsläpp'!AS43/'6 FV'!AS42</f>
        <v>9.1826329901528467</v>
      </c>
      <c r="AT41" s="217">
        <f>1000*'1 Utsläpp'!AT43/'6 FV'!AT42</f>
        <v>10.046295377601087</v>
      </c>
      <c r="AU41" s="217">
        <f>1000*'1 Utsläpp'!AU43/'6 FV'!AU42</f>
        <v>9.2392910948462887</v>
      </c>
      <c r="AV41" s="217">
        <f>1000*'1 Utsläpp'!AV43/'6 FV'!AV42</f>
        <v>9.7740637993712802</v>
      </c>
      <c r="AW41" s="217">
        <f>1000*'1 Utsläpp'!AW43/'6 FV'!AW42</f>
        <v>8.7836709084013318</v>
      </c>
      <c r="AX41" s="217">
        <f>1000*'1 Utsläpp'!AX43/'6 FV'!AX42</f>
        <v>9.7042650817582903</v>
      </c>
      <c r="AY41" s="217">
        <f>1000*'1 Utsläpp'!AY43/'6 FV'!AY42</f>
        <v>8.53605611480228</v>
      </c>
      <c r="AZ41" s="217">
        <f>1000*'1 Utsläpp'!AZ43/'6 FV'!AZ42</f>
        <v>9.0447524288618748</v>
      </c>
      <c r="BA41" s="217">
        <f>1000*'1 Utsläpp'!BA43/'6 FV'!BA42</f>
        <v>8.2033336123832736</v>
      </c>
      <c r="BB41" s="217">
        <f>1000*'1 Utsläpp'!BB43/'6 FV'!BB42</f>
        <v>8.6314201575497602</v>
      </c>
      <c r="BC41" s="217">
        <f>1000*'1 Utsläpp'!BC43/'6 FV'!BC42</f>
        <v>7.7673871110804242</v>
      </c>
      <c r="BD41" s="217">
        <f>1000*'1 Utsläpp'!BD43/'6 FV'!BD42</f>
        <v>8.4956814415712678</v>
      </c>
      <c r="BE41" s="217">
        <f>1000*'1 Utsläpp'!BE43/'6 FV'!BE42</f>
        <v>8.136978349204389</v>
      </c>
      <c r="BF41" s="217">
        <f>1000*'1 Utsläpp'!BF43/'6 FV'!BF42</f>
        <v>8.6651587326220891</v>
      </c>
      <c r="BG41" s="217">
        <f>1000*'1 Utsläpp'!BG43/'6 FV'!BG42</f>
        <v>7.8959811293345918</v>
      </c>
      <c r="BH41" s="217">
        <f>1000*'1 Utsläpp'!BH43/'6 FV'!BH42</f>
        <v>8.2740032914234565</v>
      </c>
      <c r="BI41" s="217">
        <f>1000*'1 Utsläpp'!BI43/'6 FV'!BI42</f>
        <v>7.3305073401461209</v>
      </c>
      <c r="BJ41" s="217">
        <f>1000*'1 Utsläpp'!BJ43/'6 FV'!BJ42</f>
        <v>8.2044399874690441</v>
      </c>
      <c r="BK41" s="217">
        <f>1000*'1 Utsläpp'!BK43/'6 FV'!BK42</f>
        <v>7.7986595884184871</v>
      </c>
      <c r="BL41" s="217">
        <f>1000*'1 Utsläpp'!BL43/'6 FV'!BL42</f>
        <v>7.8212241139126766</v>
      </c>
      <c r="BM41" s="217">
        <f>1000*'1 Utsläpp'!BM43/'6 FV'!BM42</f>
        <v>7.4371130945793347</v>
      </c>
      <c r="BN41" s="217">
        <f>1000*'1 Utsläpp'!BN43/'6 FV'!BN42</f>
        <v>7.9983100191674126</v>
      </c>
      <c r="BO41" s="217">
        <f>1000*'1 Utsläpp'!BO43/'6 FV'!BO42</f>
        <v>7.4548066886171567</v>
      </c>
      <c r="BP41" s="217">
        <f>1000*'1 Utsläpp'!BP43/'6 FV'!BP42</f>
        <v>8.4256980859925452</v>
      </c>
      <c r="BQ41" s="217">
        <f>1000*'1 Utsläpp'!BQ43/'6 FV'!BQ42</f>
        <v>7.869457958351135</v>
      </c>
      <c r="BR41" s="217">
        <f>1000*'1 Utsläpp'!BR43/'6 FV'!BR42</f>
        <v>8.412256263383858</v>
      </c>
      <c r="BS41" s="296"/>
      <c r="BT41" s="108"/>
    </row>
    <row r="42" spans="1:72" s="57" customFormat="1" x14ac:dyDescent="0.25">
      <c r="A42" s="86"/>
      <c r="B42" s="86"/>
      <c r="C42" s="86"/>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8"/>
      <c r="AM42" s="108"/>
      <c r="AN42" s="108"/>
      <c r="AO42" s="108"/>
      <c r="AP42" s="108"/>
      <c r="AQ42" s="108"/>
      <c r="AX42" s="192"/>
      <c r="BC42" s="185"/>
      <c r="BD42" s="185"/>
      <c r="BE42" s="185"/>
      <c r="BF42" s="185"/>
      <c r="BG42" s="185"/>
      <c r="BH42" s="185"/>
      <c r="BI42" s="185"/>
      <c r="BJ42" s="185"/>
      <c r="BR42" s="296"/>
      <c r="BS42" s="296"/>
    </row>
    <row r="43" spans="1:72" x14ac:dyDescent="0.25">
      <c r="B43" s="60" t="s">
        <v>175</v>
      </c>
      <c r="C43" s="60" t="s">
        <v>82</v>
      </c>
      <c r="AI43" s="111"/>
      <c r="AJ43" s="111"/>
      <c r="AK43" s="111"/>
      <c r="BA43" s="58"/>
      <c r="BB43" s="58"/>
      <c r="BR43" s="296"/>
      <c r="BS43" s="296"/>
    </row>
    <row r="44" spans="1:72" x14ac:dyDescent="0.25">
      <c r="B44" s="60" t="s">
        <v>395</v>
      </c>
      <c r="C44" s="60" t="s">
        <v>407</v>
      </c>
      <c r="AI44" s="111"/>
      <c r="AJ44" s="111"/>
      <c r="AK44" s="111"/>
      <c r="BA44" s="58"/>
      <c r="BB44" s="58"/>
      <c r="BR44" s="296"/>
      <c r="BS44" s="296"/>
    </row>
    <row r="45" spans="1:72" ht="12.75" x14ac:dyDescent="0.2">
      <c r="B45" s="71" t="s">
        <v>131</v>
      </c>
      <c r="C45" s="90" t="s">
        <v>208</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108</v>
      </c>
      <c r="AD45" s="112" t="s">
        <v>109</v>
      </c>
      <c r="AE45" s="112" t="s">
        <v>110</v>
      </c>
      <c r="AF45" s="112" t="s">
        <v>111</v>
      </c>
      <c r="AG45" s="112" t="s">
        <v>112</v>
      </c>
      <c r="AH45" s="112" t="s">
        <v>179</v>
      </c>
      <c r="AI45" s="112" t="s">
        <v>180</v>
      </c>
      <c r="AJ45" s="112" t="s">
        <v>194</v>
      </c>
      <c r="AK45" s="112" t="s">
        <v>196</v>
      </c>
      <c r="AL45" s="112" t="s">
        <v>198</v>
      </c>
      <c r="AM45" s="106" t="s">
        <v>200</v>
      </c>
      <c r="AN45" s="106" t="s">
        <v>201</v>
      </c>
      <c r="AO45" s="106" t="s">
        <v>205</v>
      </c>
      <c r="AP45" s="106" t="s">
        <v>209</v>
      </c>
      <c r="AQ45" s="106" t="s">
        <v>211</v>
      </c>
      <c r="AR45" s="92" t="s">
        <v>251</v>
      </c>
      <c r="AS45" s="92" t="s">
        <v>263</v>
      </c>
      <c r="AT45" s="92" t="s">
        <v>264</v>
      </c>
      <c r="AU45" s="92" t="s">
        <v>269</v>
      </c>
      <c r="AV45" s="92" t="s">
        <v>270</v>
      </c>
      <c r="AW45" s="92" t="s">
        <v>271</v>
      </c>
      <c r="AX45" s="92" t="s">
        <v>272</v>
      </c>
      <c r="AY45" s="92" t="s">
        <v>274</v>
      </c>
      <c r="AZ45" s="92" t="s">
        <v>277</v>
      </c>
      <c r="BA45" s="92" t="s">
        <v>279</v>
      </c>
      <c r="BB45" s="92" t="s">
        <v>280</v>
      </c>
      <c r="BC45" s="92" t="s">
        <v>282</v>
      </c>
      <c r="BD45" s="92" t="s">
        <v>283</v>
      </c>
      <c r="BE45" s="92" t="s">
        <v>284</v>
      </c>
      <c r="BF45" s="92" t="s">
        <v>287</v>
      </c>
      <c r="BG45" s="114" t="s">
        <v>289</v>
      </c>
      <c r="BH45" s="92" t="s">
        <v>290</v>
      </c>
      <c r="BI45" s="92" t="s">
        <v>291</v>
      </c>
      <c r="BJ45" s="92" t="s">
        <v>293</v>
      </c>
      <c r="BK45" s="92" t="s">
        <v>308</v>
      </c>
      <c r="BL45" s="92" t="s">
        <v>311</v>
      </c>
      <c r="BM45" s="92" t="s">
        <v>399</v>
      </c>
      <c r="BN45" s="92" t="s">
        <v>400</v>
      </c>
      <c r="BO45" s="92" t="s">
        <v>403</v>
      </c>
      <c r="BP45" s="92" t="s">
        <v>404</v>
      </c>
      <c r="BQ45" s="92" t="s">
        <v>419</v>
      </c>
      <c r="BR45" s="92" t="s">
        <v>425</v>
      </c>
      <c r="BS45" s="296"/>
    </row>
    <row r="46" spans="1:72" ht="12.75" x14ac:dyDescent="0.2">
      <c r="B46" s="72" t="s">
        <v>122</v>
      </c>
      <c r="C46" s="72" t="s">
        <v>22</v>
      </c>
      <c r="D46" s="108">
        <f>('1 Utsläpp'!D49/'6 FV'!D48)*1000</f>
        <v>161.87056822581775</v>
      </c>
      <c r="E46" s="108">
        <f>('1 Utsläpp'!E49/'6 FV'!E48)*1000</f>
        <v>160.28855259426552</v>
      </c>
      <c r="F46" s="108">
        <f>('1 Utsläpp'!F49/'6 FV'!F48)*1000</f>
        <v>171.33295161212627</v>
      </c>
      <c r="G46" s="108">
        <f>('1 Utsläpp'!G49/'6 FV'!G48)*1000</f>
        <v>159.54745908088157</v>
      </c>
      <c r="H46" s="108">
        <f>('1 Utsläpp'!H49/'6 FV'!H48)*1000</f>
        <v>157.03496834123567</v>
      </c>
      <c r="I46" s="108">
        <f>('1 Utsläpp'!I49/'6 FV'!I48)*1000</f>
        <v>146.34934420545562</v>
      </c>
      <c r="J46" s="108">
        <f>('1 Utsläpp'!J49/'6 FV'!J48)*1000</f>
        <v>154.98775496293703</v>
      </c>
      <c r="K46" s="108">
        <f>('1 Utsläpp'!K49/'6 FV'!K48)*1000</f>
        <v>144.89843423658743</v>
      </c>
      <c r="L46" s="108">
        <f>('1 Utsläpp'!L49/'6 FV'!L48)*1000</f>
        <v>156.48340474675376</v>
      </c>
      <c r="M46" s="108">
        <f>('1 Utsläpp'!M49/'6 FV'!M48)*1000</f>
        <v>149.50020521840614</v>
      </c>
      <c r="N46" s="108">
        <f>('1 Utsläpp'!N49/'6 FV'!N48)*1000</f>
        <v>156.402631947667</v>
      </c>
      <c r="O46" s="108">
        <f>('1 Utsläpp'!O49/'6 FV'!O48)*1000</f>
        <v>153.42762780026837</v>
      </c>
      <c r="P46" s="108">
        <f>('1 Utsläpp'!P49/'6 FV'!P48)*1000</f>
        <v>152.78634931591549</v>
      </c>
      <c r="Q46" s="108">
        <f>('1 Utsläpp'!Q49/'6 FV'!Q48)*1000</f>
        <v>143.0928921434317</v>
      </c>
      <c r="R46" s="108">
        <f>('1 Utsläpp'!R49/'6 FV'!R48)*1000</f>
        <v>150.20548054138339</v>
      </c>
      <c r="S46" s="108">
        <f>('1 Utsläpp'!S49/'6 FV'!S48)*1000</f>
        <v>141.35829188940895</v>
      </c>
      <c r="T46" s="108">
        <f>('1 Utsläpp'!T49/'6 FV'!T48)*1000</f>
        <v>143.64699035804699</v>
      </c>
      <c r="U46" s="108">
        <f>('1 Utsläpp'!U49/'6 FV'!U48)*1000</f>
        <v>138.62292376444256</v>
      </c>
      <c r="V46" s="108">
        <f>('1 Utsläpp'!V49/'6 FV'!V48)*1000</f>
        <v>146.11314753207878</v>
      </c>
      <c r="W46" s="108">
        <f>('1 Utsläpp'!W49/'6 FV'!W48)*1000</f>
        <v>141.49492621290452</v>
      </c>
      <c r="X46" s="108">
        <f>('1 Utsläpp'!X49/'6 FV'!X48)*1000</f>
        <v>140.06961012310407</v>
      </c>
      <c r="Y46" s="108">
        <f>('1 Utsläpp'!Y49/'6 FV'!Y48)*1000</f>
        <v>126.19990111111834</v>
      </c>
      <c r="Z46" s="108">
        <f>('1 Utsläpp'!Z49/'6 FV'!Z48)*1000</f>
        <v>137.76812772637427</v>
      </c>
      <c r="AA46" s="108">
        <f>('1 Utsläpp'!AA49/'6 FV'!AA48)*1000</f>
        <v>129.25137710025351</v>
      </c>
      <c r="AB46" s="108">
        <f>('1 Utsläpp'!AB49/'6 FV'!AB48)*1000</f>
        <v>122.82634487242849</v>
      </c>
      <c r="AC46" s="108">
        <f>('1 Utsläpp'!AC49/'6 FV'!AC48)*1000</f>
        <v>114.84483707574718</v>
      </c>
      <c r="AD46" s="108">
        <f>('1 Utsläpp'!AD49/'6 FV'!AD48)*1000</f>
        <v>130.53676816407611</v>
      </c>
      <c r="AE46" s="108">
        <f>('1 Utsläpp'!AE49/'6 FV'!AE48)*1000</f>
        <v>115.48952244836697</v>
      </c>
      <c r="AF46" s="108">
        <f>('1 Utsläpp'!AF49/'6 FV'!AF48)*1000</f>
        <v>120.86586883187472</v>
      </c>
      <c r="AG46" s="108">
        <f>('1 Utsläpp'!AG49/'6 FV'!AG48)*1000</f>
        <v>110.81651532961071</v>
      </c>
      <c r="AH46" s="108">
        <f>('1 Utsläpp'!AH49/'6 FV'!AH48)*1000</f>
        <v>121.35880008645243</v>
      </c>
      <c r="AI46" s="108">
        <f>('1 Utsläpp'!AI49/'6 FV'!AI48)*1000</f>
        <v>113.1490345929096</v>
      </c>
      <c r="AJ46" s="108">
        <f>('1 Utsläpp'!AJ49/'6 FV'!AJ48)*1000</f>
        <v>117.34769536523666</v>
      </c>
      <c r="AK46" s="108">
        <f>('1 Utsläpp'!AK49/'6 FV'!AK48)*1000</f>
        <v>113.41869491457244</v>
      </c>
      <c r="AL46" s="108">
        <f>('1 Utsläpp'!AL49/'6 FV'!AL48)*1000</f>
        <v>120.63439799758839</v>
      </c>
      <c r="AM46" s="108">
        <f>('1 Utsläpp'!AM49/'6 FV'!AM48)*1000</f>
        <v>108.94389482247972</v>
      </c>
      <c r="AN46" s="108">
        <f>('1 Utsläpp'!AN49/'6 FV'!AN48)*1000</f>
        <v>113.17964265735581</v>
      </c>
      <c r="AO46" s="108">
        <f>('1 Utsläpp'!AO49/'6 FV'!AO48)*1000</f>
        <v>105.6660529493398</v>
      </c>
      <c r="AP46" s="108">
        <f>('1 Utsläpp'!AP49/'6 FV'!AP48)*1000</f>
        <v>117.49597029026444</v>
      </c>
      <c r="AQ46" s="108">
        <f>('1 Utsläpp'!AQ49/'6 FV'!AQ48)*1000</f>
        <v>109.73171735779333</v>
      </c>
      <c r="AR46" s="108">
        <f>('1 Utsläpp'!AR49/'6 FV'!AR48)*1000</f>
        <v>117.55407344949722</v>
      </c>
      <c r="AS46" s="108">
        <f>('1 Utsläpp'!AS49/'6 FV'!AS48)*1000</f>
        <v>114.20410726727495</v>
      </c>
      <c r="AT46" s="108">
        <f>('1 Utsläpp'!AT49/'6 FV'!AT48)*1000</f>
        <v>123.31144823871387</v>
      </c>
      <c r="AU46" s="108">
        <f>('1 Utsläpp'!AU49/'6 FV'!AU48)*1000</f>
        <v>114.17114826623667</v>
      </c>
      <c r="AV46" s="108">
        <f>('1 Utsläpp'!AV49/'6 FV'!AV48)*1000</f>
        <v>108.73509840271728</v>
      </c>
      <c r="AW46" s="108">
        <f>('1 Utsläpp'!AW49/'6 FV'!AW48)*1000</f>
        <v>107.06408483061404</v>
      </c>
      <c r="AX46" s="108">
        <f>('1 Utsläpp'!AX49/'6 FV'!AX48)*1000</f>
        <v>116.5906375845035</v>
      </c>
      <c r="AY46" s="108">
        <f>('1 Utsläpp'!AY49/'6 FV'!AY48)*1000</f>
        <v>104.99959602195305</v>
      </c>
      <c r="AZ46" s="108">
        <f>('1 Utsläpp'!AZ49/'6 FV'!AZ48)*1000</f>
        <v>109.60874389687751</v>
      </c>
      <c r="BA46" s="108">
        <f>('1 Utsläpp'!BA49/'6 FV'!BA48)*1000</f>
        <v>113.35696511324369</v>
      </c>
      <c r="BB46" s="108">
        <f>('1 Utsläpp'!BB49/'6 FV'!BB48)*1000</f>
        <v>124.83878859618308</v>
      </c>
      <c r="BC46" s="108">
        <f>('1 Utsläpp'!BC49/'6 FV'!BC48)*1000</f>
        <v>113.43906084705054</v>
      </c>
      <c r="BD46" s="108">
        <f>('1 Utsläpp'!BD49/'6 FV'!BD48)*1000</f>
        <v>114.94306522311176</v>
      </c>
      <c r="BE46" s="108">
        <f>('1 Utsläpp'!BE49/'6 FV'!BE48)*1000</f>
        <v>115.84561503738813</v>
      </c>
      <c r="BF46" s="108">
        <f>('1 Utsläpp'!BF49/'6 FV'!BF48)*1000</f>
        <v>125.17234376265674</v>
      </c>
      <c r="BG46" s="108">
        <f>('1 Utsläpp'!BG49/'6 FV'!BG48)*1000</f>
        <v>114.63934111639631</v>
      </c>
      <c r="BH46" s="108">
        <f>('1 Utsläpp'!BH49/'6 FV'!BH48)*1000</f>
        <v>114.79213934522247</v>
      </c>
      <c r="BI46" s="108">
        <f>('1 Utsläpp'!BI49/'6 FV'!BI48)*1000</f>
        <v>113.8756987843352</v>
      </c>
      <c r="BJ46" s="108">
        <f>('1 Utsläpp'!BJ49/'6 FV'!BJ48)*1000</f>
        <v>123.13843408955272</v>
      </c>
      <c r="BK46" s="108">
        <f>('1 Utsläpp'!BK49/'6 FV'!BK48)*1000</f>
        <v>117.57428044918016</v>
      </c>
      <c r="BL46" s="108">
        <f>('1 Utsläpp'!BL49/'6 FV'!BL48)*1000</f>
        <v>119.05425149480361</v>
      </c>
      <c r="BM46" s="108">
        <f>('1 Utsläpp'!BM49/'6 FV'!BM48)*1000</f>
        <v>121.33054935924002</v>
      </c>
      <c r="BN46" s="108">
        <f>('1 Utsläpp'!BN49/'6 FV'!BN48)*1000</f>
        <v>139.6693908266779</v>
      </c>
      <c r="BO46" s="108">
        <f>('1 Utsläpp'!BO49/'6 FV'!BO48)*1000</f>
        <v>140.29781225513796</v>
      </c>
      <c r="BP46" s="108">
        <f>('1 Utsläpp'!BP49/'6 FV'!BP48)*1000</f>
        <v>127.86426511144604</v>
      </c>
      <c r="BQ46" s="108">
        <f>('1 Utsläpp'!BQ49/'6 FV'!BQ48)*1000</f>
        <v>131.33264191843696</v>
      </c>
      <c r="BR46" s="108">
        <f>('1 Utsläpp'!BR49/'6 FV'!BR48)*1000</f>
        <v>148.67915228230427</v>
      </c>
      <c r="BS46" s="296"/>
    </row>
    <row r="47" spans="1:72" ht="12.75" x14ac:dyDescent="0.2">
      <c r="B47" s="72" t="s">
        <v>123</v>
      </c>
      <c r="C47" s="72" t="s">
        <v>23</v>
      </c>
      <c r="D47" s="108">
        <f>('1 Utsläpp'!D50/'6 FV'!D49)*1000</f>
        <v>18.313442445916856</v>
      </c>
      <c r="E47" s="108">
        <f>('1 Utsläpp'!E50/'6 FV'!E49)*1000</f>
        <v>16.396400852098854</v>
      </c>
      <c r="F47" s="108">
        <f>('1 Utsläpp'!F50/'6 FV'!F49)*1000</f>
        <v>16.200992204695918</v>
      </c>
      <c r="G47" s="108">
        <f>('1 Utsläpp'!G50/'6 FV'!G49)*1000</f>
        <v>18.211368448255044</v>
      </c>
      <c r="H47" s="108">
        <f>('1 Utsläpp'!H50/'6 FV'!H49)*1000</f>
        <v>17.385214320577351</v>
      </c>
      <c r="I47" s="108">
        <f>('1 Utsläpp'!I50/'6 FV'!I49)*1000</f>
        <v>13.897439619986178</v>
      </c>
      <c r="J47" s="108">
        <f>('1 Utsläpp'!J50/'6 FV'!J49)*1000</f>
        <v>14.72311558992495</v>
      </c>
      <c r="K47" s="108">
        <f>('1 Utsläpp'!K50/'6 FV'!K49)*1000</f>
        <v>18.782917078573899</v>
      </c>
      <c r="L47" s="108">
        <f>('1 Utsläpp'!L50/'6 FV'!L49)*1000</f>
        <v>23.613790443441186</v>
      </c>
      <c r="M47" s="108">
        <f>('1 Utsläpp'!M50/'6 FV'!M49)*1000</f>
        <v>16.705685852880073</v>
      </c>
      <c r="N47" s="108">
        <f>('1 Utsläpp'!N50/'6 FV'!N49)*1000</f>
        <v>15.979694245839474</v>
      </c>
      <c r="O47" s="108">
        <f>('1 Utsläpp'!O50/'6 FV'!O49)*1000</f>
        <v>19.49520110016466</v>
      </c>
      <c r="P47" s="108">
        <f>('1 Utsläpp'!P50/'6 FV'!P49)*1000</f>
        <v>22.524461195780923</v>
      </c>
      <c r="Q47" s="108">
        <f>('1 Utsläpp'!Q50/'6 FV'!Q49)*1000</f>
        <v>17.859670732444496</v>
      </c>
      <c r="R47" s="108">
        <f>('1 Utsläpp'!R50/'6 FV'!R49)*1000</f>
        <v>18.548757340261112</v>
      </c>
      <c r="S47" s="108">
        <f>('1 Utsläpp'!S50/'6 FV'!S49)*1000</f>
        <v>19.441874795510515</v>
      </c>
      <c r="T47" s="108">
        <f>('1 Utsläpp'!T50/'6 FV'!T49)*1000</f>
        <v>22.833505454905282</v>
      </c>
      <c r="U47" s="108">
        <f>('1 Utsläpp'!U50/'6 FV'!U49)*1000</f>
        <v>19.40466019518507</v>
      </c>
      <c r="V47" s="108">
        <f>('1 Utsläpp'!V50/'6 FV'!V49)*1000</f>
        <v>19.706640976491858</v>
      </c>
      <c r="W47" s="108">
        <f>('1 Utsläpp'!W50/'6 FV'!W49)*1000</f>
        <v>22.76058308318591</v>
      </c>
      <c r="X47" s="108">
        <f>('1 Utsläpp'!X50/'6 FV'!X49)*1000</f>
        <v>26.072538549579232</v>
      </c>
      <c r="Y47" s="108">
        <f>('1 Utsläpp'!Y50/'6 FV'!Y49)*1000</f>
        <v>22.313531003013928</v>
      </c>
      <c r="Z47" s="108">
        <f>('1 Utsläpp'!Z50/'6 FV'!Z49)*1000</f>
        <v>21.159501392722785</v>
      </c>
      <c r="AA47" s="108">
        <f>('1 Utsläpp'!AA50/'6 FV'!AA49)*1000</f>
        <v>23.444952429234775</v>
      </c>
      <c r="AB47" s="108">
        <f>('1 Utsläpp'!AB50/'6 FV'!AB49)*1000</f>
        <v>28.389055052070905</v>
      </c>
      <c r="AC47" s="108">
        <f>('1 Utsläpp'!AC50/'6 FV'!AC49)*1000</f>
        <v>23.4435571426142</v>
      </c>
      <c r="AD47" s="108">
        <f>('1 Utsläpp'!AD50/'6 FV'!AD49)*1000</f>
        <v>25.954002646200969</v>
      </c>
      <c r="AE47" s="108">
        <f>('1 Utsläpp'!AE50/'6 FV'!AE49)*1000</f>
        <v>27.250606581904094</v>
      </c>
      <c r="AF47" s="108">
        <f>('1 Utsläpp'!AF50/'6 FV'!AF49)*1000</f>
        <v>26.010935680211926</v>
      </c>
      <c r="AG47" s="108">
        <f>('1 Utsläpp'!AG50/'6 FV'!AG49)*1000</f>
        <v>23.689297349404331</v>
      </c>
      <c r="AH47" s="108">
        <f>('1 Utsläpp'!AH50/'6 FV'!AH49)*1000</f>
        <v>23.09931344707012</v>
      </c>
      <c r="AI47" s="108">
        <f>('1 Utsläpp'!AI50/'6 FV'!AI49)*1000</f>
        <v>24.993474856019553</v>
      </c>
      <c r="AJ47" s="108">
        <f>('1 Utsläpp'!AJ50/'6 FV'!AJ49)*1000</f>
        <v>25.368341019182473</v>
      </c>
      <c r="AK47" s="108">
        <f>('1 Utsläpp'!AK50/'6 FV'!AK49)*1000</f>
        <v>22.357228872178691</v>
      </c>
      <c r="AL47" s="108">
        <f>('1 Utsläpp'!AL50/'6 FV'!AL49)*1000</f>
        <v>23.09219165325883</v>
      </c>
      <c r="AM47" s="108">
        <f>('1 Utsläpp'!AM50/'6 FV'!AM49)*1000</f>
        <v>23.056007577596485</v>
      </c>
      <c r="AN47" s="108">
        <f>('1 Utsläpp'!AN50/'6 FV'!AN49)*1000</f>
        <v>24.948152680847752</v>
      </c>
      <c r="AO47" s="108">
        <f>('1 Utsläpp'!AO50/'6 FV'!AO49)*1000</f>
        <v>20.88023549701683</v>
      </c>
      <c r="AP47" s="108">
        <f>('1 Utsläpp'!AP50/'6 FV'!AP49)*1000</f>
        <v>20.822888669237734</v>
      </c>
      <c r="AQ47" s="108">
        <f>('1 Utsläpp'!AQ50/'6 FV'!AQ49)*1000</f>
        <v>19.040088805938201</v>
      </c>
      <c r="AR47" s="108">
        <f>('1 Utsläpp'!AR50/'6 FV'!AR49)*1000</f>
        <v>21.698269992538581</v>
      </c>
      <c r="AS47" s="108">
        <f>('1 Utsläpp'!AS50/'6 FV'!AS49)*1000</f>
        <v>18.849324980452078</v>
      </c>
      <c r="AT47" s="108">
        <f>('1 Utsläpp'!AT50/'6 FV'!AT49)*1000</f>
        <v>19.230450491691428</v>
      </c>
      <c r="AU47" s="108">
        <f>('1 Utsläpp'!AU50/'6 FV'!AU49)*1000</f>
        <v>19.09965061852731</v>
      </c>
      <c r="AV47" s="108">
        <f>('1 Utsläpp'!AV50/'6 FV'!AV49)*1000</f>
        <v>20.492014674135714</v>
      </c>
      <c r="AW47" s="108">
        <f>('1 Utsläpp'!AW50/'6 FV'!AW49)*1000</f>
        <v>19.009034751821048</v>
      </c>
      <c r="AX47" s="108">
        <f>('1 Utsläpp'!AX50/'6 FV'!AX49)*1000</f>
        <v>19.862864020397296</v>
      </c>
      <c r="AY47" s="108">
        <f>('1 Utsläpp'!AY50/'6 FV'!AY49)*1000</f>
        <v>20.745767126822418</v>
      </c>
      <c r="AZ47" s="108">
        <f>('1 Utsläpp'!AZ50/'6 FV'!AZ49)*1000</f>
        <v>22.842908466001973</v>
      </c>
      <c r="BA47" s="108">
        <f>('1 Utsläpp'!BA50/'6 FV'!BA49)*1000</f>
        <v>22.409034589433908</v>
      </c>
      <c r="BB47" s="108">
        <f>('1 Utsläpp'!BB50/'6 FV'!BB49)*1000</f>
        <v>17.732008853447322</v>
      </c>
      <c r="BC47" s="108">
        <f>('1 Utsläpp'!BC50/'6 FV'!BC49)*1000</f>
        <v>18.34804104491306</v>
      </c>
      <c r="BD47" s="108">
        <f>('1 Utsläpp'!BD50/'6 FV'!BD49)*1000</f>
        <v>18.285192566886586</v>
      </c>
      <c r="BE47" s="108">
        <f>('1 Utsläpp'!BE50/'6 FV'!BE49)*1000</f>
        <v>18.893124719223483</v>
      </c>
      <c r="BF47" s="108">
        <f>('1 Utsläpp'!BF50/'6 FV'!BF49)*1000</f>
        <v>18.751266744792499</v>
      </c>
      <c r="BG47" s="108">
        <f>('1 Utsläpp'!BG50/'6 FV'!BG49)*1000</f>
        <v>17.470655387685945</v>
      </c>
      <c r="BH47" s="108">
        <f>('1 Utsläpp'!BH50/'6 FV'!BH49)*1000</f>
        <v>19.981525746062335</v>
      </c>
      <c r="BI47" s="108">
        <f>('1 Utsläpp'!BI50/'6 FV'!BI49)*1000</f>
        <v>19.667174593155515</v>
      </c>
      <c r="BJ47" s="108">
        <f>('1 Utsläpp'!BJ50/'6 FV'!BJ49)*1000</f>
        <v>19.708941940253975</v>
      </c>
      <c r="BK47" s="108">
        <f>('1 Utsläpp'!BK50/'6 FV'!BK49)*1000</f>
        <v>23.725892247543523</v>
      </c>
      <c r="BL47" s="108">
        <f>('1 Utsläpp'!BL50/'6 FV'!BL49)*1000</f>
        <v>23.290988417099946</v>
      </c>
      <c r="BM47" s="108">
        <f>('1 Utsläpp'!BM50/'6 FV'!BM49)*1000</f>
        <v>23.639006339102977</v>
      </c>
      <c r="BN47" s="108">
        <f>('1 Utsläpp'!BN50/'6 FV'!BN49)*1000</f>
        <v>19.16372956041133</v>
      </c>
      <c r="BO47" s="108">
        <f>('1 Utsläpp'!BO50/'6 FV'!BO49)*1000</f>
        <v>25.543631691926606</v>
      </c>
      <c r="BP47" s="108">
        <f>('1 Utsläpp'!BP50/'6 FV'!BP49)*1000</f>
        <v>43.022149205671575</v>
      </c>
      <c r="BQ47" s="108">
        <f>('1 Utsläpp'!BQ50/'6 FV'!BQ49)*1000</f>
        <v>21.400369022112695</v>
      </c>
      <c r="BR47" s="108">
        <f>('1 Utsläpp'!BR50/'6 FV'!BR49)*1000</f>
        <v>25.801601427630569</v>
      </c>
      <c r="BS47" s="296"/>
    </row>
    <row r="48" spans="1:72" ht="12.75" x14ac:dyDescent="0.2">
      <c r="B48" s="72" t="s">
        <v>124</v>
      </c>
      <c r="C48" s="72" t="s">
        <v>0</v>
      </c>
      <c r="D48" s="108">
        <f>('1 Utsläpp'!D51/'6 FV'!D50)*1000</f>
        <v>21.863888905799147</v>
      </c>
      <c r="E48" s="108">
        <f>('1 Utsläpp'!E51/'6 FV'!E50)*1000</f>
        <v>20.133160353124389</v>
      </c>
      <c r="F48" s="108">
        <f>('1 Utsläpp'!F51/'6 FV'!F50)*1000</f>
        <v>23.441762187174898</v>
      </c>
      <c r="G48" s="108">
        <f>('1 Utsläpp'!G51/'6 FV'!G50)*1000</f>
        <v>27.819331891077475</v>
      </c>
      <c r="H48" s="108">
        <f>('1 Utsläpp'!H51/'6 FV'!H50)*1000</f>
        <v>25.31872214100088</v>
      </c>
      <c r="I48" s="108">
        <f>('1 Utsläpp'!I51/'6 FV'!I50)*1000</f>
        <v>22.066233458960781</v>
      </c>
      <c r="J48" s="108">
        <f>('1 Utsläpp'!J51/'6 FV'!J50)*1000</f>
        <v>21.808576200068256</v>
      </c>
      <c r="K48" s="108">
        <f>('1 Utsläpp'!K51/'6 FV'!K50)*1000</f>
        <v>24.817415221700255</v>
      </c>
      <c r="L48" s="108">
        <f>('1 Utsläpp'!L51/'6 FV'!L50)*1000</f>
        <v>27.317576595142924</v>
      </c>
      <c r="M48" s="108">
        <f>('1 Utsläpp'!M51/'6 FV'!M50)*1000</f>
        <v>22.066713924859855</v>
      </c>
      <c r="N48" s="108">
        <f>('1 Utsläpp'!N51/'6 FV'!N50)*1000</f>
        <v>22.148707256795667</v>
      </c>
      <c r="O48" s="108">
        <f>('1 Utsläpp'!O51/'6 FV'!O50)*1000</f>
        <v>21.675142919601221</v>
      </c>
      <c r="P48" s="108">
        <f>('1 Utsläpp'!P51/'6 FV'!P50)*1000</f>
        <v>21.248626546007035</v>
      </c>
      <c r="Q48" s="108">
        <f>('1 Utsläpp'!Q51/'6 FV'!Q50)*1000</f>
        <v>19.398077673764174</v>
      </c>
      <c r="R48" s="108">
        <f>('1 Utsläpp'!R51/'6 FV'!R50)*1000</f>
        <v>20.992797970711731</v>
      </c>
      <c r="S48" s="108">
        <f>('1 Utsläpp'!S51/'6 FV'!S50)*1000</f>
        <v>21.14509843031988</v>
      </c>
      <c r="T48" s="108">
        <f>('1 Utsläpp'!T51/'6 FV'!T50)*1000</f>
        <v>21.944620471545722</v>
      </c>
      <c r="U48" s="108">
        <f>('1 Utsläpp'!U51/'6 FV'!U50)*1000</f>
        <v>19.676168197975322</v>
      </c>
      <c r="V48" s="108">
        <f>('1 Utsläpp'!V51/'6 FV'!V50)*1000</f>
        <v>20.359487272279171</v>
      </c>
      <c r="W48" s="108">
        <f>('1 Utsläpp'!W51/'6 FV'!W50)*1000</f>
        <v>22.936007094308096</v>
      </c>
      <c r="X48" s="108">
        <f>('1 Utsläpp'!X51/'6 FV'!X50)*1000</f>
        <v>21.020393241749275</v>
      </c>
      <c r="Y48" s="108">
        <f>('1 Utsläpp'!Y51/'6 FV'!Y50)*1000</f>
        <v>19.841836282851414</v>
      </c>
      <c r="Z48" s="108">
        <f>('1 Utsläpp'!Z51/'6 FV'!Z50)*1000</f>
        <v>21.213016378384115</v>
      </c>
      <c r="AA48" s="108">
        <f>('1 Utsläpp'!AA51/'6 FV'!AA50)*1000</f>
        <v>20.991836422374195</v>
      </c>
      <c r="AB48" s="108">
        <f>('1 Utsläpp'!AB51/'6 FV'!AB50)*1000</f>
        <v>21.281360913079858</v>
      </c>
      <c r="AC48" s="108">
        <f>('1 Utsläpp'!AC51/'6 FV'!AC50)*1000</f>
        <v>19.633092414522977</v>
      </c>
      <c r="AD48" s="108">
        <f>('1 Utsläpp'!AD51/'6 FV'!AD50)*1000</f>
        <v>21.718488492889993</v>
      </c>
      <c r="AE48" s="108">
        <f>('1 Utsläpp'!AE51/'6 FV'!AE50)*1000</f>
        <v>21.450475943138855</v>
      </c>
      <c r="AF48" s="108">
        <f>('1 Utsläpp'!AF51/'6 FV'!AF50)*1000</f>
        <v>21.92876451290887</v>
      </c>
      <c r="AG48" s="108">
        <f>('1 Utsläpp'!AG51/'6 FV'!AG50)*1000</f>
        <v>19.224367422025352</v>
      </c>
      <c r="AH48" s="108">
        <f>('1 Utsläpp'!AH51/'6 FV'!AH50)*1000</f>
        <v>20.501853397510391</v>
      </c>
      <c r="AI48" s="108">
        <f>('1 Utsläpp'!AI51/'6 FV'!AI50)*1000</f>
        <v>18.786946585619717</v>
      </c>
      <c r="AJ48" s="108">
        <f>('1 Utsläpp'!AJ51/'6 FV'!AJ50)*1000</f>
        <v>20.367730448783263</v>
      </c>
      <c r="AK48" s="108">
        <f>('1 Utsläpp'!AK51/'6 FV'!AK50)*1000</f>
        <v>18.381922019191467</v>
      </c>
      <c r="AL48" s="108">
        <f>('1 Utsläpp'!AL51/'6 FV'!AL50)*1000</f>
        <v>21.056766718953885</v>
      </c>
      <c r="AM48" s="108">
        <f>('1 Utsläpp'!AM51/'6 FV'!AM50)*1000</f>
        <v>20.43151697751351</v>
      </c>
      <c r="AN48" s="108">
        <f>('1 Utsläpp'!AN51/'6 FV'!AN50)*1000</f>
        <v>19.336036435001205</v>
      </c>
      <c r="AO48" s="108">
        <f>('1 Utsläpp'!AO51/'6 FV'!AO50)*1000</f>
        <v>18.253484679190258</v>
      </c>
      <c r="AP48" s="108">
        <f>('1 Utsläpp'!AP51/'6 FV'!AP50)*1000</f>
        <v>20.201058208007225</v>
      </c>
      <c r="AQ48" s="108">
        <f>('1 Utsläpp'!AQ51/'6 FV'!AQ50)*1000</f>
        <v>19.065535685279762</v>
      </c>
      <c r="AR48" s="108">
        <f>('1 Utsläpp'!AR51/'6 FV'!AR50)*1000</f>
        <v>18.678826067750659</v>
      </c>
      <c r="AS48" s="108">
        <f>('1 Utsläpp'!AS51/'6 FV'!AS50)*1000</f>
        <v>17.88273989770898</v>
      </c>
      <c r="AT48" s="108">
        <f>('1 Utsläpp'!AT51/'6 FV'!AT50)*1000</f>
        <v>19.857775582184779</v>
      </c>
      <c r="AU48" s="108">
        <f>('1 Utsläpp'!AU51/'6 FV'!AU50)*1000</f>
        <v>18.329419140773933</v>
      </c>
      <c r="AV48" s="108">
        <f>('1 Utsläpp'!AV51/'6 FV'!AV50)*1000</f>
        <v>18.568749841389842</v>
      </c>
      <c r="AW48" s="108">
        <f>('1 Utsläpp'!AW51/'6 FV'!AW50)*1000</f>
        <v>18.139220361387576</v>
      </c>
      <c r="AX48" s="108">
        <f>('1 Utsläpp'!AX51/'6 FV'!AX50)*1000</f>
        <v>20.62468404337352</v>
      </c>
      <c r="AY48" s="108">
        <f>('1 Utsläpp'!AY51/'6 FV'!AY50)*1000</f>
        <v>18.405732192297034</v>
      </c>
      <c r="AZ48" s="108">
        <f>('1 Utsläpp'!AZ51/'6 FV'!AZ50)*1000</f>
        <v>19.715959817719504</v>
      </c>
      <c r="BA48" s="108">
        <f>('1 Utsläpp'!BA51/'6 FV'!BA50)*1000</f>
        <v>18.233308511328264</v>
      </c>
      <c r="BB48" s="108">
        <f>('1 Utsläpp'!BB51/'6 FV'!BB50)*1000</f>
        <v>16.757360875987768</v>
      </c>
      <c r="BC48" s="108">
        <f>('1 Utsläpp'!BC51/'6 FV'!BC50)*1000</f>
        <v>15.221306378698806</v>
      </c>
      <c r="BD48" s="108">
        <f>('1 Utsläpp'!BD51/'6 FV'!BD50)*1000</f>
        <v>15.739260230774239</v>
      </c>
      <c r="BE48" s="108">
        <f>('1 Utsläpp'!BE51/'6 FV'!BE50)*1000</f>
        <v>16.042098520258886</v>
      </c>
      <c r="BF48" s="108">
        <f>('1 Utsläpp'!BF51/'6 FV'!BF50)*1000</f>
        <v>16.736212257832626</v>
      </c>
      <c r="BG48" s="108">
        <f>('1 Utsläpp'!BG51/'6 FV'!BG50)*1000</f>
        <v>15.429081031694478</v>
      </c>
      <c r="BH48" s="108">
        <f>('1 Utsläpp'!BH51/'6 FV'!BH50)*1000</f>
        <v>16.326743361607825</v>
      </c>
      <c r="BI48" s="108">
        <f>('1 Utsläpp'!BI51/'6 FV'!BI50)*1000</f>
        <v>12.865877399637057</v>
      </c>
      <c r="BJ48" s="108">
        <f>('1 Utsläpp'!BJ51/'6 FV'!BJ50)*1000</f>
        <v>15.868395859990434</v>
      </c>
      <c r="BK48" s="108">
        <f>('1 Utsläpp'!BK51/'6 FV'!BK50)*1000</f>
        <v>14.414541400312915</v>
      </c>
      <c r="BL48" s="108">
        <f>('1 Utsläpp'!BL51/'6 FV'!BL50)*1000</f>
        <v>14.958222732356385</v>
      </c>
      <c r="BM48" s="108">
        <f>('1 Utsläpp'!BM51/'6 FV'!BM50)*1000</f>
        <v>14.445569093220634</v>
      </c>
      <c r="BN48" s="108">
        <f>('1 Utsläpp'!BN51/'6 FV'!BN50)*1000</f>
        <v>16.187501390426043</v>
      </c>
      <c r="BO48" s="108">
        <f>('1 Utsläpp'!BO51/'6 FV'!BO50)*1000</f>
        <v>15.242361526070111</v>
      </c>
      <c r="BP48" s="108">
        <f>('1 Utsläpp'!BP51/'6 FV'!BP50)*1000</f>
        <v>15.229704612436164</v>
      </c>
      <c r="BQ48" s="108">
        <f>('1 Utsläpp'!BQ51/'6 FV'!BQ50)*1000</f>
        <v>14.131871021609133</v>
      </c>
      <c r="BR48" s="108">
        <f>('1 Utsläpp'!BR51/'6 FV'!BR50)*1000</f>
        <v>16.900111208653264</v>
      </c>
      <c r="BS48" s="296"/>
    </row>
    <row r="49" spans="2:71" ht="12.75" x14ac:dyDescent="0.2">
      <c r="B49" s="72" t="s">
        <v>125</v>
      </c>
      <c r="C49" s="72" t="s">
        <v>28</v>
      </c>
      <c r="D49" s="108">
        <f>('1 Utsläpp'!D52/'6 FV'!D51)*1000</f>
        <v>72.38586991051001</v>
      </c>
      <c r="E49" s="108">
        <f>('1 Utsläpp'!E52/'6 FV'!E51)*1000</f>
        <v>61.376974794842816</v>
      </c>
      <c r="F49" s="108">
        <f>('1 Utsläpp'!F52/'6 FV'!F51)*1000</f>
        <v>63.076338007276107</v>
      </c>
      <c r="G49" s="108">
        <f>('1 Utsläpp'!G52/'6 FV'!G51)*1000</f>
        <v>83.7561664558567</v>
      </c>
      <c r="H49" s="108">
        <f>('1 Utsläpp'!H52/'6 FV'!H51)*1000</f>
        <v>80.430570834957066</v>
      </c>
      <c r="I49" s="108">
        <f>('1 Utsläpp'!I52/'6 FV'!I51)*1000</f>
        <v>62.823174509137438</v>
      </c>
      <c r="J49" s="108">
        <f>('1 Utsläpp'!J52/'6 FV'!J51)*1000</f>
        <v>53.755129513007191</v>
      </c>
      <c r="K49" s="108">
        <f>('1 Utsläpp'!K52/'6 FV'!K51)*1000</f>
        <v>91.321078321662725</v>
      </c>
      <c r="L49" s="108">
        <f>('1 Utsläpp'!L52/'6 FV'!L51)*1000</f>
        <v>118.25069520256051</v>
      </c>
      <c r="M49" s="108">
        <f>('1 Utsläpp'!M52/'6 FV'!M51)*1000</f>
        <v>72.880880115234447</v>
      </c>
      <c r="N49" s="108">
        <f>('1 Utsläpp'!N52/'6 FV'!N51)*1000</f>
        <v>55.521331307165909</v>
      </c>
      <c r="O49" s="108">
        <f>('1 Utsläpp'!O52/'6 FV'!O51)*1000</f>
        <v>102.9230877263479</v>
      </c>
      <c r="P49" s="108">
        <f>('1 Utsläpp'!P52/'6 FV'!P51)*1000</f>
        <v>99.406665303170428</v>
      </c>
      <c r="Q49" s="108">
        <f>('1 Utsläpp'!Q52/'6 FV'!Q51)*1000</f>
        <v>67.732107370447153</v>
      </c>
      <c r="R49" s="108">
        <f>('1 Utsläpp'!R52/'6 FV'!R51)*1000</f>
        <v>48.609963868616219</v>
      </c>
      <c r="S49" s="108">
        <f>('1 Utsläpp'!S52/'6 FV'!S51)*1000</f>
        <v>67.002165217666459</v>
      </c>
      <c r="T49" s="108">
        <f>('1 Utsläpp'!T52/'6 FV'!T51)*1000</f>
        <v>77.941793505222478</v>
      </c>
      <c r="U49" s="108">
        <f>('1 Utsläpp'!U52/'6 FV'!U51)*1000</f>
        <v>51.121496119039442</v>
      </c>
      <c r="V49" s="108">
        <f>('1 Utsläpp'!V52/'6 FV'!V51)*1000</f>
        <v>41.78581503435457</v>
      </c>
      <c r="W49" s="108">
        <f>('1 Utsläpp'!W52/'6 FV'!W51)*1000</f>
        <v>62.444509130425729</v>
      </c>
      <c r="X49" s="108">
        <f>('1 Utsläpp'!X52/'6 FV'!X51)*1000</f>
        <v>76.967883967020342</v>
      </c>
      <c r="Y49" s="108">
        <f>('1 Utsläpp'!Y52/'6 FV'!Y51)*1000</f>
        <v>54.865780699187766</v>
      </c>
      <c r="Z49" s="108">
        <f>('1 Utsläpp'!Z52/'6 FV'!Z51)*1000</f>
        <v>47.999547974133662</v>
      </c>
      <c r="AA49" s="108">
        <f>('1 Utsläpp'!AA52/'6 FV'!AA51)*1000</f>
        <v>58.80045736662759</v>
      </c>
      <c r="AB49" s="108">
        <f>('1 Utsläpp'!AB52/'6 FV'!AB51)*1000</f>
        <v>58.478033568762115</v>
      </c>
      <c r="AC49" s="108">
        <f>('1 Utsläpp'!AC52/'6 FV'!AC51)*1000</f>
        <v>51.609856199328107</v>
      </c>
      <c r="AD49" s="108">
        <f>('1 Utsläpp'!AD52/'6 FV'!AD51)*1000</f>
        <v>43.289847194558632</v>
      </c>
      <c r="AE49" s="108">
        <f>('1 Utsläpp'!AE52/'6 FV'!AE51)*1000</f>
        <v>55.657885854157051</v>
      </c>
      <c r="AF49" s="108">
        <f>('1 Utsläpp'!AF52/'6 FV'!AF51)*1000</f>
        <v>60.091006885227458</v>
      </c>
      <c r="AG49" s="108">
        <f>('1 Utsläpp'!AG52/'6 FV'!AG51)*1000</f>
        <v>42.121339634187521</v>
      </c>
      <c r="AH49" s="108">
        <f>('1 Utsläpp'!AH52/'6 FV'!AH51)*1000</f>
        <v>34.048341806598309</v>
      </c>
      <c r="AI49" s="108">
        <f>('1 Utsläpp'!AI52/'6 FV'!AI51)*1000</f>
        <v>51.944351638480121</v>
      </c>
      <c r="AJ49" s="108">
        <f>('1 Utsläpp'!AJ52/'6 FV'!AJ51)*1000</f>
        <v>62.111623298121735</v>
      </c>
      <c r="AK49" s="108">
        <f>('1 Utsläpp'!AK52/'6 FV'!AK51)*1000</f>
        <v>49.880522706319887</v>
      </c>
      <c r="AL49" s="108">
        <f>('1 Utsläpp'!AL52/'6 FV'!AL51)*1000</f>
        <v>45.194412176711353</v>
      </c>
      <c r="AM49" s="108">
        <f>('1 Utsläpp'!AM52/'6 FV'!AM51)*1000</f>
        <v>56.11103266182257</v>
      </c>
      <c r="AN49" s="108">
        <f>('1 Utsläpp'!AN52/'6 FV'!AN51)*1000</f>
        <v>55.01620769816418</v>
      </c>
      <c r="AO49" s="108">
        <f>('1 Utsläpp'!AO52/'6 FV'!AO51)*1000</f>
        <v>49.622015251190106</v>
      </c>
      <c r="AP49" s="108">
        <f>('1 Utsläpp'!AP52/'6 FV'!AP51)*1000</f>
        <v>52.007124309321064</v>
      </c>
      <c r="AQ49" s="108">
        <f>('1 Utsläpp'!AQ52/'6 FV'!AQ51)*1000</f>
        <v>56.132502810205359</v>
      </c>
      <c r="AR49" s="108">
        <f>('1 Utsläpp'!AR52/'6 FV'!AR51)*1000</f>
        <v>65.744110894533719</v>
      </c>
      <c r="AS49" s="108">
        <f>('1 Utsläpp'!AS52/'6 FV'!AS51)*1000</f>
        <v>53.431402385125097</v>
      </c>
      <c r="AT49" s="108">
        <f>('1 Utsläpp'!AT52/'6 FV'!AT51)*1000</f>
        <v>57.100899291563977</v>
      </c>
      <c r="AU49" s="108">
        <f>('1 Utsläpp'!AU52/'6 FV'!AU51)*1000</f>
        <v>62.943162938970453</v>
      </c>
      <c r="AV49" s="108">
        <f>('1 Utsläpp'!AV52/'6 FV'!AV51)*1000</f>
        <v>63.627483815386753</v>
      </c>
      <c r="AW49" s="108">
        <f>('1 Utsläpp'!AW52/'6 FV'!AW51)*1000</f>
        <v>37.757563848704507</v>
      </c>
      <c r="AX49" s="108">
        <f>('1 Utsläpp'!AX52/'6 FV'!AX51)*1000</f>
        <v>38.366799514826461</v>
      </c>
      <c r="AY49" s="108">
        <f>('1 Utsläpp'!AY52/'6 FV'!AY51)*1000</f>
        <v>37.339443661039518</v>
      </c>
      <c r="AZ49" s="108">
        <f>('1 Utsläpp'!AZ52/'6 FV'!AZ51)*1000</f>
        <v>32.27672042401025</v>
      </c>
      <c r="BA49" s="108">
        <f>('1 Utsläpp'!BA52/'6 FV'!BA51)*1000</f>
        <v>32.879191353475363</v>
      </c>
      <c r="BB49" s="108">
        <f>('1 Utsläpp'!BB52/'6 FV'!BB51)*1000</f>
        <v>33.27554419470551</v>
      </c>
      <c r="BC49" s="108">
        <f>('1 Utsläpp'!BC52/'6 FV'!BC51)*1000</f>
        <v>34.660426831359537</v>
      </c>
      <c r="BD49" s="108">
        <f>('1 Utsläpp'!BD52/'6 FV'!BD51)*1000</f>
        <v>38.950948053082882</v>
      </c>
      <c r="BE49" s="108">
        <f>('1 Utsläpp'!BE52/'6 FV'!BE51)*1000</f>
        <v>43.400120076593929</v>
      </c>
      <c r="BF49" s="108">
        <f>('1 Utsläpp'!BF52/'6 FV'!BF51)*1000</f>
        <v>43.763791211650286</v>
      </c>
      <c r="BG49" s="108">
        <f>('1 Utsläpp'!BG52/'6 FV'!BG51)*1000</f>
        <v>46.51114612086559</v>
      </c>
      <c r="BH49" s="108">
        <f>('1 Utsläpp'!BH52/'6 FV'!BH51)*1000</f>
        <v>42.91653723920119</v>
      </c>
      <c r="BI49" s="108">
        <f>('1 Utsläpp'!BI52/'6 FV'!BI51)*1000</f>
        <v>43.811127454087575</v>
      </c>
      <c r="BJ49" s="108">
        <f>('1 Utsläpp'!BJ52/'6 FV'!BJ51)*1000</f>
        <v>37.968761213676757</v>
      </c>
      <c r="BK49" s="108">
        <f>('1 Utsläpp'!BK52/'6 FV'!BK51)*1000</f>
        <v>47.771195454794146</v>
      </c>
      <c r="BL49" s="108">
        <f>('1 Utsläpp'!BL52/'6 FV'!BL51)*1000</f>
        <v>40.776901629447401</v>
      </c>
      <c r="BM49" s="108">
        <f>('1 Utsläpp'!BM52/'6 FV'!BM51)*1000</f>
        <v>42.611095895435909</v>
      </c>
      <c r="BN49" s="108">
        <f>('1 Utsläpp'!BN52/'6 FV'!BN51)*1000</f>
        <v>40.291210120350158</v>
      </c>
      <c r="BO49" s="108">
        <f>('1 Utsläpp'!BO52/'6 FV'!BO51)*1000</f>
        <v>40.101316238750741</v>
      </c>
      <c r="BP49" s="108">
        <f>('1 Utsläpp'!BP52/'6 FV'!BP51)*1000</f>
        <v>42.894306172591207</v>
      </c>
      <c r="BQ49" s="108">
        <f>('1 Utsläpp'!BQ52/'6 FV'!BQ51)*1000</f>
        <v>43.333369453453052</v>
      </c>
      <c r="BR49" s="108">
        <f>('1 Utsläpp'!BR52/'6 FV'!BR51)*1000</f>
        <v>35.327257882070022</v>
      </c>
      <c r="BS49" s="296"/>
    </row>
    <row r="50" spans="2:71" ht="12.75" x14ac:dyDescent="0.2">
      <c r="B50" s="72" t="s">
        <v>126</v>
      </c>
      <c r="C50" s="72" t="s">
        <v>24</v>
      </c>
      <c r="D50" s="108">
        <f>('1 Utsläpp'!D53/'6 FV'!D52)*1000</f>
        <v>7.1530357510461871</v>
      </c>
      <c r="E50" s="108">
        <f>('1 Utsläpp'!E53/'6 FV'!E52)*1000</f>
        <v>6.6741477572731185</v>
      </c>
      <c r="F50" s="108">
        <f>('1 Utsläpp'!F53/'6 FV'!F52)*1000</f>
        <v>7.7693892816965402</v>
      </c>
      <c r="G50" s="108">
        <f>('1 Utsläpp'!G53/'6 FV'!G52)*1000</f>
        <v>6.1418152861472572</v>
      </c>
      <c r="H50" s="108">
        <f>('1 Utsläpp'!H53/'6 FV'!H52)*1000</f>
        <v>7.7702460445971298</v>
      </c>
      <c r="I50" s="108">
        <f>('1 Utsläpp'!I53/'6 FV'!I52)*1000</f>
        <v>6.4558199728381362</v>
      </c>
      <c r="J50" s="108">
        <f>('1 Utsläpp'!J53/'6 FV'!J52)*1000</f>
        <v>7.1360660505222233</v>
      </c>
      <c r="K50" s="108">
        <f>('1 Utsläpp'!K53/'6 FV'!K52)*1000</f>
        <v>5.6718254917100364</v>
      </c>
      <c r="L50" s="108">
        <f>('1 Utsläpp'!L53/'6 FV'!L52)*1000</f>
        <v>8.5032047125839636</v>
      </c>
      <c r="M50" s="108">
        <f>('1 Utsläpp'!M53/'6 FV'!M52)*1000</f>
        <v>6.763842854259746</v>
      </c>
      <c r="N50" s="108">
        <f>('1 Utsläpp'!N53/'6 FV'!N52)*1000</f>
        <v>7.3905394086790412</v>
      </c>
      <c r="O50" s="108">
        <f>('1 Utsläpp'!O53/'6 FV'!O52)*1000</f>
        <v>6.1511465042097679</v>
      </c>
      <c r="P50" s="108">
        <f>('1 Utsläpp'!P53/'6 FV'!P52)*1000</f>
        <v>8.2629455071389</v>
      </c>
      <c r="Q50" s="108">
        <f>('1 Utsläpp'!Q53/'6 FV'!Q52)*1000</f>
        <v>6.783168039397192</v>
      </c>
      <c r="R50" s="108">
        <f>('1 Utsläpp'!R53/'6 FV'!R52)*1000</f>
        <v>7.3505212768116994</v>
      </c>
      <c r="S50" s="108">
        <f>('1 Utsläpp'!S53/'6 FV'!S52)*1000</f>
        <v>5.7950499260368886</v>
      </c>
      <c r="T50" s="108">
        <f>('1 Utsläpp'!T53/'6 FV'!T52)*1000</f>
        <v>7.8436216440157338</v>
      </c>
      <c r="U50" s="108">
        <f>('1 Utsläpp'!U53/'6 FV'!U52)*1000</f>
        <v>6.5364604839368017</v>
      </c>
      <c r="V50" s="108">
        <f>('1 Utsläpp'!V53/'6 FV'!V52)*1000</f>
        <v>7.2450336305501235</v>
      </c>
      <c r="W50" s="108">
        <f>('1 Utsläpp'!W53/'6 FV'!W52)*1000</f>
        <v>5.8074426229602896</v>
      </c>
      <c r="X50" s="108">
        <f>('1 Utsläpp'!X53/'6 FV'!X52)*1000</f>
        <v>8.2318036793073812</v>
      </c>
      <c r="Y50" s="108">
        <f>('1 Utsläpp'!Y53/'6 FV'!Y52)*1000</f>
        <v>6.8051393676960448</v>
      </c>
      <c r="Z50" s="108">
        <f>('1 Utsläpp'!Z53/'6 FV'!Z52)*1000</f>
        <v>7.4860635717468424</v>
      </c>
      <c r="AA50" s="108">
        <f>('1 Utsläpp'!AA53/'6 FV'!AA52)*1000</f>
        <v>5.855951753957747</v>
      </c>
      <c r="AB50" s="108">
        <f>('1 Utsläpp'!AB53/'6 FV'!AB52)*1000</f>
        <v>7.8391548724841833</v>
      </c>
      <c r="AC50" s="108">
        <f>('1 Utsläpp'!AC53/'6 FV'!AC52)*1000</f>
        <v>6.4602347953925285</v>
      </c>
      <c r="AD50" s="108">
        <f>('1 Utsläpp'!AD53/'6 FV'!AD52)*1000</f>
        <v>7.0661082545519225</v>
      </c>
      <c r="AE50" s="108">
        <f>('1 Utsläpp'!AE53/'6 FV'!AE52)*1000</f>
        <v>5.4110788589337133</v>
      </c>
      <c r="AF50" s="108">
        <f>('1 Utsläpp'!AF53/'6 FV'!AF52)*1000</f>
        <v>7.3952157945148951</v>
      </c>
      <c r="AG50" s="108">
        <f>('1 Utsläpp'!AG53/'6 FV'!AG52)*1000</f>
        <v>6.2156575074015361</v>
      </c>
      <c r="AH50" s="108">
        <f>('1 Utsläpp'!AH53/'6 FV'!AH52)*1000</f>
        <v>6.9014392542804339</v>
      </c>
      <c r="AI50" s="108">
        <f>('1 Utsläpp'!AI53/'6 FV'!AI52)*1000</f>
        <v>5.3125263464605785</v>
      </c>
      <c r="AJ50" s="108">
        <f>('1 Utsläpp'!AJ53/'6 FV'!AJ52)*1000</f>
        <v>7.337408793580412</v>
      </c>
      <c r="AK50" s="108">
        <f>('1 Utsläpp'!AK53/'6 FV'!AK52)*1000</f>
        <v>6.1838543962303447</v>
      </c>
      <c r="AL50" s="108">
        <f>('1 Utsläpp'!AL53/'6 FV'!AL52)*1000</f>
        <v>7.2922305579703153</v>
      </c>
      <c r="AM50" s="108">
        <f>('1 Utsläpp'!AM53/'6 FV'!AM52)*1000</f>
        <v>5.6466838206336067</v>
      </c>
      <c r="AN50" s="108">
        <f>('1 Utsläpp'!AN53/'6 FV'!AN52)*1000</f>
        <v>6.7778326023948381</v>
      </c>
      <c r="AO50" s="108">
        <f>('1 Utsläpp'!AO53/'6 FV'!AO52)*1000</f>
        <v>5.9114451445659659</v>
      </c>
      <c r="AP50" s="108">
        <f>('1 Utsläpp'!AP53/'6 FV'!AP52)*1000</f>
        <v>6.6655467636079182</v>
      </c>
      <c r="AQ50" s="108">
        <f>('1 Utsläpp'!AQ53/'6 FV'!AQ52)*1000</f>
        <v>4.9288246600634142</v>
      </c>
      <c r="AR50" s="108">
        <f>('1 Utsläpp'!AR53/'6 FV'!AR52)*1000</f>
        <v>6.2116477786385964</v>
      </c>
      <c r="AS50" s="108">
        <f>('1 Utsläpp'!AS53/'6 FV'!AS52)*1000</f>
        <v>5.7319063771143561</v>
      </c>
      <c r="AT50" s="108">
        <f>('1 Utsläpp'!AT53/'6 FV'!AT52)*1000</f>
        <v>6.3139289838356509</v>
      </c>
      <c r="AU50" s="108">
        <f>('1 Utsläpp'!AU53/'6 FV'!AU52)*1000</f>
        <v>4.6781619799037966</v>
      </c>
      <c r="AV50" s="108">
        <f>('1 Utsläpp'!AV53/'6 FV'!AV52)*1000</f>
        <v>6.0321032953117966</v>
      </c>
      <c r="AW50" s="108">
        <f>('1 Utsläpp'!AW53/'6 FV'!AW52)*1000</f>
        <v>5.7776634968768361</v>
      </c>
      <c r="AX50" s="108">
        <f>('1 Utsläpp'!AX53/'6 FV'!AX52)*1000</f>
        <v>6.4338689671073288</v>
      </c>
      <c r="AY50" s="108">
        <f>('1 Utsläpp'!AY53/'6 FV'!AY52)*1000</f>
        <v>4.8000541580024771</v>
      </c>
      <c r="AZ50" s="108">
        <f>('1 Utsläpp'!AZ53/'6 FV'!AZ52)*1000</f>
        <v>6.2598975733188311</v>
      </c>
      <c r="BA50" s="108">
        <f>('1 Utsläpp'!BA53/'6 FV'!BA52)*1000</f>
        <v>5.2926948710832331</v>
      </c>
      <c r="BB50" s="108">
        <f>('1 Utsläpp'!BB53/'6 FV'!BB52)*1000</f>
        <v>6.4019298022356566</v>
      </c>
      <c r="BC50" s="108">
        <f>('1 Utsläpp'!BC53/'6 FV'!BC52)*1000</f>
        <v>5.0902035239685226</v>
      </c>
      <c r="BD50" s="108">
        <f>('1 Utsläpp'!BD53/'6 FV'!BD52)*1000</f>
        <v>6.4956164927505062</v>
      </c>
      <c r="BE50" s="108">
        <f>('1 Utsläpp'!BE53/'6 FV'!BE52)*1000</f>
        <v>5.8742500777285844</v>
      </c>
      <c r="BF50" s="108">
        <f>('1 Utsläpp'!BF53/'6 FV'!BF52)*1000</f>
        <v>6.6331176941989582</v>
      </c>
      <c r="BG50" s="108">
        <f>('1 Utsläpp'!BG53/'6 FV'!BG52)*1000</f>
        <v>4.8583621006544435</v>
      </c>
      <c r="BH50" s="108">
        <f>('1 Utsläpp'!BH53/'6 FV'!BH52)*1000</f>
        <v>5.7807653855784498</v>
      </c>
      <c r="BI50" s="108">
        <f>('1 Utsläpp'!BI53/'6 FV'!BI52)*1000</f>
        <v>4.823461941075732</v>
      </c>
      <c r="BJ50" s="108">
        <f>('1 Utsläpp'!BJ53/'6 FV'!BJ52)*1000</f>
        <v>5.6500992832750221</v>
      </c>
      <c r="BK50" s="108">
        <f>('1 Utsläpp'!BK53/'6 FV'!BK52)*1000</f>
        <v>4.3905963259860421</v>
      </c>
      <c r="BL50" s="108">
        <f>('1 Utsläpp'!BL53/'6 FV'!BL52)*1000</f>
        <v>5.1055023557720851</v>
      </c>
      <c r="BM50" s="108">
        <f>('1 Utsläpp'!BM53/'6 FV'!BM52)*1000</f>
        <v>4.5980179687376737</v>
      </c>
      <c r="BN50" s="108">
        <f>('1 Utsläpp'!BN53/'6 FV'!BN52)*1000</f>
        <v>5.362446189996442</v>
      </c>
      <c r="BO50" s="108">
        <f>('1 Utsläpp'!BO53/'6 FV'!BO52)*1000</f>
        <v>4.1060013291725861</v>
      </c>
      <c r="BP50" s="108">
        <f>('1 Utsläpp'!BP53/'6 FV'!BP52)*1000</f>
        <v>6.6712988253212622</v>
      </c>
      <c r="BQ50" s="108">
        <f>('1 Utsläpp'!BQ53/'6 FV'!BQ52)*1000</f>
        <v>6.3325609806070755</v>
      </c>
      <c r="BR50" s="108">
        <f>('1 Utsläpp'!BR53/'6 FV'!BR52)*1000</f>
        <v>6.9643051052619658</v>
      </c>
      <c r="BS50" s="296"/>
    </row>
    <row r="51" spans="2:71" ht="12.75" x14ac:dyDescent="0.2">
      <c r="B51" s="72" t="s">
        <v>127</v>
      </c>
      <c r="C51" s="72" t="s">
        <v>199</v>
      </c>
      <c r="D51" s="108">
        <f>('1 Utsläpp'!D54/'6 FV'!D53)*1000</f>
        <v>54.75127394134028</v>
      </c>
      <c r="E51" s="108">
        <f>('1 Utsläpp'!E54/'6 FV'!E53)*1000</f>
        <v>54.440902204075989</v>
      </c>
      <c r="F51" s="108">
        <f>('1 Utsläpp'!F54/'6 FV'!F53)*1000</f>
        <v>56.971044379855314</v>
      </c>
      <c r="G51" s="108">
        <f>('1 Utsläpp'!G54/'6 FV'!G53)*1000</f>
        <v>56.207662560645574</v>
      </c>
      <c r="H51" s="108">
        <f>('1 Utsläpp'!H54/'6 FV'!H53)*1000</f>
        <v>54.895249580010315</v>
      </c>
      <c r="I51" s="108">
        <f>('1 Utsläpp'!I54/'6 FV'!I53)*1000</f>
        <v>55.549619635054682</v>
      </c>
      <c r="J51" s="108">
        <f>('1 Utsläpp'!J54/'6 FV'!J53)*1000</f>
        <v>57.618957586091135</v>
      </c>
      <c r="K51" s="108">
        <f>('1 Utsläpp'!K54/'6 FV'!K53)*1000</f>
        <v>54.649282474151534</v>
      </c>
      <c r="L51" s="108">
        <f>('1 Utsläpp'!L54/'6 FV'!L53)*1000</f>
        <v>58.867139858324485</v>
      </c>
      <c r="M51" s="108">
        <f>('1 Utsläpp'!M54/'6 FV'!M53)*1000</f>
        <v>51.603044889398582</v>
      </c>
      <c r="N51" s="108">
        <f>('1 Utsläpp'!N54/'6 FV'!N53)*1000</f>
        <v>52.780383931760376</v>
      </c>
      <c r="O51" s="108">
        <f>('1 Utsläpp'!O54/'6 FV'!O53)*1000</f>
        <v>49.363613837715832</v>
      </c>
      <c r="P51" s="108">
        <f>('1 Utsläpp'!P54/'6 FV'!P53)*1000</f>
        <v>45.181655529095543</v>
      </c>
      <c r="Q51" s="108">
        <f>('1 Utsläpp'!Q54/'6 FV'!Q53)*1000</f>
        <v>41.66153988025809</v>
      </c>
      <c r="R51" s="108">
        <f>('1 Utsläpp'!R54/'6 FV'!R53)*1000</f>
        <v>42.483141722843527</v>
      </c>
      <c r="S51" s="108">
        <f>('1 Utsläpp'!S54/'6 FV'!S53)*1000</f>
        <v>38.57312512173106</v>
      </c>
      <c r="T51" s="108">
        <f>('1 Utsläpp'!T54/'6 FV'!T53)*1000</f>
        <v>37.186163269246805</v>
      </c>
      <c r="U51" s="108">
        <f>('1 Utsläpp'!U54/'6 FV'!U53)*1000</f>
        <v>36.375346682581984</v>
      </c>
      <c r="V51" s="108">
        <f>('1 Utsläpp'!V54/'6 FV'!V53)*1000</f>
        <v>38.855584066528777</v>
      </c>
      <c r="W51" s="108">
        <f>('1 Utsläpp'!W54/'6 FV'!W53)*1000</f>
        <v>37.573714524757619</v>
      </c>
      <c r="X51" s="108">
        <f>('1 Utsläpp'!X54/'6 FV'!X53)*1000</f>
        <v>39.85324524750267</v>
      </c>
      <c r="Y51" s="108">
        <f>('1 Utsläpp'!Y54/'6 FV'!Y53)*1000</f>
        <v>38.55855654390205</v>
      </c>
      <c r="Z51" s="108">
        <f>('1 Utsläpp'!Z54/'6 FV'!Z53)*1000</f>
        <v>37.442087360757697</v>
      </c>
      <c r="AA51" s="108">
        <f>('1 Utsläpp'!AA54/'6 FV'!AA53)*1000</f>
        <v>34.537643814759456</v>
      </c>
      <c r="AB51" s="108">
        <f>('1 Utsläpp'!AB54/'6 FV'!AB53)*1000</f>
        <v>35.364262253049461</v>
      </c>
      <c r="AC51" s="108">
        <f>('1 Utsläpp'!AC54/'6 FV'!AC53)*1000</f>
        <v>35.559174956821764</v>
      </c>
      <c r="AD51" s="108">
        <f>('1 Utsläpp'!AD54/'6 FV'!AD53)*1000</f>
        <v>41.870048434103438</v>
      </c>
      <c r="AE51" s="108">
        <f>('1 Utsläpp'!AE54/'6 FV'!AE53)*1000</f>
        <v>36.140819247432091</v>
      </c>
      <c r="AF51" s="108">
        <f>('1 Utsläpp'!AF54/'6 FV'!AF53)*1000</f>
        <v>42.624352562340867</v>
      </c>
      <c r="AG51" s="108">
        <f>('1 Utsläpp'!AG54/'6 FV'!AG53)*1000</f>
        <v>38.742528189714825</v>
      </c>
      <c r="AH51" s="108">
        <f>('1 Utsläpp'!AH54/'6 FV'!AH53)*1000</f>
        <v>42.638217767859203</v>
      </c>
      <c r="AI51" s="108">
        <f>('1 Utsläpp'!AI54/'6 FV'!AI53)*1000</f>
        <v>38.969355197537723</v>
      </c>
      <c r="AJ51" s="108">
        <f>('1 Utsläpp'!AJ54/'6 FV'!AJ53)*1000</f>
        <v>45.63544217025386</v>
      </c>
      <c r="AK51" s="108">
        <f>('1 Utsläpp'!AK54/'6 FV'!AK53)*1000</f>
        <v>40.121193530460936</v>
      </c>
      <c r="AL51" s="108">
        <f>('1 Utsläpp'!AL54/'6 FV'!AL53)*1000</f>
        <v>47.110733887546189</v>
      </c>
      <c r="AM51" s="108">
        <f>('1 Utsläpp'!AM54/'6 FV'!AM53)*1000</f>
        <v>44.033807927067393</v>
      </c>
      <c r="AN51" s="108">
        <f>('1 Utsläpp'!AN54/'6 FV'!AN53)*1000</f>
        <v>41.008184460403811</v>
      </c>
      <c r="AO51" s="108">
        <f>('1 Utsläpp'!AO54/'6 FV'!AO53)*1000</f>
        <v>39.106366134252546</v>
      </c>
      <c r="AP51" s="108">
        <f>('1 Utsläpp'!AP54/'6 FV'!AP53)*1000</f>
        <v>42.158370115083336</v>
      </c>
      <c r="AQ51" s="108">
        <f>('1 Utsläpp'!AQ54/'6 FV'!AQ53)*1000</f>
        <v>38.358582484791484</v>
      </c>
      <c r="AR51" s="108">
        <f>('1 Utsläpp'!AR54/'6 FV'!AR53)*1000</f>
        <v>37.190464426480922</v>
      </c>
      <c r="AS51" s="108">
        <f>('1 Utsläpp'!AS54/'6 FV'!AS53)*1000</f>
        <v>37.960809825975822</v>
      </c>
      <c r="AT51" s="108">
        <f>('1 Utsläpp'!AT54/'6 FV'!AT53)*1000</f>
        <v>41.308232949647582</v>
      </c>
      <c r="AU51" s="108">
        <f>('1 Utsläpp'!AU54/'6 FV'!AU53)*1000</f>
        <v>35.72076498646507</v>
      </c>
      <c r="AV51" s="108">
        <f>('1 Utsläpp'!AV54/'6 FV'!AV53)*1000</f>
        <v>34.624333823852723</v>
      </c>
      <c r="AW51" s="108">
        <f>('1 Utsläpp'!AW54/'6 FV'!AW53)*1000</f>
        <v>35.589304475048188</v>
      </c>
      <c r="AX51" s="108">
        <f>('1 Utsläpp'!AX54/'6 FV'!AX53)*1000</f>
        <v>39.535354519001231</v>
      </c>
      <c r="AY51" s="108">
        <f>('1 Utsläpp'!AY54/'6 FV'!AY53)*1000</f>
        <v>35.834101936998735</v>
      </c>
      <c r="AZ51" s="108">
        <f>('1 Utsläpp'!AZ54/'6 FV'!AZ53)*1000</f>
        <v>36.467812563326561</v>
      </c>
      <c r="BA51" s="108">
        <f>('1 Utsläpp'!BA54/'6 FV'!BA53)*1000</f>
        <v>32.354753119558438</v>
      </c>
      <c r="BB51" s="108">
        <f>('1 Utsläpp'!BB54/'6 FV'!BB53)*1000</f>
        <v>36.05937637517949</v>
      </c>
      <c r="BC51" s="108">
        <f>('1 Utsläpp'!BC54/'6 FV'!BC53)*1000</f>
        <v>31.500766188259206</v>
      </c>
      <c r="BD51" s="108">
        <f>('1 Utsläpp'!BD54/'6 FV'!BD53)*1000</f>
        <v>35.401020631354655</v>
      </c>
      <c r="BE51" s="108">
        <f>('1 Utsläpp'!BE54/'6 FV'!BE53)*1000</f>
        <v>36.073599352786999</v>
      </c>
      <c r="BF51" s="108">
        <f>('1 Utsläpp'!BF54/'6 FV'!BF53)*1000</f>
        <v>35.946402876567895</v>
      </c>
      <c r="BG51" s="108">
        <f>('1 Utsläpp'!BG54/'6 FV'!BG53)*1000</f>
        <v>31.857650668271958</v>
      </c>
      <c r="BH51" s="108">
        <f>('1 Utsläpp'!BH54/'6 FV'!BH53)*1000</f>
        <v>33.436129932206264</v>
      </c>
      <c r="BI51" s="108">
        <f>('1 Utsläpp'!BI54/'6 FV'!BI53)*1000</f>
        <v>31.658794506395708</v>
      </c>
      <c r="BJ51" s="108">
        <f>('1 Utsläpp'!BJ54/'6 FV'!BJ53)*1000</f>
        <v>35.717946654862764</v>
      </c>
      <c r="BK51" s="108">
        <f>('1 Utsläpp'!BK54/'6 FV'!BK53)*1000</f>
        <v>35.511515575770495</v>
      </c>
      <c r="BL51" s="108">
        <f>('1 Utsläpp'!BL54/'6 FV'!BL53)*1000</f>
        <v>33.838788634182187</v>
      </c>
      <c r="BM51" s="108">
        <f>('1 Utsläpp'!BM54/'6 FV'!BM53)*1000</f>
        <v>34.379416229445283</v>
      </c>
      <c r="BN51" s="108">
        <f>('1 Utsläpp'!BN54/'6 FV'!BN53)*1000</f>
        <v>40.234592887899211</v>
      </c>
      <c r="BO51" s="108">
        <f>('1 Utsläpp'!BO54/'6 FV'!BO53)*1000</f>
        <v>34.147718628393235</v>
      </c>
      <c r="BP51" s="108">
        <f>('1 Utsläpp'!BP54/'6 FV'!BP53)*1000</f>
        <v>41.407585651477227</v>
      </c>
      <c r="BQ51" s="108">
        <f>('1 Utsläpp'!BQ54/'6 FV'!BQ53)*1000</f>
        <v>45.182181910586337</v>
      </c>
      <c r="BR51" s="108">
        <f>('1 Utsläpp'!BR54/'6 FV'!BR53)*1000</f>
        <v>47.574936788064157</v>
      </c>
      <c r="BS51" s="296"/>
    </row>
    <row r="52" spans="2:71" ht="12.75" x14ac:dyDescent="0.2">
      <c r="B52" s="72" t="s">
        <v>128</v>
      </c>
      <c r="C52" s="72" t="s">
        <v>29</v>
      </c>
      <c r="D52" s="108">
        <f>('1 Utsläpp'!D55/'6 FV'!D54)*1000</f>
        <v>2.5401183614091685</v>
      </c>
      <c r="E52" s="108">
        <f>('1 Utsläpp'!E55/'6 FV'!E54)*1000</f>
        <v>2.4211710037990417</v>
      </c>
      <c r="F52" s="108">
        <f>('1 Utsläpp'!F55/'6 FV'!F54)*1000</f>
        <v>2.5215117108726464</v>
      </c>
      <c r="G52" s="108">
        <f>('1 Utsläpp'!G55/'6 FV'!G54)*1000</f>
        <v>2.2968932791571848</v>
      </c>
      <c r="H52" s="108">
        <f>('1 Utsläpp'!H55/'6 FV'!H54)*1000</f>
        <v>2.3830968716857015</v>
      </c>
      <c r="I52" s="108">
        <f>('1 Utsläpp'!I55/'6 FV'!I54)*1000</f>
        <v>2.3007208397447174</v>
      </c>
      <c r="J52" s="108">
        <f>('1 Utsläpp'!J55/'6 FV'!J54)*1000</f>
        <v>2.4724866949961704</v>
      </c>
      <c r="K52" s="108">
        <f>('1 Utsläpp'!K55/'6 FV'!K54)*1000</f>
        <v>2.214365510019872</v>
      </c>
      <c r="L52" s="108">
        <f>('1 Utsläpp'!L55/'6 FV'!L54)*1000</f>
        <v>2.5038340072189849</v>
      </c>
      <c r="M52" s="108">
        <f>('1 Utsläpp'!M55/'6 FV'!M54)*1000</f>
        <v>2.2702571210024547</v>
      </c>
      <c r="N52" s="108">
        <f>('1 Utsläpp'!N55/'6 FV'!N54)*1000</f>
        <v>2.4048399470269519</v>
      </c>
      <c r="O52" s="108">
        <f>('1 Utsläpp'!O55/'6 FV'!O54)*1000</f>
        <v>2.2546668208091418</v>
      </c>
      <c r="P52" s="108">
        <f>('1 Utsläpp'!P55/'6 FV'!P54)*1000</f>
        <v>2.3892854500257226</v>
      </c>
      <c r="Q52" s="108">
        <f>('1 Utsläpp'!Q55/'6 FV'!Q54)*1000</f>
        <v>2.2287044940520166</v>
      </c>
      <c r="R52" s="108">
        <f>('1 Utsläpp'!R55/'6 FV'!R54)*1000</f>
        <v>2.3132830680003229</v>
      </c>
      <c r="S52" s="108">
        <f>('1 Utsläpp'!S55/'6 FV'!S54)*1000</f>
        <v>2.1243258668564722</v>
      </c>
      <c r="T52" s="108">
        <f>('1 Utsläpp'!T55/'6 FV'!T54)*1000</f>
        <v>2.1693874629780354</v>
      </c>
      <c r="U52" s="108">
        <f>('1 Utsläpp'!U55/'6 FV'!U54)*1000</f>
        <v>1.9989305786411795</v>
      </c>
      <c r="V52" s="108">
        <f>('1 Utsläpp'!V55/'6 FV'!V54)*1000</f>
        <v>2.1201618362177617</v>
      </c>
      <c r="W52" s="108">
        <f>('1 Utsläpp'!W55/'6 FV'!W54)*1000</f>
        <v>1.9634775284275547</v>
      </c>
      <c r="X52" s="108">
        <f>('1 Utsläpp'!X55/'6 FV'!X54)*1000</f>
        <v>2.0589601002981053</v>
      </c>
      <c r="Y52" s="108">
        <f>('1 Utsläpp'!Y55/'6 FV'!Y54)*1000</f>
        <v>1.9387905849962093</v>
      </c>
      <c r="Z52" s="108">
        <f>('1 Utsläpp'!Z55/'6 FV'!Z54)*1000</f>
        <v>2.031576608104253</v>
      </c>
      <c r="AA52" s="108">
        <f>('1 Utsläpp'!AA55/'6 FV'!AA54)*1000</f>
        <v>1.7740395760931629</v>
      </c>
      <c r="AB52" s="108">
        <f>('1 Utsläpp'!AB55/'6 FV'!AB54)*1000</f>
        <v>1.8260480498544349</v>
      </c>
      <c r="AC52" s="108">
        <f>('1 Utsläpp'!AC55/'6 FV'!AC54)*1000</f>
        <v>1.7527285607861203</v>
      </c>
      <c r="AD52" s="108">
        <f>('1 Utsläpp'!AD55/'6 FV'!AD54)*1000</f>
        <v>1.8307217831536791</v>
      </c>
      <c r="AE52" s="108">
        <f>('1 Utsläpp'!AE55/'6 FV'!AE54)*1000</f>
        <v>1.6382579602390668</v>
      </c>
      <c r="AF52" s="108">
        <f>('1 Utsläpp'!AF55/'6 FV'!AF54)*1000</f>
        <v>1.7359863969435705</v>
      </c>
      <c r="AG52" s="108">
        <f>('1 Utsläpp'!AG55/'6 FV'!AG54)*1000</f>
        <v>1.6649093198724303</v>
      </c>
      <c r="AH52" s="108">
        <f>('1 Utsläpp'!AH55/'6 FV'!AH54)*1000</f>
        <v>1.739466637360245</v>
      </c>
      <c r="AI52" s="108">
        <f>('1 Utsläpp'!AI55/'6 FV'!AI54)*1000</f>
        <v>1.556878806103462</v>
      </c>
      <c r="AJ52" s="108">
        <f>('1 Utsläpp'!AJ55/'6 FV'!AJ54)*1000</f>
        <v>1.6103928221837618</v>
      </c>
      <c r="AK52" s="108">
        <f>('1 Utsläpp'!AK55/'6 FV'!AK54)*1000</f>
        <v>1.5228319507833785</v>
      </c>
      <c r="AL52" s="108">
        <f>('1 Utsläpp'!AL55/'6 FV'!AL54)*1000</f>
        <v>1.6468757528854179</v>
      </c>
      <c r="AM52" s="108">
        <f>('1 Utsläpp'!AM55/'6 FV'!AM54)*1000</f>
        <v>1.4989627812727686</v>
      </c>
      <c r="AN52" s="108">
        <f>('1 Utsläpp'!AN55/'6 FV'!AN54)*1000</f>
        <v>1.5279496537429689</v>
      </c>
      <c r="AO52" s="108">
        <f>('1 Utsläpp'!AO55/'6 FV'!AO54)*1000</f>
        <v>1.5154351837540025</v>
      </c>
      <c r="AP52" s="108">
        <f>('1 Utsläpp'!AP55/'6 FV'!AP54)*1000</f>
        <v>1.5998969692804443</v>
      </c>
      <c r="AQ52" s="108">
        <f>('1 Utsläpp'!AQ55/'6 FV'!AQ54)*1000</f>
        <v>1.410098096250844</v>
      </c>
      <c r="AR52" s="108">
        <f>('1 Utsläpp'!AR55/'6 FV'!AR54)*1000</f>
        <v>1.4604210258607691</v>
      </c>
      <c r="AS52" s="108">
        <f>('1 Utsläpp'!AS55/'6 FV'!AS54)*1000</f>
        <v>1.4367188348577806</v>
      </c>
      <c r="AT52" s="108">
        <f>('1 Utsläpp'!AT55/'6 FV'!AT54)*1000</f>
        <v>1.5542677910813745</v>
      </c>
      <c r="AU52" s="108">
        <f>('1 Utsläpp'!AU55/'6 FV'!AU54)*1000</f>
        <v>1.3434665187346955</v>
      </c>
      <c r="AV52" s="108">
        <f>('1 Utsläpp'!AV55/'6 FV'!AV54)*1000</f>
        <v>1.4095241654362018</v>
      </c>
      <c r="AW52" s="108">
        <f>('1 Utsläpp'!AW55/'6 FV'!AW54)*1000</f>
        <v>1.391471322438762</v>
      </c>
      <c r="AX52" s="108">
        <f>('1 Utsläpp'!AX55/'6 FV'!AX54)*1000</f>
        <v>1.4923740666366621</v>
      </c>
      <c r="AY52" s="108">
        <f>('1 Utsläpp'!AY55/'6 FV'!AY54)*1000</f>
        <v>1.2858927803367441</v>
      </c>
      <c r="AZ52" s="108">
        <f>('1 Utsläpp'!AZ55/'6 FV'!AZ54)*1000</f>
        <v>1.2888156590721325</v>
      </c>
      <c r="BA52" s="108">
        <f>('1 Utsläpp'!BA55/'6 FV'!BA54)*1000</f>
        <v>1.2949895113204903</v>
      </c>
      <c r="BB52" s="108">
        <f>('1 Utsläpp'!BB55/'6 FV'!BB54)*1000</f>
        <v>1.3920364819851143</v>
      </c>
      <c r="BC52" s="108">
        <f>('1 Utsläpp'!BC55/'6 FV'!BC54)*1000</f>
        <v>1.2043512089993786</v>
      </c>
      <c r="BD52" s="108">
        <f>('1 Utsläpp'!BD55/'6 FV'!BD54)*1000</f>
        <v>1.1986394012755115</v>
      </c>
      <c r="BE52" s="108">
        <f>('1 Utsläpp'!BE55/'6 FV'!BE54)*1000</f>
        <v>1.2085828229098954</v>
      </c>
      <c r="BF52" s="108">
        <f>('1 Utsläpp'!BF55/'6 FV'!BF54)*1000</f>
        <v>1.3007045763330252</v>
      </c>
      <c r="BG52" s="108">
        <f>('1 Utsläpp'!BG55/'6 FV'!BG54)*1000</f>
        <v>1.071630119079102</v>
      </c>
      <c r="BH52" s="108">
        <f>('1 Utsläpp'!BH55/'6 FV'!BH54)*1000</f>
        <v>1.1421934668484051</v>
      </c>
      <c r="BI52" s="108">
        <f>('1 Utsläpp'!BI55/'6 FV'!BI54)*1000</f>
        <v>1.0803007176868598</v>
      </c>
      <c r="BJ52" s="108">
        <f>('1 Utsläpp'!BJ55/'6 FV'!BJ54)*1000</f>
        <v>1.1658007730365096</v>
      </c>
      <c r="BK52" s="108">
        <f>('1 Utsläpp'!BK55/'6 FV'!BK54)*1000</f>
        <v>1.0581856600746522</v>
      </c>
      <c r="BL52" s="108">
        <f>('1 Utsläpp'!BL55/'6 FV'!BL54)*1000</f>
        <v>1.0954107015881074</v>
      </c>
      <c r="BM52" s="108">
        <f>('1 Utsläpp'!BM55/'6 FV'!BM54)*1000</f>
        <v>1.0758758912589481</v>
      </c>
      <c r="BN52" s="108">
        <f>('1 Utsläpp'!BN55/'6 FV'!BN54)*1000</f>
        <v>1.1051804145245601</v>
      </c>
      <c r="BO52" s="108">
        <f>('1 Utsläpp'!BO55/'6 FV'!BO54)*1000</f>
        <v>1.0120972963776675</v>
      </c>
      <c r="BP52" s="108">
        <f>('1 Utsläpp'!BP55/'6 FV'!BP54)*1000</f>
        <v>1.2918373931388025</v>
      </c>
      <c r="BQ52" s="108">
        <f>('1 Utsläpp'!BQ55/'6 FV'!BQ54)*1000</f>
        <v>1.2529243799567706</v>
      </c>
      <c r="BR52" s="108">
        <f>('1 Utsläpp'!BR55/'6 FV'!BR54)*1000</f>
        <v>1.3148543356453875</v>
      </c>
      <c r="BS52" s="296"/>
    </row>
    <row r="53" spans="2:71" ht="12.75" x14ac:dyDescent="0.2">
      <c r="B53" s="113" t="s">
        <v>129</v>
      </c>
      <c r="C53" s="113" t="s">
        <v>26</v>
      </c>
      <c r="D53" s="313">
        <f>('1 Utsläpp'!D56/'6 FV'!D55)*1000</f>
        <v>0.54044150834551274</v>
      </c>
      <c r="E53" s="313">
        <f>('1 Utsläpp'!E56/'6 FV'!E55)*1000</f>
        <v>0.52709927109304477</v>
      </c>
      <c r="F53" s="313">
        <f>('1 Utsläpp'!F56/'6 FV'!F55)*1000</f>
        <v>0.63839698445096749</v>
      </c>
      <c r="G53" s="313">
        <f>('1 Utsläpp'!G56/'6 FV'!G55)*1000</f>
        <v>0.58344825220183782</v>
      </c>
      <c r="H53" s="313">
        <f>('1 Utsläpp'!H56/'6 FV'!H55)*1000</f>
        <v>0.51946199230876633</v>
      </c>
      <c r="I53" s="313">
        <f>('1 Utsläpp'!I56/'6 FV'!I55)*1000</f>
        <v>0.4865391029323804</v>
      </c>
      <c r="J53" s="313">
        <f>('1 Utsläpp'!J56/'6 FV'!J55)*1000</f>
        <v>0.59245969514911545</v>
      </c>
      <c r="K53" s="313">
        <f>('1 Utsläpp'!K56/'6 FV'!K55)*1000</f>
        <v>0.54606546446530335</v>
      </c>
      <c r="L53" s="313">
        <f>('1 Utsläpp'!L56/'6 FV'!L55)*1000</f>
        <v>0.56043649557745512</v>
      </c>
      <c r="M53" s="313">
        <f>('1 Utsläpp'!M56/'6 FV'!M55)*1000</f>
        <v>0.46797648467123121</v>
      </c>
      <c r="N53" s="313">
        <f>('1 Utsläpp'!N56/'6 FV'!N55)*1000</f>
        <v>0.5688953499633993</v>
      </c>
      <c r="O53" s="313">
        <f>('1 Utsläpp'!O56/'6 FV'!O55)*1000</f>
        <v>0.59529080363144404</v>
      </c>
      <c r="P53" s="313">
        <f>('1 Utsläpp'!P56/'6 FV'!P55)*1000</f>
        <v>0.49187908270245639</v>
      </c>
      <c r="Q53" s="313">
        <f>('1 Utsläpp'!Q56/'6 FV'!Q55)*1000</f>
        <v>0.44750731300397156</v>
      </c>
      <c r="R53" s="313">
        <f>('1 Utsläpp'!R56/'6 FV'!R55)*1000</f>
        <v>0.55068654357305047</v>
      </c>
      <c r="S53" s="313">
        <f>('1 Utsläpp'!S56/'6 FV'!S55)*1000</f>
        <v>0.48252363319769848</v>
      </c>
      <c r="T53" s="313">
        <f>('1 Utsläpp'!T56/'6 FV'!T55)*1000</f>
        <v>0.46376990124272216</v>
      </c>
      <c r="U53" s="313">
        <f>('1 Utsläpp'!U56/'6 FV'!U55)*1000</f>
        <v>0.45194118256250698</v>
      </c>
      <c r="V53" s="313">
        <f>('1 Utsläpp'!V56/'6 FV'!V55)*1000</f>
        <v>0.56851074638043464</v>
      </c>
      <c r="W53" s="313">
        <f>('1 Utsläpp'!W56/'6 FV'!W55)*1000</f>
        <v>0.51749410218495406</v>
      </c>
      <c r="X53" s="313">
        <f>('1 Utsläpp'!X56/'6 FV'!X55)*1000</f>
        <v>0.41966238074003076</v>
      </c>
      <c r="Y53" s="313">
        <f>('1 Utsläpp'!Y56/'6 FV'!Y55)*1000</f>
        <v>0.41232185537805111</v>
      </c>
      <c r="Z53" s="313">
        <f>('1 Utsläpp'!Z56/'6 FV'!Z55)*1000</f>
        <v>0.49716216129430091</v>
      </c>
      <c r="AA53" s="313">
        <f>('1 Utsläpp'!AA56/'6 FV'!AA55)*1000</f>
        <v>0.41582554800363297</v>
      </c>
      <c r="AB53" s="313">
        <f>('1 Utsläpp'!AB56/'6 FV'!AB55)*1000</f>
        <v>0.38681158627651735</v>
      </c>
      <c r="AC53" s="313">
        <f>('1 Utsläpp'!AC56/'6 FV'!AC55)*1000</f>
        <v>0.38015284675019195</v>
      </c>
      <c r="AD53" s="313">
        <f>('1 Utsläpp'!AD56/'6 FV'!AD55)*1000</f>
        <v>0.47073350904560318</v>
      </c>
      <c r="AE53" s="313">
        <f>('1 Utsläpp'!AE56/'6 FV'!AE55)*1000</f>
        <v>0.39280617837537235</v>
      </c>
      <c r="AF53" s="313">
        <f>('1 Utsläpp'!AF56/'6 FV'!AF55)*1000</f>
        <v>0.35980994235483599</v>
      </c>
      <c r="AG53" s="313">
        <f>('1 Utsläpp'!AG56/'6 FV'!AG55)*1000</f>
        <v>0.3788870191970804</v>
      </c>
      <c r="AH53" s="313">
        <f>('1 Utsläpp'!AH56/'6 FV'!AH55)*1000</f>
        <v>0.46455632209278164</v>
      </c>
      <c r="AI53" s="313">
        <f>('1 Utsläpp'!AI56/'6 FV'!AI55)*1000</f>
        <v>0.38505753829237077</v>
      </c>
      <c r="AJ53" s="313">
        <f>('1 Utsläpp'!AJ56/'6 FV'!AJ55)*1000</f>
        <v>0.3592377620819292</v>
      </c>
      <c r="AK53" s="313">
        <f>('1 Utsläpp'!AK56/'6 FV'!AK55)*1000</f>
        <v>0.3511454599328851</v>
      </c>
      <c r="AL53" s="313">
        <f>('1 Utsläpp'!AL56/'6 FV'!AL55)*1000</f>
        <v>0.43862848451793912</v>
      </c>
      <c r="AM53" s="313">
        <f>('1 Utsläpp'!AM56/'6 FV'!AM55)*1000</f>
        <v>0.37596212458429851</v>
      </c>
      <c r="AN53" s="313">
        <f>('1 Utsläpp'!AN56/'6 FV'!AN55)*1000</f>
        <v>0.33629413819222986</v>
      </c>
      <c r="AO53" s="313">
        <f>('1 Utsläpp'!AO56/'6 FV'!AO55)*1000</f>
        <v>0.3476107044511928</v>
      </c>
      <c r="AP53" s="313">
        <f>('1 Utsläpp'!AP56/'6 FV'!AP55)*1000</f>
        <v>0.41922010737871002</v>
      </c>
      <c r="AQ53" s="313">
        <f>('1 Utsläpp'!AQ56/'6 FV'!AQ55)*1000</f>
        <v>0.34305458677881978</v>
      </c>
      <c r="AR53" s="313">
        <f>('1 Utsläpp'!AR56/'6 FV'!AR55)*1000</f>
        <v>0.32416187459379453</v>
      </c>
      <c r="AS53" s="313">
        <f>('1 Utsläpp'!AS56/'6 FV'!AS55)*1000</f>
        <v>0.33208633388405012</v>
      </c>
      <c r="AT53" s="313">
        <f>('1 Utsläpp'!AT56/'6 FV'!AT55)*1000</f>
        <v>0.41275117664579158</v>
      </c>
      <c r="AU53" s="313">
        <f>('1 Utsläpp'!AU56/'6 FV'!AU55)*1000</f>
        <v>0.33272448659644394</v>
      </c>
      <c r="AV53" s="313">
        <f>('1 Utsläpp'!AV56/'6 FV'!AV55)*1000</f>
        <v>0.35848980824563709</v>
      </c>
      <c r="AW53" s="313">
        <f>('1 Utsläpp'!AW56/'6 FV'!AW55)*1000</f>
        <v>0.35302277956881833</v>
      </c>
      <c r="AX53" s="313">
        <f>('1 Utsläpp'!AX56/'6 FV'!AX55)*1000</f>
        <v>0.42391643316352068</v>
      </c>
      <c r="AY53" s="313">
        <f>('1 Utsläpp'!AY56/'6 FV'!AY55)*1000</f>
        <v>0.36070101323160553</v>
      </c>
      <c r="AZ53" s="313">
        <f>('1 Utsläpp'!AZ56/'6 FV'!AZ55)*1000</f>
        <v>0.37019137421197762</v>
      </c>
      <c r="BA53" s="313">
        <f>('1 Utsläpp'!BA56/'6 FV'!BA55)*1000</f>
        <v>0.34434914593526816</v>
      </c>
      <c r="BB53" s="313">
        <f>('1 Utsläpp'!BB56/'6 FV'!BB55)*1000</f>
        <v>0.42244621750298961</v>
      </c>
      <c r="BC53" s="313">
        <f>('1 Utsläpp'!BC56/'6 FV'!BC55)*1000</f>
        <v>0.36433603387921693</v>
      </c>
      <c r="BD53" s="313">
        <f>('1 Utsläpp'!BD56/'6 FV'!BD55)*1000</f>
        <v>0.346097420113335</v>
      </c>
      <c r="BE53" s="313">
        <f>('1 Utsläpp'!BE56/'6 FV'!BE55)*1000</f>
        <v>0.33761246591371991</v>
      </c>
      <c r="BF53" s="313">
        <f>('1 Utsläpp'!BF56/'6 FV'!BF55)*1000</f>
        <v>0.4106421151760562</v>
      </c>
      <c r="BG53" s="313">
        <f>('1 Utsläpp'!BG56/'6 FV'!BG55)*1000</f>
        <v>0.34957875156146473</v>
      </c>
      <c r="BH53" s="313">
        <f>('1 Utsläpp'!BH56/'6 FV'!BH55)*1000</f>
        <v>0.3358651786335467</v>
      </c>
      <c r="BI53" s="313">
        <f>('1 Utsläpp'!BI56/'6 FV'!BI55)*1000</f>
        <v>0.30808143540131799</v>
      </c>
      <c r="BJ53" s="313">
        <f>('1 Utsläpp'!BJ56/'6 FV'!BJ55)*1000</f>
        <v>0.3619222789629441</v>
      </c>
      <c r="BK53" s="313">
        <f>('1 Utsläpp'!BK56/'6 FV'!BK55)*1000</f>
        <v>0.32395599839986616</v>
      </c>
      <c r="BL53" s="313">
        <f>('1 Utsläpp'!BL56/'6 FV'!BL55)*1000</f>
        <v>0.31892374945431651</v>
      </c>
      <c r="BM53" s="313">
        <f>('1 Utsläpp'!BM56/'6 FV'!BM55)*1000</f>
        <v>0.30734892660846497</v>
      </c>
      <c r="BN53" s="313">
        <f>('1 Utsläpp'!BN56/'6 FV'!BN55)*1000</f>
        <v>0.35966336662530374</v>
      </c>
      <c r="BO53" s="313">
        <f>('1 Utsläpp'!BO56/'6 FV'!BO55)*1000</f>
        <v>0.3136872603816746</v>
      </c>
      <c r="BP53" s="313">
        <f>('1 Utsläpp'!BP56/'6 FV'!BP55)*1000</f>
        <v>0.35656319654331409</v>
      </c>
      <c r="BQ53" s="313">
        <f>('1 Utsläpp'!BQ56/'6 FV'!BQ55)*1000</f>
        <v>0.33656684598244935</v>
      </c>
      <c r="BR53" s="313">
        <f>('1 Utsläpp'!BR56/'6 FV'!BR55)*1000</f>
        <v>0.40219027817214809</v>
      </c>
      <c r="BS53" s="296"/>
    </row>
    <row r="54" spans="2:71" x14ac:dyDescent="0.25">
      <c r="BA54" s="58"/>
      <c r="BB54" s="58"/>
      <c r="BR54" s="296"/>
      <c r="BS54" s="296"/>
    </row>
    <row r="55" spans="2:71" s="57" customFormat="1" x14ac:dyDescent="0.25">
      <c r="B55" s="58"/>
      <c r="C55" s="5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BC55" s="185"/>
      <c r="BD55" s="185"/>
      <c r="BE55" s="185"/>
      <c r="BF55" s="185"/>
      <c r="BG55" s="185"/>
      <c r="BH55" s="185"/>
      <c r="BI55" s="185"/>
      <c r="BJ55" s="185"/>
      <c r="BR55" s="296"/>
      <c r="BS55" s="296"/>
    </row>
    <row r="56" spans="2:71" ht="12.75" x14ac:dyDescent="0.2">
      <c r="B56" s="114" t="s">
        <v>203</v>
      </c>
      <c r="C56" s="114" t="s">
        <v>204</v>
      </c>
      <c r="D56" s="112" t="s">
        <v>83</v>
      </c>
      <c r="E56" s="112" t="s">
        <v>84</v>
      </c>
      <c r="F56" s="112" t="s">
        <v>85</v>
      </c>
      <c r="G56" s="112" t="s">
        <v>86</v>
      </c>
      <c r="H56" s="112" t="s">
        <v>87</v>
      </c>
      <c r="I56" s="112" t="s">
        <v>88</v>
      </c>
      <c r="J56" s="112" t="s">
        <v>89</v>
      </c>
      <c r="K56" s="112" t="s">
        <v>90</v>
      </c>
      <c r="L56" s="112" t="s">
        <v>91</v>
      </c>
      <c r="M56" s="112" t="s">
        <v>92</v>
      </c>
      <c r="N56" s="112" t="s">
        <v>93</v>
      </c>
      <c r="O56" s="112" t="s">
        <v>94</v>
      </c>
      <c r="P56" s="112" t="s">
        <v>95</v>
      </c>
      <c r="Q56" s="112" t="s">
        <v>96</v>
      </c>
      <c r="R56" s="112" t="s">
        <v>97</v>
      </c>
      <c r="S56" s="112" t="s">
        <v>98</v>
      </c>
      <c r="T56" s="112" t="s">
        <v>99</v>
      </c>
      <c r="U56" s="112" t="s">
        <v>100</v>
      </c>
      <c r="V56" s="112" t="s">
        <v>101</v>
      </c>
      <c r="W56" s="112" t="s">
        <v>102</v>
      </c>
      <c r="X56" s="112" t="s">
        <v>103</v>
      </c>
      <c r="Y56" s="112" t="s">
        <v>104</v>
      </c>
      <c r="Z56" s="112" t="s">
        <v>105</v>
      </c>
      <c r="AA56" s="112" t="s">
        <v>106</v>
      </c>
      <c r="AB56" s="112" t="s">
        <v>107</v>
      </c>
      <c r="AC56" s="112" t="s">
        <v>108</v>
      </c>
      <c r="AD56" s="112" t="s">
        <v>109</v>
      </c>
      <c r="AE56" s="112" t="s">
        <v>110</v>
      </c>
      <c r="AF56" s="112" t="s">
        <v>111</v>
      </c>
      <c r="AG56" s="112" t="s">
        <v>112</v>
      </c>
      <c r="AH56" s="112" t="s">
        <v>179</v>
      </c>
      <c r="AI56" s="112" t="s">
        <v>180</v>
      </c>
      <c r="AJ56" s="112" t="s">
        <v>194</v>
      </c>
      <c r="AK56" s="112" t="s">
        <v>196</v>
      </c>
      <c r="AL56" s="112" t="s">
        <v>198</v>
      </c>
      <c r="AM56" s="106" t="s">
        <v>200</v>
      </c>
      <c r="AN56" s="106" t="s">
        <v>201</v>
      </c>
      <c r="AO56" s="106" t="s">
        <v>205</v>
      </c>
      <c r="AP56" s="106" t="s">
        <v>209</v>
      </c>
      <c r="AQ56" s="106" t="s">
        <v>211</v>
      </c>
      <c r="AR56" s="92" t="s">
        <v>251</v>
      </c>
      <c r="AS56" s="92" t="s">
        <v>263</v>
      </c>
      <c r="AT56" s="92" t="s">
        <v>264</v>
      </c>
      <c r="AU56" s="92" t="s">
        <v>269</v>
      </c>
      <c r="AV56" s="92" t="s">
        <v>270</v>
      </c>
      <c r="AW56" s="92" t="s">
        <v>271</v>
      </c>
      <c r="AX56" s="92" t="s">
        <v>272</v>
      </c>
      <c r="AY56" s="92" t="s">
        <v>274</v>
      </c>
      <c r="AZ56" s="92" t="s">
        <v>277</v>
      </c>
      <c r="BA56" s="92" t="s">
        <v>279</v>
      </c>
      <c r="BB56" s="92" t="s">
        <v>280</v>
      </c>
      <c r="BC56" s="92" t="s">
        <v>282</v>
      </c>
      <c r="BD56" s="92" t="s">
        <v>283</v>
      </c>
      <c r="BE56" s="92" t="s">
        <v>284</v>
      </c>
      <c r="BF56" s="92" t="s">
        <v>287</v>
      </c>
      <c r="BG56" s="114" t="s">
        <v>289</v>
      </c>
      <c r="BH56" s="92" t="s">
        <v>290</v>
      </c>
      <c r="BI56" s="92" t="s">
        <v>291</v>
      </c>
      <c r="BJ56" s="92" t="s">
        <v>293</v>
      </c>
      <c r="BK56" s="92" t="s">
        <v>308</v>
      </c>
      <c r="BL56" s="92" t="s">
        <v>311</v>
      </c>
      <c r="BM56" s="92" t="s">
        <v>399</v>
      </c>
      <c r="BN56" s="92" t="s">
        <v>400</v>
      </c>
      <c r="BO56" s="92" t="s">
        <v>403</v>
      </c>
      <c r="BP56" s="92" t="s">
        <v>404</v>
      </c>
      <c r="BQ56" s="92" t="s">
        <v>419</v>
      </c>
      <c r="BR56" s="92" t="s">
        <v>428</v>
      </c>
      <c r="BS56" s="296"/>
    </row>
    <row r="57" spans="2:71" ht="12.75" x14ac:dyDescent="0.2">
      <c r="B57" s="57" t="s">
        <v>117</v>
      </c>
      <c r="C57" s="57" t="s">
        <v>25</v>
      </c>
      <c r="D57" s="239">
        <f>('1 Utsläpp'!D43/'1 Utsläpp'!$D43)*100</f>
        <v>100</v>
      </c>
      <c r="E57" s="239">
        <f>('1 Utsläpp'!E43/'1 Utsläpp'!$D43)*100</f>
        <v>95.637316082744235</v>
      </c>
      <c r="F57" s="239">
        <f>('1 Utsläpp'!F43/'1 Utsläpp'!$D43)*100</f>
        <v>92.73197320436735</v>
      </c>
      <c r="G57" s="239">
        <f>('1 Utsläpp'!G43/'1 Utsläpp'!$D43)*100</f>
        <v>103.452314163167</v>
      </c>
      <c r="H57" s="239">
        <f>('1 Utsläpp'!H43/'1 Utsläpp'!$D43)*100</f>
        <v>94.897666191540225</v>
      </c>
      <c r="I57" s="239">
        <f>('1 Utsläpp'!I43/'1 Utsläpp'!$D43)*100</f>
        <v>86.902169087782866</v>
      </c>
      <c r="J57" s="239">
        <f>('1 Utsläpp'!J43/'1 Utsläpp'!$D43)*100</f>
        <v>81.732906468765904</v>
      </c>
      <c r="K57" s="239">
        <f>('1 Utsläpp'!K43/'1 Utsläpp'!$D43)*100</f>
        <v>96.812603674500608</v>
      </c>
      <c r="L57" s="239">
        <f>('1 Utsläpp'!L43/'1 Utsläpp'!$D43)*100</f>
        <v>108.81712260098475</v>
      </c>
      <c r="M57" s="239">
        <f>('1 Utsläpp'!M43/'1 Utsläpp'!$D43)*100</f>
        <v>93.711814392975583</v>
      </c>
      <c r="N57" s="239">
        <f>('1 Utsläpp'!N43/'1 Utsläpp'!$D43)*100</f>
        <v>87.533043608947864</v>
      </c>
      <c r="O57" s="239">
        <f>('1 Utsläpp'!O43/'1 Utsläpp'!$D43)*100</f>
        <v>105.70648440854842</v>
      </c>
      <c r="P57" s="239">
        <f>('1 Utsläpp'!P43/'1 Utsläpp'!$D43)*100</f>
        <v>101.24922028385764</v>
      </c>
      <c r="Q57" s="239">
        <f>('1 Utsläpp'!Q43/'1 Utsläpp'!$D43)*100</f>
        <v>89.291413266494132</v>
      </c>
      <c r="R57" s="239">
        <f>('1 Utsläpp'!R43/'1 Utsläpp'!$D43)*100</f>
        <v>83.79937990980558</v>
      </c>
      <c r="S57" s="239">
        <f>('1 Utsläpp'!S43/'1 Utsläpp'!$D43)*100</f>
        <v>90.407851782158005</v>
      </c>
      <c r="T57" s="239">
        <f>('1 Utsläpp'!T43/'1 Utsläpp'!$D43)*100</f>
        <v>93.063913593207189</v>
      </c>
      <c r="U57" s="239">
        <f>('1 Utsläpp'!U43/'1 Utsläpp'!$D43)*100</f>
        <v>82.944706452914303</v>
      </c>
      <c r="V57" s="239">
        <f>('1 Utsläpp'!V43/'1 Utsläpp'!$D43)*100</f>
        <v>78.566773918190989</v>
      </c>
      <c r="W57" s="239">
        <f>('1 Utsläpp'!W43/'1 Utsläpp'!$D43)*100</f>
        <v>89.610284942749956</v>
      </c>
      <c r="X57" s="239">
        <f>('1 Utsläpp'!X43/'1 Utsläpp'!$D43)*100</f>
        <v>90.886868719449467</v>
      </c>
      <c r="Y57" s="239">
        <f>('1 Utsläpp'!Y43/'1 Utsläpp'!$D43)*100</f>
        <v>82.723519621185332</v>
      </c>
      <c r="Z57" s="239">
        <f>('1 Utsläpp'!Z43/'1 Utsläpp'!$D43)*100</f>
        <v>78.652668796520672</v>
      </c>
      <c r="AA57" s="239">
        <f>('1 Utsläpp'!AA43/'1 Utsläpp'!$D43)*100</f>
        <v>83.772853316455766</v>
      </c>
      <c r="AB57" s="239">
        <f>('1 Utsläpp'!AB43/'1 Utsläpp'!$D43)*100</f>
        <v>83.775604193854491</v>
      </c>
      <c r="AC57" s="239">
        <f>('1 Utsläpp'!AC43/'1 Utsläpp'!$D43)*100</f>
        <v>80.582094975128399</v>
      </c>
      <c r="AD57" s="239">
        <f>('1 Utsläpp'!AD43/'1 Utsläpp'!$D43)*100</f>
        <v>78.574746222636634</v>
      </c>
      <c r="AE57" s="239">
        <f>('1 Utsläpp'!AE43/'1 Utsläpp'!$D43)*100</f>
        <v>84.353930753894318</v>
      </c>
      <c r="AF57" s="239">
        <f>('1 Utsläpp'!AF43/'1 Utsläpp'!$D43)*100</f>
        <v>86.554348796740527</v>
      </c>
      <c r="AG57" s="239">
        <f>('1 Utsläpp'!AG43/'1 Utsläpp'!$D43)*100</f>
        <v>82.128439908960473</v>
      </c>
      <c r="AH57" s="239">
        <f>('1 Utsläpp'!AH43/'1 Utsläpp'!$D43)*100</f>
        <v>77.92470844952345</v>
      </c>
      <c r="AI57" s="239">
        <f>('1 Utsläpp'!AI43/'1 Utsläpp'!$D43)*100</f>
        <v>83.703642790394852</v>
      </c>
      <c r="AJ57" s="239">
        <f>('1 Utsläpp'!AJ43/'1 Utsläpp'!$D43)*100</f>
        <v>87.443347164102576</v>
      </c>
      <c r="AK57" s="239">
        <f>('1 Utsläpp'!AK43/'1 Utsläpp'!$D43)*100</f>
        <v>80.968258823307096</v>
      </c>
      <c r="AL57" s="239">
        <f>('1 Utsläpp'!AL43/'1 Utsläpp'!$D43)*100</f>
        <v>80.189343208597379</v>
      </c>
      <c r="AM57" s="239">
        <f>('1 Utsläpp'!AM43/'1 Utsläpp'!$D43)*100</f>
        <v>87.138918174983431</v>
      </c>
      <c r="AN57" s="239">
        <f>('1 Utsläpp'!AN43/'1 Utsläpp'!$D43)*100</f>
        <v>83.355778147642354</v>
      </c>
      <c r="AO57" s="239">
        <f>('1 Utsläpp'!AO43/'1 Utsläpp'!$D43)*100</f>
        <v>80.401127721423933</v>
      </c>
      <c r="AP57" s="239">
        <f>('1 Utsläpp'!AP43/'1 Utsläpp'!$D43)*100</f>
        <v>79.186853730219468</v>
      </c>
      <c r="AQ57" s="239">
        <f>('1 Utsläpp'!AQ43/'1 Utsläpp'!$D43)*100</f>
        <v>84.018943004637208</v>
      </c>
      <c r="AR57" s="239">
        <f>('1 Utsläpp'!AR43/'1 Utsläpp'!$D43)*100</f>
        <v>82.943170999842721</v>
      </c>
      <c r="AS57" s="239">
        <f>('1 Utsläpp'!AS43/'1 Utsläpp'!$D43)*100</f>
        <v>79.008470641330035</v>
      </c>
      <c r="AT57" s="239">
        <f>('1 Utsläpp'!AT43/'1 Utsläpp'!$D43)*100</f>
        <v>77.460951897432707</v>
      </c>
      <c r="AU57" s="239">
        <f>('1 Utsläpp'!AU43/'1 Utsläpp'!$D43)*100</f>
        <v>82.499598999131763</v>
      </c>
      <c r="AV57" s="239">
        <f>('1 Utsläpp'!AV43/'1 Utsläpp'!$D43)*100</f>
        <v>81.003821244583818</v>
      </c>
      <c r="AW57" s="239">
        <f>('1 Utsläpp'!AW43/'1 Utsläpp'!$D43)*100</f>
        <v>77.016801594394053</v>
      </c>
      <c r="AX57" s="239">
        <f>('1 Utsläpp'!AX43/'1 Utsläpp'!$D43)*100</f>
        <v>77.248549097111876</v>
      </c>
      <c r="AY57" s="239">
        <f>('1 Utsläpp'!AY43/'1 Utsläpp'!$D43)*100</f>
        <v>78.244098443748257</v>
      </c>
      <c r="AZ57" s="239">
        <f>('1 Utsläpp'!AZ43/'1 Utsläpp'!$D43)*100</f>
        <v>76.618863973554554</v>
      </c>
      <c r="BA57" s="239">
        <f>('1 Utsläpp'!BA43/'1 Utsläpp'!$D43)*100</f>
        <v>67.027434449785105</v>
      </c>
      <c r="BB57" s="239">
        <f>('1 Utsläpp'!BB43/'1 Utsläpp'!$D43)*100</f>
        <v>67.086033538521022</v>
      </c>
      <c r="BC57" s="239">
        <f>('1 Utsläpp'!BC43/'1 Utsläpp'!$D43)*100</f>
        <v>70.549309951913131</v>
      </c>
      <c r="BD57" s="239">
        <f>('1 Utsläpp'!BD43/'1 Utsläpp'!$D43)*100</f>
        <v>72.278310091068249</v>
      </c>
      <c r="BE57" s="239">
        <f>('1 Utsläpp'!BE43/'1 Utsläpp'!$D43)*100</f>
        <v>73.766385936909501</v>
      </c>
      <c r="BF57" s="239">
        <f>('1 Utsläpp'!BF43/'1 Utsläpp'!$D43)*100</f>
        <v>71.289135889983413</v>
      </c>
      <c r="BG57" s="239">
        <f>('1 Utsläpp'!BG43/'1 Utsläpp'!$D43)*100</f>
        <v>76.476211226727187</v>
      </c>
      <c r="BH57" s="239">
        <f>('1 Utsläpp'!BH43/'1 Utsläpp'!$D43)*100</f>
        <v>72.393357919314695</v>
      </c>
      <c r="BI57" s="239">
        <f>('1 Utsläpp'!BI43/'1 Utsläpp'!$D43)*100</f>
        <v>67.724242591497912</v>
      </c>
      <c r="BJ57" s="239">
        <f>('1 Utsläpp'!BJ43/'1 Utsläpp'!$D43)*100</f>
        <v>69.10530209201427</v>
      </c>
      <c r="BK57" s="239">
        <f>('1 Utsläpp'!BK43/'1 Utsläpp'!$D43)*100</f>
        <v>74.808869861130717</v>
      </c>
      <c r="BL57" s="239">
        <f>('1 Utsläpp'!BL43/'1 Utsläpp'!$D43)*100</f>
        <v>69.708265327621163</v>
      </c>
      <c r="BM57" s="239">
        <f>('1 Utsläpp'!BM43/'1 Utsläpp'!$D43)*100</f>
        <v>68.027166767642456</v>
      </c>
      <c r="BN57" s="239">
        <f>('1 Utsläpp'!BN43/'1 Utsläpp'!$D43)*100</f>
        <v>66.746769664258849</v>
      </c>
      <c r="BO57" s="239">
        <f>('1 Utsläpp'!BO43/'1 Utsläpp'!$D43)*100</f>
        <v>70.94120517413252</v>
      </c>
      <c r="BP57" s="239">
        <f>('1 Utsläpp'!BP43/'1 Utsläpp'!$D43)*100</f>
        <v>74.832014379612005</v>
      </c>
      <c r="BQ57" s="239">
        <f>('1 Utsläpp'!BQ43/'1 Utsläpp'!$D43)*100</f>
        <v>72.685360290472886</v>
      </c>
      <c r="BR57" s="239">
        <f>('1 Utsläpp'!BR43/'1 Utsläpp'!$D43)*100</f>
        <v>71.047546787169026</v>
      </c>
      <c r="BS57" s="296"/>
    </row>
    <row r="58" spans="2:71" ht="12.75" x14ac:dyDescent="0.2">
      <c r="B58" s="64" t="s">
        <v>202</v>
      </c>
      <c r="C58" s="57" t="s">
        <v>401</v>
      </c>
      <c r="D58" s="240">
        <f>('6 FV'!D42/'6 FV'!$D42)*100</f>
        <v>100</v>
      </c>
      <c r="E58" s="240">
        <f>('6 FV'!E42/'6 FV'!$D42)*100</f>
        <v>106.09702356812262</v>
      </c>
      <c r="F58" s="240">
        <f>('6 FV'!F42/'6 FV'!$D42)*100</f>
        <v>94.345322958955421</v>
      </c>
      <c r="G58" s="240">
        <f>('6 FV'!G42/'6 FV'!$D42)*100</f>
        <v>103.22528315612993</v>
      </c>
      <c r="H58" s="240">
        <f>('6 FV'!H42/'6 FV'!$D42)*100</f>
        <v>94.223656759163646</v>
      </c>
      <c r="I58" s="240">
        <f>('6 FV'!I42/'6 FV'!$D42)*100</f>
        <v>99.494102743133809</v>
      </c>
      <c r="J58" s="240">
        <f>('6 FV'!J42/'6 FV'!$D42)*100</f>
        <v>90.043189410441542</v>
      </c>
      <c r="K58" s="240">
        <f>('6 FV'!K42/'6 FV'!$D42)*100</f>
        <v>102.72833317306285</v>
      </c>
      <c r="L58" s="240">
        <f>('6 FV'!L42/'6 FV'!$D42)*100</f>
        <v>96.159863533169727</v>
      </c>
      <c r="M58" s="240">
        <f>('6 FV'!M42/'6 FV'!$D42)*100</f>
        <v>105.278473444575</v>
      </c>
      <c r="N58" s="240">
        <f>('6 FV'!N42/'6 FV'!$D42)*100</f>
        <v>96.614752967442797</v>
      </c>
      <c r="O58" s="240">
        <f>('6 FV'!O42/'6 FV'!$D42)*100</f>
        <v>110.66214007082561</v>
      </c>
      <c r="P58" s="240">
        <f>('6 FV'!P42/'6 FV'!$D42)*100</f>
        <v>102.71997123493284</v>
      </c>
      <c r="Q58" s="240">
        <f>('6 FV'!Q42/'6 FV'!$D42)*100</f>
        <v>108.86917329698677</v>
      </c>
      <c r="R58" s="240">
        <f>('6 FV'!R42/'6 FV'!$D42)*100</f>
        <v>99.649885650496074</v>
      </c>
      <c r="S58" s="240">
        <f>('6 FV'!S42/'6 FV'!$D42)*100</f>
        <v>110.40751905476651</v>
      </c>
      <c r="T58" s="240">
        <f>('6 FV'!T42/'6 FV'!$D42)*100</f>
        <v>102.97074575945213</v>
      </c>
      <c r="U58" s="240">
        <f>('6 FV'!U42/'6 FV'!$D42)*100</f>
        <v>107.93263622642455</v>
      </c>
      <c r="V58" s="240">
        <f>('6 FV'!V42/'6 FV'!$D42)*100</f>
        <v>98.744454989777523</v>
      </c>
      <c r="W58" s="240">
        <f>('6 FV'!W42/'6 FV'!$D42)*100</f>
        <v>110.25115081173516</v>
      </c>
      <c r="X58" s="240">
        <f>('6 FV'!X42/'6 FV'!$D42)*100</f>
        <v>102.59270253659393</v>
      </c>
      <c r="Y58" s="240">
        <f>('6 FV'!Y42/'6 FV'!$D42)*100</f>
        <v>109.06225044840893</v>
      </c>
      <c r="Z58" s="240">
        <f>('6 FV'!Z42/'6 FV'!$D42)*100</f>
        <v>99.885274208856131</v>
      </c>
      <c r="AA58" s="240">
        <f>('6 FV'!AA42/'6 FV'!$D42)*100</f>
        <v>113.13593584721066</v>
      </c>
      <c r="AB58" s="240">
        <f>('6 FV'!AB42/'6 FV'!$D42)*100</f>
        <v>104.87877280196003</v>
      </c>
      <c r="AC58" s="240">
        <f>('6 FV'!AC42/'6 FV'!$D42)*100</f>
        <v>111.4604543040986</v>
      </c>
      <c r="AD58" s="240">
        <f>('6 FV'!AD42/'6 FV'!$D42)*100</f>
        <v>102.21373950054145</v>
      </c>
      <c r="AE58" s="240">
        <f>('6 FV'!AE42/'6 FV'!$D42)*100</f>
        <v>115.87279819716613</v>
      </c>
      <c r="AF58" s="240">
        <f>('6 FV'!AF42/'6 FV'!$D42)*100</f>
        <v>108.18625380990805</v>
      </c>
      <c r="AG58" s="240">
        <f>('6 FV'!AG42/'6 FV'!$D42)*100</f>
        <v>117.26397384385754</v>
      </c>
      <c r="AH58" s="240">
        <f>('6 FV'!AH42/'6 FV'!$D42)*100</f>
        <v>106.26200460742791</v>
      </c>
      <c r="AI58" s="240">
        <f>('6 FV'!AI42/'6 FV'!$D42)*100</f>
        <v>121.87232156669272</v>
      </c>
      <c r="AJ58" s="240">
        <f>('6 FV'!AJ42/'6 FV'!$D42)*100</f>
        <v>111.13141203868233</v>
      </c>
      <c r="AK58" s="240">
        <f>('6 FV'!AK42/'6 FV'!$D42)*100</f>
        <v>120.80408397058271</v>
      </c>
      <c r="AL58" s="240">
        <f>('6 FV'!AL42/'6 FV'!$D42)*100</f>
        <v>108.27739893552528</v>
      </c>
      <c r="AM58" s="240">
        <f>('6 FV'!AM42/'6 FV'!$D42)*100</f>
        <v>124.02970160423783</v>
      </c>
      <c r="AN58" s="240">
        <f>('6 FV'!AN42/'6 FV'!$D42)*100</f>
        <v>115.06470049628103</v>
      </c>
      <c r="AO58" s="240">
        <f>('6 FV'!AO42/'6 FV'!$D42)*100</f>
        <v>120.9240777827485</v>
      </c>
      <c r="AP58" s="240">
        <f>('6 FV'!AP42/'6 FV'!$D42)*100</f>
        <v>109.808218948988</v>
      </c>
      <c r="AQ58" s="240">
        <f>('6 FV'!AQ42/'6 FV'!$D42)*100</f>
        <v>126.91875122815965</v>
      </c>
      <c r="AR58" s="240">
        <f>('6 FV'!AR42/'6 FV'!$D42)*100</f>
        <v>116.89663390180576</v>
      </c>
      <c r="AS58" s="240">
        <f>('6 FV'!AS42/'6 FV'!$D42)*100</f>
        <v>124.34411047792658</v>
      </c>
      <c r="AT58" s="240">
        <f>('6 FV'!AT42/'6 FV'!$D42)*100</f>
        <v>111.42834446167933</v>
      </c>
      <c r="AU58" s="240">
        <f>('6 FV'!AU42/'6 FV'!$D42)*100</f>
        <v>129.04226541627818</v>
      </c>
      <c r="AV58" s="240">
        <f>('6 FV'!AV42/'6 FV'!$D42)*100</f>
        <v>119.77029755956836</v>
      </c>
      <c r="AW58" s="240">
        <f>('6 FV'!AW42/'6 FV'!$D42)*100</f>
        <v>126.71505441531239</v>
      </c>
      <c r="AX58" s="240">
        <f>('6 FV'!AX42/'6 FV'!$D42)*100</f>
        <v>115.03936382374707</v>
      </c>
      <c r="AY58" s="240">
        <f>('6 FV'!AY42/'6 FV'!$D42)*100</f>
        <v>132.46865318443508</v>
      </c>
      <c r="AZ58" s="240">
        <f>('6 FV'!AZ42/'6 FV'!$D42)*100</f>
        <v>122.42153366307242</v>
      </c>
      <c r="BA58" s="240">
        <f>('6 FV'!BA42/'6 FV'!$D42)*100</f>
        <v>118.08126967668566</v>
      </c>
      <c r="BB58" s="240">
        <f>('6 FV'!BB42/'6 FV'!$D42)*100</f>
        <v>112.32298822221014</v>
      </c>
      <c r="BC58" s="240">
        <f>('6 FV'!BC42/'6 FV'!$D42)*100</f>
        <v>131.26127293784154</v>
      </c>
      <c r="BD58" s="240">
        <f>('6 FV'!BD42/'6 FV'!$D42)*100</f>
        <v>122.95000815288968</v>
      </c>
      <c r="BE58" s="240">
        <f>('6 FV'!BE42/'6 FV'!$D42)*100</f>
        <v>131.01292337537996</v>
      </c>
      <c r="BF58" s="240">
        <f>('6 FV'!BF42/'6 FV'!$D42)*100</f>
        <v>118.89555521178698</v>
      </c>
      <c r="BG58" s="240">
        <f>('6 FV'!BG42/'6 FV'!$D42)*100</f>
        <v>139.97131855221403</v>
      </c>
      <c r="BH58" s="240">
        <f>('6 FV'!BH42/'6 FV'!$D42)*100</f>
        <v>126.44504743309403</v>
      </c>
      <c r="BI58" s="240">
        <f>('6 FV'!BI42/'6 FV'!$D42)*100</f>
        <v>133.51464802511924</v>
      </c>
      <c r="BJ58" s="240">
        <f>('6 FV'!BJ42/'6 FV'!$D42)*100</f>
        <v>121.72540231374829</v>
      </c>
      <c r="BK58" s="240">
        <f>('6 FV'!BK42/'6 FV'!$D42)*100</f>
        <v>138.62830766915155</v>
      </c>
      <c r="BL58" s="240">
        <f>('6 FV'!BL42/'6 FV'!$D42)*100</f>
        <v>128.80369932142872</v>
      </c>
      <c r="BM58" s="240">
        <f>('6 FV'!BM42/'6 FV'!$D42)*100</f>
        <v>132.18944807027373</v>
      </c>
      <c r="BN58" s="240">
        <f>('6 FV'!BN42/'6 FV'!$D42)*100</f>
        <v>120.60097249340451</v>
      </c>
      <c r="BO58" s="240">
        <f>('6 FV'!BO42/'6 FV'!$D42)*100</f>
        <v>137.52478269413285</v>
      </c>
      <c r="BP58" s="240">
        <f>('6 FV'!BP42/'6 FV'!$D42)*100</f>
        <v>128.35131846859466</v>
      </c>
      <c r="BQ58" s="240">
        <f>('6 FV'!BQ42/'6 FV'!$D42)*100</f>
        <v>133.48145113074307</v>
      </c>
      <c r="BR58" s="240">
        <f>('6 FV'!BR42/'6 FV'!$D42)*100</f>
        <v>122.05494629545235</v>
      </c>
      <c r="BS58" s="296"/>
    </row>
    <row r="59" spans="2:71" ht="12.75" x14ac:dyDescent="0.2">
      <c r="B59" s="66" t="s">
        <v>273</v>
      </c>
      <c r="C59" s="66" t="s">
        <v>402</v>
      </c>
      <c r="D59" s="241">
        <f t="shared" ref="D59:AI59" si="0">(D41/$D41)*100</f>
        <v>100</v>
      </c>
      <c r="E59" s="241">
        <f t="shared" si="0"/>
        <v>90.14137519262033</v>
      </c>
      <c r="F59" s="241">
        <f t="shared" si="0"/>
        <v>98.289952586955522</v>
      </c>
      <c r="G59" s="241">
        <f t="shared" si="0"/>
        <v>100.21993740302332</v>
      </c>
      <c r="H59" s="241">
        <f t="shared" si="0"/>
        <v>100.71532930854016</v>
      </c>
      <c r="I59" s="241">
        <f t="shared" si="0"/>
        <v>87.344040191145993</v>
      </c>
      <c r="J59" s="241">
        <f t="shared" si="0"/>
        <v>90.770781226112405</v>
      </c>
      <c r="K59" s="241">
        <f t="shared" si="0"/>
        <v>94.241384712632097</v>
      </c>
      <c r="L59" s="241">
        <f t="shared" si="0"/>
        <v>113.16272569734774</v>
      </c>
      <c r="M59" s="241">
        <f t="shared" si="0"/>
        <v>89.013272444828146</v>
      </c>
      <c r="N59" s="241">
        <f t="shared" si="0"/>
        <v>90.60008013314976</v>
      </c>
      <c r="O59" s="241">
        <f t="shared" si="0"/>
        <v>95.521814724434691</v>
      </c>
      <c r="P59" s="241">
        <f t="shared" si="0"/>
        <v>98.568193766612907</v>
      </c>
      <c r="Q59" s="241">
        <f t="shared" si="0"/>
        <v>82.017168462291892</v>
      </c>
      <c r="R59" s="241">
        <f t="shared" si="0"/>
        <v>84.093804386004749</v>
      </c>
      <c r="S59" s="241">
        <f t="shared" si="0"/>
        <v>81.885593079319293</v>
      </c>
      <c r="T59" s="241">
        <f t="shared" si="0"/>
        <v>90.378983765556015</v>
      </c>
      <c r="U59" s="241">
        <f t="shared" si="0"/>
        <v>76.848587556881526</v>
      </c>
      <c r="V59" s="241">
        <f t="shared" si="0"/>
        <v>79.565757820350086</v>
      </c>
      <c r="W59" s="241">
        <f t="shared" si="0"/>
        <v>81.278321616586553</v>
      </c>
      <c r="X59" s="241">
        <f t="shared" si="0"/>
        <v>88.589993705479102</v>
      </c>
      <c r="Y59" s="241">
        <f t="shared" si="0"/>
        <v>75.849819053859591</v>
      </c>
      <c r="Z59" s="241">
        <f t="shared" si="0"/>
        <v>78.743007334655829</v>
      </c>
      <c r="AA59" s="241">
        <f t="shared" si="0"/>
        <v>74.046192917509828</v>
      </c>
      <c r="AB59" s="241">
        <f t="shared" si="0"/>
        <v>79.878513025744368</v>
      </c>
      <c r="AC59" s="241">
        <f t="shared" si="0"/>
        <v>72.296578619063865</v>
      </c>
      <c r="AD59" s="241">
        <f t="shared" si="0"/>
        <v>76.872978727307427</v>
      </c>
      <c r="AE59" s="241">
        <f t="shared" si="0"/>
        <v>72.798734531602378</v>
      </c>
      <c r="AF59" s="241">
        <f t="shared" si="0"/>
        <v>80.004941245884595</v>
      </c>
      <c r="AG59" s="241">
        <f t="shared" si="0"/>
        <v>70.037230717013159</v>
      </c>
      <c r="AH59" s="241">
        <f t="shared" si="0"/>
        <v>73.332616618147611</v>
      </c>
      <c r="AI59" s="241">
        <f t="shared" si="0"/>
        <v>68.68142143709747</v>
      </c>
      <c r="AJ59" s="241">
        <f t="shared" ref="AJ59:BR59" si="1">(AJ41/$D41)*100</f>
        <v>78.684636107804991</v>
      </c>
      <c r="AK59" s="241">
        <f t="shared" si="1"/>
        <v>67.024438381589704</v>
      </c>
      <c r="AL59" s="241">
        <f t="shared" si="1"/>
        <v>74.059170239531554</v>
      </c>
      <c r="AM59" s="241">
        <f t="shared" si="1"/>
        <v>70.256492636765387</v>
      </c>
      <c r="AN59" s="241">
        <f t="shared" si="1"/>
        <v>72.4425282368301</v>
      </c>
      <c r="AO59" s="241">
        <f t="shared" si="1"/>
        <v>66.488931894830856</v>
      </c>
      <c r="AP59" s="241">
        <f t="shared" si="1"/>
        <v>72.113776626325361</v>
      </c>
      <c r="AQ59" s="241">
        <f t="shared" si="1"/>
        <v>66.198999116842714</v>
      </c>
      <c r="AR59" s="241">
        <f t="shared" si="1"/>
        <v>70.954285193118338</v>
      </c>
      <c r="AS59" s="241">
        <f t="shared" si="1"/>
        <v>63.540179215287843</v>
      </c>
      <c r="AT59" s="241">
        <f t="shared" si="1"/>
        <v>69.516380479000887</v>
      </c>
      <c r="AU59" s="241">
        <f t="shared" si="1"/>
        <v>63.932230833824747</v>
      </c>
      <c r="AV59" s="241">
        <f t="shared" si="1"/>
        <v>67.632645902291571</v>
      </c>
      <c r="AW59" s="241">
        <f t="shared" si="1"/>
        <v>60.779519805096861</v>
      </c>
      <c r="AX59" s="241">
        <f t="shared" si="1"/>
        <v>67.149666452837081</v>
      </c>
      <c r="AY59" s="241">
        <f t="shared" si="1"/>
        <v>59.066123617041391</v>
      </c>
      <c r="AZ59" s="241">
        <f t="shared" si="1"/>
        <v>62.586100403238198</v>
      </c>
      <c r="BA59" s="241">
        <f t="shared" si="1"/>
        <v>56.763815830665322</v>
      </c>
      <c r="BB59" s="241">
        <f t="shared" si="1"/>
        <v>59.726004979322475</v>
      </c>
      <c r="BC59" s="241">
        <f t="shared" si="1"/>
        <v>53.747238902156312</v>
      </c>
      <c r="BD59" s="241">
        <f t="shared" si="1"/>
        <v>58.786746887555609</v>
      </c>
      <c r="BE59" s="241">
        <f t="shared" si="1"/>
        <v>56.304663720504188</v>
      </c>
      <c r="BF59" s="241">
        <f t="shared" si="1"/>
        <v>59.959462540880594</v>
      </c>
      <c r="BG59" s="241">
        <f t="shared" si="1"/>
        <v>54.637058518670003</v>
      </c>
      <c r="BH59" s="241">
        <f t="shared" si="1"/>
        <v>57.252821987844356</v>
      </c>
      <c r="BI59" s="241">
        <f t="shared" si="1"/>
        <v>50.724204117855578</v>
      </c>
      <c r="BJ59" s="241">
        <f t="shared" si="1"/>
        <v>56.771471507561543</v>
      </c>
      <c r="BK59" s="241">
        <f t="shared" si="1"/>
        <v>53.963632045244722</v>
      </c>
      <c r="BL59" s="241">
        <f t="shared" si="1"/>
        <v>54.119769614430624</v>
      </c>
      <c r="BM59" s="241">
        <f t="shared" si="1"/>
        <v>51.461873667464197</v>
      </c>
      <c r="BN59" s="241">
        <f t="shared" si="1"/>
        <v>55.34513386109645</v>
      </c>
      <c r="BO59" s="241">
        <f t="shared" si="1"/>
        <v>51.584306322382609</v>
      </c>
      <c r="BP59" s="241">
        <f t="shared" si="1"/>
        <v>58.302489816590473</v>
      </c>
      <c r="BQ59" s="241">
        <f t="shared" si="1"/>
        <v>54.4535286923714</v>
      </c>
      <c r="BR59" s="241">
        <f t="shared" si="1"/>
        <v>58.209477734059021</v>
      </c>
      <c r="BS59" s="296"/>
    </row>
    <row r="60" spans="2:71" x14ac:dyDescent="0.25">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BA60" s="58"/>
      <c r="BB60" s="58"/>
    </row>
    <row r="61" spans="2:71" x14ac:dyDescent="0.25">
      <c r="C61" s="75"/>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BA61" s="58"/>
      <c r="BB61" s="58"/>
    </row>
    <row r="62" spans="2:71" x14ac:dyDescent="0.25">
      <c r="C62" s="75"/>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BA62" s="58"/>
      <c r="BB62" s="58"/>
    </row>
    <row r="63" spans="2:71" x14ac:dyDescent="0.25">
      <c r="C63" s="75"/>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BA63" s="58"/>
      <c r="BB63" s="58"/>
    </row>
    <row r="64" spans="2:71" s="2" customFormat="1" x14ac:dyDescent="0.25">
      <c r="B64" s="78" t="s">
        <v>118</v>
      </c>
      <c r="C64" s="78" t="s">
        <v>120</v>
      </c>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10"/>
      <c r="AM64" s="110"/>
      <c r="AN64" s="110"/>
      <c r="AO64" s="110"/>
      <c r="AP64" s="110"/>
      <c r="AQ64" s="110"/>
      <c r="BC64" s="185"/>
      <c r="BD64" s="185"/>
      <c r="BE64" s="185"/>
      <c r="BF64" s="185"/>
      <c r="BG64" s="185"/>
      <c r="BH64" s="185"/>
      <c r="BI64" s="185"/>
      <c r="BJ64" s="185"/>
    </row>
    <row r="65" spans="2:62" s="67" customFormat="1" x14ac:dyDescent="0.25">
      <c r="B65" s="196">
        <v>45681</v>
      </c>
      <c r="C65" s="196">
        <v>45681</v>
      </c>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10"/>
      <c r="AM65" s="110"/>
      <c r="AN65" s="110"/>
      <c r="AO65" s="110"/>
      <c r="AP65" s="110"/>
      <c r="AQ65" s="110"/>
      <c r="BC65" s="185"/>
      <c r="BD65" s="185"/>
      <c r="BE65" s="185"/>
      <c r="BF65" s="185"/>
      <c r="BG65" s="185"/>
      <c r="BH65" s="185"/>
      <c r="BI65" s="185"/>
      <c r="BJ65" s="185"/>
    </row>
    <row r="66" spans="2:62" s="67" customFormat="1" x14ac:dyDescent="0.25">
      <c r="B66" s="80"/>
      <c r="C66" s="80"/>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10"/>
      <c r="AM66" s="110"/>
      <c r="AN66" s="110"/>
      <c r="AO66" s="110"/>
      <c r="AP66" s="110"/>
      <c r="AQ66" s="110"/>
      <c r="BC66" s="185"/>
      <c r="BD66" s="185"/>
      <c r="BE66" s="185"/>
      <c r="BF66" s="185"/>
      <c r="BG66" s="185"/>
      <c r="BH66" s="185"/>
      <c r="BI66" s="185"/>
      <c r="BJ66" s="185"/>
    </row>
    <row r="67" spans="2:62" s="67" customFormat="1" x14ac:dyDescent="0.25">
      <c r="B67" s="78" t="s">
        <v>119</v>
      </c>
      <c r="C67" s="78" t="s">
        <v>121</v>
      </c>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27"/>
      <c r="AM67" s="27"/>
      <c r="AN67" s="27"/>
      <c r="AO67" s="27"/>
      <c r="AP67" s="27"/>
      <c r="AQ67" s="27"/>
      <c r="BC67" s="185"/>
      <c r="BD67" s="185"/>
      <c r="BE67" s="185"/>
      <c r="BF67" s="185"/>
      <c r="BG67" s="185"/>
      <c r="BH67" s="185"/>
      <c r="BI67" s="185"/>
      <c r="BJ67" s="185"/>
    </row>
    <row r="68" spans="2:62" s="67" customFormat="1" x14ac:dyDescent="0.25">
      <c r="B68" s="80" t="s">
        <v>185</v>
      </c>
      <c r="C68" s="80" t="s">
        <v>184</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08"/>
      <c r="AJ68" s="108"/>
      <c r="AK68" s="108"/>
      <c r="AL68" s="111"/>
      <c r="AM68" s="111"/>
      <c r="AN68" s="111"/>
      <c r="AO68" s="111"/>
      <c r="AP68" s="111"/>
      <c r="AQ68" s="111"/>
      <c r="BC68" s="185"/>
      <c r="BD68" s="185"/>
      <c r="BE68" s="185"/>
      <c r="BF68" s="185"/>
      <c r="BG68" s="185"/>
      <c r="BH68" s="185"/>
      <c r="BI68" s="185"/>
      <c r="BJ68" s="185"/>
    </row>
    <row r="69" spans="2:62" s="67" customFormat="1" x14ac:dyDescent="0.25">
      <c r="B69" s="57"/>
      <c r="C69" s="80"/>
      <c r="D69" s="116"/>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08"/>
      <c r="AJ69" s="108"/>
      <c r="AK69" s="108"/>
      <c r="AL69" s="111"/>
      <c r="AM69" s="111"/>
      <c r="AN69" s="111"/>
      <c r="AO69" s="111"/>
      <c r="AP69" s="111"/>
      <c r="AQ69" s="111"/>
      <c r="BA69" s="185"/>
      <c r="BB69" s="185"/>
      <c r="BC69" s="185"/>
      <c r="BD69" s="185"/>
      <c r="BE69" s="185"/>
      <c r="BF69" s="185"/>
      <c r="BG69" s="185"/>
      <c r="BH69" s="185"/>
      <c r="BI69" s="185"/>
      <c r="BJ69" s="185"/>
    </row>
    <row r="70" spans="2:62" x14ac:dyDescent="0.25">
      <c r="B70" s="78" t="s">
        <v>34</v>
      </c>
      <c r="C70" s="78" t="s">
        <v>33</v>
      </c>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row>
    <row r="71" spans="2:62" x14ac:dyDescent="0.25">
      <c r="B71" s="81" t="s">
        <v>444</v>
      </c>
      <c r="C71" s="81" t="s">
        <v>445</v>
      </c>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row>
    <row r="72" spans="2:62" x14ac:dyDescent="0.25">
      <c r="B72" s="81" t="s">
        <v>446</v>
      </c>
      <c r="C72" s="81" t="s">
        <v>447</v>
      </c>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row>
    <row r="73" spans="2:62" x14ac:dyDescent="0.25">
      <c r="B73" s="81" t="s">
        <v>448</v>
      </c>
      <c r="C73" s="81" t="s">
        <v>420</v>
      </c>
      <c r="AI73" s="111"/>
      <c r="AJ73" s="111"/>
      <c r="AK73" s="111"/>
    </row>
    <row r="74" spans="2:62" x14ac:dyDescent="0.25">
      <c r="C74" s="57"/>
      <c r="AI74" s="111"/>
      <c r="AJ74" s="111"/>
      <c r="AK74" s="111"/>
    </row>
    <row r="75" spans="2:62" x14ac:dyDescent="0.25">
      <c r="C75" s="57"/>
      <c r="AI75" s="111"/>
      <c r="AJ75" s="111"/>
      <c r="AK75" s="111"/>
    </row>
    <row r="76" spans="2:62" x14ac:dyDescent="0.25">
      <c r="C76" s="57"/>
      <c r="AI76" s="111"/>
      <c r="AJ76" s="111"/>
      <c r="AK76" s="111"/>
    </row>
    <row r="77" spans="2:62" x14ac:dyDescent="0.25">
      <c r="C77" s="57"/>
      <c r="AI77" s="111"/>
      <c r="AJ77" s="111"/>
      <c r="AK77" s="111"/>
    </row>
    <row r="78" spans="2:62" x14ac:dyDescent="0.25">
      <c r="C78" s="57"/>
    </row>
    <row r="79" spans="2:62" x14ac:dyDescent="0.25">
      <c r="C79" s="64"/>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74"/>
      <c r="AS79" s="74"/>
      <c r="AT79" s="74"/>
      <c r="AU79" s="74"/>
      <c r="AV79" s="74"/>
      <c r="AW79" s="74"/>
      <c r="AX79" s="74"/>
      <c r="AY79" s="74"/>
      <c r="AZ79" s="74"/>
    </row>
    <row r="80" spans="2:62" ht="15" customHeight="1" x14ac:dyDescent="0.25">
      <c r="C80" s="64"/>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74"/>
      <c r="AS80" s="74"/>
      <c r="AT80" s="74"/>
      <c r="AU80" s="74"/>
      <c r="AV80" s="74"/>
      <c r="AW80" s="74"/>
      <c r="AX80" s="74"/>
      <c r="AY80" s="74"/>
      <c r="AZ80" s="74"/>
    </row>
    <row r="81" spans="3:52" ht="15" customHeight="1" x14ac:dyDescent="0.25">
      <c r="C81" s="118"/>
      <c r="D81" s="119"/>
      <c r="E81" s="118"/>
      <c r="F81" s="119"/>
      <c r="G81" s="118"/>
      <c r="H81" s="119"/>
      <c r="I81" s="118"/>
      <c r="J81" s="119"/>
      <c r="K81" s="118"/>
      <c r="L81" s="119"/>
      <c r="M81" s="118"/>
      <c r="N81" s="119"/>
      <c r="O81" s="118"/>
      <c r="P81" s="119"/>
      <c r="Q81" s="118"/>
      <c r="R81" s="119"/>
      <c r="S81" s="118"/>
      <c r="T81" s="119"/>
      <c r="U81" s="118"/>
      <c r="V81" s="119"/>
      <c r="W81" s="118"/>
      <c r="X81" s="119"/>
      <c r="Y81" s="118"/>
      <c r="Z81" s="119"/>
      <c r="AA81" s="118"/>
      <c r="AB81" s="119"/>
      <c r="AC81" s="118"/>
      <c r="AD81" s="119"/>
      <c r="AE81" s="118"/>
      <c r="AF81" s="119"/>
      <c r="AG81" s="118"/>
      <c r="AH81" s="119"/>
      <c r="AI81" s="118"/>
      <c r="AJ81" s="119"/>
      <c r="AK81" s="118"/>
      <c r="AL81" s="119"/>
      <c r="AM81" s="118"/>
      <c r="AN81" s="119"/>
      <c r="AO81" s="118"/>
      <c r="AP81" s="119"/>
      <c r="AQ81" s="119"/>
      <c r="AR81" s="74"/>
      <c r="AS81" s="74"/>
      <c r="AT81" s="74"/>
      <c r="AU81" s="74"/>
      <c r="AV81" s="74"/>
      <c r="AW81" s="74"/>
      <c r="AX81" s="74"/>
      <c r="AY81" s="74"/>
      <c r="AZ81" s="74"/>
    </row>
    <row r="82" spans="3:52" x14ac:dyDescent="0.25">
      <c r="C82" s="73"/>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74"/>
      <c r="AS82" s="74"/>
      <c r="AT82" s="74"/>
      <c r="AU82" s="74"/>
      <c r="AV82" s="74"/>
      <c r="AW82" s="74"/>
      <c r="AX82" s="74"/>
      <c r="AY82" s="74"/>
      <c r="AZ82" s="74"/>
    </row>
    <row r="83" spans="3:52" x14ac:dyDescent="0.25">
      <c r="C83" s="73"/>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74"/>
      <c r="AS83" s="74"/>
      <c r="AT83" s="74"/>
      <c r="AU83" s="74"/>
      <c r="AV83" s="74"/>
      <c r="AW83" s="74"/>
      <c r="AX83" s="74"/>
      <c r="AY83" s="74"/>
      <c r="AZ83" s="74"/>
    </row>
    <row r="84" spans="3:52" x14ac:dyDescent="0.25">
      <c r="C84" s="73"/>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74"/>
      <c r="AS84" s="74"/>
      <c r="AT84" s="74"/>
      <c r="AU84" s="74"/>
      <c r="AV84" s="74"/>
      <c r="AW84" s="74"/>
      <c r="AX84" s="74"/>
      <c r="AY84" s="74"/>
      <c r="AZ84" s="74"/>
    </row>
    <row r="85" spans="3:52" x14ac:dyDescent="0.25">
      <c r="C85" s="73"/>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74"/>
      <c r="AS85" s="74"/>
      <c r="AT85" s="74"/>
      <c r="AU85" s="74"/>
      <c r="AV85" s="74"/>
      <c r="AW85" s="74"/>
      <c r="AX85" s="74"/>
      <c r="AY85" s="74"/>
      <c r="AZ85" s="74"/>
    </row>
    <row r="86" spans="3:52" x14ac:dyDescent="0.25">
      <c r="C86" s="73"/>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74"/>
      <c r="AS86" s="74"/>
      <c r="AT86" s="74"/>
      <c r="AU86" s="74"/>
      <c r="AV86" s="74"/>
      <c r="AW86" s="74"/>
      <c r="AX86" s="74"/>
      <c r="AY86" s="74"/>
      <c r="AZ86" s="74"/>
    </row>
    <row r="87" spans="3:52" x14ac:dyDescent="0.25">
      <c r="C87" s="73"/>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74"/>
      <c r="AS87" s="74"/>
      <c r="AT87" s="74"/>
      <c r="AU87" s="74"/>
      <c r="AV87" s="74"/>
      <c r="AW87" s="74"/>
      <c r="AX87" s="74"/>
      <c r="AY87" s="74"/>
      <c r="AZ87" s="74"/>
    </row>
    <row r="88" spans="3:52" ht="12.75" customHeight="1" x14ac:dyDescent="0.25">
      <c r="C88" s="73"/>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74"/>
      <c r="AS88" s="74"/>
      <c r="AT88" s="74"/>
      <c r="AU88" s="74"/>
      <c r="AV88" s="74"/>
      <c r="AW88" s="74"/>
      <c r="AX88" s="74"/>
      <c r="AY88" s="74"/>
      <c r="AZ88" s="74"/>
    </row>
    <row r="89" spans="3:52" ht="12.75" customHeight="1" x14ac:dyDescent="0.25">
      <c r="C89" s="73"/>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74"/>
      <c r="AS89" s="74"/>
      <c r="AT89" s="74"/>
      <c r="AU89" s="74"/>
      <c r="AV89" s="74"/>
      <c r="AW89" s="74"/>
      <c r="AX89" s="74"/>
      <c r="AY89" s="74"/>
      <c r="AZ89" s="74"/>
    </row>
    <row r="90" spans="3:52" x14ac:dyDescent="0.25">
      <c r="C90" s="74"/>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74"/>
      <c r="AS90" s="74"/>
      <c r="AT90" s="74"/>
      <c r="AU90" s="74"/>
      <c r="AV90" s="74"/>
      <c r="AW90" s="74"/>
      <c r="AX90" s="74"/>
      <c r="AY90" s="74"/>
      <c r="AZ90" s="74"/>
    </row>
    <row r="91" spans="3:52" x14ac:dyDescent="0.25">
      <c r="C91" s="74"/>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74"/>
      <c r="AS91" s="74"/>
      <c r="AT91" s="74"/>
      <c r="AU91" s="74"/>
      <c r="AV91" s="74"/>
      <c r="AW91" s="74"/>
      <c r="AX91" s="74"/>
      <c r="AY91" s="74"/>
      <c r="AZ91" s="74"/>
    </row>
    <row r="92" spans="3:52" x14ac:dyDescent="0.25">
      <c r="C92" s="74"/>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74"/>
      <c r="AS92" s="74"/>
      <c r="AT92" s="74"/>
      <c r="AU92" s="74"/>
      <c r="AV92" s="74"/>
      <c r="AW92" s="74"/>
      <c r="AX92" s="74"/>
      <c r="AY92" s="74"/>
      <c r="AZ92" s="74"/>
    </row>
    <row r="93" spans="3:52" x14ac:dyDescent="0.25">
      <c r="C93" s="74"/>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74"/>
      <c r="AS93" s="74"/>
      <c r="AT93" s="74"/>
      <c r="AU93" s="74"/>
      <c r="AV93" s="74"/>
      <c r="AW93" s="74"/>
      <c r="AX93" s="74"/>
      <c r="AY93" s="74"/>
      <c r="AZ93" s="74"/>
    </row>
    <row r="94" spans="3:52" x14ac:dyDescent="0.25">
      <c r="C94" s="74"/>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74"/>
      <c r="AS94" s="74"/>
      <c r="AT94" s="74"/>
      <c r="AU94" s="74"/>
      <c r="AV94" s="74"/>
      <c r="AW94" s="74"/>
      <c r="AX94" s="74"/>
      <c r="AY94" s="74"/>
      <c r="AZ94" s="74"/>
    </row>
    <row r="95" spans="3:52" x14ac:dyDescent="0.25">
      <c r="C95" s="74"/>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74"/>
      <c r="AS95" s="74"/>
      <c r="AT95" s="74"/>
      <c r="AU95" s="74"/>
      <c r="AV95" s="74"/>
      <c r="AW95" s="74"/>
      <c r="AX95" s="74"/>
      <c r="AY95" s="74"/>
      <c r="AZ95" s="74"/>
    </row>
    <row r="96" spans="3:52" x14ac:dyDescent="0.25">
      <c r="C96" s="74"/>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74"/>
      <c r="AS96" s="74"/>
      <c r="AT96" s="74"/>
      <c r="AU96" s="74"/>
      <c r="AV96" s="74"/>
      <c r="AW96" s="74"/>
      <c r="AX96" s="74"/>
      <c r="AY96" s="74"/>
      <c r="AZ96" s="74"/>
    </row>
    <row r="97" spans="3:52" x14ac:dyDescent="0.25">
      <c r="C97" s="74"/>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74"/>
      <c r="AS97" s="74"/>
      <c r="AT97" s="74"/>
      <c r="AU97" s="74"/>
      <c r="AV97" s="74"/>
      <c r="AW97" s="74"/>
      <c r="AX97" s="74"/>
      <c r="AY97" s="74"/>
      <c r="AZ97" s="74"/>
    </row>
    <row r="98" spans="3:52" x14ac:dyDescent="0.25">
      <c r="C98" s="74"/>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74"/>
      <c r="AS98" s="74"/>
      <c r="AT98" s="74"/>
      <c r="AU98" s="74"/>
      <c r="AV98" s="74"/>
      <c r="AW98" s="74"/>
      <c r="AX98" s="74"/>
      <c r="AY98" s="74"/>
      <c r="AZ98" s="74"/>
    </row>
    <row r="99" spans="3:52" x14ac:dyDescent="0.25">
      <c r="C99" s="74"/>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74"/>
      <c r="AS99" s="74"/>
      <c r="AT99" s="74"/>
      <c r="AU99" s="74"/>
      <c r="AV99" s="74"/>
      <c r="AW99" s="74"/>
      <c r="AX99" s="74"/>
      <c r="AY99" s="74"/>
      <c r="AZ99" s="74"/>
    </row>
    <row r="100" spans="3:52" x14ac:dyDescent="0.25">
      <c r="C100" s="74"/>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74"/>
      <c r="AS100" s="74"/>
      <c r="AT100" s="74"/>
      <c r="AU100" s="74"/>
      <c r="AV100" s="74"/>
      <c r="AW100" s="74"/>
      <c r="AX100" s="74"/>
      <c r="AY100" s="74"/>
      <c r="AZ100" s="74"/>
    </row>
    <row r="101" spans="3:52" x14ac:dyDescent="0.25">
      <c r="C101" s="74"/>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74"/>
      <c r="AS101" s="74"/>
      <c r="AT101" s="74"/>
      <c r="AU101" s="74"/>
      <c r="AV101" s="74"/>
      <c r="AW101" s="74"/>
      <c r="AX101" s="74"/>
      <c r="AY101" s="74"/>
      <c r="AZ101" s="74"/>
    </row>
    <row r="102" spans="3:52" x14ac:dyDescent="0.25">
      <c r="C102" s="74"/>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74"/>
      <c r="AS102" s="74"/>
      <c r="AT102" s="74"/>
      <c r="AU102" s="74"/>
      <c r="AV102" s="74"/>
      <c r="AW102" s="74"/>
      <c r="AX102" s="74"/>
      <c r="AY102" s="74"/>
      <c r="AZ102" s="74"/>
    </row>
    <row r="103" spans="3:52" x14ac:dyDescent="0.25">
      <c r="C103" s="74"/>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74"/>
      <c r="AS103" s="74"/>
      <c r="AT103" s="74"/>
      <c r="AU103" s="74"/>
      <c r="AV103" s="74"/>
      <c r="AW103" s="74"/>
      <c r="AX103" s="74"/>
      <c r="AY103" s="74"/>
      <c r="AZ103" s="74"/>
    </row>
    <row r="104" spans="3:52" x14ac:dyDescent="0.25">
      <c r="C104" s="74"/>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74"/>
      <c r="AS104" s="74"/>
      <c r="AT104" s="74"/>
      <c r="AU104" s="74"/>
      <c r="AV104" s="74"/>
      <c r="AW104" s="74"/>
      <c r="AX104" s="74"/>
      <c r="AY104" s="74"/>
      <c r="AZ104" s="74"/>
    </row>
    <row r="105" spans="3:52" x14ac:dyDescent="0.25">
      <c r="C105" s="74"/>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74"/>
      <c r="AS105" s="74"/>
      <c r="AT105" s="74"/>
      <c r="AU105" s="74"/>
      <c r="AV105" s="74"/>
      <c r="AW105" s="74"/>
      <c r="AX105" s="74"/>
      <c r="AY105" s="74"/>
      <c r="AZ105" s="74"/>
    </row>
    <row r="106" spans="3:52" x14ac:dyDescent="0.25">
      <c r="C106" s="74"/>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74"/>
      <c r="AS106" s="74"/>
      <c r="AT106" s="74"/>
      <c r="AU106" s="74"/>
      <c r="AV106" s="74"/>
      <c r="AW106" s="74"/>
      <c r="AX106" s="74"/>
      <c r="AY106" s="74"/>
      <c r="AZ106" s="74"/>
    </row>
    <row r="107" spans="3:52" x14ac:dyDescent="0.25">
      <c r="C107" s="74"/>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74"/>
      <c r="AS107" s="74"/>
      <c r="AT107" s="74"/>
      <c r="AU107" s="74"/>
      <c r="AV107" s="74"/>
      <c r="AW107" s="74"/>
      <c r="AX107" s="74"/>
      <c r="AY107" s="74"/>
      <c r="AZ107" s="74"/>
    </row>
    <row r="108" spans="3:52" x14ac:dyDescent="0.25">
      <c r="C108" s="74"/>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74"/>
      <c r="AS108" s="74"/>
      <c r="AT108" s="74"/>
      <c r="AU108" s="74"/>
      <c r="AV108" s="74"/>
      <c r="AW108" s="74"/>
      <c r="AX108" s="74"/>
      <c r="AY108" s="74"/>
      <c r="AZ108" s="74"/>
    </row>
    <row r="109" spans="3:52" x14ac:dyDescent="0.25">
      <c r="C109" s="74"/>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74"/>
      <c r="AS109" s="74"/>
      <c r="AT109" s="74"/>
      <c r="AU109" s="74"/>
      <c r="AV109" s="74"/>
      <c r="AW109" s="74"/>
      <c r="AX109" s="74"/>
      <c r="AY109" s="74"/>
      <c r="AZ109" s="74"/>
    </row>
    <row r="110" spans="3:52" x14ac:dyDescent="0.25">
      <c r="C110" s="74"/>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74"/>
      <c r="AS110" s="74"/>
      <c r="AT110" s="74"/>
      <c r="AU110" s="74"/>
      <c r="AV110" s="74"/>
      <c r="AW110" s="74"/>
      <c r="AX110" s="74"/>
      <c r="AY110" s="74"/>
      <c r="AZ110" s="74"/>
    </row>
    <row r="111" spans="3:52" x14ac:dyDescent="0.25">
      <c r="C111" s="74"/>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74"/>
      <c r="AS111" s="74"/>
      <c r="AT111" s="74"/>
      <c r="AU111" s="74"/>
      <c r="AV111" s="74"/>
      <c r="AW111" s="74"/>
      <c r="AX111" s="74"/>
      <c r="AY111" s="74"/>
      <c r="AZ111" s="74"/>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dimension ref="A1:BR110"/>
  <sheetViews>
    <sheetView zoomScale="80" zoomScaleNormal="80" workbookViewId="0">
      <pane xSplit="3" ySplit="4" topLeftCell="AZ38" activePane="bottomRight" state="frozen"/>
      <selection pane="topRight"/>
      <selection pane="bottomLeft"/>
      <selection pane="bottomRight" activeCell="C61" sqref="C61"/>
    </sheetView>
  </sheetViews>
  <sheetFormatPr defaultColWidth="9.140625" defaultRowHeight="12.75" x14ac:dyDescent="0.2"/>
  <cols>
    <col min="1" max="1" width="4.42578125" style="58" customWidth="1"/>
    <col min="2" max="2" width="30.5703125" style="58" customWidth="1"/>
    <col min="3" max="3" width="60" style="58" customWidth="1"/>
    <col min="4" max="28" width="8.42578125" style="110" bestFit="1" customWidth="1"/>
    <col min="29" max="41" width="7.85546875" style="110" bestFit="1" customWidth="1"/>
    <col min="42" max="43" width="7.85546875" style="110" customWidth="1"/>
    <col min="44" max="59" width="9.140625" style="58"/>
    <col min="60" max="60" width="9.140625" style="58" customWidth="1"/>
    <col min="61" max="16384" width="9.140625" style="58"/>
  </cols>
  <sheetData>
    <row r="1" spans="1:70" s="2" customFormat="1" ht="15" customHeight="1" x14ac:dyDescent="0.2">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70" s="2" customFormat="1" ht="15" customHeight="1" x14ac:dyDescent="0.2">
      <c r="A2" s="58"/>
      <c r="B2" s="248" t="s">
        <v>172</v>
      </c>
      <c r="C2" s="248" t="s">
        <v>31</v>
      </c>
      <c r="D2" s="249"/>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M2" s="282"/>
    </row>
    <row r="3" spans="1:70" s="60" customFormat="1" x14ac:dyDescent="0.2">
      <c r="A3" s="57"/>
      <c r="B3" s="59" t="s">
        <v>173</v>
      </c>
      <c r="C3" s="250" t="s">
        <v>187</v>
      </c>
      <c r="D3" s="251"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M3" s="227"/>
    </row>
    <row r="4" spans="1:70" s="60" customFormat="1" ht="20.100000000000001" customHeight="1" x14ac:dyDescent="0.2">
      <c r="A4" s="114"/>
      <c r="B4" s="120" t="s">
        <v>134</v>
      </c>
      <c r="C4" s="120" t="s">
        <v>21</v>
      </c>
      <c r="D4" s="112" t="s">
        <v>52</v>
      </c>
      <c r="E4" s="122" t="s">
        <v>53</v>
      </c>
      <c r="F4" s="122" t="s">
        <v>54</v>
      </c>
      <c r="G4" s="122" t="s">
        <v>55</v>
      </c>
      <c r="H4" s="122" t="s">
        <v>56</v>
      </c>
      <c r="I4" s="122" t="s">
        <v>57</v>
      </c>
      <c r="J4" s="122" t="s">
        <v>58</v>
      </c>
      <c r="K4" s="122" t="s">
        <v>59</v>
      </c>
      <c r="L4" s="122" t="s">
        <v>60</v>
      </c>
      <c r="M4" s="122" t="s">
        <v>61</v>
      </c>
      <c r="N4" s="122" t="s">
        <v>62</v>
      </c>
      <c r="O4" s="122" t="s">
        <v>63</v>
      </c>
      <c r="P4" s="122" t="s">
        <v>64</v>
      </c>
      <c r="Q4" s="122" t="s">
        <v>65</v>
      </c>
      <c r="R4" s="122" t="s">
        <v>66</v>
      </c>
      <c r="S4" s="122" t="s">
        <v>67</v>
      </c>
      <c r="T4" s="122" t="s">
        <v>68</v>
      </c>
      <c r="U4" s="122" t="s">
        <v>69</v>
      </c>
      <c r="V4" s="122" t="s">
        <v>70</v>
      </c>
      <c r="W4" s="122" t="s">
        <v>71</v>
      </c>
      <c r="X4" s="122" t="s">
        <v>72</v>
      </c>
      <c r="Y4" s="122" t="s">
        <v>73</v>
      </c>
      <c r="Z4" s="122" t="s">
        <v>74</v>
      </c>
      <c r="AA4" s="122" t="s">
        <v>75</v>
      </c>
      <c r="AB4" s="122" t="s">
        <v>76</v>
      </c>
      <c r="AC4" s="122" t="s">
        <v>77</v>
      </c>
      <c r="AD4" s="122" t="s">
        <v>78</v>
      </c>
      <c r="AE4" s="122" t="s">
        <v>79</v>
      </c>
      <c r="AF4" s="122" t="s">
        <v>80</v>
      </c>
      <c r="AG4" s="122" t="s">
        <v>81</v>
      </c>
      <c r="AH4" s="122" t="s">
        <v>179</v>
      </c>
      <c r="AI4" s="122" t="s">
        <v>180</v>
      </c>
      <c r="AJ4" s="122" t="s">
        <v>194</v>
      </c>
      <c r="AK4" s="122" t="s">
        <v>196</v>
      </c>
      <c r="AL4" s="122" t="s">
        <v>198</v>
      </c>
      <c r="AM4" s="217" t="s">
        <v>200</v>
      </c>
      <c r="AN4" s="217" t="s">
        <v>201</v>
      </c>
      <c r="AO4" s="217" t="s">
        <v>205</v>
      </c>
      <c r="AP4" s="217" t="s">
        <v>209</v>
      </c>
      <c r="AQ4" s="217" t="s">
        <v>211</v>
      </c>
      <c r="AR4" s="217" t="s">
        <v>251</v>
      </c>
      <c r="AS4" s="217" t="s">
        <v>263</v>
      </c>
      <c r="AT4" s="217" t="s">
        <v>264</v>
      </c>
      <c r="AU4" s="217" t="s">
        <v>269</v>
      </c>
      <c r="AV4" s="217" t="s">
        <v>270</v>
      </c>
      <c r="AW4" s="217" t="s">
        <v>271</v>
      </c>
      <c r="AX4" s="217" t="s">
        <v>272</v>
      </c>
      <c r="AY4" s="217" t="s">
        <v>274</v>
      </c>
      <c r="AZ4" s="217" t="s">
        <v>277</v>
      </c>
      <c r="BA4" s="217" t="s">
        <v>279</v>
      </c>
      <c r="BB4" s="217" t="s">
        <v>280</v>
      </c>
      <c r="BC4" s="217" t="s">
        <v>282</v>
      </c>
      <c r="BD4" s="217" t="s">
        <v>283</v>
      </c>
      <c r="BE4" s="217" t="s">
        <v>284</v>
      </c>
      <c r="BF4" s="217" t="s">
        <v>287</v>
      </c>
      <c r="BG4" s="217" t="s">
        <v>289</v>
      </c>
      <c r="BH4" s="217" t="s">
        <v>290</v>
      </c>
      <c r="BI4" s="217" t="s">
        <v>291</v>
      </c>
      <c r="BJ4" s="217" t="s">
        <v>293</v>
      </c>
      <c r="BK4" s="217" t="s">
        <v>308</v>
      </c>
      <c r="BL4" s="217" t="s">
        <v>311</v>
      </c>
      <c r="BM4" s="217" t="s">
        <v>399</v>
      </c>
      <c r="BN4" s="217" t="s">
        <v>400</v>
      </c>
      <c r="BO4" s="217" t="s">
        <v>403</v>
      </c>
      <c r="BP4" s="217" t="s">
        <v>404</v>
      </c>
      <c r="BQ4" s="217" t="s">
        <v>418</v>
      </c>
      <c r="BR4" s="217" t="s">
        <v>425</v>
      </c>
    </row>
    <row r="5" spans="1:70" s="57" customFormat="1" x14ac:dyDescent="0.2">
      <c r="A5" s="57">
        <v>1</v>
      </c>
      <c r="B5" s="57" t="s">
        <v>135</v>
      </c>
      <c r="C5" s="57" t="s">
        <v>35</v>
      </c>
      <c r="D5" s="108">
        <f>'1 Utsläpp'!D6/'7 Syss'!D6</f>
        <v>21.780808879741716</v>
      </c>
      <c r="E5" s="108">
        <f>'1 Utsläpp'!E6/'7 Syss'!E6</f>
        <v>20.879057808051687</v>
      </c>
      <c r="F5" s="108">
        <f>'1 Utsläpp'!F6/'7 Syss'!F6</f>
        <v>20.398395814648921</v>
      </c>
      <c r="G5" s="108">
        <f>'1 Utsläpp'!G6/'7 Syss'!G6</f>
        <v>18.510408657584176</v>
      </c>
      <c r="H5" s="108">
        <f>'1 Utsläpp'!H6/'7 Syss'!H6</f>
        <v>21.2082034409516</v>
      </c>
      <c r="I5" s="108">
        <f>'1 Utsläpp'!I6/'7 Syss'!I6</f>
        <v>19.691545112983544</v>
      </c>
      <c r="J5" s="108">
        <f>'1 Utsläpp'!J6/'7 Syss'!J6</f>
        <v>19.361122880613543</v>
      </c>
      <c r="K5" s="108">
        <f>'1 Utsläpp'!K6/'7 Syss'!K6</f>
        <v>18.237324970098847</v>
      </c>
      <c r="L5" s="108">
        <f>'1 Utsläpp'!L6/'7 Syss'!L6</f>
        <v>21.089291616741725</v>
      </c>
      <c r="M5" s="108">
        <f>'1 Utsläpp'!M6/'7 Syss'!M6</f>
        <v>19.1385084545018</v>
      </c>
      <c r="N5" s="108">
        <f>'1 Utsläpp'!N6/'7 Syss'!N6</f>
        <v>18.968956838987932</v>
      </c>
      <c r="O5" s="108">
        <f>'1 Utsläpp'!O6/'7 Syss'!O6</f>
        <v>18.399235387099282</v>
      </c>
      <c r="P5" s="108">
        <f>'1 Utsläpp'!P6/'7 Syss'!P6</f>
        <v>18.896824571641179</v>
      </c>
      <c r="Q5" s="108">
        <f>'1 Utsläpp'!Q6/'7 Syss'!Q6</f>
        <v>18.025849689854212</v>
      </c>
      <c r="R5" s="108">
        <f>'1 Utsläpp'!R6/'7 Syss'!R6</f>
        <v>17.396421284199075</v>
      </c>
      <c r="S5" s="108">
        <f>'1 Utsläpp'!S6/'7 Syss'!S6</f>
        <v>16.445436288484622</v>
      </c>
      <c r="T5" s="108">
        <f>'1 Utsläpp'!T6/'7 Syss'!T6</f>
        <v>17.567913665488351</v>
      </c>
      <c r="U5" s="108">
        <f>'1 Utsläpp'!U6/'7 Syss'!U6</f>
        <v>17.126288852231927</v>
      </c>
      <c r="V5" s="108">
        <f>'1 Utsläpp'!V6/'7 Syss'!V6</f>
        <v>16.926748753530582</v>
      </c>
      <c r="W5" s="108">
        <f>'1 Utsläpp'!W6/'7 Syss'!W6</f>
        <v>15.702213419996331</v>
      </c>
      <c r="X5" s="108">
        <f>'1 Utsläpp'!X6/'7 Syss'!X6</f>
        <v>17.456939094798805</v>
      </c>
      <c r="Y5" s="108">
        <f>'1 Utsläpp'!Y6/'7 Syss'!Y6</f>
        <v>16.415587312917662</v>
      </c>
      <c r="Z5" s="108">
        <f>'1 Utsläpp'!Z6/'7 Syss'!Z6</f>
        <v>17.036954466859218</v>
      </c>
      <c r="AA5" s="108">
        <f>'1 Utsläpp'!AA6/'7 Syss'!AA6</f>
        <v>15.653301965581107</v>
      </c>
      <c r="AB5" s="108">
        <f>'1 Utsläpp'!AB6/'7 Syss'!AB6</f>
        <v>17.711831769735181</v>
      </c>
      <c r="AC5" s="108">
        <f>'1 Utsläpp'!AC6/'7 Syss'!AC6</f>
        <v>16.426642450731034</v>
      </c>
      <c r="AD5" s="108">
        <f>'1 Utsläpp'!AD6/'7 Syss'!AD6</f>
        <v>15.774691239230766</v>
      </c>
      <c r="AE5" s="108">
        <f>'1 Utsläpp'!AE6/'7 Syss'!AE6</f>
        <v>16.150915029320316</v>
      </c>
      <c r="AF5" s="108">
        <f>'1 Utsläpp'!AF6/'7 Syss'!AF6</f>
        <v>16.389203152462049</v>
      </c>
      <c r="AG5" s="108">
        <f>'1 Utsläpp'!AG6/'7 Syss'!AG6</f>
        <v>16.206344721199486</v>
      </c>
      <c r="AH5" s="108">
        <f>'1 Utsläpp'!AH6/'7 Syss'!AH6</f>
        <v>16.141266643287313</v>
      </c>
      <c r="AI5" s="108">
        <f>'1 Utsläpp'!AI6/'7 Syss'!AI6</f>
        <v>17.590610447970732</v>
      </c>
      <c r="AJ5" s="108">
        <f>'1 Utsläpp'!AJ6/'7 Syss'!AJ6</f>
        <v>17.072762337708696</v>
      </c>
      <c r="AK5" s="108">
        <f>'1 Utsläpp'!AK6/'7 Syss'!AK6</f>
        <v>16.180291174063882</v>
      </c>
      <c r="AL5" s="108">
        <f>'1 Utsläpp'!AL6/'7 Syss'!AL6</f>
        <v>16.812919053611243</v>
      </c>
      <c r="AM5" s="108">
        <f>'1 Utsläpp'!AM6/'7 Syss'!AM6</f>
        <v>16.838684633684181</v>
      </c>
      <c r="AN5" s="108">
        <f>'1 Utsläpp'!AN6/'7 Syss'!AN6</f>
        <v>16.976744750640368</v>
      </c>
      <c r="AO5" s="108">
        <f>'1 Utsläpp'!AO6/'7 Syss'!AO6</f>
        <v>16.165174446452021</v>
      </c>
      <c r="AP5" s="108">
        <f>'1 Utsläpp'!AP6/'7 Syss'!AP6</f>
        <v>16.177121626378</v>
      </c>
      <c r="AQ5" s="108">
        <f>'1 Utsläpp'!AQ6/'7 Syss'!AQ6</f>
        <v>16.594527116089733</v>
      </c>
      <c r="AR5" s="108">
        <f>'1 Utsläpp'!AR6/'7 Syss'!AR6</f>
        <v>15.775891740183152</v>
      </c>
      <c r="AS5" s="108">
        <f>'1 Utsläpp'!AS6/'7 Syss'!AS6</f>
        <v>16.474324384962749</v>
      </c>
      <c r="AT5" s="108">
        <f>'1 Utsläpp'!AT6/'7 Syss'!AT6</f>
        <v>15.607503060182042</v>
      </c>
      <c r="AU5" s="108">
        <f>'1 Utsläpp'!AU6/'7 Syss'!AU6</f>
        <v>15.481706167858794</v>
      </c>
      <c r="AV5" s="108">
        <f>'1 Utsläpp'!AV6/'7 Syss'!AV6</f>
        <v>15.870156555565243</v>
      </c>
      <c r="AW5" s="108">
        <f>'1 Utsläpp'!AW6/'7 Syss'!AW6</f>
        <v>15.786154693858094</v>
      </c>
      <c r="AX5" s="108">
        <f>'1 Utsläpp'!AX6/'7 Syss'!AX6</f>
        <v>15.684565381884608</v>
      </c>
      <c r="AY5" s="108">
        <f>'1 Utsläpp'!AY6/'7 Syss'!AY6</f>
        <v>14.776991076009811</v>
      </c>
      <c r="AZ5" s="108">
        <f>'1 Utsläpp'!AZ6/'7 Syss'!AZ6</f>
        <v>16.071300435983101</v>
      </c>
      <c r="BA5" s="108">
        <f>'1 Utsläpp'!BA6/'7 Syss'!BA6</f>
        <v>15.050853217457444</v>
      </c>
      <c r="BB5" s="108">
        <f>'1 Utsläpp'!BB6/'7 Syss'!BB6</f>
        <v>14.585055988086426</v>
      </c>
      <c r="BC5" s="108">
        <f>'1 Utsläpp'!BC6/'7 Syss'!BC6</f>
        <v>15.092501507463425</v>
      </c>
      <c r="BD5" s="108">
        <f>'1 Utsläpp'!BD6/'7 Syss'!BD6</f>
        <v>15.36165342614491</v>
      </c>
      <c r="BE5" s="108">
        <f>'1 Utsläpp'!BE6/'7 Syss'!BE6</f>
        <v>15.057368958579534</v>
      </c>
      <c r="BF5" s="108">
        <f>'1 Utsläpp'!BF6/'7 Syss'!BF6</f>
        <v>14.362671096924151</v>
      </c>
      <c r="BG5" s="108">
        <f>'1 Utsläpp'!BG6/'7 Syss'!BG6</f>
        <v>14.820829814184606</v>
      </c>
      <c r="BH5" s="108">
        <f>'1 Utsläpp'!BH6/'7 Syss'!BH6</f>
        <v>15.191483698577702</v>
      </c>
      <c r="BI5" s="108">
        <f>'1 Utsläpp'!BI6/'7 Syss'!BH6</f>
        <v>15.164267815017231</v>
      </c>
      <c r="BJ5" s="108">
        <f>'1 Utsläpp'!BJ6/'7 Syss'!BI6</f>
        <v>14.681468659056801</v>
      </c>
      <c r="BK5" s="108">
        <f>'1 Utsläpp'!BK6/'7 Syss'!BK6</f>
        <v>14.545959139104948</v>
      </c>
      <c r="BL5" s="108">
        <f>'1 Utsläpp'!BL6/'7 Syss'!BL6</f>
        <v>14.91542525321108</v>
      </c>
      <c r="BM5" s="108">
        <f>'1 Utsläpp'!BM6/'7 Syss'!BM6</f>
        <v>14.319104271531364</v>
      </c>
      <c r="BN5" s="108">
        <f>'1 Utsläpp'!BN6/'7 Syss'!BN6</f>
        <v>13.684720519760276</v>
      </c>
      <c r="BO5" s="108">
        <f>'1 Utsläpp'!BO6/'7 Syss'!BO6</f>
        <v>14.263110206637617</v>
      </c>
      <c r="BP5" s="108">
        <f>'1 Utsläpp'!BP6/'7 Syss'!BP6</f>
        <v>15.653744142935917</v>
      </c>
      <c r="BQ5" s="108">
        <f>'1 Utsläpp'!BQ6/'7 Syss'!BQ6</f>
        <v>15.061620994651872</v>
      </c>
      <c r="BR5" s="108">
        <f>'1 Utsläpp'!BR6/'7 Syss'!BR6</f>
        <v>14.342926810491958</v>
      </c>
    </row>
    <row r="6" spans="1:70" s="57" customFormat="1" x14ac:dyDescent="0.2">
      <c r="A6" s="57">
        <v>2</v>
      </c>
      <c r="B6" s="57" t="s">
        <v>136</v>
      </c>
      <c r="C6" s="57" t="s">
        <v>1</v>
      </c>
      <c r="D6" s="108">
        <f>'1 Utsläpp'!D7/'7 Syss'!D7</f>
        <v>20.435346294377364</v>
      </c>
      <c r="E6" s="108">
        <f>'1 Utsläpp'!E7/'7 Syss'!E7</f>
        <v>24.409210018662563</v>
      </c>
      <c r="F6" s="108">
        <f>'1 Utsläpp'!F7/'7 Syss'!F7</f>
        <v>19.953022785114694</v>
      </c>
      <c r="G6" s="108">
        <f>'1 Utsläpp'!G7/'7 Syss'!G7</f>
        <v>20.07539875680629</v>
      </c>
      <c r="H6" s="108">
        <f>'1 Utsläpp'!H7/'7 Syss'!H7</f>
        <v>15.950087628339672</v>
      </c>
      <c r="I6" s="108">
        <f>'1 Utsläpp'!I7/'7 Syss'!I7</f>
        <v>19.716061978294366</v>
      </c>
      <c r="J6" s="108">
        <f>'1 Utsläpp'!J7/'7 Syss'!J7</f>
        <v>16.85777311611459</v>
      </c>
      <c r="K6" s="108">
        <f>'1 Utsläpp'!K7/'7 Syss'!K7</f>
        <v>23.88283880420629</v>
      </c>
      <c r="L6" s="108">
        <f>'1 Utsläpp'!L7/'7 Syss'!L7</f>
        <v>25.028678908069892</v>
      </c>
      <c r="M6" s="108">
        <f>'1 Utsläpp'!M7/'7 Syss'!M7</f>
        <v>26.309737923707374</v>
      </c>
      <c r="N6" s="108">
        <f>'1 Utsläpp'!N7/'7 Syss'!N7</f>
        <v>22.758612338700445</v>
      </c>
      <c r="O6" s="108">
        <f>'1 Utsläpp'!O7/'7 Syss'!O7</f>
        <v>25.721400930134177</v>
      </c>
      <c r="P6" s="108">
        <f>'1 Utsläpp'!P7/'7 Syss'!P7</f>
        <v>25.68237346997779</v>
      </c>
      <c r="Q6" s="108">
        <f>'1 Utsläpp'!Q7/'7 Syss'!Q7</f>
        <v>22.746272001731001</v>
      </c>
      <c r="R6" s="108">
        <f>'1 Utsläpp'!R7/'7 Syss'!R7</f>
        <v>22.078284814780517</v>
      </c>
      <c r="S6" s="108">
        <f>'1 Utsläpp'!S7/'7 Syss'!S7</f>
        <v>24.40223855361176</v>
      </c>
      <c r="T6" s="108">
        <f>'1 Utsläpp'!T7/'7 Syss'!T7</f>
        <v>27.520876669057394</v>
      </c>
      <c r="U6" s="108">
        <f>'1 Utsläpp'!U7/'7 Syss'!U7</f>
        <v>21.531209147348335</v>
      </c>
      <c r="V6" s="108">
        <f>'1 Utsläpp'!V7/'7 Syss'!V7</f>
        <v>20.74415835659893</v>
      </c>
      <c r="W6" s="108">
        <f>'1 Utsläpp'!W7/'7 Syss'!W7</f>
        <v>25.384521876394679</v>
      </c>
      <c r="X6" s="108">
        <f>'1 Utsläpp'!X7/'7 Syss'!X7</f>
        <v>23.117478294192221</v>
      </c>
      <c r="Y6" s="108">
        <f>'1 Utsläpp'!Y7/'7 Syss'!Y7</f>
        <v>23.042840952185106</v>
      </c>
      <c r="Z6" s="108">
        <f>'1 Utsläpp'!Z7/'7 Syss'!Z7</f>
        <v>21.732149282147734</v>
      </c>
      <c r="AA6" s="108">
        <f>'1 Utsläpp'!AA7/'7 Syss'!AA7</f>
        <v>23.051494779046667</v>
      </c>
      <c r="AB6" s="108">
        <f>'1 Utsläpp'!AB7/'7 Syss'!AB7</f>
        <v>23.790769198193981</v>
      </c>
      <c r="AC6" s="108">
        <f>'1 Utsläpp'!AC7/'7 Syss'!AC7</f>
        <v>22.619295427820724</v>
      </c>
      <c r="AD6" s="108">
        <f>'1 Utsläpp'!AD7/'7 Syss'!AD7</f>
        <v>21.090228502469532</v>
      </c>
      <c r="AE6" s="108">
        <f>'1 Utsläpp'!AE7/'7 Syss'!AE7</f>
        <v>26.552837050906273</v>
      </c>
      <c r="AF6" s="108">
        <f>'1 Utsläpp'!AF7/'7 Syss'!AF7</f>
        <v>24.16747698963102</v>
      </c>
      <c r="AG6" s="108">
        <f>'1 Utsläpp'!AG7/'7 Syss'!AG7</f>
        <v>25.501086666867156</v>
      </c>
      <c r="AH6" s="108">
        <f>'1 Utsläpp'!AH7/'7 Syss'!AH7</f>
        <v>22.382777407208764</v>
      </c>
      <c r="AI6" s="108">
        <f>'1 Utsläpp'!AI7/'7 Syss'!AI7</f>
        <v>27.278285079402043</v>
      </c>
      <c r="AJ6" s="108">
        <f>'1 Utsläpp'!AJ7/'7 Syss'!AJ7</f>
        <v>25.802205525157415</v>
      </c>
      <c r="AK6" s="108">
        <f>'1 Utsläpp'!AK7/'7 Syss'!AK7</f>
        <v>24.289769236627002</v>
      </c>
      <c r="AL6" s="108">
        <f>'1 Utsläpp'!AL7/'7 Syss'!AL7</f>
        <v>23.71634341308771</v>
      </c>
      <c r="AM6" s="108">
        <f>'1 Utsläpp'!AM7/'7 Syss'!AM7</f>
        <v>25.777624933146853</v>
      </c>
      <c r="AN6" s="108">
        <f>'1 Utsläpp'!AN7/'7 Syss'!AN7</f>
        <v>26.592861141402526</v>
      </c>
      <c r="AO6" s="108">
        <f>'1 Utsläpp'!AO7/'7 Syss'!AO7</f>
        <v>25.899166642117333</v>
      </c>
      <c r="AP6" s="108">
        <f>'1 Utsläpp'!AP7/'7 Syss'!AP7</f>
        <v>23.448098078422063</v>
      </c>
      <c r="AQ6" s="108">
        <f>'1 Utsläpp'!AQ7/'7 Syss'!AQ7</f>
        <v>24.831963467410773</v>
      </c>
      <c r="AR6" s="108">
        <f>'1 Utsläpp'!AR7/'7 Syss'!AR7</f>
        <v>25.750303538364001</v>
      </c>
      <c r="AS6" s="108">
        <f>'1 Utsläpp'!AS7/'7 Syss'!AS7</f>
        <v>21.666716504864539</v>
      </c>
      <c r="AT6" s="108">
        <f>'1 Utsläpp'!AT7/'7 Syss'!AT7</f>
        <v>21.147835298101178</v>
      </c>
      <c r="AU6" s="108">
        <f>'1 Utsläpp'!AU7/'7 Syss'!AU7</f>
        <v>23.211744574996484</v>
      </c>
      <c r="AV6" s="108">
        <f>'1 Utsläpp'!AV7/'7 Syss'!AV7</f>
        <v>23.596183892955764</v>
      </c>
      <c r="AW6" s="108">
        <f>'1 Utsläpp'!AW7/'7 Syss'!AW7</f>
        <v>22.43784994859196</v>
      </c>
      <c r="AX6" s="108">
        <f>'1 Utsläpp'!AX7/'7 Syss'!AX7</f>
        <v>22.030367796350387</v>
      </c>
      <c r="AY6" s="108">
        <f>'1 Utsläpp'!AY7/'7 Syss'!AY7</f>
        <v>24.239674884082291</v>
      </c>
      <c r="AZ6" s="108">
        <f>'1 Utsläpp'!AZ7/'7 Syss'!AZ7</f>
        <v>25.092843592253264</v>
      </c>
      <c r="BA6" s="108">
        <f>'1 Utsläpp'!BA7/'7 Syss'!BA7</f>
        <v>21.987849781354242</v>
      </c>
      <c r="BB6" s="108">
        <f>'1 Utsläpp'!BB7/'7 Syss'!BB7</f>
        <v>20.700823705749059</v>
      </c>
      <c r="BC6" s="108">
        <f>'1 Utsläpp'!BC7/'7 Syss'!BC7</f>
        <v>23.148948281678585</v>
      </c>
      <c r="BD6" s="108">
        <f>'1 Utsläpp'!BD7/'7 Syss'!BD7</f>
        <v>22.129131218186799</v>
      </c>
      <c r="BE6" s="108">
        <f>'1 Utsläpp'!BE7/'7 Syss'!BE7</f>
        <v>20.782354157042597</v>
      </c>
      <c r="BF6" s="108">
        <f>'1 Utsläpp'!BF7/'7 Syss'!BF7</f>
        <v>20.385778572807858</v>
      </c>
      <c r="BG6" s="108">
        <f>'1 Utsläpp'!BG7/'7 Syss'!BG7</f>
        <v>20.793700779413651</v>
      </c>
      <c r="BH6" s="108">
        <f>'1 Utsläpp'!BH7/'7 Syss'!BH7</f>
        <v>21.625388677150298</v>
      </c>
      <c r="BI6" s="108">
        <f>'1 Utsläpp'!BI7/'7 Syss'!BI7</f>
        <v>18.54673212658318</v>
      </c>
      <c r="BJ6" s="108">
        <f>'1 Utsläpp'!BJ7/'7 Syss'!BJ7</f>
        <v>17.313148452836053</v>
      </c>
      <c r="BK6" s="108">
        <f>'1 Utsläpp'!BK7/'7 Syss'!BK7</f>
        <v>19.463855731464474</v>
      </c>
      <c r="BL6" s="108">
        <f>'1 Utsläpp'!BL7/'7 Syss'!BL7</f>
        <v>20.453105847831942</v>
      </c>
      <c r="BM6" s="108">
        <f>'1 Utsläpp'!BM7/'7 Syss'!BM7</f>
        <v>17.131713205199905</v>
      </c>
      <c r="BN6" s="108">
        <f>'1 Utsläpp'!BN7/'7 Syss'!BN7</f>
        <v>17.479338593785702</v>
      </c>
      <c r="BO6" s="108">
        <f>'1 Utsläpp'!BO7/'7 Syss'!BO7</f>
        <v>21.473519057241322</v>
      </c>
      <c r="BP6" s="108">
        <f>'1 Utsläpp'!BP7/'7 Syss'!BP7</f>
        <v>23.04994378596173</v>
      </c>
      <c r="BQ6" s="108">
        <f>'1 Utsläpp'!BQ7/'7 Syss'!BQ7</f>
        <v>20.198057380688546</v>
      </c>
      <c r="BR6" s="108">
        <f>'1 Utsläpp'!BR7/'7 Syss'!BR7</f>
        <v>18.669141346027303</v>
      </c>
    </row>
    <row r="7" spans="1:70" s="57" customFormat="1" x14ac:dyDescent="0.2">
      <c r="A7" s="57">
        <v>3</v>
      </c>
      <c r="B7" s="57" t="s">
        <v>137</v>
      </c>
      <c r="C7" s="57" t="s">
        <v>2</v>
      </c>
      <c r="D7" s="108">
        <f>'1 Utsläpp'!D8/'7 Syss'!D8</f>
        <v>3.474170403125719</v>
      </c>
      <c r="E7" s="108">
        <f>'1 Utsläpp'!E8/'7 Syss'!E8</f>
        <v>3.081446646499209</v>
      </c>
      <c r="F7" s="108">
        <f>'1 Utsläpp'!F8/'7 Syss'!F8</f>
        <v>2.9350955548100952</v>
      </c>
      <c r="G7" s="108">
        <f>'1 Utsläpp'!G8/'7 Syss'!G8</f>
        <v>4.661515555531067</v>
      </c>
      <c r="H7" s="108">
        <f>'1 Utsläpp'!H8/'7 Syss'!H8</f>
        <v>3.8241078469557919</v>
      </c>
      <c r="I7" s="108">
        <f>'1 Utsläpp'!I8/'7 Syss'!I8</f>
        <v>3.1564527571293803</v>
      </c>
      <c r="J7" s="108">
        <f>'1 Utsläpp'!J8/'7 Syss'!J8</f>
        <v>3.2266272077673435</v>
      </c>
      <c r="K7" s="108">
        <f>'1 Utsläpp'!K8/'7 Syss'!K8</f>
        <v>4.5137621494979232</v>
      </c>
      <c r="L7" s="108">
        <f>'1 Utsläpp'!L8/'7 Syss'!L8</f>
        <v>3.8331468604427537</v>
      </c>
      <c r="M7" s="108">
        <f>'1 Utsläpp'!M8/'7 Syss'!M8</f>
        <v>3.1227419038402648</v>
      </c>
      <c r="N7" s="108">
        <f>'1 Utsläpp'!N8/'7 Syss'!N8</f>
        <v>3.0196785318676498</v>
      </c>
      <c r="O7" s="108">
        <f>'1 Utsläpp'!O8/'7 Syss'!O8</f>
        <v>4.525192085313571</v>
      </c>
      <c r="P7" s="108">
        <f>'1 Utsläpp'!P8/'7 Syss'!P8</f>
        <v>3.8048569902039966</v>
      </c>
      <c r="Q7" s="108">
        <f>'1 Utsläpp'!Q8/'7 Syss'!Q8</f>
        <v>3.3459989160987855</v>
      </c>
      <c r="R7" s="108">
        <f>'1 Utsläpp'!R8/'7 Syss'!R8</f>
        <v>3.13208630654325</v>
      </c>
      <c r="S7" s="108">
        <f>'1 Utsläpp'!S8/'7 Syss'!S8</f>
        <v>4.1699194792049523</v>
      </c>
      <c r="T7" s="108">
        <f>'1 Utsläpp'!T8/'7 Syss'!T8</f>
        <v>3.6081147715408042</v>
      </c>
      <c r="U7" s="108">
        <f>'1 Utsläpp'!U8/'7 Syss'!U8</f>
        <v>3.1904736746095494</v>
      </c>
      <c r="V7" s="108">
        <f>'1 Utsläpp'!V8/'7 Syss'!V8</f>
        <v>2.9326273523048667</v>
      </c>
      <c r="W7" s="108">
        <f>'1 Utsläpp'!W8/'7 Syss'!W8</f>
        <v>4.3720788729258127</v>
      </c>
      <c r="X7" s="108">
        <f>'1 Utsläpp'!X8/'7 Syss'!X8</f>
        <v>3.4089848627668338</v>
      </c>
      <c r="Y7" s="108">
        <f>'1 Utsläpp'!Y8/'7 Syss'!Y8</f>
        <v>2.9978591686934566</v>
      </c>
      <c r="Z7" s="108">
        <f>'1 Utsläpp'!Z8/'7 Syss'!Z8</f>
        <v>2.93968282117125</v>
      </c>
      <c r="AA7" s="108">
        <f>'1 Utsläpp'!AA8/'7 Syss'!AA8</f>
        <v>4.1460781572996011</v>
      </c>
      <c r="AB7" s="108">
        <f>'1 Utsläpp'!AB8/'7 Syss'!AB8</f>
        <v>3.397710108779485</v>
      </c>
      <c r="AC7" s="108">
        <f>'1 Utsläpp'!AC8/'7 Syss'!AC8</f>
        <v>2.9464096645133395</v>
      </c>
      <c r="AD7" s="108">
        <f>'1 Utsläpp'!AD8/'7 Syss'!AD8</f>
        <v>2.7560272928407357</v>
      </c>
      <c r="AE7" s="108">
        <f>'1 Utsläpp'!AE8/'7 Syss'!AE8</f>
        <v>4.0362927825616133</v>
      </c>
      <c r="AF7" s="108">
        <f>'1 Utsläpp'!AF8/'7 Syss'!AF8</f>
        <v>3.289667894881354</v>
      </c>
      <c r="AG7" s="108">
        <f>'1 Utsläpp'!AG8/'7 Syss'!AG8</f>
        <v>2.7023122348394821</v>
      </c>
      <c r="AH7" s="108">
        <f>'1 Utsläpp'!AH8/'7 Syss'!AH8</f>
        <v>2.4561346763190435</v>
      </c>
      <c r="AI7" s="108">
        <f>'1 Utsläpp'!AI8/'7 Syss'!AI8</f>
        <v>3.4793082679016023</v>
      </c>
      <c r="AJ7" s="108">
        <f>'1 Utsläpp'!AJ8/'7 Syss'!AJ8</f>
        <v>3.2776640205719123</v>
      </c>
      <c r="AK7" s="108">
        <f>'1 Utsläpp'!AK8/'7 Syss'!AK8</f>
        <v>2.7104176227478716</v>
      </c>
      <c r="AL7" s="108">
        <f>'1 Utsläpp'!AL8/'7 Syss'!AL8</f>
        <v>2.7333168264600682</v>
      </c>
      <c r="AM7" s="108">
        <f>'1 Utsläpp'!AM8/'7 Syss'!AM8</f>
        <v>3.674602982807408</v>
      </c>
      <c r="AN7" s="108">
        <f>'1 Utsläpp'!AN8/'7 Syss'!AN8</f>
        <v>2.8793011383846445</v>
      </c>
      <c r="AO7" s="108">
        <f>'1 Utsläpp'!AO8/'7 Syss'!AO8</f>
        <v>2.5923668378709892</v>
      </c>
      <c r="AP7" s="108">
        <f>'1 Utsläpp'!AP8/'7 Syss'!AP8</f>
        <v>2.5297339119042594</v>
      </c>
      <c r="AQ7" s="108">
        <f>'1 Utsläpp'!AQ8/'7 Syss'!AQ8</f>
        <v>3.6831937355500832</v>
      </c>
      <c r="AR7" s="108">
        <f>'1 Utsläpp'!AR8/'7 Syss'!AR8</f>
        <v>2.7735112499182764</v>
      </c>
      <c r="AS7" s="108">
        <f>'1 Utsläpp'!AS8/'7 Syss'!AS8</f>
        <v>2.4029464627259012</v>
      </c>
      <c r="AT7" s="108">
        <f>'1 Utsläpp'!AT8/'7 Syss'!AT8</f>
        <v>2.1518336611208344</v>
      </c>
      <c r="AU7" s="108">
        <f>'1 Utsläpp'!AU8/'7 Syss'!AU8</f>
        <v>3.7292334937235601</v>
      </c>
      <c r="AV7" s="108">
        <f>'1 Utsläpp'!AV8/'7 Syss'!AV8</f>
        <v>2.7968363806286449</v>
      </c>
      <c r="AW7" s="108">
        <f>'1 Utsläpp'!AW8/'7 Syss'!AW8</f>
        <v>2.534726212866425</v>
      </c>
      <c r="AX7" s="108">
        <f>'1 Utsläpp'!AX8/'7 Syss'!AX8</f>
        <v>2.2153165320184995</v>
      </c>
      <c r="AY7" s="108">
        <f>'1 Utsläpp'!AY8/'7 Syss'!AY8</f>
        <v>3.3392929329312078</v>
      </c>
      <c r="AZ7" s="108">
        <f>'1 Utsläpp'!AZ8/'7 Syss'!AZ8</f>
        <v>3.0027047892232726</v>
      </c>
      <c r="BA7" s="108">
        <f>'1 Utsläpp'!BA8/'7 Syss'!BA8</f>
        <v>2.2250631819660729</v>
      </c>
      <c r="BB7" s="108">
        <f>'1 Utsläpp'!BB8/'7 Syss'!BB8</f>
        <v>2.1967064407121906</v>
      </c>
      <c r="BC7" s="108">
        <f>'1 Utsläpp'!BC8/'7 Syss'!BC8</f>
        <v>3.6536934927724309</v>
      </c>
      <c r="BD7" s="108">
        <f>'1 Utsläpp'!BD8/'7 Syss'!BD8</f>
        <v>2.7294147566809683</v>
      </c>
      <c r="BE7" s="108">
        <f>'1 Utsläpp'!BE8/'7 Syss'!BE8</f>
        <v>2.0207784805940032</v>
      </c>
      <c r="BF7" s="108">
        <f>'1 Utsläpp'!BF8/'7 Syss'!BF8</f>
        <v>1.9390958811333892</v>
      </c>
      <c r="BG7" s="108">
        <f>'1 Utsläpp'!BG8/'7 Syss'!BG8</f>
        <v>3.3003647216229854</v>
      </c>
      <c r="BH7" s="108">
        <f>'1 Utsläpp'!BH8/'7 Syss'!BH8</f>
        <v>2.6410149089329247</v>
      </c>
      <c r="BI7" s="108">
        <f>'1 Utsläpp'!BI8/'7 Syss'!BI8</f>
        <v>1.902641891925869</v>
      </c>
      <c r="BJ7" s="108">
        <f>'1 Utsläpp'!BJ8/'7 Syss'!BJ8</f>
        <v>1.8618762792803449</v>
      </c>
      <c r="BK7" s="108">
        <f>'1 Utsläpp'!BK8/'7 Syss'!BK8</f>
        <v>3.0580274754349728</v>
      </c>
      <c r="BL7" s="108">
        <f>'1 Utsläpp'!BL8/'7 Syss'!BL8</f>
        <v>2.1285320335830531</v>
      </c>
      <c r="BM7" s="108">
        <f>'1 Utsläpp'!BM8/'7 Syss'!BM8</f>
        <v>1.8866545396429233</v>
      </c>
      <c r="BN7" s="108">
        <f>'1 Utsläpp'!BN8/'7 Syss'!BN8</f>
        <v>1.8570895825888907</v>
      </c>
      <c r="BO7" s="108">
        <f>'1 Utsläpp'!BO8/'7 Syss'!BO8</f>
        <v>2.4010376387274235</v>
      </c>
      <c r="BP7" s="108">
        <f>'1 Utsläpp'!BP8/'7 Syss'!BP8</f>
        <v>2.7026479862158332</v>
      </c>
      <c r="BQ7" s="108">
        <f>'1 Utsläpp'!BQ8/'7 Syss'!BQ8</f>
        <v>2.4989384479710575</v>
      </c>
      <c r="BR7" s="108">
        <f>'1 Utsläpp'!BR8/'7 Syss'!BR8</f>
        <v>2.6447575024396688</v>
      </c>
    </row>
    <row r="8" spans="1:70" s="57" customFormat="1" x14ac:dyDescent="0.2">
      <c r="A8" s="57">
        <v>4</v>
      </c>
      <c r="B8" s="57" t="s">
        <v>138</v>
      </c>
      <c r="C8" s="57" t="s">
        <v>3</v>
      </c>
      <c r="D8" s="108">
        <f>'1 Utsläpp'!D9/'7 Syss'!D9</f>
        <v>1.4626817643738517</v>
      </c>
      <c r="E8" s="108">
        <f>'1 Utsläpp'!E9/'7 Syss'!E9</f>
        <v>1.316130463422934</v>
      </c>
      <c r="F8" s="108">
        <f>'1 Utsläpp'!F9/'7 Syss'!F9</f>
        <v>1.0201950447115269</v>
      </c>
      <c r="G8" s="108">
        <f>'1 Utsläpp'!G9/'7 Syss'!G9</f>
        <v>1.3044327376720735</v>
      </c>
      <c r="H8" s="108">
        <f>'1 Utsläpp'!H9/'7 Syss'!H9</f>
        <v>1.6363852625208901</v>
      </c>
      <c r="I8" s="108">
        <f>'1 Utsläpp'!I9/'7 Syss'!I9</f>
        <v>1.3170503788097978</v>
      </c>
      <c r="J8" s="108">
        <f>'1 Utsläpp'!J9/'7 Syss'!J9</f>
        <v>0.96666977671612853</v>
      </c>
      <c r="K8" s="108">
        <f>'1 Utsläpp'!K9/'7 Syss'!K9</f>
        <v>1.2428947208457746</v>
      </c>
      <c r="L8" s="108">
        <f>'1 Utsläpp'!L9/'7 Syss'!L9</f>
        <v>1.5990947928576444</v>
      </c>
      <c r="M8" s="108">
        <f>'1 Utsläpp'!M9/'7 Syss'!M9</f>
        <v>1.314132645379946</v>
      </c>
      <c r="N8" s="108">
        <f>'1 Utsläpp'!N9/'7 Syss'!N9</f>
        <v>1.0279582365849442</v>
      </c>
      <c r="O8" s="108">
        <f>'1 Utsläpp'!O9/'7 Syss'!O9</f>
        <v>1.4116521292759079</v>
      </c>
      <c r="P8" s="108">
        <f>'1 Utsläpp'!P9/'7 Syss'!P9</f>
        <v>1.5344285141556817</v>
      </c>
      <c r="Q8" s="108">
        <f>'1 Utsläpp'!Q9/'7 Syss'!Q9</f>
        <v>1.284884810559046</v>
      </c>
      <c r="R8" s="108">
        <f>'1 Utsläpp'!R9/'7 Syss'!R9</f>
        <v>1.0651115273595966</v>
      </c>
      <c r="S8" s="108">
        <f>'1 Utsläpp'!S9/'7 Syss'!S9</f>
        <v>1.2701430640145168</v>
      </c>
      <c r="T8" s="108">
        <f>'1 Utsläpp'!T9/'7 Syss'!T9</f>
        <v>1.4877887258559135</v>
      </c>
      <c r="U8" s="108">
        <f>'1 Utsläpp'!U9/'7 Syss'!U9</f>
        <v>1.3613384542378701</v>
      </c>
      <c r="V8" s="108">
        <f>'1 Utsläpp'!V9/'7 Syss'!V9</f>
        <v>1.0018266641561357</v>
      </c>
      <c r="W8" s="108">
        <f>'1 Utsläpp'!W9/'7 Syss'!W9</f>
        <v>1.2427884219059886</v>
      </c>
      <c r="X8" s="108">
        <f>'1 Utsläpp'!X9/'7 Syss'!X9</f>
        <v>1.500715485860395</v>
      </c>
      <c r="Y8" s="108">
        <f>'1 Utsläpp'!Y9/'7 Syss'!Y9</f>
        <v>1.1796462271998049</v>
      </c>
      <c r="Z8" s="108">
        <f>'1 Utsläpp'!Z9/'7 Syss'!Z9</f>
        <v>0.86273045054589537</v>
      </c>
      <c r="AA8" s="108">
        <f>'1 Utsläpp'!AA9/'7 Syss'!AA9</f>
        <v>1.1109204366541336</v>
      </c>
      <c r="AB8" s="108">
        <f>'1 Utsläpp'!AB9/'7 Syss'!AB9</f>
        <v>1.2777996762054875</v>
      </c>
      <c r="AC8" s="108">
        <f>'1 Utsläpp'!AC9/'7 Syss'!AC9</f>
        <v>1.0415258919412025</v>
      </c>
      <c r="AD8" s="108">
        <f>'1 Utsläpp'!AD9/'7 Syss'!AD9</f>
        <v>0.87026536202864879</v>
      </c>
      <c r="AE8" s="108">
        <f>'1 Utsläpp'!AE9/'7 Syss'!AE9</f>
        <v>0.96720968226430226</v>
      </c>
      <c r="AF8" s="108">
        <f>'1 Utsläpp'!AF9/'7 Syss'!AF9</f>
        <v>0.99159824941094998</v>
      </c>
      <c r="AG8" s="108">
        <f>'1 Utsläpp'!AG9/'7 Syss'!AG9</f>
        <v>0.97277974542847268</v>
      </c>
      <c r="AH8" s="108">
        <f>'1 Utsläpp'!AH9/'7 Syss'!AH9</f>
        <v>0.80475034485033847</v>
      </c>
      <c r="AI8" s="108">
        <f>'1 Utsläpp'!AI9/'7 Syss'!AI9</f>
        <v>0.94818242574353673</v>
      </c>
      <c r="AJ8" s="108">
        <f>'1 Utsläpp'!AJ9/'7 Syss'!AJ9</f>
        <v>1.1007434189887937</v>
      </c>
      <c r="AK8" s="108">
        <f>'1 Utsläpp'!AK9/'7 Syss'!AK9</f>
        <v>0.90738006537934723</v>
      </c>
      <c r="AL8" s="108">
        <f>'1 Utsläpp'!AL9/'7 Syss'!AL9</f>
        <v>0.77950357589857822</v>
      </c>
      <c r="AM8" s="108">
        <f>'1 Utsläpp'!AM9/'7 Syss'!AM9</f>
        <v>0.88215351503257411</v>
      </c>
      <c r="AN8" s="108">
        <f>'1 Utsläpp'!AN9/'7 Syss'!AN9</f>
        <v>0.88946888924136303</v>
      </c>
      <c r="AO8" s="108">
        <f>'1 Utsläpp'!AO9/'7 Syss'!AO9</f>
        <v>0.83537130726539732</v>
      </c>
      <c r="AP8" s="108">
        <f>'1 Utsläpp'!AP9/'7 Syss'!AP9</f>
        <v>0.74026180800470609</v>
      </c>
      <c r="AQ8" s="108">
        <f>'1 Utsläpp'!AQ9/'7 Syss'!AQ9</f>
        <v>0.81243297596050112</v>
      </c>
      <c r="AR8" s="108">
        <f>'1 Utsläpp'!AR9/'7 Syss'!AR9</f>
        <v>0.75958711878399221</v>
      </c>
      <c r="AS8" s="108">
        <f>'1 Utsläpp'!AS9/'7 Syss'!AS9</f>
        <v>0.68281695587727609</v>
      </c>
      <c r="AT8" s="108">
        <f>'1 Utsläpp'!AT9/'7 Syss'!AT9</f>
        <v>0.57693463071473061</v>
      </c>
      <c r="AU8" s="108">
        <f>'1 Utsläpp'!AU9/'7 Syss'!AU9</f>
        <v>0.71032292231029615</v>
      </c>
      <c r="AV8" s="108">
        <f>'1 Utsläpp'!AV9/'7 Syss'!AV9</f>
        <v>0.70480359969435002</v>
      </c>
      <c r="AW8" s="108">
        <f>'1 Utsläpp'!AW9/'7 Syss'!AW9</f>
        <v>0.62857435073352785</v>
      </c>
      <c r="AX8" s="108">
        <f>'1 Utsläpp'!AX9/'7 Syss'!AX9</f>
        <v>0.59452171903661377</v>
      </c>
      <c r="AY8" s="108">
        <f>'1 Utsläpp'!AY9/'7 Syss'!AY9</f>
        <v>0.68039233943416022</v>
      </c>
      <c r="AZ8" s="108">
        <f>'1 Utsläpp'!AZ9/'7 Syss'!AZ9</f>
        <v>0.69796352237236214</v>
      </c>
      <c r="BA8" s="108">
        <f>'1 Utsläpp'!BA9/'7 Syss'!BA9</f>
        <v>0.55262124156223591</v>
      </c>
      <c r="BB8" s="108">
        <f>'1 Utsläpp'!BB9/'7 Syss'!BB9</f>
        <v>0.57765062763609731</v>
      </c>
      <c r="BC8" s="108">
        <f>'1 Utsläpp'!BC9/'7 Syss'!BC9</f>
        <v>0.65973658263229717</v>
      </c>
      <c r="BD8" s="108">
        <f>'1 Utsläpp'!BD9/'7 Syss'!BD9</f>
        <v>0.68853338214373472</v>
      </c>
      <c r="BE8" s="108">
        <f>'1 Utsläpp'!BE9/'7 Syss'!BE9</f>
        <v>0.58619723304783244</v>
      </c>
      <c r="BF8" s="108">
        <f>'1 Utsläpp'!BF9/'7 Syss'!BF9</f>
        <v>0.52797457789785796</v>
      </c>
      <c r="BG8" s="108">
        <f>'1 Utsläpp'!BG9/'7 Syss'!BG9</f>
        <v>0.64347923571059185</v>
      </c>
      <c r="BH8" s="108">
        <f>'1 Utsläpp'!BH9/'7 Syss'!BH9</f>
        <v>0.69489640674414532</v>
      </c>
      <c r="BI8" s="108">
        <f>'1 Utsläpp'!BI9/'7 Syss'!BI9</f>
        <v>0.59816405700142083</v>
      </c>
      <c r="BJ8" s="108">
        <f>'1 Utsläpp'!BJ9/'7 Syss'!BJ9</f>
        <v>0.53129013940432657</v>
      </c>
      <c r="BK8" s="108">
        <f>'1 Utsläpp'!BK9/'7 Syss'!BK9</f>
        <v>0.73173715407588313</v>
      </c>
      <c r="BL8" s="108">
        <f>'1 Utsläpp'!BL9/'7 Syss'!BL9</f>
        <v>0.75642962272893688</v>
      </c>
      <c r="BM8" s="108">
        <f>'1 Utsläpp'!BM9/'7 Syss'!BM9</f>
        <v>0.64436528861886877</v>
      </c>
      <c r="BN8" s="108">
        <f>'1 Utsläpp'!BN9/'7 Syss'!BN9</f>
        <v>0.56119079407264227</v>
      </c>
      <c r="BO8" s="108">
        <f>'1 Utsläpp'!BO9/'7 Syss'!BO9</f>
        <v>0.75772127837028536</v>
      </c>
      <c r="BP8" s="108">
        <f>'1 Utsläpp'!BP9/'7 Syss'!BP9</f>
        <v>0.97135051550586216</v>
      </c>
      <c r="BQ8" s="108">
        <f>'1 Utsläpp'!BQ9/'7 Syss'!BQ9</f>
        <v>0.83167830555757893</v>
      </c>
      <c r="BR8" s="108">
        <f>'1 Utsläpp'!BR9/'7 Syss'!BR9</f>
        <v>0.67507690319162339</v>
      </c>
    </row>
    <row r="9" spans="1:70" s="57" customFormat="1" x14ac:dyDescent="0.2">
      <c r="A9" s="57">
        <v>5</v>
      </c>
      <c r="B9" s="57" t="s">
        <v>139</v>
      </c>
      <c r="C9" s="57" t="s">
        <v>36</v>
      </c>
      <c r="D9" s="108">
        <f>'1 Utsläpp'!D10/'7 Syss'!D10</f>
        <v>6.4731422907427145</v>
      </c>
      <c r="E9" s="108">
        <f>'1 Utsläpp'!E10/'7 Syss'!E10</f>
        <v>5.0076481129671873</v>
      </c>
      <c r="F9" s="108">
        <f>'1 Utsläpp'!F10/'7 Syss'!F10</f>
        <v>5.2408139527440776</v>
      </c>
      <c r="G9" s="108">
        <f>'1 Utsläpp'!G10/'7 Syss'!G10</f>
        <v>7.3227364154629599</v>
      </c>
      <c r="H9" s="108">
        <f>'1 Utsläpp'!H10/'7 Syss'!H10</f>
        <v>7.3371333210662746</v>
      </c>
      <c r="I9" s="108">
        <f>'1 Utsläpp'!I10/'7 Syss'!I10</f>
        <v>4.6946120937762146</v>
      </c>
      <c r="J9" s="108">
        <f>'1 Utsläpp'!J10/'7 Syss'!J10</f>
        <v>4.2144807892349441</v>
      </c>
      <c r="K9" s="108">
        <f>'1 Utsläpp'!K10/'7 Syss'!K10</f>
        <v>6.1120494649197452</v>
      </c>
      <c r="L9" s="108">
        <f>'1 Utsläpp'!L10/'7 Syss'!L10</f>
        <v>8.0616020125201171</v>
      </c>
      <c r="M9" s="108">
        <f>'1 Utsläpp'!M10/'7 Syss'!M10</f>
        <v>4.8205538129201093</v>
      </c>
      <c r="N9" s="108">
        <f>'1 Utsläpp'!N10/'7 Syss'!N10</f>
        <v>4.0644896440526477</v>
      </c>
      <c r="O9" s="108">
        <f>'1 Utsläpp'!O10/'7 Syss'!O10</f>
        <v>7.1537149037566481</v>
      </c>
      <c r="P9" s="108">
        <f>'1 Utsläpp'!P10/'7 Syss'!P10</f>
        <v>7.8277487016098419</v>
      </c>
      <c r="Q9" s="108">
        <f>'1 Utsläpp'!Q10/'7 Syss'!Q10</f>
        <v>4.9521075778392438</v>
      </c>
      <c r="R9" s="108">
        <f>'1 Utsläpp'!R10/'7 Syss'!R10</f>
        <v>4.1519580229661885</v>
      </c>
      <c r="S9" s="108">
        <f>'1 Utsläpp'!S10/'7 Syss'!S10</f>
        <v>5.6859850447950606</v>
      </c>
      <c r="T9" s="108">
        <f>'1 Utsläpp'!T10/'7 Syss'!T10</f>
        <v>6.4488690112297027</v>
      </c>
      <c r="U9" s="108">
        <f>'1 Utsläpp'!U10/'7 Syss'!U10</f>
        <v>5.1861212003943731</v>
      </c>
      <c r="V9" s="108">
        <f>'1 Utsläpp'!V10/'7 Syss'!V10</f>
        <v>4.2206789899986132</v>
      </c>
      <c r="W9" s="108">
        <f>'1 Utsläpp'!W10/'7 Syss'!W10</f>
        <v>5.9758118799868161</v>
      </c>
      <c r="X9" s="108">
        <f>'1 Utsläpp'!X10/'7 Syss'!X10</f>
        <v>6.1705804184415287</v>
      </c>
      <c r="Y9" s="108">
        <f>'1 Utsläpp'!Y10/'7 Syss'!Y10</f>
        <v>4.6413951282291936</v>
      </c>
      <c r="Z9" s="108">
        <f>'1 Utsläpp'!Z10/'7 Syss'!Z10</f>
        <v>3.9543916177039509</v>
      </c>
      <c r="AA9" s="108">
        <f>'1 Utsläpp'!AA10/'7 Syss'!AA10</f>
        <v>4.5598055758114038</v>
      </c>
      <c r="AB9" s="108">
        <f>'1 Utsläpp'!AB10/'7 Syss'!AB10</f>
        <v>4.6119435892513687</v>
      </c>
      <c r="AC9" s="108">
        <f>'1 Utsläpp'!AC10/'7 Syss'!AC10</f>
        <v>4.3054283700995581</v>
      </c>
      <c r="AD9" s="108">
        <f>'1 Utsläpp'!AD10/'7 Syss'!AD10</f>
        <v>3.7059151699855395</v>
      </c>
      <c r="AE9" s="108">
        <f>'1 Utsläpp'!AE10/'7 Syss'!AE10</f>
        <v>4.6495003029911448</v>
      </c>
      <c r="AF9" s="108">
        <f>'1 Utsläpp'!AF10/'7 Syss'!AF10</f>
        <v>4.4807993427667343</v>
      </c>
      <c r="AG9" s="108">
        <f>'1 Utsläpp'!AG10/'7 Syss'!AG10</f>
        <v>3.9623728068123398</v>
      </c>
      <c r="AH9" s="108">
        <f>'1 Utsläpp'!AH10/'7 Syss'!AH10</f>
        <v>3.5601601506837173</v>
      </c>
      <c r="AI9" s="108">
        <f>'1 Utsläpp'!AI10/'7 Syss'!AI10</f>
        <v>4.2799507467726841</v>
      </c>
      <c r="AJ9" s="108">
        <f>'1 Utsläpp'!AJ10/'7 Syss'!AJ10</f>
        <v>5.4464219976345492</v>
      </c>
      <c r="AK9" s="108">
        <f>'1 Utsläpp'!AK10/'7 Syss'!AK10</f>
        <v>4.4374341530313188</v>
      </c>
      <c r="AL9" s="108">
        <f>'1 Utsläpp'!AL10/'7 Syss'!AL10</f>
        <v>4.2483114037340055</v>
      </c>
      <c r="AM9" s="108">
        <f>'1 Utsläpp'!AM10/'7 Syss'!AM10</f>
        <v>5.4546468923543188</v>
      </c>
      <c r="AN9" s="108">
        <f>'1 Utsläpp'!AN10/'7 Syss'!AN10</f>
        <v>5.0694969285395564</v>
      </c>
      <c r="AO9" s="108">
        <f>'1 Utsläpp'!AO10/'7 Syss'!AO10</f>
        <v>4.5514614371146376</v>
      </c>
      <c r="AP9" s="108">
        <f>'1 Utsläpp'!AP10/'7 Syss'!AP10</f>
        <v>4.1234318980086577</v>
      </c>
      <c r="AQ9" s="108">
        <f>'1 Utsläpp'!AQ10/'7 Syss'!AQ10</f>
        <v>5.4882676542141793</v>
      </c>
      <c r="AR9" s="108">
        <f>'1 Utsläpp'!AR10/'7 Syss'!AR10</f>
        <v>5.8188021316484146</v>
      </c>
      <c r="AS9" s="108">
        <f>'1 Utsläpp'!AS10/'7 Syss'!AS10</f>
        <v>4.7725543309204932</v>
      </c>
      <c r="AT9" s="108">
        <f>'1 Utsläpp'!AT10/'7 Syss'!AT10</f>
        <v>4.5270274282388314</v>
      </c>
      <c r="AU9" s="108">
        <f>'1 Utsläpp'!AU10/'7 Syss'!AU10</f>
        <v>5.197382249262148</v>
      </c>
      <c r="AV9" s="108">
        <f>'1 Utsläpp'!AV10/'7 Syss'!AV10</f>
        <v>5.3090177994975916</v>
      </c>
      <c r="AW9" s="108">
        <f>'1 Utsläpp'!AW10/'7 Syss'!AW10</f>
        <v>4.6429695636833674</v>
      </c>
      <c r="AX9" s="108">
        <f>'1 Utsläpp'!AX10/'7 Syss'!AX10</f>
        <v>4.6644606287417254</v>
      </c>
      <c r="AY9" s="108">
        <f>'1 Utsläpp'!AY10/'7 Syss'!AY10</f>
        <v>5.5217534306094977</v>
      </c>
      <c r="AZ9" s="108">
        <f>'1 Utsläpp'!AZ10/'7 Syss'!AZ10</f>
        <v>5.0980606412071241</v>
      </c>
      <c r="BA9" s="108">
        <f>'1 Utsläpp'!BA10/'7 Syss'!BA10</f>
        <v>4.4317436456019088</v>
      </c>
      <c r="BB9" s="108">
        <f>'1 Utsläpp'!BB10/'7 Syss'!BB10</f>
        <v>4.4883288981308347</v>
      </c>
      <c r="BC9" s="108">
        <f>'1 Utsläpp'!BC10/'7 Syss'!BC10</f>
        <v>5.1477735555450455</v>
      </c>
      <c r="BD9" s="108">
        <f>'1 Utsläpp'!BD10/'7 Syss'!BD10</f>
        <v>5.250147071324367</v>
      </c>
      <c r="BE9" s="108">
        <f>'1 Utsläpp'!BE10/'7 Syss'!BE10</f>
        <v>4.590949519536589</v>
      </c>
      <c r="BF9" s="108">
        <f>'1 Utsläpp'!BF10/'7 Syss'!BF10</f>
        <v>4.5782248820395042</v>
      </c>
      <c r="BG9" s="108">
        <f>'1 Utsläpp'!BG10/'7 Syss'!BG10</f>
        <v>5.0371249448811746</v>
      </c>
      <c r="BH9" s="108">
        <f>'1 Utsläpp'!BH10/'7 Syss'!BH10</f>
        <v>4.3006609775601605</v>
      </c>
      <c r="BI9" s="108">
        <f>'1 Utsläpp'!BI10/'7 Syss'!BI10</f>
        <v>3.8985202839384212</v>
      </c>
      <c r="BJ9" s="108">
        <f>'1 Utsläpp'!BJ10/'7 Syss'!BJ10</f>
        <v>3.7838040303940028</v>
      </c>
      <c r="BK9" s="108">
        <f>'1 Utsläpp'!BK10/'7 Syss'!BK10</f>
        <v>5.5385418854568575</v>
      </c>
      <c r="BL9" s="108">
        <f>'1 Utsläpp'!BL10/'7 Syss'!BL10</f>
        <v>4.7698866429761173</v>
      </c>
      <c r="BM9" s="108">
        <f>'1 Utsläpp'!BM10/'7 Syss'!BM10</f>
        <v>4.3997573914176575</v>
      </c>
      <c r="BN9" s="108">
        <f>'1 Utsläpp'!BN10/'7 Syss'!BN10</f>
        <v>3.7559405088892226</v>
      </c>
      <c r="BO9" s="108">
        <f>'1 Utsläpp'!BO10/'7 Syss'!BO10</f>
        <v>4.8102425407718696</v>
      </c>
      <c r="BP9" s="108">
        <f>'1 Utsläpp'!BP10/'7 Syss'!BP10</f>
        <v>5.341745561431142</v>
      </c>
      <c r="BQ9" s="108">
        <f>'1 Utsläpp'!BQ10/'7 Syss'!BQ10</f>
        <v>4.8999499760133904</v>
      </c>
      <c r="BR9" s="108">
        <f>'1 Utsläpp'!BR10/'7 Syss'!BR10</f>
        <v>4.6262567891131257</v>
      </c>
    </row>
    <row r="10" spans="1:70" s="57" customFormat="1" x14ac:dyDescent="0.2">
      <c r="A10" s="57">
        <v>6</v>
      </c>
      <c r="B10" s="57" t="s">
        <v>140</v>
      </c>
      <c r="C10" s="57" t="s">
        <v>37</v>
      </c>
      <c r="D10" s="108">
        <f>'1 Utsläpp'!D11/'7 Syss'!D11</f>
        <v>27.764472519375882</v>
      </c>
      <c r="E10" s="108">
        <f>'1 Utsläpp'!E11/'7 Syss'!E11</f>
        <v>28.031748320509635</v>
      </c>
      <c r="F10" s="108">
        <f>'1 Utsläpp'!F11/'7 Syss'!F11</f>
        <v>27.960090558494411</v>
      </c>
      <c r="G10" s="108">
        <f>'1 Utsläpp'!G11/'7 Syss'!G11</f>
        <v>36.973645642880811</v>
      </c>
      <c r="H10" s="108">
        <f>'1 Utsläpp'!H11/'7 Syss'!H11</f>
        <v>32.249227613150687</v>
      </c>
      <c r="I10" s="108">
        <f>'1 Utsläpp'!I11/'7 Syss'!I11</f>
        <v>31.866534624959279</v>
      </c>
      <c r="J10" s="108">
        <f>'1 Utsläpp'!J11/'7 Syss'!J11</f>
        <v>27.967033241110652</v>
      </c>
      <c r="K10" s="108">
        <f>'1 Utsläpp'!K11/'7 Syss'!K11</f>
        <v>32.604801831718284</v>
      </c>
      <c r="L10" s="108">
        <f>'1 Utsläpp'!L11/'7 Syss'!L11</f>
        <v>34.069924226183524</v>
      </c>
      <c r="M10" s="108">
        <f>'1 Utsläpp'!M11/'7 Syss'!M11</f>
        <v>33.582210085717442</v>
      </c>
      <c r="N10" s="108">
        <f>'1 Utsläpp'!N11/'7 Syss'!N11</f>
        <v>32.545607134572172</v>
      </c>
      <c r="O10" s="108">
        <f>'1 Utsläpp'!O11/'7 Syss'!O11</f>
        <v>34.489165385225071</v>
      </c>
      <c r="P10" s="108">
        <f>'1 Utsläpp'!P11/'7 Syss'!P11</f>
        <v>30.998930398216331</v>
      </c>
      <c r="Q10" s="108">
        <f>'1 Utsläpp'!Q11/'7 Syss'!Q11</f>
        <v>31.528530931654764</v>
      </c>
      <c r="R10" s="108">
        <f>'1 Utsläpp'!R11/'7 Syss'!R11</f>
        <v>31.636240434354356</v>
      </c>
      <c r="S10" s="108">
        <f>'1 Utsläpp'!S11/'7 Syss'!S11</f>
        <v>31.342804716727692</v>
      </c>
      <c r="T10" s="108">
        <f>'1 Utsläpp'!T11/'7 Syss'!T11</f>
        <v>34.965561745998514</v>
      </c>
      <c r="U10" s="108">
        <f>'1 Utsläpp'!U11/'7 Syss'!U11</f>
        <v>35.051428969730935</v>
      </c>
      <c r="V10" s="108">
        <f>'1 Utsläpp'!V11/'7 Syss'!V11</f>
        <v>29.703514985261638</v>
      </c>
      <c r="W10" s="108">
        <f>'1 Utsläpp'!W11/'7 Syss'!W11</f>
        <v>35.997003356902553</v>
      </c>
      <c r="X10" s="108">
        <f>'1 Utsläpp'!X11/'7 Syss'!X11</f>
        <v>28.200259830000089</v>
      </c>
      <c r="Y10" s="108">
        <f>'1 Utsläpp'!Y11/'7 Syss'!Y11</f>
        <v>32.013510946918551</v>
      </c>
      <c r="Z10" s="108">
        <f>'1 Utsläpp'!Z11/'7 Syss'!Z11</f>
        <v>30.596169816927439</v>
      </c>
      <c r="AA10" s="108">
        <f>'1 Utsläpp'!AA11/'7 Syss'!AA11</f>
        <v>32.077124107125655</v>
      </c>
      <c r="AB10" s="108">
        <f>'1 Utsläpp'!AB11/'7 Syss'!AB11</f>
        <v>31.635777840509846</v>
      </c>
      <c r="AC10" s="108">
        <f>'1 Utsläpp'!AC11/'7 Syss'!AC11</f>
        <v>31.387681929606604</v>
      </c>
      <c r="AD10" s="108">
        <f>'1 Utsläpp'!AD11/'7 Syss'!AD11</f>
        <v>32.247591210087847</v>
      </c>
      <c r="AE10" s="108">
        <f>'1 Utsläpp'!AE11/'7 Syss'!AE11</f>
        <v>33.476660534831815</v>
      </c>
      <c r="AF10" s="108">
        <f>'1 Utsläpp'!AF11/'7 Syss'!AF11</f>
        <v>29.097980479012875</v>
      </c>
      <c r="AG10" s="108">
        <f>'1 Utsläpp'!AG11/'7 Syss'!AG11</f>
        <v>37.712465772557138</v>
      </c>
      <c r="AH10" s="108">
        <f>'1 Utsläpp'!AH11/'7 Syss'!AH11</f>
        <v>32.520473784510123</v>
      </c>
      <c r="AI10" s="108">
        <f>'1 Utsläpp'!AI11/'7 Syss'!AI11</f>
        <v>29.792556125789709</v>
      </c>
      <c r="AJ10" s="108">
        <f>'1 Utsläpp'!AJ11/'7 Syss'!AJ11</f>
        <v>31.538157913725001</v>
      </c>
      <c r="AK10" s="108">
        <f>'1 Utsläpp'!AK11/'7 Syss'!AK11</f>
        <v>31.499034600109688</v>
      </c>
      <c r="AL10" s="108">
        <f>'1 Utsläpp'!AL11/'7 Syss'!AL11</f>
        <v>33.093300791407593</v>
      </c>
      <c r="AM10" s="108">
        <f>'1 Utsläpp'!AM11/'7 Syss'!AM11</f>
        <v>33.783904970588601</v>
      </c>
      <c r="AN10" s="108">
        <f>'1 Utsläpp'!AN11/'7 Syss'!AN11</f>
        <v>30.865196832989305</v>
      </c>
      <c r="AO10" s="108">
        <f>'1 Utsläpp'!AO11/'7 Syss'!AO11</f>
        <v>31.745108843057356</v>
      </c>
      <c r="AP10" s="108">
        <f>'1 Utsläpp'!AP11/'7 Syss'!AP11</f>
        <v>30.81474336200419</v>
      </c>
      <c r="AQ10" s="108">
        <f>'1 Utsläpp'!AQ11/'7 Syss'!AQ11</f>
        <v>33.941311287181961</v>
      </c>
      <c r="AR10" s="108">
        <f>'1 Utsläpp'!AR11/'7 Syss'!AR11</f>
        <v>33.475552088857526</v>
      </c>
      <c r="AS10" s="108">
        <f>'1 Utsläpp'!AS11/'7 Syss'!AS11</f>
        <v>32.170692849199121</v>
      </c>
      <c r="AT10" s="108">
        <f>'1 Utsläpp'!AT11/'7 Syss'!AT11</f>
        <v>29.413055641790486</v>
      </c>
      <c r="AU10" s="108">
        <f>'1 Utsläpp'!AU11/'7 Syss'!AU11</f>
        <v>33.858041085880423</v>
      </c>
      <c r="AV10" s="108">
        <f>'1 Utsläpp'!AV11/'7 Syss'!AV11</f>
        <v>25.549466253175471</v>
      </c>
      <c r="AW10" s="108">
        <f>'1 Utsläpp'!AW11/'7 Syss'!AW11</f>
        <v>27.794695496850732</v>
      </c>
      <c r="AX10" s="108">
        <f>'1 Utsläpp'!AX11/'7 Syss'!AX11</f>
        <v>26.457985781184224</v>
      </c>
      <c r="AY10" s="108">
        <f>'1 Utsläpp'!AY11/'7 Syss'!AY11</f>
        <v>28.052790565871859</v>
      </c>
      <c r="AZ10" s="108">
        <f>'1 Utsläpp'!AZ11/'7 Syss'!AZ11</f>
        <v>39.396333655736228</v>
      </c>
      <c r="BA10" s="108">
        <f>'1 Utsläpp'!BA11/'7 Syss'!BA11</f>
        <v>20.944159959468351</v>
      </c>
      <c r="BB10" s="108">
        <f>'1 Utsläpp'!BB11/'7 Syss'!BB11</f>
        <v>16.505396201147825</v>
      </c>
      <c r="BC10" s="108">
        <f>'1 Utsläpp'!BC11/'7 Syss'!BC11</f>
        <v>16.879088139519514</v>
      </c>
      <c r="BD10" s="108">
        <f>'1 Utsläpp'!BD11/'7 Syss'!BD11</f>
        <v>26.229568529891043</v>
      </c>
      <c r="BE10" s="108">
        <f>'1 Utsläpp'!BE11/'7 Syss'!BE11</f>
        <v>31.075593407852079</v>
      </c>
      <c r="BF10" s="108">
        <f>'1 Utsläpp'!BF11/'7 Syss'!BF11</f>
        <v>26.922721726318766</v>
      </c>
      <c r="BG10" s="108">
        <f>'1 Utsläpp'!BG11/'7 Syss'!BG11</f>
        <v>29.635351858660556</v>
      </c>
      <c r="BH10" s="108">
        <f>'1 Utsläpp'!BH11/'7 Syss'!BH11</f>
        <v>32.693912884403332</v>
      </c>
      <c r="BI10" s="108">
        <f>'1 Utsläpp'!BI11/'7 Syss'!BI11</f>
        <v>15.268119738016056</v>
      </c>
      <c r="BJ10" s="108">
        <f>'1 Utsläpp'!BJ11/'7 Syss'!BJ11</f>
        <v>26.512213128778775</v>
      </c>
      <c r="BK10" s="108">
        <f>'1 Utsläpp'!BK11/'7 Syss'!BK11</f>
        <v>30.088203011249316</v>
      </c>
      <c r="BL10" s="108">
        <f>'1 Utsläpp'!BL11/'7 Syss'!BL11</f>
        <v>26.665308216869555</v>
      </c>
      <c r="BM10" s="108">
        <f>'1 Utsläpp'!BM11/'7 Syss'!BM11</f>
        <v>26.092527459759481</v>
      </c>
      <c r="BN10" s="108">
        <f>'1 Utsläpp'!BN11/'7 Syss'!BN11</f>
        <v>25.236628144172997</v>
      </c>
      <c r="BO10" s="108">
        <f>'1 Utsläpp'!BO11/'7 Syss'!BO11</f>
        <v>25.371278399837703</v>
      </c>
      <c r="BP10" s="108">
        <f>'1 Utsläpp'!BP11/'7 Syss'!BP11</f>
        <v>27.263473492815802</v>
      </c>
      <c r="BQ10" s="108">
        <f>'1 Utsläpp'!BQ11/'7 Syss'!BQ11</f>
        <v>25.713264617251525</v>
      </c>
      <c r="BR10" s="108">
        <f>'1 Utsläpp'!BR11/'7 Syss'!BR11</f>
        <v>25.45903847705161</v>
      </c>
    </row>
    <row r="11" spans="1:70" s="57" customFormat="1" x14ac:dyDescent="0.2">
      <c r="A11" s="57">
        <v>7</v>
      </c>
      <c r="B11" s="57" t="s">
        <v>141</v>
      </c>
      <c r="C11" s="57" t="s">
        <v>38</v>
      </c>
      <c r="D11" s="108">
        <f>'1 Utsläpp'!D12/'7 Syss'!D12</f>
        <v>22.843196632426604</v>
      </c>
      <c r="E11" s="108">
        <f>'1 Utsläpp'!E12/'7 Syss'!E12</f>
        <v>22.170199472147861</v>
      </c>
      <c r="F11" s="108">
        <f>'1 Utsläpp'!F12/'7 Syss'!F12</f>
        <v>19.920172285596887</v>
      </c>
      <c r="G11" s="108">
        <f>'1 Utsläpp'!G12/'7 Syss'!G12</f>
        <v>23.169983688260807</v>
      </c>
      <c r="H11" s="108">
        <f>'1 Utsläpp'!H12/'7 Syss'!H12</f>
        <v>22.133290467893733</v>
      </c>
      <c r="I11" s="108">
        <f>'1 Utsläpp'!I12/'7 Syss'!I12</f>
        <v>21.218069829972006</v>
      </c>
      <c r="J11" s="108">
        <f>'1 Utsläpp'!J12/'7 Syss'!J12</f>
        <v>18.532319027124817</v>
      </c>
      <c r="K11" s="108">
        <f>'1 Utsläpp'!K12/'7 Syss'!K12</f>
        <v>20.780851550330635</v>
      </c>
      <c r="L11" s="108">
        <f>'1 Utsläpp'!L12/'7 Syss'!L12</f>
        <v>24.981375311846097</v>
      </c>
      <c r="M11" s="108">
        <f>'1 Utsläpp'!M12/'7 Syss'!M12</f>
        <v>23.000898231658113</v>
      </c>
      <c r="N11" s="108">
        <f>'1 Utsläpp'!N12/'7 Syss'!N12</f>
        <v>21.196655252210846</v>
      </c>
      <c r="O11" s="108">
        <f>'1 Utsläpp'!O12/'7 Syss'!O12</f>
        <v>22.215880896965849</v>
      </c>
      <c r="P11" s="108">
        <f>'1 Utsläpp'!P12/'7 Syss'!P12</f>
        <v>24.294659862539362</v>
      </c>
      <c r="Q11" s="108">
        <f>'1 Utsläpp'!Q12/'7 Syss'!Q12</f>
        <v>20.944820106441377</v>
      </c>
      <c r="R11" s="108">
        <f>'1 Utsläpp'!R12/'7 Syss'!R12</f>
        <v>21.243314806690389</v>
      </c>
      <c r="S11" s="108">
        <f>'1 Utsläpp'!S12/'7 Syss'!S12</f>
        <v>23.348122211884522</v>
      </c>
      <c r="T11" s="108">
        <f>'1 Utsläpp'!T12/'7 Syss'!T12</f>
        <v>24.569259914693124</v>
      </c>
      <c r="U11" s="108">
        <f>'1 Utsläpp'!U12/'7 Syss'!U12</f>
        <v>21.214768187346511</v>
      </c>
      <c r="V11" s="108">
        <f>'1 Utsläpp'!V12/'7 Syss'!V12</f>
        <v>22.156708304817272</v>
      </c>
      <c r="W11" s="108">
        <f>'1 Utsläpp'!W12/'7 Syss'!W12</f>
        <v>23.440657275835449</v>
      </c>
      <c r="X11" s="108">
        <f>'1 Utsläpp'!X12/'7 Syss'!X12</f>
        <v>21.848587745136758</v>
      </c>
      <c r="Y11" s="108">
        <f>'1 Utsläpp'!Y12/'7 Syss'!Y12</f>
        <v>21.237602243202787</v>
      </c>
      <c r="Z11" s="108">
        <f>'1 Utsläpp'!Z12/'7 Syss'!Z12</f>
        <v>20.3981000726011</v>
      </c>
      <c r="AA11" s="108">
        <f>'1 Utsläpp'!AA12/'7 Syss'!AA12</f>
        <v>21.657882577173584</v>
      </c>
      <c r="AB11" s="108">
        <f>'1 Utsläpp'!AB12/'7 Syss'!AB12</f>
        <v>22.083482764513818</v>
      </c>
      <c r="AC11" s="108">
        <f>'1 Utsläpp'!AC12/'7 Syss'!AC12</f>
        <v>22.145667890978213</v>
      </c>
      <c r="AD11" s="108">
        <f>'1 Utsläpp'!AD12/'7 Syss'!AD12</f>
        <v>19.737806804272164</v>
      </c>
      <c r="AE11" s="108">
        <f>'1 Utsläpp'!AE12/'7 Syss'!AE12</f>
        <v>22.30862473813885</v>
      </c>
      <c r="AF11" s="108">
        <f>'1 Utsläpp'!AF12/'7 Syss'!AF12</f>
        <v>22.320510541531306</v>
      </c>
      <c r="AG11" s="108">
        <f>'1 Utsläpp'!AG12/'7 Syss'!AG12</f>
        <v>23.748826711470848</v>
      </c>
      <c r="AH11" s="108">
        <f>'1 Utsläpp'!AH12/'7 Syss'!AH12</f>
        <v>21.560086852120211</v>
      </c>
      <c r="AI11" s="108">
        <f>'1 Utsläpp'!AI12/'7 Syss'!AI12</f>
        <v>23.106141947074676</v>
      </c>
      <c r="AJ11" s="108">
        <f>'1 Utsläpp'!AJ12/'7 Syss'!AJ12</f>
        <v>22.694635889602097</v>
      </c>
      <c r="AK11" s="108">
        <f>'1 Utsläpp'!AK12/'7 Syss'!AK12</f>
        <v>23.149570024627291</v>
      </c>
      <c r="AL11" s="108">
        <f>'1 Utsläpp'!AL12/'7 Syss'!AL12</f>
        <v>22.199725895765038</v>
      </c>
      <c r="AM11" s="108">
        <f>'1 Utsläpp'!AM12/'7 Syss'!AM12</f>
        <v>24.781890188162503</v>
      </c>
      <c r="AN11" s="108">
        <f>'1 Utsläpp'!AN12/'7 Syss'!AN12</f>
        <v>22.162507608009889</v>
      </c>
      <c r="AO11" s="108">
        <f>'1 Utsläpp'!AO12/'7 Syss'!AO12</f>
        <v>22.58103965500657</v>
      </c>
      <c r="AP11" s="108">
        <f>'1 Utsläpp'!AP12/'7 Syss'!AP12</f>
        <v>21.487399980133684</v>
      </c>
      <c r="AQ11" s="108">
        <f>'1 Utsläpp'!AQ12/'7 Syss'!AQ12</f>
        <v>22.526811950934842</v>
      </c>
      <c r="AR11" s="108">
        <f>'1 Utsläpp'!AR12/'7 Syss'!AR12</f>
        <v>21.12788468489601</v>
      </c>
      <c r="AS11" s="108">
        <f>'1 Utsläpp'!AS12/'7 Syss'!AS12</f>
        <v>21.422298949451374</v>
      </c>
      <c r="AT11" s="108">
        <f>'1 Utsläpp'!AT12/'7 Syss'!AT12</f>
        <v>21.312186566712494</v>
      </c>
      <c r="AU11" s="108">
        <f>'1 Utsläpp'!AU12/'7 Syss'!AU12</f>
        <v>22.618779651921301</v>
      </c>
      <c r="AV11" s="108">
        <f>'1 Utsläpp'!AV12/'7 Syss'!AV12</f>
        <v>19.303244536343069</v>
      </c>
      <c r="AW11" s="108">
        <f>'1 Utsläpp'!AW12/'7 Syss'!AW12</f>
        <v>19.524785325977096</v>
      </c>
      <c r="AX11" s="108">
        <f>'1 Utsläpp'!AX12/'7 Syss'!AX12</f>
        <v>18.702658655116913</v>
      </c>
      <c r="AY11" s="108">
        <f>'1 Utsläpp'!AY12/'7 Syss'!AY12</f>
        <v>20.002864751305108</v>
      </c>
      <c r="AZ11" s="108">
        <f>'1 Utsläpp'!AZ12/'7 Syss'!AZ12</f>
        <v>17.983546132662493</v>
      </c>
      <c r="BA11" s="108">
        <f>'1 Utsläpp'!BA12/'7 Syss'!BA12</f>
        <v>19.5886813186832</v>
      </c>
      <c r="BB11" s="108">
        <f>'1 Utsläpp'!BB12/'7 Syss'!BB12</f>
        <v>17.897930956667192</v>
      </c>
      <c r="BC11" s="108">
        <f>'1 Utsläpp'!BC12/'7 Syss'!BC12</f>
        <v>19.077816448810477</v>
      </c>
      <c r="BD11" s="108">
        <f>'1 Utsläpp'!BD12/'7 Syss'!BD12</f>
        <v>18.337863923624095</v>
      </c>
      <c r="BE11" s="108">
        <f>'1 Utsläpp'!BE12/'7 Syss'!BE12</f>
        <v>19.503791885485441</v>
      </c>
      <c r="BF11" s="108">
        <f>'1 Utsläpp'!BF12/'7 Syss'!BF12</f>
        <v>16.957611404480968</v>
      </c>
      <c r="BG11" s="108">
        <f>'1 Utsläpp'!BG12/'7 Syss'!BG12</f>
        <v>18.652730179775887</v>
      </c>
      <c r="BH11" s="108">
        <f>'1 Utsläpp'!BH12/'7 Syss'!BH12</f>
        <v>16.987853923981021</v>
      </c>
      <c r="BI11" s="108">
        <f>'1 Utsläpp'!BI12/'7 Syss'!BI12</f>
        <v>18.503312403951544</v>
      </c>
      <c r="BJ11" s="108">
        <f>'1 Utsläpp'!BJ12/'7 Syss'!BJ12</f>
        <v>16.404298970639271</v>
      </c>
      <c r="BK11" s="108">
        <f>'1 Utsläpp'!BK12/'7 Syss'!BK12</f>
        <v>17.705928426875101</v>
      </c>
      <c r="BL11" s="108">
        <f>'1 Utsläpp'!BL12/'7 Syss'!BL12</f>
        <v>16.455855057970837</v>
      </c>
      <c r="BM11" s="108">
        <f>'1 Utsläpp'!BM12/'7 Syss'!BM12</f>
        <v>17.499871115946327</v>
      </c>
      <c r="BN11" s="108">
        <f>'1 Utsläpp'!BN12/'7 Syss'!BN12</f>
        <v>16.27113680487718</v>
      </c>
      <c r="BO11" s="108">
        <f>'1 Utsläpp'!BO12/'7 Syss'!BO12</f>
        <v>18.461258282382115</v>
      </c>
      <c r="BP11" s="108">
        <f>'1 Utsläpp'!BP12/'7 Syss'!BP12</f>
        <v>14.839617406611032</v>
      </c>
      <c r="BQ11" s="108">
        <f>'1 Utsläpp'!BQ12/'7 Syss'!BQ12</f>
        <v>17.216171252859276</v>
      </c>
      <c r="BR11" s="108">
        <f>'1 Utsläpp'!BR12/'7 Syss'!BR12</f>
        <v>16.384416194516685</v>
      </c>
    </row>
    <row r="12" spans="1:70" s="57" customFormat="1" x14ac:dyDescent="0.2">
      <c r="A12" s="57">
        <v>8</v>
      </c>
      <c r="B12" s="57" t="s">
        <v>142</v>
      </c>
      <c r="C12" s="57" t="s">
        <v>39</v>
      </c>
      <c r="D12" s="108">
        <f>'1 Utsläpp'!D13/'7 Syss'!D13</f>
        <v>14.042598113973566</v>
      </c>
      <c r="E12" s="108">
        <f>'1 Utsläpp'!E13/'7 Syss'!E13</f>
        <v>12.953582570735238</v>
      </c>
      <c r="F12" s="108">
        <f>'1 Utsläpp'!F13/'7 Syss'!F13</f>
        <v>12.797342455881749</v>
      </c>
      <c r="G12" s="108">
        <f>'1 Utsläpp'!G13/'7 Syss'!G13</f>
        <v>12.997721423315786</v>
      </c>
      <c r="H12" s="108">
        <f>'1 Utsläpp'!H13/'7 Syss'!H13</f>
        <v>8.6425184417116956</v>
      </c>
      <c r="I12" s="108">
        <f>'1 Utsläpp'!I13/'7 Syss'!I13</f>
        <v>8.0069402815179878</v>
      </c>
      <c r="J12" s="108">
        <f>'1 Utsläpp'!J13/'7 Syss'!J13</f>
        <v>7.4728093759943874</v>
      </c>
      <c r="K12" s="108">
        <f>'1 Utsläpp'!K13/'7 Syss'!K13</f>
        <v>10.642655889036508</v>
      </c>
      <c r="L12" s="108">
        <f>'1 Utsläpp'!L13/'7 Syss'!L13</f>
        <v>15.58143121971808</v>
      </c>
      <c r="M12" s="108">
        <f>'1 Utsläpp'!M13/'7 Syss'!M13</f>
        <v>15.248875793290559</v>
      </c>
      <c r="N12" s="108">
        <f>'1 Utsläpp'!N13/'7 Syss'!N13</f>
        <v>12.921633269080479</v>
      </c>
      <c r="O12" s="108">
        <f>'1 Utsläpp'!O13/'7 Syss'!O13</f>
        <v>13.793076577624548</v>
      </c>
      <c r="P12" s="108">
        <f>'1 Utsläpp'!P13/'7 Syss'!P13</f>
        <v>13.911528691910364</v>
      </c>
      <c r="Q12" s="108">
        <f>'1 Utsläpp'!Q13/'7 Syss'!Q13</f>
        <v>13.829563953458939</v>
      </c>
      <c r="R12" s="108">
        <f>'1 Utsläpp'!R13/'7 Syss'!R13</f>
        <v>11.737479894136396</v>
      </c>
      <c r="S12" s="108">
        <f>'1 Utsläpp'!S13/'7 Syss'!S13</f>
        <v>12.645446593590918</v>
      </c>
      <c r="T12" s="108">
        <f>'1 Utsläpp'!T13/'7 Syss'!T13</f>
        <v>11.69611674261917</v>
      </c>
      <c r="U12" s="108">
        <f>'1 Utsläpp'!U13/'7 Syss'!U13</f>
        <v>11.590663594485191</v>
      </c>
      <c r="V12" s="108">
        <f>'1 Utsläpp'!V13/'7 Syss'!V13</f>
        <v>10.043034022179622</v>
      </c>
      <c r="W12" s="108">
        <f>'1 Utsläpp'!W13/'7 Syss'!W13</f>
        <v>11.342558825631594</v>
      </c>
      <c r="X12" s="108">
        <f>'1 Utsläpp'!X13/'7 Syss'!X13</f>
        <v>11.613529513432717</v>
      </c>
      <c r="Y12" s="108">
        <f>'1 Utsläpp'!Y13/'7 Syss'!Y13</f>
        <v>12.002391000694107</v>
      </c>
      <c r="Z12" s="108">
        <f>'1 Utsläpp'!Z13/'7 Syss'!Z13</f>
        <v>11.017902022726185</v>
      </c>
      <c r="AA12" s="108">
        <f>'1 Utsläpp'!AA13/'7 Syss'!AA13</f>
        <v>12.037933776588472</v>
      </c>
      <c r="AB12" s="108">
        <f>'1 Utsläpp'!AB13/'7 Syss'!AB13</f>
        <v>12.294202373701781</v>
      </c>
      <c r="AC12" s="108">
        <f>'1 Utsläpp'!AC13/'7 Syss'!AC13</f>
        <v>12.241444929622817</v>
      </c>
      <c r="AD12" s="108">
        <f>'1 Utsläpp'!AD13/'7 Syss'!AD13</f>
        <v>10.837315293153868</v>
      </c>
      <c r="AE12" s="108">
        <f>'1 Utsläpp'!AE13/'7 Syss'!AE13</f>
        <v>12.228206246362353</v>
      </c>
      <c r="AF12" s="108">
        <f>'1 Utsläpp'!AF13/'7 Syss'!AF13</f>
        <v>13.247727452868132</v>
      </c>
      <c r="AG12" s="108">
        <f>'1 Utsläpp'!AG13/'7 Syss'!AG13</f>
        <v>13.404168021669461</v>
      </c>
      <c r="AH12" s="108">
        <f>'1 Utsläpp'!AH13/'7 Syss'!AH13</f>
        <v>11.817170310594252</v>
      </c>
      <c r="AI12" s="108">
        <f>'1 Utsläpp'!AI13/'7 Syss'!AI13</f>
        <v>12.184624858209165</v>
      </c>
      <c r="AJ12" s="108">
        <f>'1 Utsläpp'!AJ13/'7 Syss'!AJ13</f>
        <v>13.019568215177143</v>
      </c>
      <c r="AK12" s="108">
        <f>'1 Utsläpp'!AK13/'7 Syss'!AK13</f>
        <v>12.935135217339218</v>
      </c>
      <c r="AL12" s="108">
        <f>'1 Utsläpp'!AL13/'7 Syss'!AL13</f>
        <v>12.659717212796277</v>
      </c>
      <c r="AM12" s="108">
        <f>'1 Utsläpp'!AM13/'7 Syss'!AM13</f>
        <v>13.417887591525963</v>
      </c>
      <c r="AN12" s="108">
        <f>'1 Utsläpp'!AN13/'7 Syss'!AN13</f>
        <v>12.680146819868106</v>
      </c>
      <c r="AO12" s="108">
        <f>'1 Utsläpp'!AO13/'7 Syss'!AO13</f>
        <v>12.302988842921588</v>
      </c>
      <c r="AP12" s="108">
        <f>'1 Utsläpp'!AP13/'7 Syss'!AP13</f>
        <v>11.574912912102876</v>
      </c>
      <c r="AQ12" s="108">
        <f>'1 Utsläpp'!AQ13/'7 Syss'!AQ13</f>
        <v>12.843423126211514</v>
      </c>
      <c r="AR12" s="108">
        <f>'1 Utsläpp'!AR13/'7 Syss'!AR13</f>
        <v>11.921749091154803</v>
      </c>
      <c r="AS12" s="108">
        <f>'1 Utsläpp'!AS13/'7 Syss'!AS13</f>
        <v>12.131316078094228</v>
      </c>
      <c r="AT12" s="108">
        <f>'1 Utsläpp'!AT13/'7 Syss'!AT13</f>
        <v>10.78522081659202</v>
      </c>
      <c r="AU12" s="108">
        <f>'1 Utsläpp'!AU13/'7 Syss'!AU13</f>
        <v>11.720997737628004</v>
      </c>
      <c r="AV12" s="108">
        <f>'1 Utsläpp'!AV13/'7 Syss'!AV13</f>
        <v>15.877135074398467</v>
      </c>
      <c r="AW12" s="108">
        <f>'1 Utsläpp'!AW13/'7 Syss'!AW13</f>
        <v>15.241823690941217</v>
      </c>
      <c r="AX12" s="108">
        <f>'1 Utsläpp'!AX13/'7 Syss'!AX13</f>
        <v>14.215675533836142</v>
      </c>
      <c r="AY12" s="108">
        <f>'1 Utsläpp'!AY13/'7 Syss'!AY13</f>
        <v>13.364466215551385</v>
      </c>
      <c r="AZ12" s="108">
        <f>'1 Utsläpp'!AZ13/'7 Syss'!AZ13</f>
        <v>12.348176176125156</v>
      </c>
      <c r="BA12" s="108">
        <f>'1 Utsläpp'!BA13/'7 Syss'!BA13</f>
        <v>12.057196121385477</v>
      </c>
      <c r="BB12" s="108">
        <f>'1 Utsläpp'!BB13/'7 Syss'!BB13</f>
        <v>10.376491737039292</v>
      </c>
      <c r="BC12" s="108">
        <f>'1 Utsläpp'!BC13/'7 Syss'!BC13</f>
        <v>12.979753473734787</v>
      </c>
      <c r="BD12" s="108">
        <f>'1 Utsläpp'!BD13/'7 Syss'!BD13</f>
        <v>13.321677694446375</v>
      </c>
      <c r="BE12" s="108">
        <f>'1 Utsläpp'!BE13/'7 Syss'!BE13</f>
        <v>13.195634235217591</v>
      </c>
      <c r="BF12" s="108">
        <f>'1 Utsläpp'!BF13/'7 Syss'!BF13</f>
        <v>11.639636844130141</v>
      </c>
      <c r="BG12" s="108">
        <f>'1 Utsläpp'!BG13/'7 Syss'!BG13</f>
        <v>13.380865151352758</v>
      </c>
      <c r="BH12" s="108">
        <f>'1 Utsläpp'!BH13/'7 Syss'!BH13</f>
        <v>13.863206356001351</v>
      </c>
      <c r="BI12" s="108">
        <f>'1 Utsläpp'!BI13/'7 Syss'!BI13</f>
        <v>13.658991216294909</v>
      </c>
      <c r="BJ12" s="108">
        <f>'1 Utsläpp'!BJ13/'7 Syss'!BJ13</f>
        <v>12.860535957700995</v>
      </c>
      <c r="BK12" s="108">
        <f>'1 Utsläpp'!BK13/'7 Syss'!BK13</f>
        <v>11.958875619833607</v>
      </c>
      <c r="BL12" s="108">
        <f>'1 Utsläpp'!BL13/'7 Syss'!BL13</f>
        <v>12.790167128885345</v>
      </c>
      <c r="BM12" s="108">
        <f>'1 Utsläpp'!BM13/'7 Syss'!BM13</f>
        <v>12.390203791300916</v>
      </c>
      <c r="BN12" s="108">
        <f>'1 Utsläpp'!BN13/'7 Syss'!BN13</f>
        <v>11.641702281643383</v>
      </c>
      <c r="BO12" s="108">
        <f>'1 Utsläpp'!BO13/'7 Syss'!BO13</f>
        <v>12.439491651519015</v>
      </c>
      <c r="BP12" s="108">
        <f>'1 Utsläpp'!BP13/'7 Syss'!BP13</f>
        <v>12.163341430804985</v>
      </c>
      <c r="BQ12" s="108">
        <f>'1 Utsläpp'!BQ13/'7 Syss'!BQ13</f>
        <v>11.780989654989835</v>
      </c>
      <c r="BR12" s="108">
        <f>'1 Utsläpp'!BR13/'7 Syss'!BR13</f>
        <v>11.560491370981607</v>
      </c>
    </row>
    <row r="13" spans="1:70" s="57" customFormat="1" x14ac:dyDescent="0.2">
      <c r="A13" s="57">
        <v>9</v>
      </c>
      <c r="B13" s="57" t="s">
        <v>143</v>
      </c>
      <c r="C13" s="57" t="s">
        <v>4</v>
      </c>
      <c r="D13" s="108">
        <f>'1 Utsläpp'!D14/'7 Syss'!D14</f>
        <v>0.27057948803288201</v>
      </c>
      <c r="E13" s="108">
        <f>'1 Utsläpp'!E14/'7 Syss'!E14</f>
        <v>0.26615629673290403</v>
      </c>
      <c r="F13" s="108">
        <f>'1 Utsläpp'!F14/'7 Syss'!F14</f>
        <v>0.25290379846197769</v>
      </c>
      <c r="G13" s="108">
        <f>'1 Utsläpp'!G14/'7 Syss'!G14</f>
        <v>0.30947983179658345</v>
      </c>
      <c r="H13" s="108">
        <f>'1 Utsläpp'!H14/'7 Syss'!H14</f>
        <v>0.20648243697070381</v>
      </c>
      <c r="I13" s="108">
        <f>'1 Utsläpp'!I14/'7 Syss'!I14</f>
        <v>0.21580934375059732</v>
      </c>
      <c r="J13" s="108">
        <f>'1 Utsläpp'!J14/'7 Syss'!J14</f>
        <v>0.20665565666548627</v>
      </c>
      <c r="K13" s="108">
        <f>'1 Utsläpp'!K14/'7 Syss'!K14</f>
        <v>0.21625379671204009</v>
      </c>
      <c r="L13" s="108">
        <f>'1 Utsläpp'!L14/'7 Syss'!L14</f>
        <v>0.20906390222623281</v>
      </c>
      <c r="M13" s="108">
        <f>'1 Utsläpp'!M14/'7 Syss'!M14</f>
        <v>0.21259922836158571</v>
      </c>
      <c r="N13" s="108">
        <f>'1 Utsläpp'!N14/'7 Syss'!N14</f>
        <v>0.20533089733794246</v>
      </c>
      <c r="O13" s="108">
        <f>'1 Utsläpp'!O14/'7 Syss'!O14</f>
        <v>0.2266844326974887</v>
      </c>
      <c r="P13" s="108">
        <f>'1 Utsläpp'!P14/'7 Syss'!P14</f>
        <v>0.19756248348695499</v>
      </c>
      <c r="Q13" s="108">
        <f>'1 Utsläpp'!Q14/'7 Syss'!Q14</f>
        <v>0.20550641518092458</v>
      </c>
      <c r="R13" s="108">
        <f>'1 Utsläpp'!R14/'7 Syss'!R14</f>
        <v>0.19806202182383881</v>
      </c>
      <c r="S13" s="108">
        <f>'1 Utsläpp'!S14/'7 Syss'!S14</f>
        <v>0.20527401777565957</v>
      </c>
      <c r="T13" s="108">
        <f>'1 Utsläpp'!T14/'7 Syss'!T14</f>
        <v>0.19693472334390416</v>
      </c>
      <c r="U13" s="108">
        <f>'1 Utsläpp'!U14/'7 Syss'!U14</f>
        <v>0.18815381197951314</v>
      </c>
      <c r="V13" s="108">
        <f>'1 Utsläpp'!V14/'7 Syss'!V14</f>
        <v>0.17937733514571827</v>
      </c>
      <c r="W13" s="108">
        <f>'1 Utsläpp'!W14/'7 Syss'!W14</f>
        <v>0.20323027535189087</v>
      </c>
      <c r="X13" s="108">
        <f>'1 Utsläpp'!X14/'7 Syss'!X14</f>
        <v>0.16429262436399061</v>
      </c>
      <c r="Y13" s="108">
        <f>'1 Utsläpp'!Y14/'7 Syss'!Y14</f>
        <v>0.16518027274097158</v>
      </c>
      <c r="Z13" s="108">
        <f>'1 Utsläpp'!Z14/'7 Syss'!Z14</f>
        <v>0.1633191771589543</v>
      </c>
      <c r="AA13" s="108">
        <f>'1 Utsläpp'!AA14/'7 Syss'!AA14</f>
        <v>0.17327799803677638</v>
      </c>
      <c r="AB13" s="108">
        <f>'1 Utsläpp'!AB14/'7 Syss'!AB14</f>
        <v>0.14837052801127235</v>
      </c>
      <c r="AC13" s="108">
        <f>'1 Utsläpp'!AC14/'7 Syss'!AC14</f>
        <v>0.14387783389363701</v>
      </c>
      <c r="AD13" s="108">
        <f>'1 Utsläpp'!AD14/'7 Syss'!AD14</f>
        <v>0.14027668967043372</v>
      </c>
      <c r="AE13" s="108">
        <f>'1 Utsläpp'!AE14/'7 Syss'!AE14</f>
        <v>0.14981058634094049</v>
      </c>
      <c r="AF13" s="108">
        <f>'1 Utsläpp'!AF14/'7 Syss'!AF14</f>
        <v>0.16421974449464663</v>
      </c>
      <c r="AG13" s="108">
        <f>'1 Utsläpp'!AG14/'7 Syss'!AG14</f>
        <v>0.15651538402940959</v>
      </c>
      <c r="AH13" s="108">
        <f>'1 Utsläpp'!AH14/'7 Syss'!AH14</f>
        <v>0.16025094026457512</v>
      </c>
      <c r="AI13" s="108">
        <f>'1 Utsläpp'!AI14/'7 Syss'!AI14</f>
        <v>0.1757986010925712</v>
      </c>
      <c r="AJ13" s="108">
        <f>'1 Utsläpp'!AJ14/'7 Syss'!AJ14</f>
        <v>0.17110649878421735</v>
      </c>
      <c r="AK13" s="108">
        <f>'1 Utsläpp'!AK14/'7 Syss'!AK14</f>
        <v>0.17133458789549885</v>
      </c>
      <c r="AL13" s="108">
        <f>'1 Utsläpp'!AL14/'7 Syss'!AL14</f>
        <v>0.1748807192883827</v>
      </c>
      <c r="AM13" s="108">
        <f>'1 Utsläpp'!AM14/'7 Syss'!AM14</f>
        <v>0.19146860862893456</v>
      </c>
      <c r="AN13" s="108">
        <f>'1 Utsläpp'!AN14/'7 Syss'!AN14</f>
        <v>0.1621112684712924</v>
      </c>
      <c r="AO13" s="108">
        <f>'1 Utsläpp'!AO14/'7 Syss'!AO14</f>
        <v>0.15988318686100536</v>
      </c>
      <c r="AP13" s="108">
        <f>'1 Utsläpp'!AP14/'7 Syss'!AP14</f>
        <v>0.16233701586688226</v>
      </c>
      <c r="AQ13" s="108">
        <f>'1 Utsläpp'!AQ14/'7 Syss'!AQ14</f>
        <v>0.16969928787896063</v>
      </c>
      <c r="AR13" s="108">
        <f>'1 Utsläpp'!AR14/'7 Syss'!AR14</f>
        <v>0.13107769274712835</v>
      </c>
      <c r="AS13" s="108">
        <f>'1 Utsläpp'!AS14/'7 Syss'!AS14</f>
        <v>0.14430841371133299</v>
      </c>
      <c r="AT13" s="108">
        <f>'1 Utsläpp'!AT14/'7 Syss'!AT14</f>
        <v>0.14973563613665167</v>
      </c>
      <c r="AU13" s="108">
        <f>'1 Utsläpp'!AU14/'7 Syss'!AU14</f>
        <v>0.14814023282176741</v>
      </c>
      <c r="AV13" s="108">
        <f>'1 Utsläpp'!AV14/'7 Syss'!AV14</f>
        <v>0.11774322278965332</v>
      </c>
      <c r="AW13" s="108">
        <f>'1 Utsläpp'!AW14/'7 Syss'!AW14</f>
        <v>0.12651273182409004</v>
      </c>
      <c r="AX13" s="108">
        <f>'1 Utsläpp'!AX14/'7 Syss'!AX14</f>
        <v>0.12868666952951535</v>
      </c>
      <c r="AY13" s="108">
        <f>'1 Utsläpp'!AY14/'7 Syss'!AY14</f>
        <v>0.12575122907546818</v>
      </c>
      <c r="AZ13" s="108">
        <f>'1 Utsläpp'!AZ14/'7 Syss'!AZ14</f>
        <v>0.12123477506757385</v>
      </c>
      <c r="BA13" s="108">
        <f>'1 Utsläpp'!BA14/'7 Syss'!BA14</f>
        <v>0.12049348347769076</v>
      </c>
      <c r="BB13" s="108">
        <f>'1 Utsläpp'!BB14/'7 Syss'!BB14</f>
        <v>0.12833463033195938</v>
      </c>
      <c r="BC13" s="108">
        <f>'1 Utsläpp'!BC14/'7 Syss'!BC14</f>
        <v>0.13011166871176549</v>
      </c>
      <c r="BD13" s="108">
        <f>'1 Utsläpp'!BD14/'7 Syss'!BD14</f>
        <v>0.11186532475568876</v>
      </c>
      <c r="BE13" s="108">
        <f>'1 Utsläpp'!BE14/'7 Syss'!BE14</f>
        <v>0.12744361447116223</v>
      </c>
      <c r="BF13" s="108">
        <f>'1 Utsläpp'!BF14/'7 Syss'!BF14</f>
        <v>0.12392223884535794</v>
      </c>
      <c r="BG13" s="108">
        <f>'1 Utsläpp'!BG14/'7 Syss'!BG14</f>
        <v>0.12002001570487424</v>
      </c>
      <c r="BH13" s="108">
        <f>'1 Utsläpp'!BH14/'7 Syss'!BH14</f>
        <v>0.1112297107370445</v>
      </c>
      <c r="BI13" s="108">
        <f>'1 Utsläpp'!BI14/'7 Syss'!BI14</f>
        <v>0.10917456543873633</v>
      </c>
      <c r="BJ13" s="108">
        <f>'1 Utsläpp'!BJ14/'7 Syss'!BJ14</f>
        <v>0.11008192423604397</v>
      </c>
      <c r="BK13" s="108">
        <f>'1 Utsläpp'!BK14/'7 Syss'!BK14</f>
        <v>0.11379587617777143</v>
      </c>
      <c r="BL13" s="108">
        <f>'1 Utsläpp'!BL14/'7 Syss'!BL14</f>
        <v>0.10401905848555265</v>
      </c>
      <c r="BM13" s="108">
        <f>'1 Utsläpp'!BM14/'7 Syss'!BM14</f>
        <v>0.10348967269501327</v>
      </c>
      <c r="BN13" s="108">
        <f>'1 Utsläpp'!BN14/'7 Syss'!BN14</f>
        <v>0.10173850330663289</v>
      </c>
      <c r="BO13" s="108">
        <f>'1 Utsläpp'!BO14/'7 Syss'!BO14</f>
        <v>0.10461865147333813</v>
      </c>
      <c r="BP13" s="108">
        <f>'1 Utsläpp'!BP14/'7 Syss'!BP14</f>
        <v>0.12635595640589906</v>
      </c>
      <c r="BQ13" s="108">
        <f>'1 Utsläpp'!BQ14/'7 Syss'!BQ14</f>
        <v>0.12674044014787728</v>
      </c>
      <c r="BR13" s="108">
        <f>'1 Utsläpp'!BR14/'7 Syss'!BR14</f>
        <v>0.12740728700911902</v>
      </c>
    </row>
    <row r="14" spans="1:70" s="57" customFormat="1" x14ac:dyDescent="0.2">
      <c r="A14" s="57">
        <v>10</v>
      </c>
      <c r="B14" s="57" t="s">
        <v>144</v>
      </c>
      <c r="C14" s="57" t="s">
        <v>5</v>
      </c>
      <c r="D14" s="108">
        <f>'1 Utsläpp'!D15/'7 Syss'!D15</f>
        <v>0.47621070218152961</v>
      </c>
      <c r="E14" s="108">
        <f>'1 Utsläpp'!E15/'7 Syss'!E15</f>
        <v>0.39232358938667156</v>
      </c>
      <c r="F14" s="108">
        <f>'1 Utsläpp'!F15/'7 Syss'!F15</f>
        <v>0.39223951762782683</v>
      </c>
      <c r="G14" s="108">
        <f>'1 Utsläpp'!G15/'7 Syss'!G15</f>
        <v>0.50253670153995822</v>
      </c>
      <c r="H14" s="108">
        <f>'1 Utsläpp'!H15/'7 Syss'!H15</f>
        <v>0.62228024283191186</v>
      </c>
      <c r="I14" s="108">
        <f>'1 Utsläpp'!I15/'7 Syss'!I15</f>
        <v>0.54711092805437345</v>
      </c>
      <c r="J14" s="108">
        <f>'1 Utsläpp'!J15/'7 Syss'!J15</f>
        <v>0.52568690526485717</v>
      </c>
      <c r="K14" s="108">
        <f>'1 Utsläpp'!K15/'7 Syss'!K15</f>
        <v>0.67815585074176798</v>
      </c>
      <c r="L14" s="108">
        <f>'1 Utsläpp'!L15/'7 Syss'!L15</f>
        <v>0.89735790431831419</v>
      </c>
      <c r="M14" s="108">
        <f>'1 Utsläpp'!M15/'7 Syss'!M15</f>
        <v>0.41727616832596326</v>
      </c>
      <c r="N14" s="108">
        <f>'1 Utsläpp'!N15/'7 Syss'!N15</f>
        <v>0.45804164036244754</v>
      </c>
      <c r="O14" s="108">
        <f>'1 Utsläpp'!O15/'7 Syss'!O15</f>
        <v>0.79181456224691737</v>
      </c>
      <c r="P14" s="108">
        <f>'1 Utsläpp'!P15/'7 Syss'!P15</f>
        <v>0.65721685317373824</v>
      </c>
      <c r="Q14" s="108">
        <f>'1 Utsläpp'!Q15/'7 Syss'!Q15</f>
        <v>0.33033495606022756</v>
      </c>
      <c r="R14" s="108">
        <f>'1 Utsläpp'!R15/'7 Syss'!R15</f>
        <v>0.2975297510810111</v>
      </c>
      <c r="S14" s="108">
        <f>'1 Utsläpp'!S15/'7 Syss'!S15</f>
        <v>0.35614786747212995</v>
      </c>
      <c r="T14" s="108">
        <f>'1 Utsläpp'!T15/'7 Syss'!T15</f>
        <v>0.38938509472464067</v>
      </c>
      <c r="U14" s="108">
        <f>'1 Utsläpp'!U15/'7 Syss'!U15</f>
        <v>0.33750809261786602</v>
      </c>
      <c r="V14" s="108">
        <f>'1 Utsläpp'!V15/'7 Syss'!V15</f>
        <v>0.29337442800996388</v>
      </c>
      <c r="W14" s="108">
        <f>'1 Utsläpp'!W15/'7 Syss'!W15</f>
        <v>0.38991330730412038</v>
      </c>
      <c r="X14" s="108">
        <f>'1 Utsläpp'!X15/'7 Syss'!X15</f>
        <v>0.42213948687409664</v>
      </c>
      <c r="Y14" s="108">
        <f>'1 Utsläpp'!Y15/'7 Syss'!Y15</f>
        <v>0.35033937551802313</v>
      </c>
      <c r="Z14" s="108">
        <f>'1 Utsläpp'!Z15/'7 Syss'!Z15</f>
        <v>0.30798773775066557</v>
      </c>
      <c r="AA14" s="108">
        <f>'1 Utsläpp'!AA15/'7 Syss'!AA15</f>
        <v>0.3558209416893553</v>
      </c>
      <c r="AB14" s="108">
        <f>'1 Utsläpp'!AB15/'7 Syss'!AB15</f>
        <v>0.32362170697753501</v>
      </c>
      <c r="AC14" s="108">
        <f>'1 Utsläpp'!AC15/'7 Syss'!AC15</f>
        <v>0.29580322576441914</v>
      </c>
      <c r="AD14" s="108">
        <f>'1 Utsläpp'!AD15/'7 Syss'!AD15</f>
        <v>0.26571442899838693</v>
      </c>
      <c r="AE14" s="108">
        <f>'1 Utsläpp'!AE15/'7 Syss'!AE15</f>
        <v>0.37198389792497649</v>
      </c>
      <c r="AF14" s="108">
        <f>'1 Utsläpp'!AF15/'7 Syss'!AF15</f>
        <v>0.37339110604012732</v>
      </c>
      <c r="AG14" s="108">
        <f>'1 Utsläpp'!AG15/'7 Syss'!AG15</f>
        <v>0.36149063754572036</v>
      </c>
      <c r="AH14" s="108">
        <f>'1 Utsläpp'!AH15/'7 Syss'!AH15</f>
        <v>0.33324509638867689</v>
      </c>
      <c r="AI14" s="108">
        <f>'1 Utsläpp'!AI15/'7 Syss'!AI15</f>
        <v>0.37354478624719639</v>
      </c>
      <c r="AJ14" s="108">
        <f>'1 Utsläpp'!AJ15/'7 Syss'!AJ15</f>
        <v>0.48021824825556281</v>
      </c>
      <c r="AK14" s="108">
        <f>'1 Utsläpp'!AK15/'7 Syss'!AK15</f>
        <v>0.3918117856845213</v>
      </c>
      <c r="AL14" s="108">
        <f>'1 Utsläpp'!AL15/'7 Syss'!AL15</f>
        <v>0.34774046267909237</v>
      </c>
      <c r="AM14" s="108">
        <f>'1 Utsläpp'!AM15/'7 Syss'!AM15</f>
        <v>0.42902917326371787</v>
      </c>
      <c r="AN14" s="108">
        <f>'1 Utsläpp'!AN15/'7 Syss'!AN15</f>
        <v>0.32368349147225733</v>
      </c>
      <c r="AO14" s="108">
        <f>'1 Utsläpp'!AO15/'7 Syss'!AO15</f>
        <v>0.34337358838093762</v>
      </c>
      <c r="AP14" s="108">
        <f>'1 Utsläpp'!AP15/'7 Syss'!AP15</f>
        <v>0.32279166692873246</v>
      </c>
      <c r="AQ14" s="108">
        <f>'1 Utsläpp'!AQ15/'7 Syss'!AQ15</f>
        <v>0.34401478243900868</v>
      </c>
      <c r="AR14" s="108">
        <f>'1 Utsläpp'!AR15/'7 Syss'!AR15</f>
        <v>0.29787826741044571</v>
      </c>
      <c r="AS14" s="108">
        <f>'1 Utsläpp'!AS15/'7 Syss'!AS15</f>
        <v>0.30772292831585424</v>
      </c>
      <c r="AT14" s="108">
        <f>'1 Utsläpp'!AT15/'7 Syss'!AT15</f>
        <v>0.30613581518183786</v>
      </c>
      <c r="AU14" s="108">
        <f>'1 Utsläpp'!AU15/'7 Syss'!AU15</f>
        <v>0.3186569888744395</v>
      </c>
      <c r="AV14" s="108">
        <f>'1 Utsläpp'!AV15/'7 Syss'!AV15</f>
        <v>0.29666683050393144</v>
      </c>
      <c r="AW14" s="108">
        <f>'1 Utsläpp'!AW15/'7 Syss'!AW15</f>
        <v>0.27828501886477169</v>
      </c>
      <c r="AX14" s="108">
        <f>'1 Utsläpp'!AX15/'7 Syss'!AX15</f>
        <v>0.27501911711694776</v>
      </c>
      <c r="AY14" s="108">
        <f>'1 Utsläpp'!AY15/'7 Syss'!AY15</f>
        <v>0.2991950378817575</v>
      </c>
      <c r="AZ14" s="108">
        <f>'1 Utsläpp'!AZ15/'7 Syss'!AZ15</f>
        <v>0.22284715438549771</v>
      </c>
      <c r="BA14" s="108">
        <f>'1 Utsläpp'!BA15/'7 Syss'!BA15</f>
        <v>0.21690806407290047</v>
      </c>
      <c r="BB14" s="108">
        <f>'1 Utsläpp'!BB15/'7 Syss'!BB15</f>
        <v>0.21384658305057544</v>
      </c>
      <c r="BC14" s="108">
        <f>'1 Utsläpp'!BC15/'7 Syss'!BC15</f>
        <v>0.22818195184134726</v>
      </c>
      <c r="BD14" s="108">
        <f>'1 Utsläpp'!BD15/'7 Syss'!BD15</f>
        <v>0.23174157798923167</v>
      </c>
      <c r="BE14" s="108">
        <f>'1 Utsläpp'!BE15/'7 Syss'!BE15</f>
        <v>0.24236971212265088</v>
      </c>
      <c r="BF14" s="108">
        <f>'1 Utsläpp'!BF15/'7 Syss'!BF15</f>
        <v>0.22405056927100681</v>
      </c>
      <c r="BG14" s="108">
        <f>'1 Utsläpp'!BG15/'7 Syss'!BG15</f>
        <v>0.23081911992750687</v>
      </c>
      <c r="BH14" s="108">
        <f>'1 Utsläpp'!BH15/'7 Syss'!BH15</f>
        <v>0.21264679275994286</v>
      </c>
      <c r="BI14" s="108">
        <f>'1 Utsläpp'!BI15/'7 Syss'!BI15</f>
        <v>0.19278903804743389</v>
      </c>
      <c r="BJ14" s="108">
        <f>'1 Utsläpp'!BJ15/'7 Syss'!BJ15</f>
        <v>0.18581203635020391</v>
      </c>
      <c r="BK14" s="108">
        <f>'1 Utsläpp'!BK15/'7 Syss'!BK15</f>
        <v>0.20035731021101405</v>
      </c>
      <c r="BL14" s="108">
        <f>'1 Utsläpp'!BL15/'7 Syss'!BL15</f>
        <v>0.20190161184617222</v>
      </c>
      <c r="BM14" s="108">
        <f>'1 Utsläpp'!BM15/'7 Syss'!BM15</f>
        <v>0.24528019611550039</v>
      </c>
      <c r="BN14" s="108">
        <f>'1 Utsläpp'!BN15/'7 Syss'!BN15</f>
        <v>0.20833161592088228</v>
      </c>
      <c r="BO14" s="108">
        <f>'1 Utsläpp'!BO15/'7 Syss'!BO15</f>
        <v>0.2558691928379751</v>
      </c>
      <c r="BP14" s="108">
        <f>'1 Utsläpp'!BP15/'7 Syss'!BP15</f>
        <v>1.1887454700320723</v>
      </c>
      <c r="BQ14" s="108">
        <f>'1 Utsläpp'!BQ15/'7 Syss'!BQ15</f>
        <v>0.18018016573025528</v>
      </c>
      <c r="BR14" s="108">
        <f>'1 Utsläpp'!BR15/'7 Syss'!BR15</f>
        <v>0.16953620229198599</v>
      </c>
    </row>
    <row r="15" spans="1:70" s="57" customFormat="1" x14ac:dyDescent="0.2">
      <c r="A15" s="57">
        <v>11</v>
      </c>
      <c r="B15" s="57" t="s">
        <v>145</v>
      </c>
      <c r="C15" s="57" t="s">
        <v>6</v>
      </c>
      <c r="D15" s="108">
        <f>'1 Utsläpp'!D16/'7 Syss'!D16</f>
        <v>0.65372336204081394</v>
      </c>
      <c r="E15" s="108">
        <f>'1 Utsläpp'!E16/'7 Syss'!E16</f>
        <v>0.53013080400125911</v>
      </c>
      <c r="F15" s="108">
        <f>'1 Utsläpp'!F16/'7 Syss'!F16</f>
        <v>0.44611067420218314</v>
      </c>
      <c r="G15" s="108">
        <f>'1 Utsläpp'!G16/'7 Syss'!G16</f>
        <v>0.61471880273306334</v>
      </c>
      <c r="H15" s="108">
        <f>'1 Utsläpp'!H16/'7 Syss'!H16</f>
        <v>0.52774729048619506</v>
      </c>
      <c r="I15" s="108">
        <f>'1 Utsläpp'!I16/'7 Syss'!I16</f>
        <v>0.50212425107549408</v>
      </c>
      <c r="J15" s="108">
        <f>'1 Utsläpp'!J16/'7 Syss'!J16</f>
        <v>0.43086518246847577</v>
      </c>
      <c r="K15" s="108">
        <f>'1 Utsläpp'!K16/'7 Syss'!K16</f>
        <v>0.53819887726557947</v>
      </c>
      <c r="L15" s="108">
        <f>'1 Utsläpp'!L16/'7 Syss'!L16</f>
        <v>0.60967411007477457</v>
      </c>
      <c r="M15" s="108">
        <f>'1 Utsläpp'!M16/'7 Syss'!M16</f>
        <v>0.52588511131500693</v>
      </c>
      <c r="N15" s="108">
        <f>'1 Utsläpp'!N16/'7 Syss'!N16</f>
        <v>0.46106520548948149</v>
      </c>
      <c r="O15" s="108">
        <f>'1 Utsläpp'!O16/'7 Syss'!O16</f>
        <v>0.60011337447871294</v>
      </c>
      <c r="P15" s="108">
        <f>'1 Utsläpp'!P16/'7 Syss'!P16</f>
        <v>0.49271518455963248</v>
      </c>
      <c r="Q15" s="108">
        <f>'1 Utsläpp'!Q16/'7 Syss'!Q16</f>
        <v>0.45946920571781402</v>
      </c>
      <c r="R15" s="108">
        <f>'1 Utsläpp'!R16/'7 Syss'!R16</f>
        <v>0.38542674067118748</v>
      </c>
      <c r="S15" s="108">
        <f>'1 Utsläpp'!S16/'7 Syss'!S16</f>
        <v>0.48536466924892446</v>
      </c>
      <c r="T15" s="108">
        <f>'1 Utsläpp'!T16/'7 Syss'!T16</f>
        <v>0.49724429072867371</v>
      </c>
      <c r="U15" s="108">
        <f>'1 Utsläpp'!U16/'7 Syss'!U16</f>
        <v>0.44900647188722148</v>
      </c>
      <c r="V15" s="108">
        <f>'1 Utsläpp'!V16/'7 Syss'!V16</f>
        <v>0.39138649165459105</v>
      </c>
      <c r="W15" s="108">
        <f>'1 Utsläpp'!W16/'7 Syss'!W16</f>
        <v>0.48606323596063189</v>
      </c>
      <c r="X15" s="108">
        <f>'1 Utsläpp'!X16/'7 Syss'!X16</f>
        <v>0.48321086610622943</v>
      </c>
      <c r="Y15" s="108">
        <f>'1 Utsläpp'!Y16/'7 Syss'!Y16</f>
        <v>0.44699438256955815</v>
      </c>
      <c r="Z15" s="108">
        <f>'1 Utsläpp'!Z16/'7 Syss'!Z16</f>
        <v>0.40890533950353897</v>
      </c>
      <c r="AA15" s="108">
        <f>'1 Utsläpp'!AA16/'7 Syss'!AA16</f>
        <v>0.45457581910923406</v>
      </c>
      <c r="AB15" s="108">
        <f>'1 Utsläpp'!AB16/'7 Syss'!AB16</f>
        <v>0.55389113778822929</v>
      </c>
      <c r="AC15" s="108">
        <f>'1 Utsläpp'!AC16/'7 Syss'!AC16</f>
        <v>0.49686021986966855</v>
      </c>
      <c r="AD15" s="108">
        <f>'1 Utsläpp'!AD16/'7 Syss'!AD16</f>
        <v>0.45287885279551704</v>
      </c>
      <c r="AE15" s="108">
        <f>'1 Utsläpp'!AE16/'7 Syss'!AE16</f>
        <v>0.50348222947946708</v>
      </c>
      <c r="AF15" s="108">
        <f>'1 Utsläpp'!AF16/'7 Syss'!AF16</f>
        <v>0.57494859106959251</v>
      </c>
      <c r="AG15" s="108">
        <f>'1 Utsläpp'!AG16/'7 Syss'!AG16</f>
        <v>0.53745211637271462</v>
      </c>
      <c r="AH15" s="108">
        <f>'1 Utsläpp'!AH16/'7 Syss'!AH16</f>
        <v>0.47028971097690353</v>
      </c>
      <c r="AI15" s="108">
        <f>'1 Utsläpp'!AI16/'7 Syss'!AI16</f>
        <v>0.50871687953523925</v>
      </c>
      <c r="AJ15" s="108">
        <f>'1 Utsläpp'!AJ16/'7 Syss'!AJ16</f>
        <v>0.54500305100176671</v>
      </c>
      <c r="AK15" s="108">
        <f>'1 Utsläpp'!AK16/'7 Syss'!AK16</f>
        <v>0.53510071639062018</v>
      </c>
      <c r="AL15" s="108">
        <f>'1 Utsläpp'!AL16/'7 Syss'!AL16</f>
        <v>0.52988722352048478</v>
      </c>
      <c r="AM15" s="108">
        <f>'1 Utsläpp'!AM16/'7 Syss'!AM16</f>
        <v>0.57964497196614617</v>
      </c>
      <c r="AN15" s="108">
        <f>'1 Utsläpp'!AN16/'7 Syss'!AN16</f>
        <v>0.5275207159951103</v>
      </c>
      <c r="AO15" s="108">
        <f>'1 Utsläpp'!AO16/'7 Syss'!AO16</f>
        <v>0.50061746311046673</v>
      </c>
      <c r="AP15" s="108">
        <f>'1 Utsläpp'!AP16/'7 Syss'!AP16</f>
        <v>0.50570250265992767</v>
      </c>
      <c r="AQ15" s="108">
        <f>'1 Utsläpp'!AQ16/'7 Syss'!AQ16</f>
        <v>0.53002135850585286</v>
      </c>
      <c r="AR15" s="108">
        <f>'1 Utsläpp'!AR16/'7 Syss'!AR16</f>
        <v>0.4904334682103923</v>
      </c>
      <c r="AS15" s="108">
        <f>'1 Utsläpp'!AS16/'7 Syss'!AS16</f>
        <v>0.48152740396015342</v>
      </c>
      <c r="AT15" s="108">
        <f>'1 Utsläpp'!AT16/'7 Syss'!AT16</f>
        <v>0.41686842281070774</v>
      </c>
      <c r="AU15" s="108">
        <f>'1 Utsläpp'!AU16/'7 Syss'!AU16</f>
        <v>0.48467844456215414</v>
      </c>
      <c r="AV15" s="108">
        <f>'1 Utsläpp'!AV16/'7 Syss'!AV16</f>
        <v>0.49059214243666344</v>
      </c>
      <c r="AW15" s="108">
        <f>'1 Utsläpp'!AW16/'7 Syss'!AW16</f>
        <v>0.40790333253859007</v>
      </c>
      <c r="AX15" s="108">
        <f>'1 Utsläpp'!AX16/'7 Syss'!AX16</f>
        <v>0.36679080783288215</v>
      </c>
      <c r="AY15" s="108">
        <f>'1 Utsläpp'!AY16/'7 Syss'!AY16</f>
        <v>0.38314415420369519</v>
      </c>
      <c r="AZ15" s="108">
        <f>'1 Utsläpp'!AZ16/'7 Syss'!AZ16</f>
        <v>0.42073727906428354</v>
      </c>
      <c r="BA15" s="108">
        <f>'1 Utsläpp'!BA16/'7 Syss'!BA16</f>
        <v>0.31735388584441543</v>
      </c>
      <c r="BB15" s="108">
        <f>'1 Utsläpp'!BB16/'7 Syss'!BB16</f>
        <v>0.33465331620557948</v>
      </c>
      <c r="BC15" s="108">
        <f>'1 Utsläpp'!BC16/'7 Syss'!BC16</f>
        <v>0.34364018536747198</v>
      </c>
      <c r="BD15" s="108">
        <f>'1 Utsläpp'!BD16/'7 Syss'!BD16</f>
        <v>0.40119655773120616</v>
      </c>
      <c r="BE15" s="108">
        <f>'1 Utsläpp'!BE16/'7 Syss'!BE16</f>
        <v>0.42439621841105107</v>
      </c>
      <c r="BF15" s="108">
        <f>'1 Utsläpp'!BF16/'7 Syss'!BF16</f>
        <v>0.38865472933753836</v>
      </c>
      <c r="BG15" s="108">
        <f>'1 Utsläpp'!BG16/'7 Syss'!BG16</f>
        <v>0.38963432414722377</v>
      </c>
      <c r="BH15" s="108">
        <f>'1 Utsläpp'!BH16/'7 Syss'!BH16</f>
        <v>0.35832061104669155</v>
      </c>
      <c r="BI15" s="108">
        <f>'1 Utsläpp'!BI16/'7 Syss'!BI16</f>
        <v>0.36525257879330181</v>
      </c>
      <c r="BJ15" s="108">
        <f>'1 Utsläpp'!BJ16/'7 Syss'!BJ16</f>
        <v>0.31731675081529903</v>
      </c>
      <c r="BK15" s="108">
        <f>'1 Utsläpp'!BK16/'7 Syss'!BK16</f>
        <v>0.35669455518272347</v>
      </c>
      <c r="BL15" s="108">
        <f>'1 Utsläpp'!BL16/'7 Syss'!BL16</f>
        <v>0.38644675997203604</v>
      </c>
      <c r="BM15" s="108">
        <f>'1 Utsläpp'!BM16/'7 Syss'!BM16</f>
        <v>0.32836970197640508</v>
      </c>
      <c r="BN15" s="108">
        <f>'1 Utsläpp'!BN16/'7 Syss'!BN16</f>
        <v>0.28791776658775647</v>
      </c>
      <c r="BO15" s="108">
        <f>'1 Utsläpp'!BO16/'7 Syss'!BO16</f>
        <v>0.38319713752969098</v>
      </c>
      <c r="BP15" s="108">
        <f>'1 Utsläpp'!BP16/'7 Syss'!BP16</f>
        <v>0.41269258305532613</v>
      </c>
      <c r="BQ15" s="108">
        <f>'1 Utsläpp'!BQ16/'7 Syss'!BQ16</f>
        <v>0.38370523108707155</v>
      </c>
      <c r="BR15" s="108">
        <f>'1 Utsläpp'!BR16/'7 Syss'!BR16</f>
        <v>0.35468440040495608</v>
      </c>
    </row>
    <row r="16" spans="1:70" s="57" customFormat="1" x14ac:dyDescent="0.2">
      <c r="A16" s="57">
        <v>12</v>
      </c>
      <c r="B16" s="57" t="s">
        <v>146</v>
      </c>
      <c r="C16" s="57" t="s">
        <v>7</v>
      </c>
      <c r="D16" s="108">
        <f>'1 Utsläpp'!D17/'7 Syss'!D17</f>
        <v>0.91414367476847769</v>
      </c>
      <c r="E16" s="108">
        <f>'1 Utsläpp'!E17/'7 Syss'!E17</f>
        <v>0.95276957119246442</v>
      </c>
      <c r="F16" s="108">
        <f>'1 Utsläpp'!F17/'7 Syss'!F17</f>
        <v>0.66448214705313302</v>
      </c>
      <c r="G16" s="108">
        <f>'1 Utsläpp'!G17/'7 Syss'!G17</f>
        <v>0.73965146384178704</v>
      </c>
      <c r="H16" s="108">
        <f>'1 Utsläpp'!H17/'7 Syss'!H17</f>
        <v>0.80542464481788667</v>
      </c>
      <c r="I16" s="108">
        <f>'1 Utsläpp'!I17/'7 Syss'!I17</f>
        <v>0.88855757179495753</v>
      </c>
      <c r="J16" s="108">
        <f>'1 Utsläpp'!J17/'7 Syss'!J17</f>
        <v>0.62839552774785612</v>
      </c>
      <c r="K16" s="108">
        <f>'1 Utsläpp'!K17/'7 Syss'!K17</f>
        <v>0.91884909252205682</v>
      </c>
      <c r="L16" s="108">
        <f>'1 Utsläpp'!L17/'7 Syss'!L17</f>
        <v>0.93092072656702507</v>
      </c>
      <c r="M16" s="108">
        <f>'1 Utsläpp'!M17/'7 Syss'!M17</f>
        <v>1.0319400547458124</v>
      </c>
      <c r="N16" s="108">
        <f>'1 Utsläpp'!N17/'7 Syss'!N17</f>
        <v>0.79764697924795314</v>
      </c>
      <c r="O16" s="108">
        <f>'1 Utsläpp'!O17/'7 Syss'!O17</f>
        <v>1.0352338330689499</v>
      </c>
      <c r="P16" s="108">
        <f>'1 Utsläpp'!P17/'7 Syss'!P17</f>
        <v>0.97602923994187218</v>
      </c>
      <c r="Q16" s="108">
        <f>'1 Utsläpp'!Q17/'7 Syss'!Q17</f>
        <v>0.8017484563654671</v>
      </c>
      <c r="R16" s="108">
        <f>'1 Utsläpp'!R17/'7 Syss'!R17</f>
        <v>0.63383124003044278</v>
      </c>
      <c r="S16" s="108">
        <f>'1 Utsläpp'!S17/'7 Syss'!S17</f>
        <v>0.80358675008758074</v>
      </c>
      <c r="T16" s="108">
        <f>'1 Utsläpp'!T17/'7 Syss'!T17</f>
        <v>0.91559941447939874</v>
      </c>
      <c r="U16" s="108">
        <f>'1 Utsläpp'!U17/'7 Syss'!U17</f>
        <v>0.87015742193372692</v>
      </c>
      <c r="V16" s="108">
        <f>'1 Utsläpp'!V17/'7 Syss'!V17</f>
        <v>0.68876269008224478</v>
      </c>
      <c r="W16" s="108">
        <f>'1 Utsläpp'!W17/'7 Syss'!W17</f>
        <v>0.89733082107925199</v>
      </c>
      <c r="X16" s="108">
        <f>'1 Utsläpp'!X17/'7 Syss'!X17</f>
        <v>0.8889909922130409</v>
      </c>
      <c r="Y16" s="108">
        <f>'1 Utsläpp'!Y17/'7 Syss'!Y17</f>
        <v>0.96400552165952047</v>
      </c>
      <c r="Z16" s="108">
        <f>'1 Utsläpp'!Z17/'7 Syss'!Z17</f>
        <v>0.74260097198429009</v>
      </c>
      <c r="AA16" s="108">
        <f>'1 Utsläpp'!AA17/'7 Syss'!AA17</f>
        <v>0.8736107249721129</v>
      </c>
      <c r="AB16" s="108">
        <f>'1 Utsläpp'!AB17/'7 Syss'!AB17</f>
        <v>0.67743636376057881</v>
      </c>
      <c r="AC16" s="108">
        <f>'1 Utsläpp'!AC17/'7 Syss'!AC17</f>
        <v>0.70913239812963569</v>
      </c>
      <c r="AD16" s="108">
        <f>'1 Utsläpp'!AD17/'7 Syss'!AD17</f>
        <v>0.57032120405509046</v>
      </c>
      <c r="AE16" s="108">
        <f>'1 Utsläpp'!AE17/'7 Syss'!AE17</f>
        <v>0.78393752233975833</v>
      </c>
      <c r="AF16" s="108">
        <f>'1 Utsläpp'!AF17/'7 Syss'!AF17</f>
        <v>0.74710995759757104</v>
      </c>
      <c r="AG16" s="108">
        <f>'1 Utsläpp'!AG17/'7 Syss'!AG17</f>
        <v>0.75683959422062674</v>
      </c>
      <c r="AH16" s="108">
        <f>'1 Utsläpp'!AH17/'7 Syss'!AH17</f>
        <v>0.57605281677026665</v>
      </c>
      <c r="AI16" s="108">
        <f>'1 Utsläpp'!AI17/'7 Syss'!AI17</f>
        <v>0.71284709959770143</v>
      </c>
      <c r="AJ16" s="108">
        <f>'1 Utsläpp'!AJ17/'7 Syss'!AJ17</f>
        <v>0.57975544583962624</v>
      </c>
      <c r="AK16" s="108">
        <f>'1 Utsläpp'!AK17/'7 Syss'!AK17</f>
        <v>0.62009841205860672</v>
      </c>
      <c r="AL16" s="108">
        <f>'1 Utsläpp'!AL17/'7 Syss'!AL17</f>
        <v>0.49677966604847329</v>
      </c>
      <c r="AM16" s="108">
        <f>'1 Utsläpp'!AM17/'7 Syss'!AM17</f>
        <v>0.55960987073531598</v>
      </c>
      <c r="AN16" s="108">
        <f>'1 Utsläpp'!AN17/'7 Syss'!AN17</f>
        <v>0.66136351313217467</v>
      </c>
      <c r="AO16" s="108">
        <f>'1 Utsläpp'!AO17/'7 Syss'!AO17</f>
        <v>0.65655036772168085</v>
      </c>
      <c r="AP16" s="108">
        <f>'1 Utsläpp'!AP17/'7 Syss'!AP17</f>
        <v>0.50191680878622236</v>
      </c>
      <c r="AQ16" s="108">
        <f>'1 Utsläpp'!AQ17/'7 Syss'!AQ17</f>
        <v>0.63899047340348492</v>
      </c>
      <c r="AR16" s="108">
        <f>'1 Utsläpp'!AR17/'7 Syss'!AR17</f>
        <v>0.6296799750058828</v>
      </c>
      <c r="AS16" s="108">
        <f>'1 Utsläpp'!AS17/'7 Syss'!AS17</f>
        <v>0.56475714798591903</v>
      </c>
      <c r="AT16" s="108">
        <f>'1 Utsläpp'!AT17/'7 Syss'!AT17</f>
        <v>0.51681295171714492</v>
      </c>
      <c r="AU16" s="108">
        <f>'1 Utsläpp'!AU17/'7 Syss'!AU17</f>
        <v>0.63068755866399995</v>
      </c>
      <c r="AV16" s="108">
        <f>'1 Utsläpp'!AV17/'7 Syss'!AV17</f>
        <v>0.60889587748592244</v>
      </c>
      <c r="AW16" s="108">
        <f>'1 Utsläpp'!AW17/'7 Syss'!AW17</f>
        <v>0.58696237435864329</v>
      </c>
      <c r="AX16" s="108">
        <f>'1 Utsläpp'!AX17/'7 Syss'!AX17</f>
        <v>0.51930994916078776</v>
      </c>
      <c r="AY16" s="108">
        <f>'1 Utsläpp'!AY17/'7 Syss'!AY17</f>
        <v>0.52874253168338314</v>
      </c>
      <c r="AZ16" s="108">
        <f>'1 Utsläpp'!AZ17/'7 Syss'!AZ17</f>
        <v>0.60137896124968637</v>
      </c>
      <c r="BA16" s="108">
        <f>'1 Utsläpp'!BA17/'7 Syss'!BA17</f>
        <v>0.36731518968156468</v>
      </c>
      <c r="BB16" s="108">
        <f>'1 Utsläpp'!BB17/'7 Syss'!BB17</f>
        <v>0.38232863912422343</v>
      </c>
      <c r="BC16" s="108">
        <f>'1 Utsläpp'!BC17/'7 Syss'!BC17</f>
        <v>0.5053675167331968</v>
      </c>
      <c r="BD16" s="108">
        <f>'1 Utsläpp'!BD17/'7 Syss'!BD17</f>
        <v>0.54660689262207862</v>
      </c>
      <c r="BE16" s="108">
        <f>'1 Utsläpp'!BE17/'7 Syss'!BE17</f>
        <v>0.52242432159156393</v>
      </c>
      <c r="BF16" s="108">
        <f>'1 Utsläpp'!BF17/'7 Syss'!BF17</f>
        <v>0.39010439695851229</v>
      </c>
      <c r="BG16" s="108">
        <f>'1 Utsläpp'!BG17/'7 Syss'!BG17</f>
        <v>0.51064272589206494</v>
      </c>
      <c r="BH16" s="108">
        <f>'1 Utsläpp'!BH17/'7 Syss'!BH17</f>
        <v>0.44069125134401316</v>
      </c>
      <c r="BI16" s="108">
        <f>'1 Utsläpp'!BI17/'7 Syss'!BI17</f>
        <v>0.41092513436346373</v>
      </c>
      <c r="BJ16" s="108">
        <f>'1 Utsläpp'!BJ17/'7 Syss'!BJ17</f>
        <v>0.35575550136044048</v>
      </c>
      <c r="BK16" s="108">
        <f>'1 Utsläpp'!BK17/'7 Syss'!BK17</f>
        <v>0.42190152694863042</v>
      </c>
      <c r="BL16" s="108">
        <f>'1 Utsläpp'!BL17/'7 Syss'!BL17</f>
        <v>0.37476097815718185</v>
      </c>
      <c r="BM16" s="108">
        <f>'1 Utsläpp'!BM17/'7 Syss'!BM17</f>
        <v>0.43713412703665155</v>
      </c>
      <c r="BN16" s="108">
        <f>'1 Utsläpp'!BN17/'7 Syss'!BN17</f>
        <v>0.34291108935883191</v>
      </c>
      <c r="BO16" s="108">
        <f>'1 Utsläpp'!BO17/'7 Syss'!BO17</f>
        <v>0.46008596911627891</v>
      </c>
      <c r="BP16" s="108">
        <f>'1 Utsläpp'!BP17/'7 Syss'!BP17</f>
        <v>0.48251125999488803</v>
      </c>
      <c r="BQ16" s="108">
        <f>'1 Utsläpp'!BQ17/'7 Syss'!BQ17</f>
        <v>0.46249238213885779</v>
      </c>
      <c r="BR16" s="108">
        <f>'1 Utsläpp'!BR17/'7 Syss'!BR17</f>
        <v>0.38452366474339778</v>
      </c>
    </row>
    <row r="17" spans="1:70" s="57" customFormat="1" x14ac:dyDescent="0.2">
      <c r="A17" s="57">
        <v>13</v>
      </c>
      <c r="B17" s="57" t="s">
        <v>147</v>
      </c>
      <c r="C17" s="57" t="s">
        <v>8</v>
      </c>
      <c r="D17" s="108">
        <f>'1 Utsläpp'!D18/'7 Syss'!D18</f>
        <v>0.94767509099344871</v>
      </c>
      <c r="E17" s="108">
        <f>'1 Utsläpp'!E18/'7 Syss'!E18</f>
        <v>0.35568892716081257</v>
      </c>
      <c r="F17" s="108">
        <f>'1 Utsläpp'!F18/'7 Syss'!F18</f>
        <v>0.3637864867161788</v>
      </c>
      <c r="G17" s="108">
        <f>'1 Utsläpp'!G18/'7 Syss'!G18</f>
        <v>0.48439224529318786</v>
      </c>
      <c r="H17" s="108">
        <f>'1 Utsläpp'!H18/'7 Syss'!H18</f>
        <v>0.41922948055048026</v>
      </c>
      <c r="I17" s="108">
        <f>'1 Utsläpp'!I18/'7 Syss'!I18</f>
        <v>0.44450567301418265</v>
      </c>
      <c r="J17" s="108">
        <f>'1 Utsläpp'!J18/'7 Syss'!J18</f>
        <v>0.36298133553477285</v>
      </c>
      <c r="K17" s="108">
        <f>'1 Utsläpp'!K18/'7 Syss'!K18</f>
        <v>0.46771168096732985</v>
      </c>
      <c r="L17" s="108">
        <f>'1 Utsläpp'!L18/'7 Syss'!L18</f>
        <v>0.5183912440593359</v>
      </c>
      <c r="M17" s="108">
        <f>'1 Utsläpp'!M18/'7 Syss'!M18</f>
        <v>0.37279929065399231</v>
      </c>
      <c r="N17" s="108">
        <f>'1 Utsläpp'!N18/'7 Syss'!N18</f>
        <v>0.43167254689845691</v>
      </c>
      <c r="O17" s="108">
        <f>'1 Utsläpp'!O18/'7 Syss'!O18</f>
        <v>0.57493251730652895</v>
      </c>
      <c r="P17" s="108">
        <f>'1 Utsläpp'!P18/'7 Syss'!P18</f>
        <v>0.47830186202888691</v>
      </c>
      <c r="Q17" s="108">
        <f>'1 Utsläpp'!Q18/'7 Syss'!Q18</f>
        <v>0.37499460535505774</v>
      </c>
      <c r="R17" s="108">
        <f>'1 Utsläpp'!R18/'7 Syss'!R18</f>
        <v>0.41152256750494892</v>
      </c>
      <c r="S17" s="108">
        <f>'1 Utsläpp'!S18/'7 Syss'!S18</f>
        <v>0.46300686669533714</v>
      </c>
      <c r="T17" s="108">
        <f>'1 Utsläpp'!T18/'7 Syss'!T18</f>
        <v>0.32721767355491105</v>
      </c>
      <c r="U17" s="108">
        <f>'1 Utsläpp'!U18/'7 Syss'!U18</f>
        <v>0.28908064075302198</v>
      </c>
      <c r="V17" s="108">
        <f>'1 Utsläpp'!V18/'7 Syss'!V18</f>
        <v>0.32438577271320623</v>
      </c>
      <c r="W17" s="108">
        <f>'1 Utsläpp'!W18/'7 Syss'!W18</f>
        <v>0.34227738861600626</v>
      </c>
      <c r="X17" s="108">
        <f>'1 Utsläpp'!X18/'7 Syss'!X18</f>
        <v>0.30735243548133556</v>
      </c>
      <c r="Y17" s="108">
        <f>'1 Utsläpp'!Y18/'7 Syss'!Y18</f>
        <v>0.29557407115086104</v>
      </c>
      <c r="Z17" s="108">
        <f>'1 Utsläpp'!Z18/'7 Syss'!Z18</f>
        <v>0.31800504670823032</v>
      </c>
      <c r="AA17" s="108">
        <f>'1 Utsläpp'!AA18/'7 Syss'!AA18</f>
        <v>0.32304897006360278</v>
      </c>
      <c r="AB17" s="108">
        <f>'1 Utsläpp'!AB18/'7 Syss'!AB18</f>
        <v>0.28563325005240991</v>
      </c>
      <c r="AC17" s="108">
        <f>'1 Utsläpp'!AC18/'7 Syss'!AC18</f>
        <v>0.2710349981156045</v>
      </c>
      <c r="AD17" s="108">
        <f>'1 Utsläpp'!AD18/'7 Syss'!AD18</f>
        <v>0.30014059929882964</v>
      </c>
      <c r="AE17" s="108">
        <f>'1 Utsläpp'!AE18/'7 Syss'!AE18</f>
        <v>0.29631391036691612</v>
      </c>
      <c r="AF17" s="108">
        <f>'1 Utsläpp'!AF18/'7 Syss'!AF18</f>
        <v>0.26882305778515064</v>
      </c>
      <c r="AG17" s="108">
        <f>'1 Utsläpp'!AG18/'7 Syss'!AG18</f>
        <v>0.27344102287101452</v>
      </c>
      <c r="AH17" s="108">
        <f>'1 Utsläpp'!AH18/'7 Syss'!AH18</f>
        <v>0.28342418653921686</v>
      </c>
      <c r="AI17" s="108">
        <f>'1 Utsläpp'!AI18/'7 Syss'!AI18</f>
        <v>0.29722433641619206</v>
      </c>
      <c r="AJ17" s="108">
        <f>'1 Utsläpp'!AJ18/'7 Syss'!AJ18</f>
        <v>0.39166452281713132</v>
      </c>
      <c r="AK17" s="108">
        <f>'1 Utsläpp'!AK18/'7 Syss'!AK18</f>
        <v>0.2922085232838928</v>
      </c>
      <c r="AL17" s="108">
        <f>'1 Utsläpp'!AL18/'7 Syss'!AL18</f>
        <v>0.30014684236207567</v>
      </c>
      <c r="AM17" s="108">
        <f>'1 Utsläpp'!AM18/'7 Syss'!AM18</f>
        <v>0.34290335248679077</v>
      </c>
      <c r="AN17" s="108">
        <f>'1 Utsläpp'!AN18/'7 Syss'!AN18</f>
        <v>0.30415056522282563</v>
      </c>
      <c r="AO17" s="108">
        <f>'1 Utsläpp'!AO18/'7 Syss'!AO18</f>
        <v>0.26114345767494679</v>
      </c>
      <c r="AP17" s="108">
        <f>'1 Utsläpp'!AP18/'7 Syss'!AP18</f>
        <v>0.25882772431159223</v>
      </c>
      <c r="AQ17" s="108">
        <f>'1 Utsläpp'!AQ18/'7 Syss'!AQ18</f>
        <v>0.27616835485803759</v>
      </c>
      <c r="AR17" s="108">
        <f>'1 Utsläpp'!AR18/'7 Syss'!AR18</f>
        <v>0.27064338848432729</v>
      </c>
      <c r="AS17" s="108">
        <f>'1 Utsläpp'!AS18/'7 Syss'!AS18</f>
        <v>0.27259024828623496</v>
      </c>
      <c r="AT17" s="108">
        <f>'1 Utsläpp'!AT18/'7 Syss'!AT18</f>
        <v>0.28517051385032272</v>
      </c>
      <c r="AU17" s="108">
        <f>'1 Utsläpp'!AU18/'7 Syss'!AU18</f>
        <v>0.29202433335442274</v>
      </c>
      <c r="AV17" s="108">
        <f>'1 Utsläpp'!AV18/'7 Syss'!AV18</f>
        <v>0.28372747939036291</v>
      </c>
      <c r="AW17" s="108">
        <f>'1 Utsläpp'!AW18/'7 Syss'!AW18</f>
        <v>0.2740319704186216</v>
      </c>
      <c r="AX17" s="108">
        <f>'1 Utsläpp'!AX18/'7 Syss'!AX18</f>
        <v>0.28645552589348722</v>
      </c>
      <c r="AY17" s="108">
        <f>'1 Utsläpp'!AY18/'7 Syss'!AY18</f>
        <v>0.28532192547442026</v>
      </c>
      <c r="AZ17" s="108">
        <f>'1 Utsläpp'!AZ18/'7 Syss'!AZ18</f>
        <v>0.33152799786905557</v>
      </c>
      <c r="BA17" s="108">
        <f>'1 Utsläpp'!BA18/'7 Syss'!BA18</f>
        <v>0.3008928125743448</v>
      </c>
      <c r="BB17" s="108">
        <f>'1 Utsläpp'!BB18/'7 Syss'!BB18</f>
        <v>0.34702858180081375</v>
      </c>
      <c r="BC17" s="108">
        <f>'1 Utsläpp'!BC18/'7 Syss'!BC18</f>
        <v>0.35789461625225788</v>
      </c>
      <c r="BD17" s="108">
        <f>'1 Utsläpp'!BD18/'7 Syss'!BD18</f>
        <v>0.20712229985809935</v>
      </c>
      <c r="BE17" s="108">
        <f>'1 Utsläpp'!BE18/'7 Syss'!BE18</f>
        <v>0.22805325212614511</v>
      </c>
      <c r="BF17" s="108">
        <f>'1 Utsläpp'!BF18/'7 Syss'!BF18</f>
        <v>0.2298830904140968</v>
      </c>
      <c r="BG17" s="108">
        <f>'1 Utsläpp'!BG18/'7 Syss'!BG18</f>
        <v>0.22041454178649872</v>
      </c>
      <c r="BH17" s="108">
        <f>'1 Utsläpp'!BH18/'7 Syss'!BH18</f>
        <v>0.17980087247919552</v>
      </c>
      <c r="BI17" s="108">
        <f>'1 Utsläpp'!BI18/'7 Syss'!BI18</f>
        <v>0.17676019191841075</v>
      </c>
      <c r="BJ17" s="108">
        <f>'1 Utsläpp'!BJ18/'7 Syss'!BJ18</f>
        <v>0.17893339222253865</v>
      </c>
      <c r="BK17" s="108">
        <f>'1 Utsläpp'!BK18/'7 Syss'!BK18</f>
        <v>0.18062829002648706</v>
      </c>
      <c r="BL17" s="108">
        <f>'1 Utsläpp'!BL18/'7 Syss'!BL18</f>
        <v>0.16555419165131149</v>
      </c>
      <c r="BM17" s="108">
        <f>'1 Utsläpp'!BM18/'7 Syss'!BM18</f>
        <v>0.16491115276110416</v>
      </c>
      <c r="BN17" s="108">
        <f>'1 Utsläpp'!BN18/'7 Syss'!BN18</f>
        <v>0.16348387310114343</v>
      </c>
      <c r="BO17" s="108">
        <f>'1 Utsläpp'!BO18/'7 Syss'!BO18</f>
        <v>0.16219835081709771</v>
      </c>
      <c r="BP17" s="108">
        <f>'1 Utsläpp'!BP18/'7 Syss'!BP18</f>
        <v>0.18965190096076595</v>
      </c>
      <c r="BQ17" s="108">
        <f>'1 Utsläpp'!BQ18/'7 Syss'!BQ18</f>
        <v>0.19009049720305518</v>
      </c>
      <c r="BR17" s="108">
        <f>'1 Utsläpp'!BR18/'7 Syss'!BR18</f>
        <v>0.19097945225359261</v>
      </c>
    </row>
    <row r="18" spans="1:70" s="57" customFormat="1" x14ac:dyDescent="0.2">
      <c r="A18" s="57">
        <v>14</v>
      </c>
      <c r="B18" s="57" t="s">
        <v>148</v>
      </c>
      <c r="C18" s="57" t="s">
        <v>40</v>
      </c>
      <c r="D18" s="108">
        <f>'1 Utsläpp'!D19/'7 Syss'!D19</f>
        <v>0.72240325551674855</v>
      </c>
      <c r="E18" s="108">
        <f>'1 Utsläpp'!E19/'7 Syss'!E19</f>
        <v>0.69357346737632397</v>
      </c>
      <c r="F18" s="108">
        <f>'1 Utsläpp'!F19/'7 Syss'!F19</f>
        <v>0.71083938691355641</v>
      </c>
      <c r="G18" s="108">
        <f>'1 Utsläpp'!G19/'7 Syss'!G19</f>
        <v>0.792696253545076</v>
      </c>
      <c r="H18" s="108">
        <f>'1 Utsläpp'!H19/'7 Syss'!H19</f>
        <v>0.73076041188706997</v>
      </c>
      <c r="I18" s="108">
        <f>'1 Utsläpp'!I19/'7 Syss'!I19</f>
        <v>0.70835695630640449</v>
      </c>
      <c r="J18" s="108">
        <f>'1 Utsläpp'!J19/'7 Syss'!J19</f>
        <v>0.68941997400436927</v>
      </c>
      <c r="K18" s="108">
        <f>'1 Utsläpp'!K19/'7 Syss'!K19</f>
        <v>0.68377574746795278</v>
      </c>
      <c r="L18" s="108">
        <f>'1 Utsläpp'!L19/'7 Syss'!L19</f>
        <v>0.84324251718735821</v>
      </c>
      <c r="M18" s="108">
        <f>'1 Utsläpp'!M19/'7 Syss'!M19</f>
        <v>0.76303221016925538</v>
      </c>
      <c r="N18" s="108">
        <f>'1 Utsläpp'!N19/'7 Syss'!N19</f>
        <v>0.74408076759495734</v>
      </c>
      <c r="O18" s="108">
        <f>'1 Utsläpp'!O19/'7 Syss'!O19</f>
        <v>0.83245071271853244</v>
      </c>
      <c r="P18" s="108">
        <f>'1 Utsläpp'!P19/'7 Syss'!P19</f>
        <v>0.81544921864413966</v>
      </c>
      <c r="Q18" s="108">
        <f>'1 Utsläpp'!Q19/'7 Syss'!Q19</f>
        <v>0.73615701586820714</v>
      </c>
      <c r="R18" s="108">
        <f>'1 Utsläpp'!R19/'7 Syss'!R19</f>
        <v>0.73076649008712313</v>
      </c>
      <c r="S18" s="108">
        <f>'1 Utsläpp'!S19/'7 Syss'!S19</f>
        <v>0.74858185940853395</v>
      </c>
      <c r="T18" s="108">
        <f>'1 Utsläpp'!T19/'7 Syss'!T19</f>
        <v>0.76751273898713235</v>
      </c>
      <c r="U18" s="108">
        <f>'1 Utsläpp'!U19/'7 Syss'!U19</f>
        <v>0.72472949968910882</v>
      </c>
      <c r="V18" s="108">
        <f>'1 Utsläpp'!V19/'7 Syss'!V19</f>
        <v>0.7415705390706252</v>
      </c>
      <c r="W18" s="108">
        <f>'1 Utsläpp'!W19/'7 Syss'!W19</f>
        <v>0.77100557317428109</v>
      </c>
      <c r="X18" s="108">
        <f>'1 Utsläpp'!X19/'7 Syss'!X19</f>
        <v>0.80702187139255532</v>
      </c>
      <c r="Y18" s="108">
        <f>'1 Utsläpp'!Y19/'7 Syss'!Y19</f>
        <v>0.80370523847967945</v>
      </c>
      <c r="Z18" s="108">
        <f>'1 Utsläpp'!Z19/'7 Syss'!Z19</f>
        <v>0.80976377414658596</v>
      </c>
      <c r="AA18" s="108">
        <f>'1 Utsläpp'!AA19/'7 Syss'!AA19</f>
        <v>0.78207656108694112</v>
      </c>
      <c r="AB18" s="108">
        <f>'1 Utsläpp'!AB19/'7 Syss'!AB19</f>
        <v>0.72380753017616528</v>
      </c>
      <c r="AC18" s="108">
        <f>'1 Utsläpp'!AC19/'7 Syss'!AC19</f>
        <v>0.72604802197837581</v>
      </c>
      <c r="AD18" s="108">
        <f>'1 Utsläpp'!AD19/'7 Syss'!AD19</f>
        <v>0.74464988385779185</v>
      </c>
      <c r="AE18" s="108">
        <f>'1 Utsläpp'!AE19/'7 Syss'!AE19</f>
        <v>0.77102956276280143</v>
      </c>
      <c r="AF18" s="108">
        <f>'1 Utsläpp'!AF19/'7 Syss'!AF19</f>
        <v>0.67234432713319425</v>
      </c>
      <c r="AG18" s="108">
        <f>'1 Utsläpp'!AG19/'7 Syss'!AG19</f>
        <v>0.70712779285185878</v>
      </c>
      <c r="AH18" s="108">
        <f>'1 Utsläpp'!AH19/'7 Syss'!AH19</f>
        <v>0.70913765276876795</v>
      </c>
      <c r="AI18" s="108">
        <f>'1 Utsläpp'!AI19/'7 Syss'!AI19</f>
        <v>0.71834421562145223</v>
      </c>
      <c r="AJ18" s="108">
        <f>'1 Utsläpp'!AJ19/'7 Syss'!AJ19</f>
        <v>0.6997765459583396</v>
      </c>
      <c r="AK18" s="108">
        <f>'1 Utsläpp'!AK19/'7 Syss'!AK19</f>
        <v>0.69587726504822833</v>
      </c>
      <c r="AL18" s="108">
        <f>'1 Utsläpp'!AL19/'7 Syss'!AL19</f>
        <v>0.70656010519100698</v>
      </c>
      <c r="AM18" s="108">
        <f>'1 Utsläpp'!AM19/'7 Syss'!AM19</f>
        <v>0.72541774298478623</v>
      </c>
      <c r="AN18" s="108">
        <f>'1 Utsläpp'!AN19/'7 Syss'!AN19</f>
        <v>0.6639086445911605</v>
      </c>
      <c r="AO18" s="108">
        <f>'1 Utsläpp'!AO19/'7 Syss'!AO19</f>
        <v>0.67179335494391512</v>
      </c>
      <c r="AP18" s="108">
        <f>'1 Utsläpp'!AP19/'7 Syss'!AP19</f>
        <v>0.68365799900619439</v>
      </c>
      <c r="AQ18" s="108">
        <f>'1 Utsläpp'!AQ19/'7 Syss'!AQ19</f>
        <v>0.70428004955131673</v>
      </c>
      <c r="AR18" s="108">
        <f>'1 Utsläpp'!AR19/'7 Syss'!AR19</f>
        <v>0.62594224760538397</v>
      </c>
      <c r="AS18" s="108">
        <f>'1 Utsläpp'!AS19/'7 Syss'!AS19</f>
        <v>0.63013165920745351</v>
      </c>
      <c r="AT18" s="108">
        <f>'1 Utsläpp'!AT19/'7 Syss'!AT19</f>
        <v>0.64473460694578721</v>
      </c>
      <c r="AU18" s="108">
        <f>'1 Utsläpp'!AU19/'7 Syss'!AU19</f>
        <v>0.66981922010233885</v>
      </c>
      <c r="AV18" s="108">
        <f>'1 Utsläpp'!AV19/'7 Syss'!AV19</f>
        <v>0.62260990628811352</v>
      </c>
      <c r="AW18" s="108">
        <f>'1 Utsläpp'!AW19/'7 Syss'!AW19</f>
        <v>0.65500337194895075</v>
      </c>
      <c r="AX18" s="108">
        <f>'1 Utsläpp'!AX19/'7 Syss'!AX19</f>
        <v>0.64892096366878638</v>
      </c>
      <c r="AY18" s="108">
        <f>'1 Utsläpp'!AY19/'7 Syss'!AY19</f>
        <v>0.65230889310972595</v>
      </c>
      <c r="AZ18" s="108">
        <f>'1 Utsläpp'!AZ19/'7 Syss'!AZ19</f>
        <v>0.62828554659512437</v>
      </c>
      <c r="BA18" s="108">
        <f>'1 Utsläpp'!BA19/'7 Syss'!BA19</f>
        <v>0.610367653735162</v>
      </c>
      <c r="BB18" s="108">
        <f>'1 Utsläpp'!BB19/'7 Syss'!BB19</f>
        <v>0.64209574732974406</v>
      </c>
      <c r="BC18" s="108">
        <f>'1 Utsläpp'!BC19/'7 Syss'!BC19</f>
        <v>0.67569655991058764</v>
      </c>
      <c r="BD18" s="108">
        <f>'1 Utsläpp'!BD19/'7 Syss'!BD19</f>
        <v>0.65126070707994044</v>
      </c>
      <c r="BE18" s="108">
        <f>'1 Utsläpp'!BE19/'7 Syss'!BE19</f>
        <v>0.69004217125530753</v>
      </c>
      <c r="BF18" s="108">
        <f>'1 Utsläpp'!BF19/'7 Syss'!BF19</f>
        <v>0.68799542752127374</v>
      </c>
      <c r="BG18" s="108">
        <f>'1 Utsläpp'!BG19/'7 Syss'!BG19</f>
        <v>0.67008961257401867</v>
      </c>
      <c r="BH18" s="108">
        <f>'1 Utsläpp'!BH19/'7 Syss'!BH19</f>
        <v>0.59111543118386145</v>
      </c>
      <c r="BI18" s="108">
        <f>'1 Utsläpp'!BI19/'7 Syss'!BI19</f>
        <v>0.57581579224880219</v>
      </c>
      <c r="BJ18" s="108">
        <f>'1 Utsläpp'!BJ19/'7 Syss'!BJ19</f>
        <v>0.5818191220278901</v>
      </c>
      <c r="BK18" s="108">
        <f>'1 Utsläpp'!BK19/'7 Syss'!BK19</f>
        <v>0.60550037200150686</v>
      </c>
      <c r="BL18" s="108">
        <f>'1 Utsläpp'!BL19/'7 Syss'!BL19</f>
        <v>0.60225041583403183</v>
      </c>
      <c r="BM18" s="108">
        <f>'1 Utsläpp'!BM19/'7 Syss'!BM19</f>
        <v>0.567224504890399</v>
      </c>
      <c r="BN18" s="108">
        <f>'1 Utsläpp'!BN19/'7 Syss'!BN19</f>
        <v>0.57350754788753122</v>
      </c>
      <c r="BO18" s="108">
        <f>'1 Utsläpp'!BO19/'7 Syss'!BO19</f>
        <v>0.59433663929339409</v>
      </c>
      <c r="BP18" s="108">
        <f>'1 Utsläpp'!BP19/'7 Syss'!BP19</f>
        <v>0.73895930421356548</v>
      </c>
      <c r="BQ18" s="108">
        <f>'1 Utsläpp'!BQ19/'7 Syss'!BQ19</f>
        <v>0.7673065526967271</v>
      </c>
      <c r="BR18" s="108">
        <f>'1 Utsläpp'!BR19/'7 Syss'!BR19</f>
        <v>0.8131252820260837</v>
      </c>
    </row>
    <row r="19" spans="1:70" s="57" customFormat="1" x14ac:dyDescent="0.2">
      <c r="A19" s="57">
        <v>15</v>
      </c>
      <c r="B19" s="57" t="s">
        <v>149</v>
      </c>
      <c r="C19" s="57" t="s">
        <v>41</v>
      </c>
      <c r="D19" s="108">
        <f>'1 Utsläpp'!D20/'7 Syss'!D20</f>
        <v>66.932560119644492</v>
      </c>
      <c r="E19" s="108">
        <f>'1 Utsläpp'!E20/'7 Syss'!E20</f>
        <v>42.002782352375341</v>
      </c>
      <c r="F19" s="108">
        <f>'1 Utsläpp'!F20/'7 Syss'!F20</f>
        <v>37.228112424332785</v>
      </c>
      <c r="G19" s="108">
        <f>'1 Utsläpp'!G20/'7 Syss'!G20</f>
        <v>66.621320941109957</v>
      </c>
      <c r="H19" s="108">
        <f>'1 Utsläpp'!H20/'7 Syss'!H20</f>
        <v>71.46456443044562</v>
      </c>
      <c r="I19" s="108">
        <f>'1 Utsläpp'!I20/'7 Syss'!I20</f>
        <v>38.677193191411774</v>
      </c>
      <c r="J19" s="108">
        <f>'1 Utsläpp'!J20/'7 Syss'!J20</f>
        <v>30.51722487151876</v>
      </c>
      <c r="K19" s="108">
        <f>'1 Utsläpp'!K20/'7 Syss'!K20</f>
        <v>73.197803452243093</v>
      </c>
      <c r="L19" s="108">
        <f>'1 Utsläpp'!L20/'7 Syss'!L20</f>
        <v>97.690396925158936</v>
      </c>
      <c r="M19" s="108">
        <f>'1 Utsläpp'!M20/'7 Syss'!M20</f>
        <v>47.385268118988172</v>
      </c>
      <c r="N19" s="108">
        <f>'1 Utsläpp'!N20/'7 Syss'!N20</f>
        <v>31.824286952834751</v>
      </c>
      <c r="O19" s="108">
        <f>'1 Utsläpp'!O20/'7 Syss'!O20</f>
        <v>86.886606853246064</v>
      </c>
      <c r="P19" s="108">
        <f>'1 Utsläpp'!P20/'7 Syss'!P20</f>
        <v>82.744724733225866</v>
      </c>
      <c r="Q19" s="108">
        <f>'1 Utsläpp'!Q20/'7 Syss'!Q20</f>
        <v>41.073833505656062</v>
      </c>
      <c r="R19" s="108">
        <f>'1 Utsläpp'!R20/'7 Syss'!R20</f>
        <v>30.189244851168851</v>
      </c>
      <c r="S19" s="108">
        <f>'1 Utsläpp'!S20/'7 Syss'!S20</f>
        <v>57.893756602207333</v>
      </c>
      <c r="T19" s="108">
        <f>'1 Utsläpp'!T20/'7 Syss'!T20</f>
        <v>70.202888451132822</v>
      </c>
      <c r="U19" s="108">
        <f>'1 Utsläpp'!U20/'7 Syss'!U20</f>
        <v>37.544852666631115</v>
      </c>
      <c r="V19" s="108">
        <f>'1 Utsläpp'!V20/'7 Syss'!V20</f>
        <v>27.968156199023017</v>
      </c>
      <c r="W19" s="108">
        <f>'1 Utsläpp'!W20/'7 Syss'!W20</f>
        <v>59.668896136496521</v>
      </c>
      <c r="X19" s="108">
        <f>'1 Utsläpp'!X20/'7 Syss'!X20</f>
        <v>69.952338462486196</v>
      </c>
      <c r="Y19" s="108">
        <f>'1 Utsläpp'!Y20/'7 Syss'!Y20</f>
        <v>35.927340523951472</v>
      </c>
      <c r="Z19" s="108">
        <f>'1 Utsläpp'!Z20/'7 Syss'!Z20</f>
        <v>28.192228238441054</v>
      </c>
      <c r="AA19" s="108">
        <f>'1 Utsläpp'!AA20/'7 Syss'!AA20</f>
        <v>49.61780334379899</v>
      </c>
      <c r="AB19" s="108">
        <f>'1 Utsläpp'!AB20/'7 Syss'!AB20</f>
        <v>52.914789855474353</v>
      </c>
      <c r="AC19" s="108">
        <f>'1 Utsläpp'!AC20/'7 Syss'!AC20</f>
        <v>34.471894214177063</v>
      </c>
      <c r="AD19" s="108">
        <f>'1 Utsläpp'!AD20/'7 Syss'!AD20</f>
        <v>25.537228747460411</v>
      </c>
      <c r="AE19" s="108">
        <f>'1 Utsläpp'!AE20/'7 Syss'!AE20</f>
        <v>48.83693758332015</v>
      </c>
      <c r="AF19" s="108">
        <f>'1 Utsläpp'!AF20/'7 Syss'!AF20</f>
        <v>54.382591812782998</v>
      </c>
      <c r="AG19" s="108">
        <f>'1 Utsläpp'!AG20/'7 Syss'!AG20</f>
        <v>30.92883141950205</v>
      </c>
      <c r="AH19" s="108">
        <f>'1 Utsläpp'!AH20/'7 Syss'!AH20</f>
        <v>21.834758239811698</v>
      </c>
      <c r="AI19" s="108">
        <f>'1 Utsläpp'!AI20/'7 Syss'!AI20</f>
        <v>45.557684339553241</v>
      </c>
      <c r="AJ19" s="108">
        <f>'1 Utsläpp'!AJ20/'7 Syss'!AJ20</f>
        <v>58.492190976074347</v>
      </c>
      <c r="AK19" s="108">
        <f>'1 Utsläpp'!AK20/'7 Syss'!AK20</f>
        <v>32.50731571242509</v>
      </c>
      <c r="AL19" s="108">
        <f>'1 Utsläpp'!AL20/'7 Syss'!AL20</f>
        <v>24.663252348630444</v>
      </c>
      <c r="AM19" s="108">
        <f>'1 Utsläpp'!AM20/'7 Syss'!AM20</f>
        <v>45.256598639647962</v>
      </c>
      <c r="AN19" s="108">
        <f>'1 Utsläpp'!AN20/'7 Syss'!AN20</f>
        <v>47.243850488422382</v>
      </c>
      <c r="AO19" s="108">
        <f>'1 Utsläpp'!AO20/'7 Syss'!AO20</f>
        <v>32.065241508299636</v>
      </c>
      <c r="AP19" s="108">
        <f>'1 Utsläpp'!AP20/'7 Syss'!AP20</f>
        <v>26.993834785151257</v>
      </c>
      <c r="AQ19" s="108">
        <f>'1 Utsläpp'!AQ20/'7 Syss'!AQ20</f>
        <v>42.341496235268558</v>
      </c>
      <c r="AR19" s="108">
        <f>'1 Utsläpp'!AR20/'7 Syss'!AR20</f>
        <v>51.282580436218829</v>
      </c>
      <c r="AS19" s="108">
        <f>'1 Utsläpp'!AS20/'7 Syss'!AS20</f>
        <v>29.162570534741828</v>
      </c>
      <c r="AT19" s="108">
        <f>'1 Utsläpp'!AT20/'7 Syss'!AT20</f>
        <v>24.502947854752566</v>
      </c>
      <c r="AU19" s="108">
        <f>'1 Utsläpp'!AU20/'7 Syss'!AU20</f>
        <v>43.440218704843744</v>
      </c>
      <c r="AV19" s="108">
        <f>'1 Utsläpp'!AV20/'7 Syss'!AV20</f>
        <v>46.67020375671099</v>
      </c>
      <c r="AW19" s="108">
        <f>'1 Utsläpp'!AW20/'7 Syss'!AW20</f>
        <v>23.400827295270105</v>
      </c>
      <c r="AX19" s="108">
        <f>'1 Utsläpp'!AX20/'7 Syss'!AX20</f>
        <v>21.384537677526993</v>
      </c>
      <c r="AY19" s="108">
        <f>'1 Utsläpp'!AY20/'7 Syss'!AY20</f>
        <v>32.884526527400354</v>
      </c>
      <c r="AZ19" s="108">
        <f>'1 Utsläpp'!AZ20/'7 Syss'!AZ20</f>
        <v>33.15589059913102</v>
      </c>
      <c r="BA19" s="108">
        <f>'1 Utsläpp'!BA20/'7 Syss'!BA20</f>
        <v>25.461709216955917</v>
      </c>
      <c r="BB19" s="108">
        <f>'1 Utsläpp'!BB20/'7 Syss'!BB20</f>
        <v>21.739759523959801</v>
      </c>
      <c r="BC19" s="108">
        <f>'1 Utsläpp'!BC20/'7 Syss'!BC20</f>
        <v>31.05775664728942</v>
      </c>
      <c r="BD19" s="108">
        <f>'1 Utsläpp'!BD20/'7 Syss'!BD20</f>
        <v>37.398210943071625</v>
      </c>
      <c r="BE19" s="108">
        <f>'1 Utsläpp'!BE20/'7 Syss'!BE20</f>
        <v>27.650773047493605</v>
      </c>
      <c r="BF19" s="108">
        <f>'1 Utsläpp'!BF20/'7 Syss'!BF20</f>
        <v>22.020440874628829</v>
      </c>
      <c r="BG19" s="108">
        <f>'1 Utsläpp'!BG20/'7 Syss'!BG20</f>
        <v>36.09988396151104</v>
      </c>
      <c r="BH19" s="108">
        <f>'1 Utsläpp'!BH20/'7 Syss'!BH20</f>
        <v>33.121431192448995</v>
      </c>
      <c r="BI19" s="108">
        <f>'1 Utsläpp'!BI20/'7 Syss'!BI20</f>
        <v>26.430848174968563</v>
      </c>
      <c r="BJ19" s="108">
        <f>'1 Utsläpp'!BJ20/'7 Syss'!BJ20</f>
        <v>20.638248877668293</v>
      </c>
      <c r="BK19" s="108">
        <f>'1 Utsläpp'!BK20/'7 Syss'!BK20</f>
        <v>33.356375158997018</v>
      </c>
      <c r="BL19" s="108">
        <f>'1 Utsläpp'!BL20/'7 Syss'!BL20</f>
        <v>30.7767553392937</v>
      </c>
      <c r="BM19" s="108">
        <f>'1 Utsläpp'!BM20/'7 Syss'!BM20</f>
        <v>23.51897683499303</v>
      </c>
      <c r="BN19" s="108">
        <f>'1 Utsläpp'!BN20/'7 Syss'!BN20</f>
        <v>19.429947415627389</v>
      </c>
      <c r="BO19" s="108">
        <f>'1 Utsläpp'!BO20/'7 Syss'!BO20</f>
        <v>28.997070813591908</v>
      </c>
      <c r="BP19" s="108">
        <f>'1 Utsläpp'!BP20/'7 Syss'!BP20</f>
        <v>31.271442356046517</v>
      </c>
      <c r="BQ19" s="108">
        <f>'1 Utsläpp'!BQ20/'7 Syss'!BQ20</f>
        <v>23.167051703571005</v>
      </c>
      <c r="BR19" s="108">
        <f>'1 Utsläpp'!BR20/'7 Syss'!BR20</f>
        <v>15.974392732078627</v>
      </c>
    </row>
    <row r="20" spans="1:70" s="57" customFormat="1" x14ac:dyDescent="0.2">
      <c r="A20" s="57">
        <v>16</v>
      </c>
      <c r="B20" s="57" t="s">
        <v>150</v>
      </c>
      <c r="C20" s="57" t="s">
        <v>9</v>
      </c>
      <c r="D20" s="108">
        <f>'1 Utsläpp'!D21/'7 Syss'!D21</f>
        <v>1.5401385801798373</v>
      </c>
      <c r="E20" s="108">
        <f>'1 Utsläpp'!E21/'7 Syss'!E21</f>
        <v>1.6764176888204321</v>
      </c>
      <c r="F20" s="108">
        <f>'1 Utsläpp'!F21/'7 Syss'!F21</f>
        <v>1.6665816071981767</v>
      </c>
      <c r="G20" s="108">
        <f>'1 Utsläpp'!G21/'7 Syss'!G21</f>
        <v>1.7840050161891767</v>
      </c>
      <c r="H20" s="108">
        <f>'1 Utsläpp'!H21/'7 Syss'!H21</f>
        <v>1.5286426638345165</v>
      </c>
      <c r="I20" s="108">
        <f>'1 Utsläpp'!I21/'7 Syss'!I21</f>
        <v>1.6195425486777069</v>
      </c>
      <c r="J20" s="108">
        <f>'1 Utsläpp'!J21/'7 Syss'!J21</f>
        <v>1.6619831863758765</v>
      </c>
      <c r="K20" s="108">
        <f>'1 Utsläpp'!K21/'7 Syss'!K21</f>
        <v>1.7464161683633499</v>
      </c>
      <c r="L20" s="108">
        <f>'1 Utsläpp'!L21/'7 Syss'!L21</f>
        <v>1.5863579781643842</v>
      </c>
      <c r="M20" s="108">
        <f>'1 Utsläpp'!M21/'7 Syss'!M21</f>
        <v>1.63592780888804</v>
      </c>
      <c r="N20" s="108">
        <f>'1 Utsläpp'!N21/'7 Syss'!N21</f>
        <v>1.6860132945034849</v>
      </c>
      <c r="O20" s="108">
        <f>'1 Utsläpp'!O21/'7 Syss'!O21</f>
        <v>1.8748328422660816</v>
      </c>
      <c r="P20" s="108">
        <f>'1 Utsläpp'!P21/'7 Syss'!P21</f>
        <v>1.5206256352610381</v>
      </c>
      <c r="Q20" s="108">
        <f>'1 Utsläpp'!Q21/'7 Syss'!Q21</f>
        <v>1.6801608348960462</v>
      </c>
      <c r="R20" s="108">
        <f>'1 Utsläpp'!R21/'7 Syss'!R21</f>
        <v>1.6722449942349951</v>
      </c>
      <c r="S20" s="108">
        <f>'1 Utsläpp'!S21/'7 Syss'!S21</f>
        <v>1.6794571885500553</v>
      </c>
      <c r="T20" s="108">
        <f>'1 Utsläpp'!T21/'7 Syss'!T21</f>
        <v>1.5211794155983196</v>
      </c>
      <c r="U20" s="108">
        <f>'1 Utsläpp'!U21/'7 Syss'!U21</f>
        <v>1.5128493812164348</v>
      </c>
      <c r="V20" s="108">
        <f>'1 Utsläpp'!V21/'7 Syss'!V21</f>
        <v>1.5669032250726251</v>
      </c>
      <c r="W20" s="108">
        <f>'1 Utsläpp'!W21/'7 Syss'!W21</f>
        <v>1.6852987292455195</v>
      </c>
      <c r="X20" s="108">
        <f>'1 Utsläpp'!X21/'7 Syss'!X21</f>
        <v>1.5479560026187933</v>
      </c>
      <c r="Y20" s="108">
        <f>'1 Utsläpp'!Y21/'7 Syss'!Y21</f>
        <v>1.5256496395788974</v>
      </c>
      <c r="Z20" s="108">
        <f>'1 Utsläpp'!Z21/'7 Syss'!Z21</f>
        <v>1.5431803760085416</v>
      </c>
      <c r="AA20" s="108">
        <f>'1 Utsläpp'!AA21/'7 Syss'!AA21</f>
        <v>1.5598627170305472</v>
      </c>
      <c r="AB20" s="108">
        <f>'1 Utsläpp'!AB21/'7 Syss'!AB21</f>
        <v>1.4600380095340963</v>
      </c>
      <c r="AC20" s="108">
        <f>'1 Utsläpp'!AC21/'7 Syss'!AC21</f>
        <v>1.4334715686275274</v>
      </c>
      <c r="AD20" s="108">
        <f>'1 Utsläpp'!AD21/'7 Syss'!AD21</f>
        <v>1.4768169657701897</v>
      </c>
      <c r="AE20" s="108">
        <f>'1 Utsläpp'!AE21/'7 Syss'!AE21</f>
        <v>1.5051997641251891</v>
      </c>
      <c r="AF20" s="108">
        <f>'1 Utsläpp'!AF21/'7 Syss'!AF21</f>
        <v>1.4481258472641505</v>
      </c>
      <c r="AG20" s="108">
        <f>'1 Utsläpp'!AG21/'7 Syss'!AG21</f>
        <v>1.4822606611758431</v>
      </c>
      <c r="AH20" s="108">
        <f>'1 Utsläpp'!AH21/'7 Syss'!AH21</f>
        <v>1.473544852588756</v>
      </c>
      <c r="AI20" s="108">
        <f>'1 Utsläpp'!AI21/'7 Syss'!AI21</f>
        <v>1.5049765283249348</v>
      </c>
      <c r="AJ20" s="108">
        <f>'1 Utsläpp'!AJ21/'7 Syss'!AJ21</f>
        <v>1.4182991197304551</v>
      </c>
      <c r="AK20" s="108">
        <f>'1 Utsläpp'!AK21/'7 Syss'!AK21</f>
        <v>1.4463103119276177</v>
      </c>
      <c r="AL20" s="108">
        <f>'1 Utsläpp'!AL21/'7 Syss'!AL21</f>
        <v>1.46859270764697</v>
      </c>
      <c r="AM20" s="108">
        <f>'1 Utsläpp'!AM21/'7 Syss'!AM21</f>
        <v>1.5182142413619282</v>
      </c>
      <c r="AN20" s="108">
        <f>'1 Utsläpp'!AN21/'7 Syss'!AN21</f>
        <v>1.2598601121571529</v>
      </c>
      <c r="AO20" s="108">
        <f>'1 Utsläpp'!AO21/'7 Syss'!AO21</f>
        <v>1.3403239428729439</v>
      </c>
      <c r="AP20" s="108">
        <f>'1 Utsläpp'!AP21/'7 Syss'!AP21</f>
        <v>1.3110655538853504</v>
      </c>
      <c r="AQ20" s="108">
        <f>'1 Utsläpp'!AQ21/'7 Syss'!AQ21</f>
        <v>1.3050309825032347</v>
      </c>
      <c r="AR20" s="108">
        <f>'1 Utsläpp'!AR21/'7 Syss'!AR21</f>
        <v>1.1833577990806325</v>
      </c>
      <c r="AS20" s="108">
        <f>'1 Utsläpp'!AS21/'7 Syss'!AS21</f>
        <v>1.2773905223941395</v>
      </c>
      <c r="AT20" s="108">
        <f>'1 Utsläpp'!AT21/'7 Syss'!AT21</f>
        <v>1.2805924728666176</v>
      </c>
      <c r="AU20" s="108">
        <f>'1 Utsläpp'!AU21/'7 Syss'!AU21</f>
        <v>1.2321738602727885</v>
      </c>
      <c r="AV20" s="108">
        <f>'1 Utsläpp'!AV21/'7 Syss'!AV21</f>
        <v>1.2190639586212593</v>
      </c>
      <c r="AW20" s="108">
        <f>'1 Utsläpp'!AW21/'7 Syss'!AW21</f>
        <v>1.3285669781301612</v>
      </c>
      <c r="AX20" s="108">
        <f>'1 Utsläpp'!AX21/'7 Syss'!AX21</f>
        <v>1.3322968326832298</v>
      </c>
      <c r="AY20" s="108">
        <f>'1 Utsläpp'!AY21/'7 Syss'!AY21</f>
        <v>1.2825244170405472</v>
      </c>
      <c r="AZ20" s="108">
        <f>'1 Utsläpp'!AZ21/'7 Syss'!AZ21</f>
        <v>1.2780312554154347</v>
      </c>
      <c r="BA20" s="108">
        <f>'1 Utsläpp'!BA21/'7 Syss'!BA21</f>
        <v>1.2490490252218875</v>
      </c>
      <c r="BB20" s="108">
        <f>'1 Utsläpp'!BB21/'7 Syss'!BB21</f>
        <v>1.3067949620490369</v>
      </c>
      <c r="BC20" s="108">
        <f>'1 Utsläpp'!BC21/'7 Syss'!BC21</f>
        <v>1.330486196493422</v>
      </c>
      <c r="BD20" s="108">
        <f>'1 Utsläpp'!BD21/'7 Syss'!BD21</f>
        <v>1.2543248907589537</v>
      </c>
      <c r="BE20" s="108">
        <f>'1 Utsläpp'!BE21/'7 Syss'!BE21</f>
        <v>1.3984816451673954</v>
      </c>
      <c r="BF20" s="108">
        <f>'1 Utsläpp'!BF21/'7 Syss'!BF21</f>
        <v>1.3366973988946953</v>
      </c>
      <c r="BG20" s="108">
        <f>'1 Utsläpp'!BG21/'7 Syss'!BG21</f>
        <v>1.2770157714319315</v>
      </c>
      <c r="BH20" s="108">
        <f>'1 Utsläpp'!BH21/'7 Syss'!BH21</f>
        <v>1.1702077980603056</v>
      </c>
      <c r="BI20" s="108">
        <f>'1 Utsläpp'!BI21/'7 Syss'!BI21</f>
        <v>1.1468892689812209</v>
      </c>
      <c r="BJ20" s="108">
        <f>'1 Utsläpp'!BJ21/'7 Syss'!BJ21</f>
        <v>1.1269524661811816</v>
      </c>
      <c r="BK20" s="108">
        <f>'1 Utsläpp'!BK21/'7 Syss'!BK21</f>
        <v>1.1428725188070845</v>
      </c>
      <c r="BL20" s="108">
        <f>'1 Utsläpp'!BL21/'7 Syss'!BL21</f>
        <v>1.0939042843652611</v>
      </c>
      <c r="BM20" s="108">
        <f>'1 Utsläpp'!BM21/'7 Syss'!BM21</f>
        <v>1.1253349764528684</v>
      </c>
      <c r="BN20" s="108">
        <f>'1 Utsläpp'!BN21/'7 Syss'!BN21</f>
        <v>1.1016696150960503</v>
      </c>
      <c r="BO20" s="108">
        <f>'1 Utsläpp'!BO21/'7 Syss'!BO21</f>
        <v>1.1337178091571243</v>
      </c>
      <c r="BP20" s="108">
        <f>'1 Utsläpp'!BP21/'7 Syss'!BP21</f>
        <v>1.5068025229401889</v>
      </c>
      <c r="BQ20" s="108">
        <f>'1 Utsläpp'!BQ21/'7 Syss'!BQ21</f>
        <v>1.5673969581127829</v>
      </c>
      <c r="BR20" s="108">
        <f>'1 Utsläpp'!BR21/'7 Syss'!BR21</f>
        <v>1.5602557362296157</v>
      </c>
    </row>
    <row r="21" spans="1:70" s="57" customFormat="1" x14ac:dyDescent="0.2">
      <c r="A21" s="57">
        <v>17</v>
      </c>
      <c r="B21" s="57" t="s">
        <v>151</v>
      </c>
      <c r="C21" s="57" t="s">
        <v>10</v>
      </c>
      <c r="D21" s="108">
        <f>'1 Utsläpp'!D22/'7 Syss'!D22</f>
        <v>0.91116956522833903</v>
      </c>
      <c r="E21" s="108">
        <f>'1 Utsläpp'!E22/'7 Syss'!E22</f>
        <v>0.96419379383322001</v>
      </c>
      <c r="F21" s="108">
        <f>'1 Utsläpp'!F22/'7 Syss'!F22</f>
        <v>0.94134538157627512</v>
      </c>
      <c r="G21" s="108">
        <f>'1 Utsläpp'!G22/'7 Syss'!G22</f>
        <v>0.9682862336083714</v>
      </c>
      <c r="H21" s="108">
        <f>'1 Utsläpp'!H22/'7 Syss'!H22</f>
        <v>0.79284473952008738</v>
      </c>
      <c r="I21" s="108">
        <f>'1 Utsläpp'!I22/'7 Syss'!I22</f>
        <v>0.86333460108865689</v>
      </c>
      <c r="J21" s="108">
        <f>'1 Utsläpp'!J22/'7 Syss'!J22</f>
        <v>0.87014217811528227</v>
      </c>
      <c r="K21" s="108">
        <f>'1 Utsläpp'!K22/'7 Syss'!K22</f>
        <v>0.8920785216385545</v>
      </c>
      <c r="L21" s="108">
        <f>'1 Utsläpp'!L22/'7 Syss'!L22</f>
        <v>0.84181896047739946</v>
      </c>
      <c r="M21" s="108">
        <f>'1 Utsläpp'!M22/'7 Syss'!M22</f>
        <v>0.87376750891980492</v>
      </c>
      <c r="N21" s="108">
        <f>'1 Utsläpp'!N22/'7 Syss'!N22</f>
        <v>0.8782405215740331</v>
      </c>
      <c r="O21" s="108">
        <f>'1 Utsläpp'!O22/'7 Syss'!O22</f>
        <v>0.92552114322617507</v>
      </c>
      <c r="P21" s="108">
        <f>'1 Utsläpp'!P22/'7 Syss'!P22</f>
        <v>0.87131167081242022</v>
      </c>
      <c r="Q21" s="108">
        <f>'1 Utsläpp'!Q22/'7 Syss'!Q22</f>
        <v>0.90017489924357874</v>
      </c>
      <c r="R21" s="108">
        <f>'1 Utsläpp'!R22/'7 Syss'!R22</f>
        <v>0.89439586861094167</v>
      </c>
      <c r="S21" s="108">
        <f>'1 Utsläpp'!S22/'7 Syss'!S22</f>
        <v>0.90766668586150456</v>
      </c>
      <c r="T21" s="108">
        <f>'1 Utsläpp'!T22/'7 Syss'!T22</f>
        <v>0.79780494181932715</v>
      </c>
      <c r="U21" s="108">
        <f>'1 Utsläpp'!U22/'7 Syss'!U22</f>
        <v>0.80042488137758327</v>
      </c>
      <c r="V21" s="108">
        <f>'1 Utsläpp'!V22/'7 Syss'!V22</f>
        <v>0.79993731015008041</v>
      </c>
      <c r="W21" s="108">
        <f>'1 Utsläpp'!W22/'7 Syss'!W22</f>
        <v>0.84033346075860904</v>
      </c>
      <c r="X21" s="108">
        <f>'1 Utsläpp'!X22/'7 Syss'!X22</f>
        <v>0.79041996164194239</v>
      </c>
      <c r="Y21" s="108">
        <f>'1 Utsläpp'!Y22/'7 Syss'!Y22</f>
        <v>0.81034046188358044</v>
      </c>
      <c r="Z21" s="108">
        <f>'1 Utsläpp'!Z22/'7 Syss'!Z22</f>
        <v>0.79490659987087053</v>
      </c>
      <c r="AA21" s="108">
        <f>'1 Utsläpp'!AA22/'7 Syss'!AA22</f>
        <v>0.80392191762115206</v>
      </c>
      <c r="AB21" s="108">
        <f>'1 Utsläpp'!AB22/'7 Syss'!AB22</f>
        <v>0.72719887165014463</v>
      </c>
      <c r="AC21" s="108">
        <f>'1 Utsläpp'!AC22/'7 Syss'!AC22</f>
        <v>0.7362057096094522</v>
      </c>
      <c r="AD21" s="108">
        <f>'1 Utsläpp'!AD22/'7 Syss'!AD22</f>
        <v>0.7240983517433941</v>
      </c>
      <c r="AE21" s="108">
        <f>'1 Utsläpp'!AE22/'7 Syss'!AE22</f>
        <v>0.74762170488806368</v>
      </c>
      <c r="AF21" s="108">
        <f>'1 Utsläpp'!AF22/'7 Syss'!AF22</f>
        <v>0.727973626832631</v>
      </c>
      <c r="AG21" s="108">
        <f>'1 Utsläpp'!AG22/'7 Syss'!AG22</f>
        <v>0.73247333063107978</v>
      </c>
      <c r="AH21" s="108">
        <f>'1 Utsläpp'!AH22/'7 Syss'!AH22</f>
        <v>0.71757322862378081</v>
      </c>
      <c r="AI21" s="108">
        <f>'1 Utsläpp'!AI22/'7 Syss'!AI22</f>
        <v>0.74875907282797816</v>
      </c>
      <c r="AJ21" s="108">
        <f>'1 Utsläpp'!AJ22/'7 Syss'!AJ22</f>
        <v>0.68051739213027573</v>
      </c>
      <c r="AK21" s="108">
        <f>'1 Utsläpp'!AK22/'7 Syss'!AK22</f>
        <v>0.7157535937370052</v>
      </c>
      <c r="AL21" s="108">
        <f>'1 Utsläpp'!AL22/'7 Syss'!AL22</f>
        <v>0.72399355599044202</v>
      </c>
      <c r="AM21" s="108">
        <f>'1 Utsläpp'!AM22/'7 Syss'!AM22</f>
        <v>0.74932563218174142</v>
      </c>
      <c r="AN21" s="108">
        <f>'1 Utsläpp'!AN22/'7 Syss'!AN22</f>
        <v>0.65650658402596207</v>
      </c>
      <c r="AO21" s="108">
        <f>'1 Utsläpp'!AO22/'7 Syss'!AO22</f>
        <v>0.69489840349695708</v>
      </c>
      <c r="AP21" s="108">
        <f>'1 Utsläpp'!AP22/'7 Syss'!AP22</f>
        <v>0.68424878514868281</v>
      </c>
      <c r="AQ21" s="108">
        <f>'1 Utsläpp'!AQ22/'7 Syss'!AQ22</f>
        <v>0.69809288857622331</v>
      </c>
      <c r="AR21" s="108">
        <f>'1 Utsläpp'!AR22/'7 Syss'!AR22</f>
        <v>0.64273314689045846</v>
      </c>
      <c r="AS21" s="108">
        <f>'1 Utsläpp'!AS22/'7 Syss'!AS22</f>
        <v>0.68200208539501628</v>
      </c>
      <c r="AT21" s="108">
        <f>'1 Utsläpp'!AT22/'7 Syss'!AT22</f>
        <v>0.68391938365163218</v>
      </c>
      <c r="AU21" s="108">
        <f>'1 Utsläpp'!AU22/'7 Syss'!AU22</f>
        <v>0.67823694273358648</v>
      </c>
      <c r="AV21" s="108">
        <f>'1 Utsläpp'!AV22/'7 Syss'!AV22</f>
        <v>0.64021682145469572</v>
      </c>
      <c r="AW21" s="108">
        <f>'1 Utsläpp'!AW22/'7 Syss'!AW22</f>
        <v>0.69610636011265481</v>
      </c>
      <c r="AX21" s="108">
        <f>'1 Utsläpp'!AX22/'7 Syss'!AX22</f>
        <v>0.69144389858034083</v>
      </c>
      <c r="AY21" s="108">
        <f>'1 Utsläpp'!AY22/'7 Syss'!AY22</f>
        <v>0.6950479289325413</v>
      </c>
      <c r="AZ21" s="108">
        <f>'1 Utsläpp'!AZ22/'7 Syss'!AZ22</f>
        <v>0.6267363047962119</v>
      </c>
      <c r="BA21" s="108">
        <f>'1 Utsläpp'!BA22/'7 Syss'!BA22</f>
        <v>0.61997223299616921</v>
      </c>
      <c r="BB21" s="108">
        <f>'1 Utsläpp'!BB22/'7 Syss'!BB22</f>
        <v>0.63306194326025289</v>
      </c>
      <c r="BC21" s="108">
        <f>'1 Utsläpp'!BC22/'7 Syss'!BC22</f>
        <v>0.64476755015298925</v>
      </c>
      <c r="BD21" s="108">
        <f>'1 Utsläpp'!BD22/'7 Syss'!BD22</f>
        <v>0.59217845431404659</v>
      </c>
      <c r="BE21" s="108">
        <f>'1 Utsläpp'!BE22/'7 Syss'!BE22</f>
        <v>0.63475112840177861</v>
      </c>
      <c r="BF21" s="108">
        <f>'1 Utsläpp'!BF22/'7 Syss'!BF22</f>
        <v>0.60496676054424414</v>
      </c>
      <c r="BG21" s="108">
        <f>'1 Utsläpp'!BG22/'7 Syss'!BG22</f>
        <v>0.60051761643773816</v>
      </c>
      <c r="BH21" s="108">
        <f>'1 Utsläpp'!BH22/'7 Syss'!BH22</f>
        <v>0.58678733526601412</v>
      </c>
      <c r="BI21" s="108">
        <f>'1 Utsläpp'!BI22/'7 Syss'!BI22</f>
        <v>0.57801928334799257</v>
      </c>
      <c r="BJ21" s="108">
        <f>'1 Utsläpp'!BJ22/'7 Syss'!BJ22</f>
        <v>0.55635331548225364</v>
      </c>
      <c r="BK21" s="108">
        <f>'1 Utsläpp'!BK22/'7 Syss'!BK22</f>
        <v>0.58545022223759413</v>
      </c>
      <c r="BL21" s="108">
        <f>'1 Utsläpp'!BL22/'7 Syss'!BL22</f>
        <v>0.56753461205805011</v>
      </c>
      <c r="BM21" s="108">
        <f>'1 Utsläpp'!BM22/'7 Syss'!BM22</f>
        <v>0.57288493095688253</v>
      </c>
      <c r="BN21" s="108">
        <f>'1 Utsläpp'!BN22/'7 Syss'!BN22</f>
        <v>0.54180991651248966</v>
      </c>
      <c r="BO21" s="108">
        <f>'1 Utsläpp'!BO22/'7 Syss'!BO22</f>
        <v>0.56884239123779579</v>
      </c>
      <c r="BP21" s="108">
        <f>'1 Utsläpp'!BP22/'7 Syss'!BP22</f>
        <v>0.67545256801483511</v>
      </c>
      <c r="BQ21" s="108">
        <f>'1 Utsläpp'!BQ22/'7 Syss'!BQ22</f>
        <v>0.68282522908385701</v>
      </c>
      <c r="BR21" s="108">
        <f>'1 Utsläpp'!BR22/'7 Syss'!BR22</f>
        <v>0.66004178327704566</v>
      </c>
    </row>
    <row r="22" spans="1:70" s="57" customFormat="1" x14ac:dyDescent="0.2">
      <c r="A22" s="57">
        <v>18</v>
      </c>
      <c r="B22" s="57" t="s">
        <v>152</v>
      </c>
      <c r="C22" s="57" t="s">
        <v>42</v>
      </c>
      <c r="D22" s="108">
        <f>'1 Utsläpp'!D23/'7 Syss'!D23</f>
        <v>11.621825947546791</v>
      </c>
      <c r="E22" s="108">
        <f>'1 Utsläpp'!E23/'7 Syss'!E23</f>
        <v>11.619523884627188</v>
      </c>
      <c r="F22" s="108">
        <f>'1 Utsläpp'!F23/'7 Syss'!F23</f>
        <v>10.659892004043707</v>
      </c>
      <c r="G22" s="108">
        <f>'1 Utsläpp'!G23/'7 Syss'!G23</f>
        <v>11.730267534690784</v>
      </c>
      <c r="H22" s="108">
        <f>'1 Utsläpp'!H23/'7 Syss'!H23</f>
        <v>10.649343393326099</v>
      </c>
      <c r="I22" s="108">
        <f>'1 Utsläpp'!I23/'7 Syss'!I23</f>
        <v>10.741186733075205</v>
      </c>
      <c r="J22" s="108">
        <f>'1 Utsläpp'!J23/'7 Syss'!J23</f>
        <v>10.002655585958946</v>
      </c>
      <c r="K22" s="108">
        <f>'1 Utsläpp'!K23/'7 Syss'!K23</f>
        <v>10.767399350887423</v>
      </c>
      <c r="L22" s="108">
        <f>'1 Utsläpp'!L23/'7 Syss'!L23</f>
        <v>11.15139557245681</v>
      </c>
      <c r="M22" s="108">
        <f>'1 Utsläpp'!M23/'7 Syss'!M23</f>
        <v>10.35321242633302</v>
      </c>
      <c r="N22" s="108">
        <f>'1 Utsläpp'!N23/'7 Syss'!N23</f>
        <v>10.055264140442683</v>
      </c>
      <c r="O22" s="108">
        <f>'1 Utsläpp'!O23/'7 Syss'!O23</f>
        <v>10.825951608858899</v>
      </c>
      <c r="P22" s="108">
        <f>'1 Utsläpp'!P23/'7 Syss'!P23</f>
        <v>9.5831948829877458</v>
      </c>
      <c r="Q22" s="108">
        <f>'1 Utsläpp'!Q23/'7 Syss'!Q23</f>
        <v>9.3310608920938733</v>
      </c>
      <c r="R22" s="108">
        <f>'1 Utsläpp'!R23/'7 Syss'!R23</f>
        <v>8.7976331048146559</v>
      </c>
      <c r="S22" s="108">
        <f>'1 Utsläpp'!S23/'7 Syss'!S23</f>
        <v>8.6922758007543024</v>
      </c>
      <c r="T22" s="108">
        <f>'1 Utsläpp'!T23/'7 Syss'!T23</f>
        <v>7.9699820982279936</v>
      </c>
      <c r="U22" s="108">
        <f>'1 Utsläpp'!U23/'7 Syss'!U23</f>
        <v>7.9581098439447482</v>
      </c>
      <c r="V22" s="108">
        <f>'1 Utsläpp'!V23/'7 Syss'!V23</f>
        <v>7.8381204149879782</v>
      </c>
      <c r="W22" s="108">
        <f>'1 Utsläpp'!W23/'7 Syss'!W23</f>
        <v>8.3871262028581235</v>
      </c>
      <c r="X22" s="108">
        <f>'1 Utsläpp'!X23/'7 Syss'!X23</f>
        <v>8.4428987349586091</v>
      </c>
      <c r="Y22" s="108">
        <f>'1 Utsläpp'!Y23/'7 Syss'!Y23</f>
        <v>8.8494299920537198</v>
      </c>
      <c r="Z22" s="108">
        <f>'1 Utsläpp'!Z23/'7 Syss'!Z23</f>
        <v>7.7641356903733936</v>
      </c>
      <c r="AA22" s="108">
        <f>'1 Utsläpp'!AA23/'7 Syss'!AA23</f>
        <v>8.0065921067015555</v>
      </c>
      <c r="AB22" s="108">
        <f>'1 Utsläpp'!AB23/'7 Syss'!AB23</f>
        <v>7.8491563736672534</v>
      </c>
      <c r="AC22" s="108">
        <f>'1 Utsläpp'!AC23/'7 Syss'!AC23</f>
        <v>8.5355809171152295</v>
      </c>
      <c r="AD22" s="108">
        <f>'1 Utsläpp'!AD23/'7 Syss'!AD23</f>
        <v>8.9167577712177746</v>
      </c>
      <c r="AE22" s="108">
        <f>'1 Utsläpp'!AE23/'7 Syss'!AE23</f>
        <v>8.3821020869183407</v>
      </c>
      <c r="AF22" s="108">
        <f>'1 Utsläpp'!AF23/'7 Syss'!AF23</f>
        <v>9.4636236501020949</v>
      </c>
      <c r="AG22" s="108">
        <f>'1 Utsläpp'!AG23/'7 Syss'!AG23</f>
        <v>8.9449696347379373</v>
      </c>
      <c r="AH22" s="108">
        <f>'1 Utsläpp'!AH23/'7 Syss'!AH23</f>
        <v>9.0893465226347185</v>
      </c>
      <c r="AI22" s="108">
        <f>'1 Utsläpp'!AI23/'7 Syss'!AI23</f>
        <v>9.0093901157819083</v>
      </c>
      <c r="AJ22" s="108">
        <f>'1 Utsläpp'!AJ23/'7 Syss'!AJ23</f>
        <v>9.5301836238907676</v>
      </c>
      <c r="AK22" s="108">
        <f>'1 Utsläpp'!AK23/'7 Syss'!AK23</f>
        <v>9.1750747266013768</v>
      </c>
      <c r="AL22" s="108">
        <f>'1 Utsläpp'!AL23/'7 Syss'!AL23</f>
        <v>10.27404399688089</v>
      </c>
      <c r="AM22" s="108">
        <f>'1 Utsläpp'!AM23/'7 Syss'!AM23</f>
        <v>10.118792494837315</v>
      </c>
      <c r="AN22" s="108">
        <f>'1 Utsläpp'!AN23/'7 Syss'!AN23</f>
        <v>8.7816762312427947</v>
      </c>
      <c r="AO22" s="108">
        <f>'1 Utsläpp'!AO23/'7 Syss'!AO23</f>
        <v>8.8151523945431531</v>
      </c>
      <c r="AP22" s="108">
        <f>'1 Utsläpp'!AP23/'7 Syss'!AP23</f>
        <v>9.1035186097302709</v>
      </c>
      <c r="AQ22" s="108">
        <f>'1 Utsläpp'!AQ23/'7 Syss'!AQ23</f>
        <v>9.0396683923429126</v>
      </c>
      <c r="AR22" s="108">
        <f>'1 Utsläpp'!AR23/'7 Syss'!AR23</f>
        <v>8.0902345928209325</v>
      </c>
      <c r="AS22" s="108">
        <f>'1 Utsläpp'!AS23/'7 Syss'!AS23</f>
        <v>8.6652016010144202</v>
      </c>
      <c r="AT22" s="108">
        <f>'1 Utsläpp'!AT23/'7 Syss'!AT23</f>
        <v>9.0142012006823542</v>
      </c>
      <c r="AU22" s="108">
        <f>'1 Utsläpp'!AU23/'7 Syss'!AU23</f>
        <v>8.6014381455671707</v>
      </c>
      <c r="AV22" s="108">
        <f>'1 Utsläpp'!AV23/'7 Syss'!AV23</f>
        <v>7.8447511218987405</v>
      </c>
      <c r="AW22" s="108">
        <f>'1 Utsläpp'!AW23/'7 Syss'!AW23</f>
        <v>8.448775027002057</v>
      </c>
      <c r="AX22" s="108">
        <f>'1 Utsläpp'!AX23/'7 Syss'!AX23</f>
        <v>8.7698086749749393</v>
      </c>
      <c r="AY22" s="108">
        <f>'1 Utsläpp'!AY23/'7 Syss'!AY23</f>
        <v>8.2599712425160448</v>
      </c>
      <c r="AZ22" s="108">
        <f>'1 Utsläpp'!AZ23/'7 Syss'!AZ23</f>
        <v>7.5133301739669891</v>
      </c>
      <c r="BA22" s="108">
        <f>'1 Utsläpp'!BA23/'7 Syss'!BA23</f>
        <v>5.5624945593875053</v>
      </c>
      <c r="BB22" s="108">
        <f>'1 Utsläpp'!BB23/'7 Syss'!BB23</f>
        <v>6.243980657820452</v>
      </c>
      <c r="BC22" s="108">
        <f>'1 Utsläpp'!BC23/'7 Syss'!BC23</f>
        <v>6.1281883060335938</v>
      </c>
      <c r="BD22" s="108">
        <f>'1 Utsläpp'!BD23/'7 Syss'!BD23</f>
        <v>6.1972858717997372</v>
      </c>
      <c r="BE22" s="108">
        <f>'1 Utsläpp'!BE23/'7 Syss'!BE23</f>
        <v>6.7984609992371112</v>
      </c>
      <c r="BF22" s="108">
        <f>'1 Utsläpp'!BF23/'7 Syss'!BF23</f>
        <v>6.7066646483823646</v>
      </c>
      <c r="BG22" s="108">
        <f>'1 Utsläpp'!BG23/'7 Syss'!BG23</f>
        <v>7.0403231498428331</v>
      </c>
      <c r="BH22" s="108">
        <f>'1 Utsläpp'!BH23/'7 Syss'!BH23</f>
        <v>6.6690381628595441</v>
      </c>
      <c r="BI22" s="108">
        <f>'1 Utsläpp'!BI23/'7 Syss'!BI23</f>
        <v>7.0541429138969782</v>
      </c>
      <c r="BJ22" s="108">
        <f>'1 Utsläpp'!BJ23/'7 Syss'!BJ23</f>
        <v>7.3815616962906008</v>
      </c>
      <c r="BK22" s="108">
        <f>'1 Utsläpp'!BK23/'7 Syss'!BK23</f>
        <v>8.0941685938380914</v>
      </c>
      <c r="BL22" s="108">
        <f>'1 Utsläpp'!BL23/'7 Syss'!BL23</f>
        <v>6.8691168360110693</v>
      </c>
      <c r="BM22" s="108">
        <f>'1 Utsläpp'!BM23/'7 Syss'!BM23</f>
        <v>6.8343684791214256</v>
      </c>
      <c r="BN22" s="108">
        <f>'1 Utsläpp'!BN23/'7 Syss'!BN23</f>
        <v>7.0856673997056872</v>
      </c>
      <c r="BO22" s="108">
        <f>'1 Utsläpp'!BO23/'7 Syss'!BO23</f>
        <v>7.4066214948425326</v>
      </c>
      <c r="BP22" s="108">
        <f>'1 Utsläpp'!BP23/'7 Syss'!BP23</f>
        <v>7.6717576106547982</v>
      </c>
      <c r="BQ22" s="108">
        <f>'1 Utsläpp'!BQ23/'7 Syss'!BQ23</f>
        <v>7.7385522951190309</v>
      </c>
      <c r="BR22" s="108">
        <f>'1 Utsläpp'!BR23/'7 Syss'!BR23</f>
        <v>7.7014268272984676</v>
      </c>
    </row>
    <row r="23" spans="1:70" s="57" customFormat="1" x14ac:dyDescent="0.2">
      <c r="A23" s="57">
        <v>19</v>
      </c>
      <c r="B23" s="57" t="s">
        <v>153</v>
      </c>
      <c r="C23" s="57" t="s">
        <v>11</v>
      </c>
      <c r="D23" s="108">
        <f>'1 Utsläpp'!D24/'7 Syss'!D24</f>
        <v>0.17990060910501349</v>
      </c>
      <c r="E23" s="108">
        <f>'1 Utsläpp'!E24/'7 Syss'!E24</f>
        <v>0.16236149480353965</v>
      </c>
      <c r="F23" s="108">
        <f>'1 Utsläpp'!F24/'7 Syss'!F24</f>
        <v>0.1546950110227229</v>
      </c>
      <c r="G23" s="108">
        <f>'1 Utsläpp'!G24/'7 Syss'!G24</f>
        <v>0.15662084478816837</v>
      </c>
      <c r="H23" s="108">
        <f>'1 Utsläpp'!H24/'7 Syss'!H24</f>
        <v>0.17408402900029771</v>
      </c>
      <c r="I23" s="108">
        <f>'1 Utsläpp'!I24/'7 Syss'!I24</f>
        <v>0.15956633641180204</v>
      </c>
      <c r="J23" s="108">
        <f>'1 Utsläpp'!J24/'7 Syss'!J24</f>
        <v>0.15203181653181358</v>
      </c>
      <c r="K23" s="108">
        <f>'1 Utsläpp'!K24/'7 Syss'!K24</f>
        <v>0.15225969951235693</v>
      </c>
      <c r="L23" s="108">
        <f>'1 Utsläpp'!L24/'7 Syss'!L24</f>
        <v>0.18569013178515106</v>
      </c>
      <c r="M23" s="108">
        <f>'1 Utsläpp'!M24/'7 Syss'!M24</f>
        <v>0.15788719229658407</v>
      </c>
      <c r="N23" s="108">
        <f>'1 Utsläpp'!N24/'7 Syss'!N24</f>
        <v>0.1478427102473957</v>
      </c>
      <c r="O23" s="108">
        <f>'1 Utsläpp'!O24/'7 Syss'!O24</f>
        <v>0.16281183971329549</v>
      </c>
      <c r="P23" s="108">
        <f>'1 Utsläpp'!P24/'7 Syss'!P24</f>
        <v>0.16149106799420926</v>
      </c>
      <c r="Q23" s="108">
        <f>'1 Utsläpp'!Q24/'7 Syss'!Q24</f>
        <v>0.14733212925776826</v>
      </c>
      <c r="R23" s="108">
        <f>'1 Utsläpp'!R24/'7 Syss'!R24</f>
        <v>0.13950496289933884</v>
      </c>
      <c r="S23" s="108">
        <f>'1 Utsläpp'!S24/'7 Syss'!S24</f>
        <v>0.14146335437519036</v>
      </c>
      <c r="T23" s="108">
        <f>'1 Utsläpp'!T24/'7 Syss'!T24</f>
        <v>0.14018938231687006</v>
      </c>
      <c r="U23" s="108">
        <f>'1 Utsläpp'!U24/'7 Syss'!U24</f>
        <v>0.12969381357561333</v>
      </c>
      <c r="V23" s="108">
        <f>'1 Utsläpp'!V24/'7 Syss'!V24</f>
        <v>0.12794962166901244</v>
      </c>
      <c r="W23" s="108">
        <f>'1 Utsläpp'!W24/'7 Syss'!W24</f>
        <v>0.13031465684415841</v>
      </c>
      <c r="X23" s="108">
        <f>'1 Utsläpp'!X24/'7 Syss'!X24</f>
        <v>0.1279736435018026</v>
      </c>
      <c r="Y23" s="108">
        <f>'1 Utsläpp'!Y24/'7 Syss'!Y24</f>
        <v>0.12650528830292068</v>
      </c>
      <c r="Z23" s="108">
        <f>'1 Utsläpp'!Z24/'7 Syss'!Z24</f>
        <v>0.12127654364074053</v>
      </c>
      <c r="AA23" s="108">
        <f>'1 Utsläpp'!AA24/'7 Syss'!AA24</f>
        <v>0.12020989782552567</v>
      </c>
      <c r="AB23" s="108">
        <f>'1 Utsläpp'!AB24/'7 Syss'!AB24</f>
        <v>0.11534664120152334</v>
      </c>
      <c r="AC23" s="108">
        <f>'1 Utsläpp'!AC24/'7 Syss'!AC24</f>
        <v>0.11722539681519567</v>
      </c>
      <c r="AD23" s="108">
        <f>'1 Utsläpp'!AD24/'7 Syss'!AD24</f>
        <v>0.11331270014273412</v>
      </c>
      <c r="AE23" s="108">
        <f>'1 Utsläpp'!AE24/'7 Syss'!AE24</f>
        <v>0.11682899575624492</v>
      </c>
      <c r="AF23" s="108">
        <f>'1 Utsläpp'!AF24/'7 Syss'!AF24</f>
        <v>0.11604006870931423</v>
      </c>
      <c r="AG23" s="108">
        <f>'1 Utsläpp'!AG24/'7 Syss'!AG24</f>
        <v>0.11797353343692561</v>
      </c>
      <c r="AH23" s="108">
        <f>'1 Utsläpp'!AH24/'7 Syss'!AH24</f>
        <v>0.10839858777019092</v>
      </c>
      <c r="AI23" s="108">
        <f>'1 Utsläpp'!AI24/'7 Syss'!AI24</f>
        <v>0.11197880889224945</v>
      </c>
      <c r="AJ23" s="108">
        <f>'1 Utsläpp'!AJ24/'7 Syss'!AJ24</f>
        <v>0.10203175762761833</v>
      </c>
      <c r="AK23" s="108">
        <f>'1 Utsläpp'!AK24/'7 Syss'!AK24</f>
        <v>0.10110854547552205</v>
      </c>
      <c r="AL23" s="108">
        <f>'1 Utsläpp'!AL24/'7 Syss'!AL24</f>
        <v>9.9730946196804962E-2</v>
      </c>
      <c r="AM23" s="108">
        <f>'1 Utsläpp'!AM24/'7 Syss'!AM24</f>
        <v>0.10933143795543335</v>
      </c>
      <c r="AN23" s="108">
        <f>'1 Utsläpp'!AN24/'7 Syss'!AN24</f>
        <v>0.10409038964892581</v>
      </c>
      <c r="AO23" s="108">
        <f>'1 Utsläpp'!AO24/'7 Syss'!AO24</f>
        <v>9.865239897122606E-2</v>
      </c>
      <c r="AP23" s="108">
        <f>'1 Utsläpp'!AP24/'7 Syss'!AP24</f>
        <v>9.5937819458347187E-2</v>
      </c>
      <c r="AQ23" s="108">
        <f>'1 Utsläpp'!AQ24/'7 Syss'!AQ24</f>
        <v>9.9930627510279646E-2</v>
      </c>
      <c r="AR23" s="108">
        <f>'1 Utsläpp'!AR24/'7 Syss'!AR24</f>
        <v>9.2400354291998402E-2</v>
      </c>
      <c r="AS23" s="108">
        <f>'1 Utsläpp'!AS24/'7 Syss'!AS24</f>
        <v>9.9299739253136454E-2</v>
      </c>
      <c r="AT23" s="108">
        <f>'1 Utsläpp'!AT24/'7 Syss'!AT24</f>
        <v>9.6203194237303002E-2</v>
      </c>
      <c r="AU23" s="108">
        <f>'1 Utsläpp'!AU24/'7 Syss'!AU24</f>
        <v>9.5394390042452648E-2</v>
      </c>
      <c r="AV23" s="108">
        <f>'1 Utsläpp'!AV24/'7 Syss'!AV24</f>
        <v>9.3626735181478432E-2</v>
      </c>
      <c r="AW23" s="108">
        <f>'1 Utsläpp'!AW24/'7 Syss'!AW24</f>
        <v>9.6428926069011947E-2</v>
      </c>
      <c r="AX23" s="108">
        <f>'1 Utsläpp'!AX24/'7 Syss'!AX24</f>
        <v>9.2831418338686494E-2</v>
      </c>
      <c r="AY23" s="108">
        <f>'1 Utsläpp'!AY24/'7 Syss'!AY24</f>
        <v>9.2956552137489643E-2</v>
      </c>
      <c r="AZ23" s="108">
        <f>'1 Utsläpp'!AZ24/'7 Syss'!AZ24</f>
        <v>9.1189930214178511E-2</v>
      </c>
      <c r="BA23" s="108">
        <f>'1 Utsläpp'!BA24/'7 Syss'!BA24</f>
        <v>0.10319633788067406</v>
      </c>
      <c r="BB23" s="108">
        <f>'1 Utsläpp'!BB24/'7 Syss'!BB24</f>
        <v>0.10233855956538893</v>
      </c>
      <c r="BC23" s="108">
        <f>'1 Utsläpp'!BC24/'7 Syss'!BC24</f>
        <v>0.1078682662163878</v>
      </c>
      <c r="BD23" s="108">
        <f>'1 Utsläpp'!BD24/'7 Syss'!BD24</f>
        <v>0.11545747967885481</v>
      </c>
      <c r="BE23" s="108">
        <f>'1 Utsläpp'!BE24/'7 Syss'!BE24</f>
        <v>0.11895741981086472</v>
      </c>
      <c r="BF23" s="108">
        <f>'1 Utsläpp'!BF24/'7 Syss'!BF24</f>
        <v>9.5842020454377216E-2</v>
      </c>
      <c r="BG23" s="108">
        <f>'1 Utsläpp'!BG24/'7 Syss'!BG24</f>
        <v>9.307599208325644E-2</v>
      </c>
      <c r="BH23" s="108">
        <f>'1 Utsläpp'!BH24/'7 Syss'!BH24</f>
        <v>8.8301941212967194E-2</v>
      </c>
      <c r="BI23" s="108">
        <f>'1 Utsläpp'!BI24/'7 Syss'!BI24</f>
        <v>7.8819086305981445E-2</v>
      </c>
      <c r="BJ23" s="108">
        <f>'1 Utsläpp'!BJ24/'7 Syss'!BJ24</f>
        <v>7.0306282782527027E-2</v>
      </c>
      <c r="BK23" s="108">
        <f>'1 Utsläpp'!BK24/'7 Syss'!BK24</f>
        <v>7.8466907236002539E-2</v>
      </c>
      <c r="BL23" s="108">
        <f>'1 Utsläpp'!BL24/'7 Syss'!BL24</f>
        <v>7.936291120507874E-2</v>
      </c>
      <c r="BM23" s="108">
        <f>'1 Utsläpp'!BM24/'7 Syss'!BM24</f>
        <v>7.6008360605995043E-2</v>
      </c>
      <c r="BN23" s="108">
        <f>'1 Utsläpp'!BN24/'7 Syss'!BN24</f>
        <v>6.7568041863164452E-2</v>
      </c>
      <c r="BO23" s="108">
        <f>'1 Utsläpp'!BO24/'7 Syss'!BO24</f>
        <v>7.5729499788312185E-2</v>
      </c>
      <c r="BP23" s="108">
        <f>'1 Utsläpp'!BP24/'7 Syss'!BP24</f>
        <v>9.5272731358681112E-2</v>
      </c>
      <c r="BQ23" s="108">
        <f>'1 Utsläpp'!BQ24/'7 Syss'!BQ24</f>
        <v>9.1355572103470617E-2</v>
      </c>
      <c r="BR23" s="108">
        <f>'1 Utsläpp'!BR24/'7 Syss'!BR24</f>
        <v>8.3488749457843514E-2</v>
      </c>
    </row>
    <row r="24" spans="1:70" s="57" customFormat="1" x14ac:dyDescent="0.2">
      <c r="A24" s="57">
        <v>20</v>
      </c>
      <c r="B24" s="57" t="s">
        <v>154</v>
      </c>
      <c r="C24" s="57" t="s">
        <v>43</v>
      </c>
      <c r="D24" s="108">
        <f>'1 Utsläpp'!D25/'7 Syss'!D25</f>
        <v>0.19594756658178947</v>
      </c>
      <c r="E24" s="108">
        <f>'1 Utsläpp'!E25/'7 Syss'!E25</f>
        <v>0.259435700446979</v>
      </c>
      <c r="F24" s="108">
        <f>'1 Utsläpp'!F25/'7 Syss'!F25</f>
        <v>0.24357306227824063</v>
      </c>
      <c r="G24" s="108">
        <f>'1 Utsläpp'!G25/'7 Syss'!G25</f>
        <v>0.22375362444055907</v>
      </c>
      <c r="H24" s="108">
        <f>'1 Utsläpp'!H25/'7 Syss'!H25</f>
        <v>0.18476118151267282</v>
      </c>
      <c r="I24" s="108">
        <f>'1 Utsläpp'!I25/'7 Syss'!I25</f>
        <v>0.24517528342016975</v>
      </c>
      <c r="J24" s="108">
        <f>'1 Utsläpp'!J25/'7 Syss'!J25</f>
        <v>0.23771678786124834</v>
      </c>
      <c r="K24" s="108">
        <f>'1 Utsläpp'!K25/'7 Syss'!K25</f>
        <v>0.2249267074941145</v>
      </c>
      <c r="L24" s="108">
        <f>'1 Utsläpp'!L25/'7 Syss'!L25</f>
        <v>0.20173432961033791</v>
      </c>
      <c r="M24" s="108">
        <f>'1 Utsläpp'!M25/'7 Syss'!M25</f>
        <v>0.25750802685397045</v>
      </c>
      <c r="N24" s="108">
        <f>'1 Utsläpp'!N25/'7 Syss'!N25</f>
        <v>0.24264477953408164</v>
      </c>
      <c r="O24" s="108">
        <f>'1 Utsläpp'!O25/'7 Syss'!O25</f>
        <v>0.24027659359655629</v>
      </c>
      <c r="P24" s="108">
        <f>'1 Utsläpp'!P25/'7 Syss'!P25</f>
        <v>0.19185808676530314</v>
      </c>
      <c r="Q24" s="108">
        <f>'1 Utsläpp'!Q25/'7 Syss'!Q25</f>
        <v>0.25399016900023458</v>
      </c>
      <c r="R24" s="108">
        <f>'1 Utsläpp'!R25/'7 Syss'!R25</f>
        <v>0.23522366960863386</v>
      </c>
      <c r="S24" s="108">
        <f>'1 Utsläpp'!S25/'7 Syss'!S25</f>
        <v>0.22138339453781358</v>
      </c>
      <c r="T24" s="108">
        <f>'1 Utsläpp'!T25/'7 Syss'!T25</f>
        <v>0.17473658845651011</v>
      </c>
      <c r="U24" s="108">
        <f>'1 Utsläpp'!U25/'7 Syss'!U25</f>
        <v>0.22438243278903927</v>
      </c>
      <c r="V24" s="108">
        <f>'1 Utsläpp'!V25/'7 Syss'!V25</f>
        <v>0.21101917569191408</v>
      </c>
      <c r="W24" s="108">
        <f>'1 Utsläpp'!W25/'7 Syss'!W25</f>
        <v>0.20632709116380182</v>
      </c>
      <c r="X24" s="108">
        <f>'1 Utsläpp'!X25/'7 Syss'!X25</f>
        <v>0.16279615213822277</v>
      </c>
      <c r="Y24" s="108">
        <f>'1 Utsläpp'!Y25/'7 Syss'!Y25</f>
        <v>0.20581140054359809</v>
      </c>
      <c r="Z24" s="108">
        <f>'1 Utsläpp'!Z25/'7 Syss'!Z25</f>
        <v>0.19231614207262945</v>
      </c>
      <c r="AA24" s="108">
        <f>'1 Utsläpp'!AA25/'7 Syss'!AA25</f>
        <v>0.18379491329561423</v>
      </c>
      <c r="AB24" s="108">
        <f>'1 Utsläpp'!AB25/'7 Syss'!AB25</f>
        <v>0.15501172489320675</v>
      </c>
      <c r="AC24" s="108">
        <f>'1 Utsläpp'!AC25/'7 Syss'!AC25</f>
        <v>0.18768324161787214</v>
      </c>
      <c r="AD24" s="108">
        <f>'1 Utsläpp'!AD25/'7 Syss'!AD25</f>
        <v>0.18696736342003573</v>
      </c>
      <c r="AE24" s="108">
        <f>'1 Utsläpp'!AE25/'7 Syss'!AE25</f>
        <v>0.17602893278762793</v>
      </c>
      <c r="AF24" s="108">
        <f>'1 Utsläpp'!AF25/'7 Syss'!AF25</f>
        <v>0.13975809817644211</v>
      </c>
      <c r="AG24" s="108">
        <f>'1 Utsläpp'!AG25/'7 Syss'!AG25</f>
        <v>0.17240518296220816</v>
      </c>
      <c r="AH24" s="108">
        <f>'1 Utsläpp'!AH25/'7 Syss'!AH25</f>
        <v>0.1698249448440434</v>
      </c>
      <c r="AI24" s="108">
        <f>'1 Utsläpp'!AI25/'7 Syss'!AI25</f>
        <v>0.15880982664435064</v>
      </c>
      <c r="AJ24" s="108">
        <f>'1 Utsläpp'!AJ25/'7 Syss'!AJ25</f>
        <v>0.13502806007919957</v>
      </c>
      <c r="AK24" s="108">
        <f>'1 Utsläpp'!AK25/'7 Syss'!AK25</f>
        <v>0.15219259574190108</v>
      </c>
      <c r="AL24" s="108">
        <f>'1 Utsläpp'!AL25/'7 Syss'!AL25</f>
        <v>0.15888258865057522</v>
      </c>
      <c r="AM24" s="108">
        <f>'1 Utsläpp'!AM25/'7 Syss'!AM25</f>
        <v>0.14699776580241605</v>
      </c>
      <c r="AN24" s="108">
        <f>'1 Utsläpp'!AN25/'7 Syss'!AN25</f>
        <v>0.12604272657234802</v>
      </c>
      <c r="AO24" s="108">
        <f>'1 Utsläpp'!AO25/'7 Syss'!AO25</f>
        <v>0.14000558935592586</v>
      </c>
      <c r="AP24" s="108">
        <f>'1 Utsläpp'!AP25/'7 Syss'!AP25</f>
        <v>0.13949965240454043</v>
      </c>
      <c r="AQ24" s="108">
        <f>'1 Utsläpp'!AQ25/'7 Syss'!AQ25</f>
        <v>0.1296115568674388</v>
      </c>
      <c r="AR24" s="108">
        <f>'1 Utsläpp'!AR25/'7 Syss'!AR25</f>
        <v>0.1232309884006151</v>
      </c>
      <c r="AS24" s="108">
        <f>'1 Utsläpp'!AS25/'7 Syss'!AS25</f>
        <v>0.13642493824485033</v>
      </c>
      <c r="AT24" s="108">
        <f>'1 Utsläpp'!AT25/'7 Syss'!AT25</f>
        <v>0.13843372771831558</v>
      </c>
      <c r="AU24" s="108">
        <f>'1 Utsläpp'!AU25/'7 Syss'!AU25</f>
        <v>0.12405079138166326</v>
      </c>
      <c r="AV24" s="108">
        <f>'1 Utsläpp'!AV25/'7 Syss'!AV25</f>
        <v>0.11262746122905043</v>
      </c>
      <c r="AW24" s="108">
        <f>'1 Utsläpp'!AW25/'7 Syss'!AW25</f>
        <v>0.12062611100094366</v>
      </c>
      <c r="AX24" s="108">
        <f>'1 Utsläpp'!AX25/'7 Syss'!AX25</f>
        <v>0.12214642088277927</v>
      </c>
      <c r="AY24" s="108">
        <f>'1 Utsläpp'!AY25/'7 Syss'!AY25</f>
        <v>0.11216554056448735</v>
      </c>
      <c r="AZ24" s="108">
        <f>'1 Utsläpp'!AZ25/'7 Syss'!AZ25</f>
        <v>0.10735982968736073</v>
      </c>
      <c r="BA24" s="108">
        <f>'1 Utsläpp'!BA25/'7 Syss'!BA25</f>
        <v>0.10658875406828382</v>
      </c>
      <c r="BB24" s="108">
        <f>'1 Utsläpp'!BB25/'7 Syss'!BB25</f>
        <v>0.11773166982930999</v>
      </c>
      <c r="BC24" s="108">
        <f>'1 Utsläpp'!BC25/'7 Syss'!BC25</f>
        <v>0.10651214888407826</v>
      </c>
      <c r="BD24" s="108">
        <f>'1 Utsläpp'!BD25/'7 Syss'!BD25</f>
        <v>9.6682069624571806E-2</v>
      </c>
      <c r="BE24" s="108">
        <f>'1 Utsläpp'!BE25/'7 Syss'!BE25</f>
        <v>0.10654505278626375</v>
      </c>
      <c r="BF24" s="108">
        <f>'1 Utsläpp'!BF25/'7 Syss'!BF25</f>
        <v>0.10834092068835266</v>
      </c>
      <c r="BG24" s="108">
        <f>'1 Utsläpp'!BG25/'7 Syss'!BG25</f>
        <v>9.6539897062659114E-2</v>
      </c>
      <c r="BH24" s="108">
        <f>'1 Utsläpp'!BH25/'7 Syss'!BH25</f>
        <v>8.7256566535643676E-2</v>
      </c>
      <c r="BI24" s="108">
        <f>'1 Utsläpp'!BI25/'7 Syss'!BI25</f>
        <v>8.8243057638021025E-2</v>
      </c>
      <c r="BJ24" s="108">
        <f>'1 Utsläpp'!BJ25/'7 Syss'!BJ25</f>
        <v>8.9657138197136291E-2</v>
      </c>
      <c r="BK24" s="108">
        <f>'1 Utsläpp'!BK25/'7 Syss'!BK25</f>
        <v>8.5567621202940425E-2</v>
      </c>
      <c r="BL24" s="108">
        <f>'1 Utsläpp'!BL25/'7 Syss'!BL25</f>
        <v>8.2846034332515348E-2</v>
      </c>
      <c r="BM24" s="108">
        <f>'1 Utsläpp'!BM25/'7 Syss'!BM25</f>
        <v>8.6232214035866561E-2</v>
      </c>
      <c r="BN24" s="108">
        <f>'1 Utsläpp'!BN25/'7 Syss'!BN25</f>
        <v>8.6713710409697678E-2</v>
      </c>
      <c r="BO24" s="108">
        <f>'1 Utsläpp'!BO25/'7 Syss'!BO25</f>
        <v>8.3675464609171635E-2</v>
      </c>
      <c r="BP24" s="108">
        <f>'1 Utsläpp'!BP25/'7 Syss'!BP25</f>
        <v>9.877703438918263E-2</v>
      </c>
      <c r="BQ24" s="108">
        <f>'1 Utsläpp'!BQ25/'7 Syss'!BQ25</f>
        <v>0.10175563441512264</v>
      </c>
      <c r="BR24" s="108">
        <f>'1 Utsläpp'!BR25/'7 Syss'!BR25</f>
        <v>0.10610934191257249</v>
      </c>
    </row>
    <row r="25" spans="1:70" s="57" customFormat="1" x14ac:dyDescent="0.2">
      <c r="A25" s="57">
        <v>21</v>
      </c>
      <c r="B25" s="57" t="s">
        <v>155</v>
      </c>
      <c r="C25" s="57" t="s">
        <v>12</v>
      </c>
      <c r="D25" s="108">
        <f>'1 Utsläpp'!D26/'7 Syss'!D26</f>
        <v>0.44491566779098268</v>
      </c>
      <c r="E25" s="108">
        <f>'1 Utsläpp'!E26/'7 Syss'!E26</f>
        <v>0.35921993930655438</v>
      </c>
      <c r="F25" s="108">
        <f>'1 Utsläpp'!F26/'7 Syss'!F26</f>
        <v>0.35118084400123994</v>
      </c>
      <c r="G25" s="108">
        <f>'1 Utsläpp'!G26/'7 Syss'!G26</f>
        <v>0.39918863309137737</v>
      </c>
      <c r="H25" s="108">
        <f>'1 Utsläpp'!H26/'7 Syss'!H26</f>
        <v>0.34222824930601703</v>
      </c>
      <c r="I25" s="108">
        <f>'1 Utsläpp'!I26/'7 Syss'!I26</f>
        <v>0.29519960649979682</v>
      </c>
      <c r="J25" s="108">
        <f>'1 Utsläpp'!J26/'7 Syss'!J26</f>
        <v>0.3058311792800274</v>
      </c>
      <c r="K25" s="108">
        <f>'1 Utsläpp'!K26/'7 Syss'!K26</f>
        <v>0.3831423285381384</v>
      </c>
      <c r="L25" s="108">
        <f>'1 Utsläpp'!L26/'7 Syss'!L26</f>
        <v>0.38718139652271016</v>
      </c>
      <c r="M25" s="108">
        <f>'1 Utsläpp'!M26/'7 Syss'!M26</f>
        <v>0.29761030241499542</v>
      </c>
      <c r="N25" s="108">
        <f>'1 Utsläpp'!N26/'7 Syss'!N26</f>
        <v>0.30665906467081916</v>
      </c>
      <c r="O25" s="108">
        <f>'1 Utsläpp'!O26/'7 Syss'!O26</f>
        <v>0.39101206858299364</v>
      </c>
      <c r="P25" s="108">
        <f>'1 Utsläpp'!P26/'7 Syss'!P26</f>
        <v>0.44317066282396961</v>
      </c>
      <c r="Q25" s="108">
        <f>'1 Utsläpp'!Q26/'7 Syss'!Q26</f>
        <v>0.33848796165770578</v>
      </c>
      <c r="R25" s="108">
        <f>'1 Utsläpp'!R26/'7 Syss'!R26</f>
        <v>0.3303968428058367</v>
      </c>
      <c r="S25" s="108">
        <f>'1 Utsläpp'!S26/'7 Syss'!S26</f>
        <v>0.38799651625879128</v>
      </c>
      <c r="T25" s="108">
        <f>'1 Utsläpp'!T26/'7 Syss'!T26</f>
        <v>0.31806837637305585</v>
      </c>
      <c r="U25" s="108">
        <f>'1 Utsläpp'!U26/'7 Syss'!U26</f>
        <v>0.26986438118332146</v>
      </c>
      <c r="V25" s="108">
        <f>'1 Utsläpp'!V26/'7 Syss'!V26</f>
        <v>0.25501660155076883</v>
      </c>
      <c r="W25" s="108">
        <f>'1 Utsläpp'!W26/'7 Syss'!W26</f>
        <v>0.33139359678056246</v>
      </c>
      <c r="X25" s="108">
        <f>'1 Utsläpp'!X26/'7 Syss'!X26</f>
        <v>0.31092850467192695</v>
      </c>
      <c r="Y25" s="108">
        <f>'1 Utsläpp'!Y26/'7 Syss'!Y26</f>
        <v>0.26724580928413316</v>
      </c>
      <c r="Z25" s="108">
        <f>'1 Utsläpp'!Z26/'7 Syss'!Z26</f>
        <v>0.24439226252246471</v>
      </c>
      <c r="AA25" s="108">
        <f>'1 Utsläpp'!AA26/'7 Syss'!AA26</f>
        <v>0.29290355367315579</v>
      </c>
      <c r="AB25" s="108">
        <f>'1 Utsläpp'!AB26/'7 Syss'!AB26</f>
        <v>0.29120138340009449</v>
      </c>
      <c r="AC25" s="108">
        <f>'1 Utsläpp'!AC26/'7 Syss'!AC26</f>
        <v>0.24909691598004166</v>
      </c>
      <c r="AD25" s="108">
        <f>'1 Utsläpp'!AD26/'7 Syss'!AD26</f>
        <v>0.2378662250036607</v>
      </c>
      <c r="AE25" s="108">
        <f>'1 Utsläpp'!AE26/'7 Syss'!AE26</f>
        <v>0.27895549096716471</v>
      </c>
      <c r="AF25" s="108">
        <f>'1 Utsläpp'!AF26/'7 Syss'!AF26</f>
        <v>0.24166466582820798</v>
      </c>
      <c r="AG25" s="108">
        <f>'1 Utsläpp'!AG26/'7 Syss'!AG26</f>
        <v>0.21521349028155959</v>
      </c>
      <c r="AH25" s="108">
        <f>'1 Utsläpp'!AH26/'7 Syss'!AH26</f>
        <v>0.20566968638754463</v>
      </c>
      <c r="AI25" s="108">
        <f>'1 Utsläpp'!AI26/'7 Syss'!AI26</f>
        <v>0.23812857807853374</v>
      </c>
      <c r="AJ25" s="108">
        <f>'1 Utsläpp'!AJ26/'7 Syss'!AJ26</f>
        <v>0.22351809695511901</v>
      </c>
      <c r="AK25" s="108">
        <f>'1 Utsläpp'!AK26/'7 Syss'!AK26</f>
        <v>0.20224551657751108</v>
      </c>
      <c r="AL25" s="108">
        <f>'1 Utsläpp'!AL26/'7 Syss'!AL26</f>
        <v>0.19734234939049264</v>
      </c>
      <c r="AM25" s="108">
        <f>'1 Utsläpp'!AM26/'7 Syss'!AM26</f>
        <v>0.25376642428681367</v>
      </c>
      <c r="AN25" s="108">
        <f>'1 Utsläpp'!AN26/'7 Syss'!AN26</f>
        <v>0.1974115947908458</v>
      </c>
      <c r="AO25" s="108">
        <f>'1 Utsläpp'!AO26/'7 Syss'!AO26</f>
        <v>0.19208322662191818</v>
      </c>
      <c r="AP25" s="108">
        <f>'1 Utsläpp'!AP26/'7 Syss'!AP26</f>
        <v>0.18809488912490788</v>
      </c>
      <c r="AQ25" s="108">
        <f>'1 Utsläpp'!AQ26/'7 Syss'!AQ26</f>
        <v>0.2287890247201711</v>
      </c>
      <c r="AR25" s="108">
        <f>'1 Utsläpp'!AR26/'7 Syss'!AR26</f>
        <v>0.20759207569381574</v>
      </c>
      <c r="AS25" s="108">
        <f>'1 Utsläpp'!AS26/'7 Syss'!AS26</f>
        <v>0.19094863589979258</v>
      </c>
      <c r="AT25" s="108">
        <f>'1 Utsläpp'!AT26/'7 Syss'!AT26</f>
        <v>0.19421018679735172</v>
      </c>
      <c r="AU25" s="108">
        <f>'1 Utsläpp'!AU26/'7 Syss'!AU26</f>
        <v>0.21999917105539035</v>
      </c>
      <c r="AV25" s="108">
        <f>'1 Utsläpp'!AV26/'7 Syss'!AV26</f>
        <v>0.2076379201914226</v>
      </c>
      <c r="AW25" s="108">
        <f>'1 Utsläpp'!AW26/'7 Syss'!AW26</f>
        <v>0.19517755840716464</v>
      </c>
      <c r="AX25" s="108">
        <f>'1 Utsläpp'!AX26/'7 Syss'!AX26</f>
        <v>0.19234619076470133</v>
      </c>
      <c r="AY25" s="108">
        <f>'1 Utsläpp'!AY26/'7 Syss'!AY26</f>
        <v>0.22476560460221504</v>
      </c>
      <c r="AZ25" s="108">
        <f>'1 Utsläpp'!AZ26/'7 Syss'!AZ26</f>
        <v>0.21534259881892656</v>
      </c>
      <c r="BA25" s="108">
        <f>'1 Utsläpp'!BA26/'7 Syss'!BA26</f>
        <v>0.18800676249032985</v>
      </c>
      <c r="BB25" s="108">
        <f>'1 Utsläpp'!BB26/'7 Syss'!BB26</f>
        <v>0.19325336535471227</v>
      </c>
      <c r="BC25" s="108">
        <f>'1 Utsläpp'!BC26/'7 Syss'!BC26</f>
        <v>0.21206406029225391</v>
      </c>
      <c r="BD25" s="108">
        <f>'1 Utsläpp'!BD26/'7 Syss'!BD26</f>
        <v>0.20927969105148331</v>
      </c>
      <c r="BE25" s="108">
        <f>'1 Utsläpp'!BE26/'7 Syss'!BE26</f>
        <v>0.20407613100890884</v>
      </c>
      <c r="BF25" s="108">
        <f>'1 Utsläpp'!BF26/'7 Syss'!BF26</f>
        <v>0.19866166833978008</v>
      </c>
      <c r="BG25" s="108">
        <f>'1 Utsläpp'!BG26/'7 Syss'!BG26</f>
        <v>0.20780140714588685</v>
      </c>
      <c r="BH25" s="108">
        <f>'1 Utsläpp'!BH26/'7 Syss'!BH26</f>
        <v>0.20728947199039807</v>
      </c>
      <c r="BI25" s="108">
        <f>'1 Utsläpp'!BI26/'7 Syss'!BI26</f>
        <v>0.18198983952535425</v>
      </c>
      <c r="BJ25" s="108">
        <f>'1 Utsläpp'!BJ26/'7 Syss'!BJ26</f>
        <v>0.17856065573451407</v>
      </c>
      <c r="BK25" s="108">
        <f>'1 Utsläpp'!BK26/'7 Syss'!BK26</f>
        <v>0.19500658570710094</v>
      </c>
      <c r="BL25" s="108">
        <f>'1 Utsläpp'!BL26/'7 Syss'!BL26</f>
        <v>0.2024602606470198</v>
      </c>
      <c r="BM25" s="108">
        <f>'1 Utsläpp'!BM26/'7 Syss'!BM26</f>
        <v>0.17912069145484791</v>
      </c>
      <c r="BN25" s="108">
        <f>'1 Utsläpp'!BN26/'7 Syss'!BN26</f>
        <v>0.17290398052887546</v>
      </c>
      <c r="BO25" s="108">
        <f>'1 Utsläpp'!BO26/'7 Syss'!BO26</f>
        <v>0.18838930929443115</v>
      </c>
      <c r="BP25" s="108">
        <f>'1 Utsläpp'!BP26/'7 Syss'!BP26</f>
        <v>0.23765365505453553</v>
      </c>
      <c r="BQ25" s="108">
        <f>'1 Utsläpp'!BQ26/'7 Syss'!BQ26</f>
        <v>0.21803374676500187</v>
      </c>
      <c r="BR25" s="108">
        <f>'1 Utsläpp'!BR26/'7 Syss'!BR26</f>
        <v>0.21385890138466621</v>
      </c>
    </row>
    <row r="26" spans="1:70" s="57" customFormat="1" x14ac:dyDescent="0.2">
      <c r="A26" s="57">
        <v>22</v>
      </c>
      <c r="B26" s="57" t="s">
        <v>156</v>
      </c>
      <c r="C26" s="57" t="s">
        <v>13</v>
      </c>
      <c r="D26" s="108">
        <f>'1 Utsläpp'!D27/'7 Syss'!D27</f>
        <v>0.1921275735103215</v>
      </c>
      <c r="E26" s="108">
        <f>'1 Utsläpp'!E27/'7 Syss'!E27</f>
        <v>0.20645394903373959</v>
      </c>
      <c r="F26" s="108">
        <f>'1 Utsläpp'!F27/'7 Syss'!F27</f>
        <v>0.20700524607277834</v>
      </c>
      <c r="G26" s="108">
        <f>'1 Utsläpp'!G27/'7 Syss'!G27</f>
        <v>0.21447411833596045</v>
      </c>
      <c r="H26" s="108">
        <f>'1 Utsläpp'!H27/'7 Syss'!H27</f>
        <v>0.19596370910981997</v>
      </c>
      <c r="I26" s="108">
        <f>'1 Utsläpp'!I27/'7 Syss'!I27</f>
        <v>0.21351124233616622</v>
      </c>
      <c r="J26" s="108">
        <f>'1 Utsläpp'!J27/'7 Syss'!J27</f>
        <v>0.22541428003689626</v>
      </c>
      <c r="K26" s="108">
        <f>'1 Utsläpp'!K27/'7 Syss'!K27</f>
        <v>0.23128982337119802</v>
      </c>
      <c r="L26" s="108">
        <f>'1 Utsläpp'!L27/'7 Syss'!L27</f>
        <v>0.18162186741313241</v>
      </c>
      <c r="M26" s="108">
        <f>'1 Utsläpp'!M27/'7 Syss'!M27</f>
        <v>0.19390706503720812</v>
      </c>
      <c r="N26" s="108">
        <f>'1 Utsläpp'!N27/'7 Syss'!N27</f>
        <v>0.20090865906061747</v>
      </c>
      <c r="O26" s="108">
        <f>'1 Utsläpp'!O27/'7 Syss'!O27</f>
        <v>0.21076343634348194</v>
      </c>
      <c r="P26" s="108">
        <f>'1 Utsläpp'!P27/'7 Syss'!P27</f>
        <v>0.19046685511995437</v>
      </c>
      <c r="Q26" s="108">
        <f>'1 Utsläpp'!Q27/'7 Syss'!Q27</f>
        <v>0.20708793904770098</v>
      </c>
      <c r="R26" s="108">
        <f>'1 Utsläpp'!R27/'7 Syss'!R27</f>
        <v>0.201336353125179</v>
      </c>
      <c r="S26" s="108">
        <f>'1 Utsläpp'!S27/'7 Syss'!S27</f>
        <v>0.20665771322269241</v>
      </c>
      <c r="T26" s="108">
        <f>'1 Utsläpp'!T27/'7 Syss'!T27</f>
        <v>0.16926232053623841</v>
      </c>
      <c r="U26" s="108">
        <f>'1 Utsläpp'!U27/'7 Syss'!U27</f>
        <v>0.17709183162920386</v>
      </c>
      <c r="V26" s="108">
        <f>'1 Utsläpp'!V27/'7 Syss'!V27</f>
        <v>0.17595923076034323</v>
      </c>
      <c r="W26" s="108">
        <f>'1 Utsläpp'!W27/'7 Syss'!W27</f>
        <v>0.18517495498157832</v>
      </c>
      <c r="X26" s="108">
        <f>'1 Utsläpp'!X27/'7 Syss'!X27</f>
        <v>0.15586534652646017</v>
      </c>
      <c r="Y26" s="108">
        <f>'1 Utsläpp'!Y27/'7 Syss'!Y27</f>
        <v>0.16658510724653156</v>
      </c>
      <c r="Z26" s="108">
        <f>'1 Utsläpp'!Z27/'7 Syss'!Z27</f>
        <v>0.17743806358295364</v>
      </c>
      <c r="AA26" s="108">
        <f>'1 Utsläpp'!AA27/'7 Syss'!AA27</f>
        <v>0.17339072993769999</v>
      </c>
      <c r="AB26" s="108">
        <f>'1 Utsläpp'!AB27/'7 Syss'!AB27</f>
        <v>0.14330598745478632</v>
      </c>
      <c r="AC26" s="108">
        <f>'1 Utsläpp'!AC27/'7 Syss'!AC27</f>
        <v>0.15132702058988171</v>
      </c>
      <c r="AD26" s="108">
        <f>'1 Utsläpp'!AD27/'7 Syss'!AD27</f>
        <v>0.15279899297258898</v>
      </c>
      <c r="AE26" s="108">
        <f>'1 Utsläpp'!AE27/'7 Syss'!AE27</f>
        <v>0.1615970870156154</v>
      </c>
      <c r="AF26" s="108">
        <f>'1 Utsläpp'!AF27/'7 Syss'!AF27</f>
        <v>0.13611563983875527</v>
      </c>
      <c r="AG26" s="108">
        <f>'1 Utsläpp'!AG27/'7 Syss'!AG27</f>
        <v>0.14268435601671109</v>
      </c>
      <c r="AH26" s="108">
        <f>'1 Utsläpp'!AH27/'7 Syss'!AH27</f>
        <v>0.14732320059004822</v>
      </c>
      <c r="AI26" s="108">
        <f>'1 Utsläpp'!AI27/'7 Syss'!AI27</f>
        <v>0.15007034789477444</v>
      </c>
      <c r="AJ26" s="108">
        <f>'1 Utsläpp'!AJ27/'7 Syss'!AJ27</f>
        <v>0.12389028041032271</v>
      </c>
      <c r="AK26" s="108">
        <f>'1 Utsläpp'!AK27/'7 Syss'!AK27</f>
        <v>0.13392784896744547</v>
      </c>
      <c r="AL26" s="108">
        <f>'1 Utsläpp'!AL27/'7 Syss'!AL27</f>
        <v>0.13955624702460753</v>
      </c>
      <c r="AM26" s="108">
        <f>'1 Utsläpp'!AM27/'7 Syss'!AM27</f>
        <v>0.14693594919456957</v>
      </c>
      <c r="AN26" s="108">
        <f>'1 Utsläpp'!AN27/'7 Syss'!AN27</f>
        <v>0.11905176405419006</v>
      </c>
      <c r="AO26" s="108">
        <f>'1 Utsläpp'!AO27/'7 Syss'!AO27</f>
        <v>0.12860940989729483</v>
      </c>
      <c r="AP26" s="108">
        <f>'1 Utsläpp'!AP27/'7 Syss'!AP27</f>
        <v>0.12968665216043945</v>
      </c>
      <c r="AQ26" s="108">
        <f>'1 Utsläpp'!AQ27/'7 Syss'!AQ27</f>
        <v>0.12719860293094387</v>
      </c>
      <c r="AR26" s="108">
        <f>'1 Utsläpp'!AR27/'7 Syss'!AR27</f>
        <v>0.10681433706578695</v>
      </c>
      <c r="AS26" s="108">
        <f>'1 Utsläpp'!AS27/'7 Syss'!AS27</f>
        <v>0.11794800553699018</v>
      </c>
      <c r="AT26" s="108">
        <f>'1 Utsläpp'!AT27/'7 Syss'!AT27</f>
        <v>0.12767352666127435</v>
      </c>
      <c r="AU26" s="108">
        <f>'1 Utsläpp'!AU27/'7 Syss'!AU27</f>
        <v>0.119353570214139</v>
      </c>
      <c r="AV26" s="108">
        <f>'1 Utsläpp'!AV27/'7 Syss'!AV27</f>
        <v>9.7663339171578697E-2</v>
      </c>
      <c r="AW26" s="108">
        <f>'1 Utsläpp'!AW27/'7 Syss'!AW27</f>
        <v>0.11045910633206291</v>
      </c>
      <c r="AX26" s="108">
        <f>'1 Utsläpp'!AX27/'7 Syss'!AX27</f>
        <v>0.11533873631897945</v>
      </c>
      <c r="AY26" s="108">
        <f>'1 Utsläpp'!AY27/'7 Syss'!AY27</f>
        <v>0.10283262832674417</v>
      </c>
      <c r="AZ26" s="108">
        <f>'1 Utsläpp'!AZ27/'7 Syss'!AZ27</f>
        <v>8.900465955756641E-2</v>
      </c>
      <c r="BA26" s="108">
        <f>'1 Utsläpp'!BA27/'7 Syss'!BA27</f>
        <v>9.0353891997452182E-2</v>
      </c>
      <c r="BB26" s="108">
        <f>'1 Utsläpp'!BB27/'7 Syss'!BB27</f>
        <v>9.9765584979414387E-2</v>
      </c>
      <c r="BC26" s="108">
        <f>'1 Utsläpp'!BC27/'7 Syss'!BC27</f>
        <v>9.1481634141661883E-2</v>
      </c>
      <c r="BD26" s="108">
        <f>'1 Utsläpp'!BD27/'7 Syss'!BD27</f>
        <v>7.4055298544367709E-2</v>
      </c>
      <c r="BE26" s="108">
        <f>'1 Utsläpp'!BE27/'7 Syss'!BE27</f>
        <v>8.5443086728243495E-2</v>
      </c>
      <c r="BF26" s="108">
        <f>'1 Utsläpp'!BF27/'7 Syss'!BF27</f>
        <v>8.7802022438628599E-2</v>
      </c>
      <c r="BG26" s="108">
        <f>'1 Utsläpp'!BG27/'7 Syss'!BG27</f>
        <v>7.6771430882211028E-2</v>
      </c>
      <c r="BH26" s="108">
        <f>'1 Utsläpp'!BH27/'7 Syss'!BH27</f>
        <v>6.0693289609548666E-2</v>
      </c>
      <c r="BI26" s="108">
        <f>'1 Utsläpp'!BI27/'7 Syss'!BI27</f>
        <v>6.4065129974548024E-2</v>
      </c>
      <c r="BJ26" s="108">
        <f>'1 Utsläpp'!BJ27/'7 Syss'!BJ27</f>
        <v>6.5105187181250745E-2</v>
      </c>
      <c r="BK26" s="108">
        <f>'1 Utsläpp'!BK27/'7 Syss'!BK27</f>
        <v>6.0639981911402505E-2</v>
      </c>
      <c r="BL26" s="108">
        <f>'1 Utsläpp'!BL27/'7 Syss'!BL27</f>
        <v>5.685343247807282E-2</v>
      </c>
      <c r="BM26" s="108">
        <f>'1 Utsläpp'!BM27/'7 Syss'!BM27</f>
        <v>6.1560421613936697E-2</v>
      </c>
      <c r="BN26" s="108">
        <f>'1 Utsläpp'!BN27/'7 Syss'!BN27</f>
        <v>6.1721143935847905E-2</v>
      </c>
      <c r="BO26" s="108">
        <f>'1 Utsläpp'!BO27/'7 Syss'!BO27</f>
        <v>5.801431515426754E-2</v>
      </c>
      <c r="BP26" s="108">
        <f>'1 Utsläpp'!BP27/'7 Syss'!BP27</f>
        <v>6.5745656868412564E-2</v>
      </c>
      <c r="BQ26" s="108">
        <f>'1 Utsläpp'!BQ27/'7 Syss'!BQ27</f>
        <v>7.064015681185401E-2</v>
      </c>
      <c r="BR26" s="108">
        <f>'1 Utsläpp'!BR27/'7 Syss'!BR27</f>
        <v>7.3294838798933573E-2</v>
      </c>
    </row>
    <row r="27" spans="1:70" s="57" customFormat="1" x14ac:dyDescent="0.2">
      <c r="A27" s="57">
        <v>23</v>
      </c>
      <c r="B27" s="57" t="s">
        <v>157</v>
      </c>
      <c r="C27" s="57" t="s">
        <v>44</v>
      </c>
      <c r="D27" s="108">
        <f>'1 Utsläpp'!D28/'7 Syss'!D28</f>
        <v>0.19980003381839956</v>
      </c>
      <c r="E27" s="108">
        <f>'1 Utsläpp'!E28/'7 Syss'!E28</f>
        <v>0.21666061657777971</v>
      </c>
      <c r="F27" s="108">
        <f>'1 Utsläpp'!F28/'7 Syss'!F28</f>
        <v>0.2287181845894983</v>
      </c>
      <c r="G27" s="108">
        <f>'1 Utsläpp'!G28/'7 Syss'!G28</f>
        <v>0.21726139169881817</v>
      </c>
      <c r="H27" s="108">
        <f>'1 Utsläpp'!H28/'7 Syss'!H28</f>
        <v>0.20950584319908946</v>
      </c>
      <c r="I27" s="108">
        <f>'1 Utsläpp'!I28/'7 Syss'!I28</f>
        <v>0.23576265489608086</v>
      </c>
      <c r="J27" s="108">
        <f>'1 Utsläpp'!J28/'7 Syss'!J28</f>
        <v>0.2479845528135059</v>
      </c>
      <c r="K27" s="108">
        <f>'1 Utsläpp'!K28/'7 Syss'!K28</f>
        <v>0.22748015753229886</v>
      </c>
      <c r="L27" s="108">
        <f>'1 Utsläpp'!L28/'7 Syss'!L28</f>
        <v>0.25678837290283563</v>
      </c>
      <c r="M27" s="108">
        <f>'1 Utsläpp'!M28/'7 Syss'!M28</f>
        <v>0.26681116401972771</v>
      </c>
      <c r="N27" s="108">
        <f>'1 Utsläpp'!N28/'7 Syss'!N28</f>
        <v>0.28666460567025437</v>
      </c>
      <c r="O27" s="108">
        <f>'1 Utsläpp'!O28/'7 Syss'!O28</f>
        <v>0.27716358593695084</v>
      </c>
      <c r="P27" s="108">
        <f>'1 Utsläpp'!P28/'7 Syss'!P28</f>
        <v>0.22517438662220607</v>
      </c>
      <c r="Q27" s="108">
        <f>'1 Utsläpp'!Q28/'7 Syss'!Q28</f>
        <v>0.2413696579714851</v>
      </c>
      <c r="R27" s="108">
        <f>'1 Utsläpp'!R28/'7 Syss'!R28</f>
        <v>0.25042382170896926</v>
      </c>
      <c r="S27" s="108">
        <f>'1 Utsläpp'!S28/'7 Syss'!S28</f>
        <v>0.24095980603013911</v>
      </c>
      <c r="T27" s="108">
        <f>'1 Utsläpp'!T28/'7 Syss'!T28</f>
        <v>0.25397852894055706</v>
      </c>
      <c r="U27" s="108">
        <f>'1 Utsläpp'!U28/'7 Syss'!U28</f>
        <v>0.24694619922094183</v>
      </c>
      <c r="V27" s="108">
        <f>'1 Utsläpp'!V28/'7 Syss'!V28</f>
        <v>0.25814247768481746</v>
      </c>
      <c r="W27" s="108">
        <f>'1 Utsläpp'!W28/'7 Syss'!W28</f>
        <v>0.25493202848315066</v>
      </c>
      <c r="X27" s="108">
        <f>'1 Utsläpp'!X28/'7 Syss'!X28</f>
        <v>0.2335162840391177</v>
      </c>
      <c r="Y27" s="108">
        <f>'1 Utsläpp'!Y28/'7 Syss'!Y28</f>
        <v>0.23932158783526675</v>
      </c>
      <c r="Z27" s="108">
        <f>'1 Utsläpp'!Z28/'7 Syss'!Z28</f>
        <v>0.24888396788694647</v>
      </c>
      <c r="AA27" s="108">
        <f>'1 Utsläpp'!AA28/'7 Syss'!AA28</f>
        <v>0.24270787490112683</v>
      </c>
      <c r="AB27" s="108">
        <f>'1 Utsläpp'!AB28/'7 Syss'!AB28</f>
        <v>0.21699576590187936</v>
      </c>
      <c r="AC27" s="108">
        <f>'1 Utsläpp'!AC28/'7 Syss'!AC28</f>
        <v>0.23006162681290571</v>
      </c>
      <c r="AD27" s="108">
        <f>'1 Utsläpp'!AD28/'7 Syss'!AD28</f>
        <v>0.23458053517326835</v>
      </c>
      <c r="AE27" s="108">
        <f>'1 Utsläpp'!AE28/'7 Syss'!AE28</f>
        <v>0.23359353718411657</v>
      </c>
      <c r="AF27" s="108">
        <f>'1 Utsläpp'!AF28/'7 Syss'!AF28</f>
        <v>0.23278723009539409</v>
      </c>
      <c r="AG27" s="108">
        <f>'1 Utsläpp'!AG28/'7 Syss'!AG28</f>
        <v>0.24206191303411195</v>
      </c>
      <c r="AH27" s="108">
        <f>'1 Utsläpp'!AH28/'7 Syss'!AH28</f>
        <v>0.2450736025362579</v>
      </c>
      <c r="AI27" s="108">
        <f>'1 Utsläpp'!AI28/'7 Syss'!AI28</f>
        <v>0.2457946457559366</v>
      </c>
      <c r="AJ27" s="108">
        <f>'1 Utsläpp'!AJ28/'7 Syss'!AJ28</f>
        <v>0.22673263573813709</v>
      </c>
      <c r="AK27" s="108">
        <f>'1 Utsläpp'!AK28/'7 Syss'!AK28</f>
        <v>0.24193970196856032</v>
      </c>
      <c r="AL27" s="108">
        <f>'1 Utsläpp'!AL28/'7 Syss'!AL28</f>
        <v>0.25253590030287687</v>
      </c>
      <c r="AM27" s="108">
        <f>'1 Utsläpp'!AM28/'7 Syss'!AM28</f>
        <v>0.24912906189574452</v>
      </c>
      <c r="AN27" s="108">
        <f>'1 Utsläpp'!AN28/'7 Syss'!AN28</f>
        <v>0.24078860566167101</v>
      </c>
      <c r="AO27" s="108">
        <f>'1 Utsläpp'!AO28/'7 Syss'!AO28</f>
        <v>0.25800109626899653</v>
      </c>
      <c r="AP27" s="108">
        <f>'1 Utsläpp'!AP28/'7 Syss'!AP28</f>
        <v>0.26352442008429039</v>
      </c>
      <c r="AQ27" s="108">
        <f>'1 Utsläpp'!AQ28/'7 Syss'!AQ28</f>
        <v>0.25464050755601292</v>
      </c>
      <c r="AR27" s="108">
        <f>'1 Utsläpp'!AR28/'7 Syss'!AR28</f>
        <v>0.21495243263014732</v>
      </c>
      <c r="AS27" s="108">
        <f>'1 Utsläpp'!AS28/'7 Syss'!AS28</f>
        <v>0.23774758077119185</v>
      </c>
      <c r="AT27" s="108">
        <f>'1 Utsläpp'!AT28/'7 Syss'!AT28</f>
        <v>0.24305882005645893</v>
      </c>
      <c r="AU27" s="108">
        <f>'1 Utsläpp'!AU28/'7 Syss'!AU28</f>
        <v>0.23261024389805451</v>
      </c>
      <c r="AV27" s="108">
        <f>'1 Utsläpp'!AV28/'7 Syss'!AV28</f>
        <v>0.20517453534910329</v>
      </c>
      <c r="AW27" s="108">
        <f>'1 Utsläpp'!AW28/'7 Syss'!AW28</f>
        <v>0.22413501717870457</v>
      </c>
      <c r="AX27" s="108">
        <f>'1 Utsläpp'!AX28/'7 Syss'!AX28</f>
        <v>0.22210361163145531</v>
      </c>
      <c r="AY27" s="108">
        <f>'1 Utsläpp'!AY28/'7 Syss'!AY28</f>
        <v>0.21248973795789361</v>
      </c>
      <c r="AZ27" s="108">
        <f>'1 Utsläpp'!AZ28/'7 Syss'!AZ28</f>
        <v>0.1867102296694117</v>
      </c>
      <c r="BA27" s="108">
        <f>'1 Utsläpp'!BA28/'7 Syss'!BA28</f>
        <v>0.18739723404072997</v>
      </c>
      <c r="BB27" s="108">
        <f>'1 Utsläpp'!BB28/'7 Syss'!BB28</f>
        <v>0.20299978551265493</v>
      </c>
      <c r="BC27" s="108">
        <f>'1 Utsläpp'!BC28/'7 Syss'!BC28</f>
        <v>0.19220674871795843</v>
      </c>
      <c r="BD27" s="108">
        <f>'1 Utsläpp'!BD28/'7 Syss'!BD28</f>
        <v>0.22803510978876482</v>
      </c>
      <c r="BE27" s="108">
        <f>'1 Utsläpp'!BE28/'7 Syss'!BE28</f>
        <v>0.26214682679254286</v>
      </c>
      <c r="BF27" s="108">
        <f>'1 Utsläpp'!BF28/'7 Syss'!BF28</f>
        <v>0.26876737534293083</v>
      </c>
      <c r="BG27" s="108">
        <f>'1 Utsläpp'!BG28/'7 Syss'!BG28</f>
        <v>0.24290801555451955</v>
      </c>
      <c r="BH27" s="108">
        <f>'1 Utsläpp'!BH28/'7 Syss'!BH28</f>
        <v>0.21751102905487427</v>
      </c>
      <c r="BI27" s="108">
        <f>'1 Utsläpp'!BI28/'7 Syss'!BI28</f>
        <v>0.22869406852494892</v>
      </c>
      <c r="BJ27" s="108">
        <f>'1 Utsläpp'!BJ28/'7 Syss'!BJ28</f>
        <v>0.23471242974373288</v>
      </c>
      <c r="BK27" s="108">
        <f>'1 Utsläpp'!BK28/'7 Syss'!BK28</f>
        <v>0.22382700447662709</v>
      </c>
      <c r="BL27" s="108">
        <f>'1 Utsläpp'!BL28/'7 Syss'!BL28</f>
        <v>0.20809675618894688</v>
      </c>
      <c r="BM27" s="108">
        <f>'1 Utsläpp'!BM28/'7 Syss'!BM28</f>
        <v>0.22476133981292432</v>
      </c>
      <c r="BN27" s="108">
        <f>'1 Utsläpp'!BN28/'7 Syss'!BN28</f>
        <v>0.22353159873071038</v>
      </c>
      <c r="BO27" s="108">
        <f>'1 Utsläpp'!BO28/'7 Syss'!BO28</f>
        <v>0.21145931565864776</v>
      </c>
      <c r="BP27" s="108">
        <f>'1 Utsläpp'!BP28/'7 Syss'!BP28</f>
        <v>0.23746504110114625</v>
      </c>
      <c r="BQ27" s="108">
        <f>'1 Utsläpp'!BQ28/'7 Syss'!BQ28</f>
        <v>0.25162724265762026</v>
      </c>
      <c r="BR27" s="108">
        <f>'1 Utsläpp'!BR28/'7 Syss'!BR28</f>
        <v>0.25782828779983041</v>
      </c>
    </row>
    <row r="28" spans="1:70" s="57" customFormat="1" x14ac:dyDescent="0.2">
      <c r="A28" s="57">
        <v>24</v>
      </c>
      <c r="B28" s="57" t="s">
        <v>158</v>
      </c>
      <c r="C28" s="57" t="s">
        <v>14</v>
      </c>
      <c r="D28" s="108">
        <f>'1 Utsläpp'!D29/'7 Syss'!D29</f>
        <v>1.2530317696065225</v>
      </c>
      <c r="E28" s="108">
        <f>'1 Utsläpp'!E29/'7 Syss'!E29</f>
        <v>0.87095048265699104</v>
      </c>
      <c r="F28" s="108">
        <f>'1 Utsläpp'!F29/'7 Syss'!F29</f>
        <v>0.86398039674925498</v>
      </c>
      <c r="G28" s="108">
        <f>'1 Utsläpp'!G29/'7 Syss'!G29</f>
        <v>1.0922002560721946</v>
      </c>
      <c r="H28" s="108">
        <f>'1 Utsläpp'!H29/'7 Syss'!H29</f>
        <v>1.1561104922856351</v>
      </c>
      <c r="I28" s="108">
        <f>'1 Utsläpp'!I29/'7 Syss'!I29</f>
        <v>0.80670719470535368</v>
      </c>
      <c r="J28" s="108">
        <f>'1 Utsläpp'!J29/'7 Syss'!J29</f>
        <v>0.82677459449366042</v>
      </c>
      <c r="K28" s="108">
        <f>'1 Utsläpp'!K29/'7 Syss'!K29</f>
        <v>1.1422003598739745</v>
      </c>
      <c r="L28" s="108">
        <f>'1 Utsläpp'!L29/'7 Syss'!L29</f>
        <v>1.4102167777761172</v>
      </c>
      <c r="M28" s="108">
        <f>'1 Utsläpp'!M29/'7 Syss'!M29</f>
        <v>0.91226200006108926</v>
      </c>
      <c r="N28" s="108">
        <f>'1 Utsläpp'!N29/'7 Syss'!N29</f>
        <v>0.91053900692835588</v>
      </c>
      <c r="O28" s="108">
        <f>'1 Utsläpp'!O29/'7 Syss'!O29</f>
        <v>1.3071030236660344</v>
      </c>
      <c r="P28" s="108">
        <f>'1 Utsläpp'!P29/'7 Syss'!P29</f>
        <v>1.0926401242065094</v>
      </c>
      <c r="Q28" s="108">
        <f>'1 Utsläpp'!Q29/'7 Syss'!Q29</f>
        <v>0.79839513112313165</v>
      </c>
      <c r="R28" s="108">
        <f>'1 Utsläpp'!R29/'7 Syss'!R29</f>
        <v>0.79321069586041171</v>
      </c>
      <c r="S28" s="108">
        <f>'1 Utsläpp'!S29/'7 Syss'!S29</f>
        <v>0.89309621364620451</v>
      </c>
      <c r="T28" s="108">
        <f>'1 Utsläpp'!T29/'7 Syss'!T29</f>
        <v>0.92038442174386692</v>
      </c>
      <c r="U28" s="108">
        <f>'1 Utsläpp'!U29/'7 Syss'!U29</f>
        <v>0.69288765699234811</v>
      </c>
      <c r="V28" s="108">
        <f>'1 Utsläpp'!V29/'7 Syss'!V29</f>
        <v>0.69354610053801868</v>
      </c>
      <c r="W28" s="108">
        <f>'1 Utsläpp'!W29/'7 Syss'!W29</f>
        <v>0.85382240893327244</v>
      </c>
      <c r="X28" s="108">
        <f>'1 Utsläpp'!X29/'7 Syss'!X29</f>
        <v>0.82102041093968237</v>
      </c>
      <c r="Y28" s="108">
        <f>'1 Utsläpp'!Y29/'7 Syss'!Y29</f>
        <v>0.63557350077605512</v>
      </c>
      <c r="Z28" s="108">
        <f>'1 Utsläpp'!Z29/'7 Syss'!Z29</f>
        <v>0.59298051154193487</v>
      </c>
      <c r="AA28" s="108">
        <f>'1 Utsläpp'!AA29/'7 Syss'!AA29</f>
        <v>0.71213928244117919</v>
      </c>
      <c r="AB28" s="108">
        <f>'1 Utsläpp'!AB29/'7 Syss'!AB29</f>
        <v>0.82881828194236629</v>
      </c>
      <c r="AC28" s="108">
        <f>'1 Utsläpp'!AC29/'7 Syss'!AC29</f>
        <v>0.64529474920378316</v>
      </c>
      <c r="AD28" s="108">
        <f>'1 Utsläpp'!AD29/'7 Syss'!AD29</f>
        <v>0.62269997336353033</v>
      </c>
      <c r="AE28" s="108">
        <f>'1 Utsläpp'!AE29/'7 Syss'!AE29</f>
        <v>0.69177696909074049</v>
      </c>
      <c r="AF28" s="108">
        <f>'1 Utsläpp'!AF29/'7 Syss'!AF29</f>
        <v>0.75163904073948229</v>
      </c>
      <c r="AG28" s="108">
        <f>'1 Utsläpp'!AG29/'7 Syss'!AG29</f>
        <v>0.62792650781427128</v>
      </c>
      <c r="AH28" s="108">
        <f>'1 Utsläpp'!AH29/'7 Syss'!AH29</f>
        <v>0.59923633681709565</v>
      </c>
      <c r="AI28" s="108">
        <f>'1 Utsläpp'!AI29/'7 Syss'!AI29</f>
        <v>0.64578399130349939</v>
      </c>
      <c r="AJ28" s="108">
        <f>'1 Utsläpp'!AJ29/'7 Syss'!AJ29</f>
        <v>0.68891060322525433</v>
      </c>
      <c r="AK28" s="108">
        <f>'1 Utsläpp'!AK29/'7 Syss'!AK29</f>
        <v>0.56062450389723439</v>
      </c>
      <c r="AL28" s="108">
        <f>'1 Utsläpp'!AL29/'7 Syss'!AL29</f>
        <v>0.58377727420856784</v>
      </c>
      <c r="AM28" s="108">
        <f>'1 Utsläpp'!AM29/'7 Syss'!AM29</f>
        <v>0.67561470435066084</v>
      </c>
      <c r="AN28" s="108">
        <f>'1 Utsläpp'!AN29/'7 Syss'!AN29</f>
        <v>0.62122994838265522</v>
      </c>
      <c r="AO28" s="108">
        <f>'1 Utsläpp'!AO29/'7 Syss'!AO29</f>
        <v>0.52814844716854814</v>
      </c>
      <c r="AP28" s="108">
        <f>'1 Utsläpp'!AP29/'7 Syss'!AP29</f>
        <v>0.52383405894332102</v>
      </c>
      <c r="AQ28" s="108">
        <f>'1 Utsläpp'!AQ29/'7 Syss'!AQ29</f>
        <v>0.53311104078299332</v>
      </c>
      <c r="AR28" s="108">
        <f>'1 Utsläpp'!AR29/'7 Syss'!AR29</f>
        <v>0.58048145297802445</v>
      </c>
      <c r="AS28" s="108">
        <f>'1 Utsläpp'!AS29/'7 Syss'!AS29</f>
        <v>0.52489151425674618</v>
      </c>
      <c r="AT28" s="108">
        <f>'1 Utsläpp'!AT29/'7 Syss'!AT29</f>
        <v>0.50083515882029983</v>
      </c>
      <c r="AU28" s="108">
        <f>'1 Utsläpp'!AU29/'7 Syss'!AU29</f>
        <v>0.52339914305483126</v>
      </c>
      <c r="AV28" s="108">
        <f>'1 Utsläpp'!AV29/'7 Syss'!AV29</f>
        <v>0.58325988494867498</v>
      </c>
      <c r="AW28" s="108">
        <f>'1 Utsläpp'!AW29/'7 Syss'!AW29</f>
        <v>0.5124906622660127</v>
      </c>
      <c r="AX28" s="108">
        <f>'1 Utsläpp'!AX29/'7 Syss'!AX29</f>
        <v>0.48602762909952141</v>
      </c>
      <c r="AY28" s="108">
        <f>'1 Utsläpp'!AY29/'7 Syss'!AY29</f>
        <v>0.51436616903316079</v>
      </c>
      <c r="AZ28" s="108">
        <f>'1 Utsläpp'!AZ29/'7 Syss'!AZ29</f>
        <v>0.54843504271254362</v>
      </c>
      <c r="BA28" s="108">
        <f>'1 Utsläpp'!BA29/'7 Syss'!BA29</f>
        <v>0.44775753132435719</v>
      </c>
      <c r="BB28" s="108">
        <f>'1 Utsläpp'!BB29/'7 Syss'!BB29</f>
        <v>0.45156530300067188</v>
      </c>
      <c r="BC28" s="108">
        <f>'1 Utsläpp'!BC29/'7 Syss'!BC29</f>
        <v>0.4863806035302386</v>
      </c>
      <c r="BD28" s="108">
        <f>'1 Utsläpp'!BD29/'7 Syss'!BD29</f>
        <v>0.51573330470999645</v>
      </c>
      <c r="BE28" s="108">
        <f>'1 Utsläpp'!BE29/'7 Syss'!BE29</f>
        <v>0.46188925670668246</v>
      </c>
      <c r="BF28" s="108">
        <f>'1 Utsläpp'!BF29/'7 Syss'!BF29</f>
        <v>0.44791071486833878</v>
      </c>
      <c r="BG28" s="108">
        <f>'1 Utsläpp'!BG29/'7 Syss'!BG29</f>
        <v>0.46646826438646555</v>
      </c>
      <c r="BH28" s="108">
        <f>'1 Utsläpp'!BH29/'7 Syss'!BH29</f>
        <v>0.48684146779737714</v>
      </c>
      <c r="BI28" s="108">
        <f>'1 Utsläpp'!BI29/'7 Syss'!BI29</f>
        <v>0.39764518625057327</v>
      </c>
      <c r="BJ28" s="108">
        <f>'1 Utsläpp'!BJ29/'7 Syss'!BJ29</f>
        <v>0.39025154935069967</v>
      </c>
      <c r="BK28" s="108">
        <f>'1 Utsläpp'!BK29/'7 Syss'!BK29</f>
        <v>0.42997097837480069</v>
      </c>
      <c r="BL28" s="108">
        <f>'1 Utsläpp'!BL29/'7 Syss'!BL29</f>
        <v>0.48381789808442843</v>
      </c>
      <c r="BM28" s="108">
        <f>'1 Utsläpp'!BM29/'7 Syss'!BM29</f>
        <v>0.40320578696555925</v>
      </c>
      <c r="BN28" s="108">
        <f>'1 Utsläpp'!BN29/'7 Syss'!BN29</f>
        <v>0.39056462747461906</v>
      </c>
      <c r="BO28" s="108">
        <f>'1 Utsläpp'!BO29/'7 Syss'!BO29</f>
        <v>0.42797874477521902</v>
      </c>
      <c r="BP28" s="108">
        <f>'1 Utsläpp'!BP29/'7 Syss'!BP29</f>
        <v>0.56012611868786555</v>
      </c>
      <c r="BQ28" s="108">
        <f>'1 Utsläpp'!BQ29/'7 Syss'!BQ29</f>
        <v>0.47201688500999772</v>
      </c>
      <c r="BR28" s="108">
        <f>'1 Utsläpp'!BR29/'7 Syss'!BR29</f>
        <v>0.46835535740241463</v>
      </c>
    </row>
    <row r="29" spans="1:70" s="57" customFormat="1" x14ac:dyDescent="0.2">
      <c r="A29" s="57">
        <v>25</v>
      </c>
      <c r="B29" s="57" t="s">
        <v>159</v>
      </c>
      <c r="C29" s="57" t="s">
        <v>45</v>
      </c>
      <c r="D29" s="108">
        <f>'1 Utsläpp'!D30/'7 Syss'!D30</f>
        <v>0.62933638007181758</v>
      </c>
      <c r="E29" s="108">
        <f>'1 Utsläpp'!E30/'7 Syss'!E30</f>
        <v>0.65178549835170019</v>
      </c>
      <c r="F29" s="108">
        <f>'1 Utsläpp'!F30/'7 Syss'!F30</f>
        <v>0.64582563777242619</v>
      </c>
      <c r="G29" s="108">
        <f>'1 Utsläpp'!G30/'7 Syss'!G30</f>
        <v>0.59744036079500529</v>
      </c>
      <c r="H29" s="108">
        <f>'1 Utsläpp'!H30/'7 Syss'!H30</f>
        <v>0.56999308383759173</v>
      </c>
      <c r="I29" s="108">
        <f>'1 Utsläpp'!I30/'7 Syss'!I30</f>
        <v>0.62655252539497552</v>
      </c>
      <c r="J29" s="108">
        <f>'1 Utsläpp'!J30/'7 Syss'!J30</f>
        <v>0.64011790993119233</v>
      </c>
      <c r="K29" s="108">
        <f>'1 Utsläpp'!K30/'7 Syss'!K30</f>
        <v>0.59491475826710127</v>
      </c>
      <c r="L29" s="108">
        <f>'1 Utsläpp'!L30/'7 Syss'!L30</f>
        <v>0.57307445084476583</v>
      </c>
      <c r="M29" s="108">
        <f>'1 Utsläpp'!M30/'7 Syss'!M30</f>
        <v>0.59535184527415108</v>
      </c>
      <c r="N29" s="108">
        <f>'1 Utsläpp'!N30/'7 Syss'!N30</f>
        <v>0.59262538107099427</v>
      </c>
      <c r="O29" s="108">
        <f>'1 Utsläpp'!O30/'7 Syss'!O30</f>
        <v>0.58077290009444327</v>
      </c>
      <c r="P29" s="108">
        <f>'1 Utsläpp'!P30/'7 Syss'!P30</f>
        <v>0.56734418913929918</v>
      </c>
      <c r="Q29" s="108">
        <f>'1 Utsläpp'!Q30/'7 Syss'!Q30</f>
        <v>0.58761321231138897</v>
      </c>
      <c r="R29" s="108">
        <f>'1 Utsläpp'!R30/'7 Syss'!R30</f>
        <v>0.5741368040889232</v>
      </c>
      <c r="S29" s="108">
        <f>'1 Utsläpp'!S30/'7 Syss'!S30</f>
        <v>0.53461247740799223</v>
      </c>
      <c r="T29" s="108">
        <f>'1 Utsläpp'!T30/'7 Syss'!T30</f>
        <v>0.49937191677936732</v>
      </c>
      <c r="U29" s="108">
        <f>'1 Utsläpp'!U30/'7 Syss'!U30</f>
        <v>0.51437325365956632</v>
      </c>
      <c r="V29" s="108">
        <f>'1 Utsläpp'!V30/'7 Syss'!V30</f>
        <v>0.49656999702664906</v>
      </c>
      <c r="W29" s="108">
        <f>'1 Utsläpp'!W30/'7 Syss'!W30</f>
        <v>0.48380584730229104</v>
      </c>
      <c r="X29" s="108">
        <f>'1 Utsläpp'!X30/'7 Syss'!X30</f>
        <v>0.46046038798862349</v>
      </c>
      <c r="Y29" s="108">
        <f>'1 Utsläpp'!Y30/'7 Syss'!Y30</f>
        <v>0.48860282305093089</v>
      </c>
      <c r="Z29" s="108">
        <f>'1 Utsläpp'!Z30/'7 Syss'!Z30</f>
        <v>0.49302273575318178</v>
      </c>
      <c r="AA29" s="108">
        <f>'1 Utsläpp'!AA30/'7 Syss'!AA30</f>
        <v>0.45668490505281789</v>
      </c>
      <c r="AB29" s="108">
        <f>'1 Utsläpp'!AB30/'7 Syss'!AB30</f>
        <v>0.42953515979481632</v>
      </c>
      <c r="AC29" s="108">
        <f>'1 Utsläpp'!AC30/'7 Syss'!AC30</f>
        <v>0.46522671071231247</v>
      </c>
      <c r="AD29" s="108">
        <f>'1 Utsläpp'!AD30/'7 Syss'!AD30</f>
        <v>0.46006460286678047</v>
      </c>
      <c r="AE29" s="108">
        <f>'1 Utsläpp'!AE30/'7 Syss'!AE30</f>
        <v>0.43023502121346274</v>
      </c>
      <c r="AF29" s="108">
        <f>'1 Utsläpp'!AF30/'7 Syss'!AF30</f>
        <v>0.42103404153420076</v>
      </c>
      <c r="AG29" s="108">
        <f>'1 Utsläpp'!AG30/'7 Syss'!AG30</f>
        <v>0.45447810519777082</v>
      </c>
      <c r="AH29" s="108">
        <f>'1 Utsläpp'!AH30/'7 Syss'!AH30</f>
        <v>0.43780113497217293</v>
      </c>
      <c r="AI29" s="108">
        <f>'1 Utsläpp'!AI30/'7 Syss'!AI30</f>
        <v>0.40708542626838062</v>
      </c>
      <c r="AJ29" s="108">
        <f>'1 Utsläpp'!AJ30/'7 Syss'!AJ30</f>
        <v>0.38542936758746921</v>
      </c>
      <c r="AK29" s="108">
        <f>'1 Utsläpp'!AK30/'7 Syss'!AK30</f>
        <v>0.38931059192910911</v>
      </c>
      <c r="AL29" s="108">
        <f>'1 Utsläpp'!AL30/'7 Syss'!AL30</f>
        <v>0.41172497734243002</v>
      </c>
      <c r="AM29" s="108">
        <f>'1 Utsläpp'!AM30/'7 Syss'!AM30</f>
        <v>0.39907460096405717</v>
      </c>
      <c r="AN29" s="108">
        <f>'1 Utsläpp'!AN30/'7 Syss'!AN30</f>
        <v>0.34398949667999995</v>
      </c>
      <c r="AO29" s="108">
        <f>'1 Utsläpp'!AO30/'7 Syss'!AO30</f>
        <v>0.3571843823196218</v>
      </c>
      <c r="AP29" s="108">
        <f>'1 Utsläpp'!AP30/'7 Syss'!AP30</f>
        <v>0.36582899722325302</v>
      </c>
      <c r="AQ29" s="108">
        <f>'1 Utsläpp'!AQ30/'7 Syss'!AQ30</f>
        <v>0.3449683699468255</v>
      </c>
      <c r="AR29" s="108">
        <f>'1 Utsläpp'!AR30/'7 Syss'!AR30</f>
        <v>0.31691788803186821</v>
      </c>
      <c r="AS29" s="108">
        <f>'1 Utsläpp'!AS30/'7 Syss'!AS30</f>
        <v>0.33427368334628899</v>
      </c>
      <c r="AT29" s="108">
        <f>'1 Utsläpp'!AT30/'7 Syss'!AT30</f>
        <v>0.34772446593315298</v>
      </c>
      <c r="AU29" s="108">
        <f>'1 Utsläpp'!AU30/'7 Syss'!AU30</f>
        <v>0.32998016965765203</v>
      </c>
      <c r="AV29" s="108">
        <f>'1 Utsläpp'!AV30/'7 Syss'!AV30</f>
        <v>0.30535113953336795</v>
      </c>
      <c r="AW29" s="108">
        <f>'1 Utsläpp'!AW30/'7 Syss'!AW30</f>
        <v>0.3265901938084883</v>
      </c>
      <c r="AX29" s="108">
        <f>'1 Utsläpp'!AX30/'7 Syss'!AX30</f>
        <v>0.3362242596239759</v>
      </c>
      <c r="AY29" s="108">
        <f>'1 Utsläpp'!AY30/'7 Syss'!AY30</f>
        <v>0.32008228316506082</v>
      </c>
      <c r="AZ29" s="108">
        <f>'1 Utsläpp'!AZ30/'7 Syss'!AZ30</f>
        <v>0.29160681302104313</v>
      </c>
      <c r="BA29" s="108">
        <f>'1 Utsläpp'!BA30/'7 Syss'!BA30</f>
        <v>0.28599005165881314</v>
      </c>
      <c r="BB29" s="108">
        <f>'1 Utsläpp'!BB30/'7 Syss'!BB30</f>
        <v>0.313585055576799</v>
      </c>
      <c r="BC29" s="108">
        <f>'1 Utsläpp'!BC30/'7 Syss'!BC30</f>
        <v>0.30125258878304134</v>
      </c>
      <c r="BD29" s="108">
        <f>'1 Utsläpp'!BD30/'7 Syss'!BD30</f>
        <v>0.23330937416067599</v>
      </c>
      <c r="BE29" s="108">
        <f>'1 Utsläpp'!BE30/'7 Syss'!BE30</f>
        <v>0.25999173363181871</v>
      </c>
      <c r="BF29" s="108">
        <f>'1 Utsläpp'!BF30/'7 Syss'!BF30</f>
        <v>0.26242987553348401</v>
      </c>
      <c r="BG29" s="108">
        <f>'1 Utsläpp'!BG30/'7 Syss'!BG30</f>
        <v>0.23936604238961121</v>
      </c>
      <c r="BH29" s="108">
        <f>'1 Utsläpp'!BH30/'7 Syss'!BH30</f>
        <v>0.20814405120373036</v>
      </c>
      <c r="BI29" s="108">
        <f>'1 Utsläpp'!BI30/'7 Syss'!BI30</f>
        <v>0.2090291802059544</v>
      </c>
      <c r="BJ29" s="108">
        <f>'1 Utsläpp'!BJ30/'7 Syss'!BJ30</f>
        <v>0.21109576167582578</v>
      </c>
      <c r="BK29" s="108">
        <f>'1 Utsläpp'!BK30/'7 Syss'!BK30</f>
        <v>0.20396550766168658</v>
      </c>
      <c r="BL29" s="108">
        <f>'1 Utsläpp'!BL30/'7 Syss'!BL30</f>
        <v>0.19733359570675554</v>
      </c>
      <c r="BM29" s="108">
        <f>'1 Utsläpp'!BM30/'7 Syss'!BM30</f>
        <v>0.20373429664759449</v>
      </c>
      <c r="BN29" s="108">
        <f>'1 Utsläpp'!BN30/'7 Syss'!BN30</f>
        <v>0.20162086471558779</v>
      </c>
      <c r="BO29" s="108">
        <f>'1 Utsläpp'!BO30/'7 Syss'!BO30</f>
        <v>0.1951790592832133</v>
      </c>
      <c r="BP29" s="108">
        <f>'1 Utsläpp'!BP30/'7 Syss'!BP30</f>
        <v>0.22950896377048355</v>
      </c>
      <c r="BQ29" s="108">
        <f>'1 Utsläpp'!BQ30/'7 Syss'!BQ30</f>
        <v>0.23629333144767256</v>
      </c>
      <c r="BR29" s="108">
        <f>'1 Utsläpp'!BR30/'7 Syss'!BR30</f>
        <v>0.24058834294220968</v>
      </c>
    </row>
    <row r="30" spans="1:70" s="57" customFormat="1" x14ac:dyDescent="0.2">
      <c r="A30" s="57">
        <v>26</v>
      </c>
      <c r="B30" s="57" t="s">
        <v>160</v>
      </c>
      <c r="C30" s="57" t="s">
        <v>15</v>
      </c>
      <c r="D30" s="108">
        <f>'1 Utsläpp'!D31/'7 Syss'!D31</f>
        <v>0.33596244760831756</v>
      </c>
      <c r="E30" s="108">
        <f>'1 Utsläpp'!E31/'7 Syss'!E31</f>
        <v>0.35298129957473656</v>
      </c>
      <c r="F30" s="108">
        <f>'1 Utsläpp'!F31/'7 Syss'!F31</f>
        <v>0.35910805006842317</v>
      </c>
      <c r="G30" s="108">
        <f>'1 Utsläpp'!G31/'7 Syss'!G31</f>
        <v>0.3451203512282226</v>
      </c>
      <c r="H30" s="108">
        <f>'1 Utsläpp'!H31/'7 Syss'!H31</f>
        <v>0.34138564262605342</v>
      </c>
      <c r="I30" s="108">
        <f>'1 Utsläpp'!I31/'7 Syss'!I31</f>
        <v>0.36711752288504651</v>
      </c>
      <c r="J30" s="108">
        <f>'1 Utsläpp'!J31/'7 Syss'!J31</f>
        <v>0.37639078732640902</v>
      </c>
      <c r="K30" s="108">
        <f>'1 Utsläpp'!K31/'7 Syss'!K31</f>
        <v>0.36560059581592469</v>
      </c>
      <c r="L30" s="108">
        <f>'1 Utsläpp'!L31/'7 Syss'!L31</f>
        <v>0.32691060510446979</v>
      </c>
      <c r="M30" s="108">
        <f>'1 Utsläpp'!M31/'7 Syss'!M31</f>
        <v>0.341125639787</v>
      </c>
      <c r="N30" s="108">
        <f>'1 Utsläpp'!N31/'7 Syss'!N31</f>
        <v>0.35441951862103965</v>
      </c>
      <c r="O30" s="108">
        <f>'1 Utsläpp'!O31/'7 Syss'!O31</f>
        <v>0.35477530909843197</v>
      </c>
      <c r="P30" s="108">
        <f>'1 Utsläpp'!P31/'7 Syss'!P31</f>
        <v>0.32876792961971651</v>
      </c>
      <c r="Q30" s="108">
        <f>'1 Utsläpp'!Q31/'7 Syss'!Q31</f>
        <v>0.36451138215910506</v>
      </c>
      <c r="R30" s="108">
        <f>'1 Utsläpp'!R31/'7 Syss'!R31</f>
        <v>0.37055693534149053</v>
      </c>
      <c r="S30" s="108">
        <f>'1 Utsläpp'!S31/'7 Syss'!S31</f>
        <v>0.35876170044368927</v>
      </c>
      <c r="T30" s="108">
        <f>'1 Utsläpp'!T31/'7 Syss'!T31</f>
        <v>0.30619683436320405</v>
      </c>
      <c r="U30" s="108">
        <f>'1 Utsläpp'!U31/'7 Syss'!U31</f>
        <v>0.33907861227079034</v>
      </c>
      <c r="V30" s="108">
        <f>'1 Utsläpp'!V31/'7 Syss'!V31</f>
        <v>0.32763341001716972</v>
      </c>
      <c r="W30" s="108">
        <f>'1 Utsläpp'!W31/'7 Syss'!W31</f>
        <v>0.33054548407894768</v>
      </c>
      <c r="X30" s="108">
        <f>'1 Utsläpp'!X31/'7 Syss'!X31</f>
        <v>0.28228133417166251</v>
      </c>
      <c r="Y30" s="108">
        <f>'1 Utsläpp'!Y31/'7 Syss'!Y31</f>
        <v>0.31522163899343236</v>
      </c>
      <c r="Z30" s="108">
        <f>'1 Utsläpp'!Z31/'7 Syss'!Z31</f>
        <v>0.3301296933480255</v>
      </c>
      <c r="AA30" s="108">
        <f>'1 Utsläpp'!AA31/'7 Syss'!AA31</f>
        <v>0.30208470234348417</v>
      </c>
      <c r="AB30" s="108">
        <f>'1 Utsläpp'!AB31/'7 Syss'!AB31</f>
        <v>0.27381748888611096</v>
      </c>
      <c r="AC30" s="108">
        <f>'1 Utsläpp'!AC31/'7 Syss'!AC31</f>
        <v>0.30205172590863077</v>
      </c>
      <c r="AD30" s="108">
        <f>'1 Utsläpp'!AD31/'7 Syss'!AD31</f>
        <v>0.30707557662543383</v>
      </c>
      <c r="AE30" s="108">
        <f>'1 Utsläpp'!AE31/'7 Syss'!AE31</f>
        <v>0.29998358473031467</v>
      </c>
      <c r="AF30" s="108">
        <f>'1 Utsläpp'!AF31/'7 Syss'!AF31</f>
        <v>0.27741742298145367</v>
      </c>
      <c r="AG30" s="108">
        <f>'1 Utsläpp'!AG31/'7 Syss'!AG31</f>
        <v>0.30580877600668915</v>
      </c>
      <c r="AH30" s="108">
        <f>'1 Utsläpp'!AH31/'7 Syss'!AH31</f>
        <v>0.29736011127529044</v>
      </c>
      <c r="AI30" s="108">
        <f>'1 Utsläpp'!AI31/'7 Syss'!AI31</f>
        <v>0.2873767509559178</v>
      </c>
      <c r="AJ30" s="108">
        <f>'1 Utsläpp'!AJ31/'7 Syss'!AJ31</f>
        <v>0.25949290421820503</v>
      </c>
      <c r="AK30" s="108">
        <f>'1 Utsläpp'!AK31/'7 Syss'!AK31</f>
        <v>0.28674025557445471</v>
      </c>
      <c r="AL30" s="108">
        <f>'1 Utsläpp'!AL31/'7 Syss'!AL31</f>
        <v>0.28302278411735682</v>
      </c>
      <c r="AM30" s="108">
        <f>'1 Utsläpp'!AM31/'7 Syss'!AM31</f>
        <v>0.27455486094643539</v>
      </c>
      <c r="AN30" s="108">
        <f>'1 Utsläpp'!AN31/'7 Syss'!AN31</f>
        <v>0.2407135355683816</v>
      </c>
      <c r="AO30" s="108">
        <f>'1 Utsläpp'!AO31/'7 Syss'!AO31</f>
        <v>0.26435247122464056</v>
      </c>
      <c r="AP30" s="108">
        <f>'1 Utsläpp'!AP31/'7 Syss'!AP31</f>
        <v>0.27837888085117329</v>
      </c>
      <c r="AQ30" s="108">
        <f>'1 Utsläpp'!AQ31/'7 Syss'!AQ31</f>
        <v>0.25949771067830629</v>
      </c>
      <c r="AR30" s="108">
        <f>'1 Utsläpp'!AR31/'7 Syss'!AR31</f>
        <v>0.23490106981250383</v>
      </c>
      <c r="AS30" s="108">
        <f>'1 Utsläpp'!AS31/'7 Syss'!AS31</f>
        <v>0.25688743038560297</v>
      </c>
      <c r="AT30" s="108">
        <f>'1 Utsläpp'!AT31/'7 Syss'!AT31</f>
        <v>0.27436828361597415</v>
      </c>
      <c r="AU30" s="108">
        <f>'1 Utsläpp'!AU31/'7 Syss'!AU31</f>
        <v>0.23920215841321468</v>
      </c>
      <c r="AV30" s="108">
        <f>'1 Utsläpp'!AV31/'7 Syss'!AV31</f>
        <v>0.22080401125690552</v>
      </c>
      <c r="AW30" s="108">
        <f>'1 Utsläpp'!AW31/'7 Syss'!AW31</f>
        <v>0.25503704140193162</v>
      </c>
      <c r="AX30" s="108">
        <f>'1 Utsläpp'!AX31/'7 Syss'!AX31</f>
        <v>0.25857168607021225</v>
      </c>
      <c r="AY30" s="108">
        <f>'1 Utsläpp'!AY31/'7 Syss'!AY31</f>
        <v>0.23690945891359141</v>
      </c>
      <c r="AZ30" s="108">
        <f>'1 Utsläpp'!AZ31/'7 Syss'!AZ31</f>
        <v>0.22015980288382872</v>
      </c>
      <c r="BA30" s="108">
        <f>'1 Utsläpp'!BA31/'7 Syss'!BA31</f>
        <v>0.22277711856319016</v>
      </c>
      <c r="BB30" s="108">
        <f>'1 Utsläpp'!BB31/'7 Syss'!BB31</f>
        <v>0.24886814326536719</v>
      </c>
      <c r="BC30" s="108">
        <f>'1 Utsläpp'!BC31/'7 Syss'!BC31</f>
        <v>0.22787924358329892</v>
      </c>
      <c r="BD30" s="108">
        <f>'1 Utsläpp'!BD31/'7 Syss'!BD31</f>
        <v>0.20334546045563034</v>
      </c>
      <c r="BE30" s="108">
        <f>'1 Utsläpp'!BE31/'7 Syss'!BE31</f>
        <v>0.23122415786175385</v>
      </c>
      <c r="BF30" s="108">
        <f>'1 Utsläpp'!BF31/'7 Syss'!BF31</f>
        <v>0.238236949794317</v>
      </c>
      <c r="BG30" s="108">
        <f>'1 Utsläpp'!BG31/'7 Syss'!BG31</f>
        <v>0.2113125654821669</v>
      </c>
      <c r="BH30" s="108">
        <f>'1 Utsläpp'!BH31/'7 Syss'!BH31</f>
        <v>0.18034752515475305</v>
      </c>
      <c r="BI30" s="108">
        <f>'1 Utsläpp'!BI31/'7 Syss'!BI31</f>
        <v>0.18445866789152207</v>
      </c>
      <c r="BJ30" s="108">
        <f>'1 Utsläpp'!BJ31/'7 Syss'!BJ31</f>
        <v>0.1889489182934613</v>
      </c>
      <c r="BK30" s="108">
        <f>'1 Utsläpp'!BK31/'7 Syss'!BK31</f>
        <v>0.17851649419897414</v>
      </c>
      <c r="BL30" s="108">
        <f>'1 Utsläpp'!BL31/'7 Syss'!BL31</f>
        <v>0.17270495579192319</v>
      </c>
      <c r="BM30" s="108">
        <f>'1 Utsläpp'!BM31/'7 Syss'!BM31</f>
        <v>0.18283858663341448</v>
      </c>
      <c r="BN30" s="108">
        <f>'1 Utsläpp'!BN31/'7 Syss'!BN31</f>
        <v>0.18506063990220437</v>
      </c>
      <c r="BO30" s="108">
        <f>'1 Utsläpp'!BO31/'7 Syss'!BO31</f>
        <v>0.17686509352593119</v>
      </c>
      <c r="BP30" s="108">
        <f>'1 Utsläpp'!BP31/'7 Syss'!BP31</f>
        <v>0.20940188513790661</v>
      </c>
      <c r="BQ30" s="108">
        <f>'1 Utsläpp'!BQ31/'7 Syss'!BQ31</f>
        <v>0.22009363957097766</v>
      </c>
      <c r="BR30" s="108">
        <f>'1 Utsläpp'!BR31/'7 Syss'!BR31</f>
        <v>0.22868314346938981</v>
      </c>
    </row>
    <row r="31" spans="1:70" s="57" customFormat="1" x14ac:dyDescent="0.2">
      <c r="A31" s="57">
        <v>27</v>
      </c>
      <c r="B31" s="57" t="s">
        <v>161</v>
      </c>
      <c r="C31" s="57" t="s">
        <v>46</v>
      </c>
      <c r="D31" s="108">
        <f>'1 Utsläpp'!D32/'7 Syss'!D32</f>
        <v>0.51533976082466604</v>
      </c>
      <c r="E31" s="108">
        <f>'1 Utsläpp'!E32/'7 Syss'!E32</f>
        <v>0.53124846026500927</v>
      </c>
      <c r="F31" s="108">
        <f>'1 Utsläpp'!F32/'7 Syss'!F32</f>
        <v>0.51306999323894187</v>
      </c>
      <c r="G31" s="108">
        <f>'1 Utsläpp'!G32/'7 Syss'!G32</f>
        <v>0.52557066586467904</v>
      </c>
      <c r="H31" s="108">
        <f>'1 Utsläpp'!H32/'7 Syss'!H32</f>
        <v>0.56932690085695015</v>
      </c>
      <c r="I31" s="108">
        <f>'1 Utsläpp'!I32/'7 Syss'!I32</f>
        <v>0.5698383856699516</v>
      </c>
      <c r="J31" s="108">
        <f>'1 Utsläpp'!J32/'7 Syss'!J32</f>
        <v>0.55816973063056852</v>
      </c>
      <c r="K31" s="108">
        <f>'1 Utsläpp'!K32/'7 Syss'!K32</f>
        <v>0.59492819069657066</v>
      </c>
      <c r="L31" s="108">
        <f>'1 Utsläpp'!L32/'7 Syss'!L32</f>
        <v>0.63962626913367682</v>
      </c>
      <c r="M31" s="108">
        <f>'1 Utsläpp'!M32/'7 Syss'!M32</f>
        <v>0.60272968969765972</v>
      </c>
      <c r="N31" s="108">
        <f>'1 Utsläpp'!N32/'7 Syss'!N32</f>
        <v>0.56640561818377289</v>
      </c>
      <c r="O31" s="108">
        <f>'1 Utsläpp'!O32/'7 Syss'!O32</f>
        <v>0.60441393971197799</v>
      </c>
      <c r="P31" s="108">
        <f>'1 Utsläpp'!P32/'7 Syss'!P32</f>
        <v>0.61016221322357567</v>
      </c>
      <c r="Q31" s="108">
        <f>'1 Utsläpp'!Q32/'7 Syss'!Q32</f>
        <v>0.58385379446667529</v>
      </c>
      <c r="R31" s="108">
        <f>'1 Utsläpp'!R32/'7 Syss'!R32</f>
        <v>0.55055092926653992</v>
      </c>
      <c r="S31" s="108">
        <f>'1 Utsläpp'!S32/'7 Syss'!S32</f>
        <v>0.56790884878342207</v>
      </c>
      <c r="T31" s="108">
        <f>'1 Utsläpp'!T32/'7 Syss'!T32</f>
        <v>0.55910370977955359</v>
      </c>
      <c r="U31" s="108">
        <f>'1 Utsläpp'!U32/'7 Syss'!U32</f>
        <v>0.53352307347688643</v>
      </c>
      <c r="V31" s="108">
        <f>'1 Utsläpp'!V32/'7 Syss'!V32</f>
        <v>0.50681941564868749</v>
      </c>
      <c r="W31" s="108">
        <f>'1 Utsläpp'!W32/'7 Syss'!W32</f>
        <v>0.5375503571721858</v>
      </c>
      <c r="X31" s="108">
        <f>'1 Utsläpp'!X32/'7 Syss'!X32</f>
        <v>0.57173156653683233</v>
      </c>
      <c r="Y31" s="108">
        <f>'1 Utsläpp'!Y32/'7 Syss'!Y32</f>
        <v>0.5748288989933571</v>
      </c>
      <c r="Z31" s="108">
        <f>'1 Utsläpp'!Z32/'7 Syss'!Z32</f>
        <v>0.54145497040323631</v>
      </c>
      <c r="AA31" s="108">
        <f>'1 Utsläpp'!AA32/'7 Syss'!AA32</f>
        <v>0.56157957595873731</v>
      </c>
      <c r="AB31" s="108">
        <f>'1 Utsläpp'!AB32/'7 Syss'!AB32</f>
        <v>0.48753803278589197</v>
      </c>
      <c r="AC31" s="108">
        <f>'1 Utsläpp'!AC32/'7 Syss'!AC32</f>
        <v>0.49652901025750723</v>
      </c>
      <c r="AD31" s="108">
        <f>'1 Utsläpp'!AD32/'7 Syss'!AD32</f>
        <v>0.46759394717699693</v>
      </c>
      <c r="AE31" s="108">
        <f>'1 Utsläpp'!AE32/'7 Syss'!AE32</f>
        <v>0.48950974199008607</v>
      </c>
      <c r="AF31" s="108">
        <f>'1 Utsläpp'!AF32/'7 Syss'!AF32</f>
        <v>0.48254164696737878</v>
      </c>
      <c r="AG31" s="108">
        <f>'1 Utsläpp'!AG32/'7 Syss'!AG32</f>
        <v>0.48852113310924417</v>
      </c>
      <c r="AH31" s="108">
        <f>'1 Utsläpp'!AH32/'7 Syss'!AH32</f>
        <v>0.45036153331753481</v>
      </c>
      <c r="AI31" s="108">
        <f>'1 Utsläpp'!AI32/'7 Syss'!AI32</f>
        <v>0.47970815943577688</v>
      </c>
      <c r="AJ31" s="108">
        <f>'1 Utsläpp'!AJ32/'7 Syss'!AJ32</f>
        <v>0.43020062501043449</v>
      </c>
      <c r="AK31" s="108">
        <f>'1 Utsläpp'!AK32/'7 Syss'!AK32</f>
        <v>0.46364483818340679</v>
      </c>
      <c r="AL31" s="108">
        <f>'1 Utsläpp'!AL32/'7 Syss'!AL32</f>
        <v>0.43541902956204054</v>
      </c>
      <c r="AM31" s="108">
        <f>'1 Utsläpp'!AM32/'7 Syss'!AM32</f>
        <v>0.43370478041649907</v>
      </c>
      <c r="AN31" s="108">
        <f>'1 Utsläpp'!AN32/'7 Syss'!AN32</f>
        <v>0.416957851076594</v>
      </c>
      <c r="AO31" s="108">
        <f>'1 Utsläpp'!AO32/'7 Syss'!AO32</f>
        <v>0.44049026020237303</v>
      </c>
      <c r="AP31" s="108">
        <f>'1 Utsläpp'!AP32/'7 Syss'!AP32</f>
        <v>0.41311055575151173</v>
      </c>
      <c r="AQ31" s="108">
        <f>'1 Utsläpp'!AQ32/'7 Syss'!AQ32</f>
        <v>0.40949932554625618</v>
      </c>
      <c r="AR31" s="108">
        <f>'1 Utsläpp'!AR32/'7 Syss'!AR32</f>
        <v>0.40614960659835053</v>
      </c>
      <c r="AS31" s="108">
        <f>'1 Utsläpp'!AS32/'7 Syss'!AS32</f>
        <v>0.4420929469893819</v>
      </c>
      <c r="AT31" s="108">
        <f>'1 Utsläpp'!AT32/'7 Syss'!AT32</f>
        <v>0.42093687376838063</v>
      </c>
      <c r="AU31" s="108">
        <f>'1 Utsläpp'!AU32/'7 Syss'!AU32</f>
        <v>0.41722620032948876</v>
      </c>
      <c r="AV31" s="108">
        <f>'1 Utsläpp'!AV32/'7 Syss'!AV32</f>
        <v>0.40854694669163466</v>
      </c>
      <c r="AW31" s="108">
        <f>'1 Utsläpp'!AW32/'7 Syss'!AW32</f>
        <v>0.44409497169706269</v>
      </c>
      <c r="AX31" s="108">
        <f>'1 Utsläpp'!AX32/'7 Syss'!AX32</f>
        <v>0.43821016408711128</v>
      </c>
      <c r="AY31" s="108">
        <f>'1 Utsläpp'!AY32/'7 Syss'!AY32</f>
        <v>0.42504075485735632</v>
      </c>
      <c r="AZ31" s="108">
        <f>'1 Utsläpp'!AZ32/'7 Syss'!AZ32</f>
        <v>0.41199411191525404</v>
      </c>
      <c r="BA31" s="108">
        <f>'1 Utsläpp'!BA32/'7 Syss'!BA32</f>
        <v>0.42079006069304442</v>
      </c>
      <c r="BB31" s="108">
        <f>'1 Utsläpp'!BB32/'7 Syss'!BB32</f>
        <v>0.45034337284189274</v>
      </c>
      <c r="BC31" s="108">
        <f>'1 Utsläpp'!BC32/'7 Syss'!BC32</f>
        <v>0.44441429582370678</v>
      </c>
      <c r="BD31" s="108">
        <f>'1 Utsläpp'!BD32/'7 Syss'!BD32</f>
        <v>0.41182853934512603</v>
      </c>
      <c r="BE31" s="108">
        <f>'1 Utsläpp'!BE32/'7 Syss'!BE32</f>
        <v>0.45788328480454871</v>
      </c>
      <c r="BF31" s="108">
        <f>'1 Utsläpp'!BF32/'7 Syss'!BF32</f>
        <v>0.43549324013374563</v>
      </c>
      <c r="BG31" s="108">
        <f>'1 Utsläpp'!BG32/'7 Syss'!BG32</f>
        <v>0.40579948704423113</v>
      </c>
      <c r="BH31" s="108">
        <f>'1 Utsläpp'!BH32/'7 Syss'!BH32</f>
        <v>0.37459740352051363</v>
      </c>
      <c r="BI31" s="108">
        <f>'1 Utsläpp'!BI32/'7 Syss'!BI32</f>
        <v>0.37323650392854973</v>
      </c>
      <c r="BJ31" s="108">
        <f>'1 Utsläpp'!BJ32/'7 Syss'!BJ32</f>
        <v>0.36154021353778065</v>
      </c>
      <c r="BK31" s="108">
        <f>'1 Utsläpp'!BK32/'7 Syss'!BK32</f>
        <v>0.3623775006750049</v>
      </c>
      <c r="BL31" s="108">
        <f>'1 Utsläpp'!BL32/'7 Syss'!BL32</f>
        <v>0.35391337215499319</v>
      </c>
      <c r="BM31" s="108">
        <f>'1 Utsläpp'!BM32/'7 Syss'!BM32</f>
        <v>0.36598545334785759</v>
      </c>
      <c r="BN31" s="108">
        <f>'1 Utsläpp'!BN32/'7 Syss'!BN32</f>
        <v>0.3532299413618345</v>
      </c>
      <c r="BO31" s="108">
        <f>'1 Utsläpp'!BO32/'7 Syss'!BO32</f>
        <v>0.35816387877445327</v>
      </c>
      <c r="BP31" s="108">
        <f>'1 Utsläpp'!BP32/'7 Syss'!BP32</f>
        <v>0.45292934933343354</v>
      </c>
      <c r="BQ31" s="108">
        <f>'1 Utsläpp'!BQ32/'7 Syss'!BQ32</f>
        <v>0.46962938957754596</v>
      </c>
      <c r="BR31" s="108">
        <f>'1 Utsläpp'!BR32/'7 Syss'!BR32</f>
        <v>0.4668698785102024</v>
      </c>
    </row>
    <row r="32" spans="1:70" s="57" customFormat="1" x14ac:dyDescent="0.2">
      <c r="A32" s="57">
        <v>28</v>
      </c>
      <c r="B32" s="57" t="s">
        <v>162</v>
      </c>
      <c r="C32" s="57" t="s">
        <v>16</v>
      </c>
      <c r="D32" s="108">
        <f>'1 Utsläpp'!D33/'7 Syss'!D33</f>
        <v>0.31027008800332062</v>
      </c>
      <c r="E32" s="108">
        <f>'1 Utsläpp'!E33/'7 Syss'!E33</f>
        <v>0.33378460849600916</v>
      </c>
      <c r="F32" s="108">
        <f>'1 Utsläpp'!F33/'7 Syss'!F33</f>
        <v>0.31110740893619482</v>
      </c>
      <c r="G32" s="108">
        <f>'1 Utsläpp'!G33/'7 Syss'!G33</f>
        <v>0.2885729872012176</v>
      </c>
      <c r="H32" s="108">
        <f>'1 Utsläpp'!H33/'7 Syss'!H33</f>
        <v>0.28724391533010923</v>
      </c>
      <c r="I32" s="108">
        <f>'1 Utsläpp'!I33/'7 Syss'!I33</f>
        <v>0.30969633727731827</v>
      </c>
      <c r="J32" s="108">
        <f>'1 Utsläpp'!J33/'7 Syss'!J33</f>
        <v>0.29722283624368728</v>
      </c>
      <c r="K32" s="108">
        <f>'1 Utsläpp'!K33/'7 Syss'!K33</f>
        <v>0.2738860175463147</v>
      </c>
      <c r="L32" s="108">
        <f>'1 Utsläpp'!L33/'7 Syss'!L33</f>
        <v>0.28935119370868945</v>
      </c>
      <c r="M32" s="108">
        <f>'1 Utsläpp'!M33/'7 Syss'!M33</f>
        <v>0.30235043250432309</v>
      </c>
      <c r="N32" s="108">
        <f>'1 Utsläpp'!N33/'7 Syss'!N33</f>
        <v>0.28842860049077901</v>
      </c>
      <c r="O32" s="108">
        <f>'1 Utsläpp'!O33/'7 Syss'!O33</f>
        <v>0.27290414233556587</v>
      </c>
      <c r="P32" s="108">
        <f>'1 Utsläpp'!P33/'7 Syss'!P33</f>
        <v>0.25866851604634433</v>
      </c>
      <c r="Q32" s="108">
        <f>'1 Utsläpp'!Q33/'7 Syss'!Q33</f>
        <v>0.26869576389502448</v>
      </c>
      <c r="R32" s="108">
        <f>'1 Utsläpp'!R33/'7 Syss'!R33</f>
        <v>0.2567530721404428</v>
      </c>
      <c r="S32" s="108">
        <f>'1 Utsläpp'!S33/'7 Syss'!S33</f>
        <v>0.24288497190295033</v>
      </c>
      <c r="T32" s="108">
        <f>'1 Utsläpp'!T33/'7 Syss'!T33</f>
        <v>0.23802095418090632</v>
      </c>
      <c r="U32" s="108">
        <f>'1 Utsläpp'!U33/'7 Syss'!U33</f>
        <v>0.23502863471201085</v>
      </c>
      <c r="V32" s="108">
        <f>'1 Utsläpp'!V33/'7 Syss'!V33</f>
        <v>0.23298028876329879</v>
      </c>
      <c r="W32" s="108">
        <f>'1 Utsläpp'!W33/'7 Syss'!W33</f>
        <v>0.21720594979633162</v>
      </c>
      <c r="X32" s="108">
        <f>'1 Utsläpp'!X33/'7 Syss'!X33</f>
        <v>0.22543681278415803</v>
      </c>
      <c r="Y32" s="108">
        <f>'1 Utsläpp'!Y33/'7 Syss'!Y33</f>
        <v>0.23353095326232534</v>
      </c>
      <c r="Z32" s="108">
        <f>'1 Utsläpp'!Z33/'7 Syss'!Z33</f>
        <v>0.22928402309276324</v>
      </c>
      <c r="AA32" s="108">
        <f>'1 Utsläpp'!AA33/'7 Syss'!AA33</f>
        <v>0.21127264015995806</v>
      </c>
      <c r="AB32" s="108">
        <f>'1 Utsläpp'!AB33/'7 Syss'!AB33</f>
        <v>0.2178778342727507</v>
      </c>
      <c r="AC32" s="108">
        <f>'1 Utsläpp'!AC33/'7 Syss'!AC33</f>
        <v>0.22351197538221118</v>
      </c>
      <c r="AD32" s="108">
        <f>'1 Utsläpp'!AD33/'7 Syss'!AD33</f>
        <v>0.21572402652708866</v>
      </c>
      <c r="AE32" s="108">
        <f>'1 Utsläpp'!AE33/'7 Syss'!AE33</f>
        <v>0.19867123433268788</v>
      </c>
      <c r="AF32" s="108">
        <f>'1 Utsläpp'!AF33/'7 Syss'!AF33</f>
        <v>0.2036477845839271</v>
      </c>
      <c r="AG32" s="108">
        <f>'1 Utsläpp'!AG33/'7 Syss'!AG33</f>
        <v>0.21158775670799879</v>
      </c>
      <c r="AH32" s="108">
        <f>'1 Utsläpp'!AH33/'7 Syss'!AH33</f>
        <v>0.21524842611972739</v>
      </c>
      <c r="AI32" s="108">
        <f>'1 Utsläpp'!AI33/'7 Syss'!AI33</f>
        <v>0.20148482242205876</v>
      </c>
      <c r="AJ32" s="108">
        <f>'1 Utsläpp'!AJ33/'7 Syss'!AJ33</f>
        <v>0.17308551964099766</v>
      </c>
      <c r="AK32" s="108">
        <f>'1 Utsläpp'!AK33/'7 Syss'!AK33</f>
        <v>0.18426655104854389</v>
      </c>
      <c r="AL32" s="108">
        <f>'1 Utsläpp'!AL33/'7 Syss'!AL33</f>
        <v>0.184428857241767</v>
      </c>
      <c r="AM32" s="108">
        <f>'1 Utsläpp'!AM33/'7 Syss'!AM33</f>
        <v>0.1723480345513638</v>
      </c>
      <c r="AN32" s="108">
        <f>'1 Utsläpp'!AN33/'7 Syss'!AN33</f>
        <v>0.16861632273730717</v>
      </c>
      <c r="AO32" s="108">
        <f>'1 Utsläpp'!AO33/'7 Syss'!AO33</f>
        <v>0.1801721569395841</v>
      </c>
      <c r="AP32" s="108">
        <f>'1 Utsläpp'!AP33/'7 Syss'!AP33</f>
        <v>0.18180062137386069</v>
      </c>
      <c r="AQ32" s="108">
        <f>'1 Utsläpp'!AQ33/'7 Syss'!AQ33</f>
        <v>0.16603137468367654</v>
      </c>
      <c r="AR32" s="108">
        <f>'1 Utsläpp'!AR33/'7 Syss'!AR33</f>
        <v>0.15919698252912867</v>
      </c>
      <c r="AS32" s="108">
        <f>'1 Utsläpp'!AS33/'7 Syss'!AS33</f>
        <v>0.17443088643105853</v>
      </c>
      <c r="AT32" s="108">
        <f>'1 Utsläpp'!AT33/'7 Syss'!AT33</f>
        <v>0.17937154570007177</v>
      </c>
      <c r="AU32" s="108">
        <f>'1 Utsläpp'!AU33/'7 Syss'!AU33</f>
        <v>0.16681356483543819</v>
      </c>
      <c r="AV32" s="108">
        <f>'1 Utsläpp'!AV33/'7 Syss'!AV33</f>
        <v>0.15712221629515469</v>
      </c>
      <c r="AW32" s="108">
        <f>'1 Utsläpp'!AW33/'7 Syss'!AW33</f>
        <v>0.17261846334854344</v>
      </c>
      <c r="AX32" s="108">
        <f>'1 Utsläpp'!AX33/'7 Syss'!AX33</f>
        <v>0.18050979327684993</v>
      </c>
      <c r="AY32" s="108">
        <f>'1 Utsläpp'!AY33/'7 Syss'!AY33</f>
        <v>0.16440203503159148</v>
      </c>
      <c r="AZ32" s="108">
        <f>'1 Utsläpp'!AZ33/'7 Syss'!AZ33</f>
        <v>0.14790644312557313</v>
      </c>
      <c r="BA32" s="108">
        <f>'1 Utsläpp'!BA33/'7 Syss'!BA33</f>
        <v>0.14926695683924623</v>
      </c>
      <c r="BB32" s="108">
        <f>'1 Utsläpp'!BB33/'7 Syss'!BB33</f>
        <v>0.1679286966069711</v>
      </c>
      <c r="BC32" s="108">
        <f>'1 Utsläpp'!BC33/'7 Syss'!BC33</f>
        <v>0.1484263168654143</v>
      </c>
      <c r="BD32" s="108">
        <f>'1 Utsläpp'!BD33/'7 Syss'!BD33</f>
        <v>0.13395124289101798</v>
      </c>
      <c r="BE32" s="108">
        <f>'1 Utsläpp'!BE33/'7 Syss'!BE33</f>
        <v>0.14991865745940122</v>
      </c>
      <c r="BF32" s="108">
        <f>'1 Utsläpp'!BF33/'7 Syss'!BF33</f>
        <v>0.16031497147881615</v>
      </c>
      <c r="BG32" s="108">
        <f>'1 Utsläpp'!BG33/'7 Syss'!BG33</f>
        <v>0.13970476546759225</v>
      </c>
      <c r="BH32" s="108">
        <f>'1 Utsläpp'!BH33/'7 Syss'!BH33</f>
        <v>0.12315931008298162</v>
      </c>
      <c r="BI32" s="108">
        <f>'1 Utsläpp'!BI33/'7 Syss'!BI33</f>
        <v>0.12686382433458995</v>
      </c>
      <c r="BJ32" s="108">
        <f>'1 Utsläpp'!BJ33/'7 Syss'!BJ33</f>
        <v>0.13623913098012577</v>
      </c>
      <c r="BK32" s="108">
        <f>'1 Utsläpp'!BK33/'7 Syss'!BK33</f>
        <v>0.12605733296160143</v>
      </c>
      <c r="BL32" s="108">
        <f>'1 Utsläpp'!BL33/'7 Syss'!BL33</f>
        <v>0.1200867085945171</v>
      </c>
      <c r="BM32" s="108">
        <f>'1 Utsläpp'!BM33/'7 Syss'!BM33</f>
        <v>0.12614020946512214</v>
      </c>
      <c r="BN32" s="108">
        <f>'1 Utsläpp'!BN33/'7 Syss'!BN33</f>
        <v>0.1315775033913523</v>
      </c>
      <c r="BO32" s="108">
        <f>'1 Utsläpp'!BO33/'7 Syss'!BO33</f>
        <v>0.12240992478841684</v>
      </c>
      <c r="BP32" s="108">
        <f>'1 Utsläpp'!BP33/'7 Syss'!BP33</f>
        <v>0.14175215203210495</v>
      </c>
      <c r="BQ32" s="108">
        <f>'1 Utsläpp'!BQ33/'7 Syss'!BQ33</f>
        <v>0.14735391837041117</v>
      </c>
      <c r="BR32" s="108">
        <f>'1 Utsläpp'!BR33/'7 Syss'!BR33</f>
        <v>0.15818308386588764</v>
      </c>
    </row>
    <row r="33" spans="1:70" s="57" customFormat="1" x14ac:dyDescent="0.2">
      <c r="A33" s="57">
        <v>29</v>
      </c>
      <c r="B33" s="57" t="s">
        <v>163</v>
      </c>
      <c r="C33" s="57" t="s">
        <v>17</v>
      </c>
      <c r="D33" s="108">
        <f>'1 Utsläpp'!D34/'7 Syss'!D34</f>
        <v>0.62951357179878487</v>
      </c>
      <c r="E33" s="108">
        <f>'1 Utsläpp'!E34/'7 Syss'!E34</f>
        <v>0.71173197137297761</v>
      </c>
      <c r="F33" s="108">
        <f>'1 Utsläpp'!F34/'7 Syss'!F34</f>
        <v>0.68798595810198837</v>
      </c>
      <c r="G33" s="108">
        <f>'1 Utsläpp'!G34/'7 Syss'!G34</f>
        <v>0.68993600120807497</v>
      </c>
      <c r="H33" s="108">
        <f>'1 Utsläpp'!H34/'7 Syss'!H34</f>
        <v>0.58778987473241373</v>
      </c>
      <c r="I33" s="108">
        <f>'1 Utsläpp'!I34/'7 Syss'!I34</f>
        <v>0.65490489475173985</v>
      </c>
      <c r="J33" s="108">
        <f>'1 Utsläpp'!J34/'7 Syss'!J34</f>
        <v>0.63822853434681448</v>
      </c>
      <c r="K33" s="108">
        <f>'1 Utsläpp'!K34/'7 Syss'!K34</f>
        <v>0.62107820323891572</v>
      </c>
      <c r="L33" s="108">
        <f>'1 Utsläpp'!L34/'7 Syss'!L34</f>
        <v>0.58980386968180831</v>
      </c>
      <c r="M33" s="108">
        <f>'1 Utsläpp'!M34/'7 Syss'!M34</f>
        <v>0.67543238527085303</v>
      </c>
      <c r="N33" s="108">
        <f>'1 Utsläpp'!N34/'7 Syss'!N34</f>
        <v>0.65550358255863506</v>
      </c>
      <c r="O33" s="108">
        <f>'1 Utsläpp'!O34/'7 Syss'!O34</f>
        <v>0.65157612106768481</v>
      </c>
      <c r="P33" s="108">
        <f>'1 Utsläpp'!P34/'7 Syss'!P34</f>
        <v>0.48368412327672738</v>
      </c>
      <c r="Q33" s="108">
        <f>'1 Utsläpp'!Q34/'7 Syss'!Q34</f>
        <v>0.55799440621127561</v>
      </c>
      <c r="R33" s="108">
        <f>'1 Utsläpp'!R34/'7 Syss'!R34</f>
        <v>0.54555364014562568</v>
      </c>
      <c r="S33" s="108">
        <f>'1 Utsläpp'!S34/'7 Syss'!S34</f>
        <v>0.53951238591833639</v>
      </c>
      <c r="T33" s="108">
        <f>'1 Utsläpp'!T34/'7 Syss'!T34</f>
        <v>0.55076956153389522</v>
      </c>
      <c r="U33" s="108">
        <f>'1 Utsläpp'!U34/'7 Syss'!U34</f>
        <v>0.61505088252540496</v>
      </c>
      <c r="V33" s="108">
        <f>'1 Utsläpp'!V34/'7 Syss'!V34</f>
        <v>0.6073245925028522</v>
      </c>
      <c r="W33" s="108">
        <f>'1 Utsläpp'!W34/'7 Syss'!W34</f>
        <v>0.59177537536933744</v>
      </c>
      <c r="X33" s="108">
        <f>'1 Utsläpp'!X34/'7 Syss'!X34</f>
        <v>0.47065809477130438</v>
      </c>
      <c r="Y33" s="108">
        <f>'1 Utsläpp'!Y34/'7 Syss'!Y34</f>
        <v>0.51438163826201178</v>
      </c>
      <c r="Z33" s="108">
        <f>'1 Utsläpp'!Z34/'7 Syss'!Z34</f>
        <v>0.52769297379423341</v>
      </c>
      <c r="AA33" s="108">
        <f>'1 Utsläpp'!AA34/'7 Syss'!AA34</f>
        <v>0.51360998577266903</v>
      </c>
      <c r="AB33" s="108">
        <f>'1 Utsläpp'!AB34/'7 Syss'!AB34</f>
        <v>0.44255818608941838</v>
      </c>
      <c r="AC33" s="108">
        <f>'1 Utsläpp'!AC34/'7 Syss'!AC34</f>
        <v>0.51924419281645029</v>
      </c>
      <c r="AD33" s="108">
        <f>'1 Utsläpp'!AD34/'7 Syss'!AD34</f>
        <v>0.50982998592335615</v>
      </c>
      <c r="AE33" s="108">
        <f>'1 Utsläpp'!AE34/'7 Syss'!AE34</f>
        <v>0.50682117459418674</v>
      </c>
      <c r="AF33" s="108">
        <f>'1 Utsläpp'!AF34/'7 Syss'!AF34</f>
        <v>0.45290903772128943</v>
      </c>
      <c r="AG33" s="108">
        <f>'1 Utsläpp'!AG34/'7 Syss'!AG34</f>
        <v>0.50420571365050859</v>
      </c>
      <c r="AH33" s="108">
        <f>'1 Utsläpp'!AH34/'7 Syss'!AH34</f>
        <v>0.48879712605162251</v>
      </c>
      <c r="AI33" s="108">
        <f>'1 Utsläpp'!AI34/'7 Syss'!AI34</f>
        <v>0.50711162766490425</v>
      </c>
      <c r="AJ33" s="108">
        <f>'1 Utsläpp'!AJ34/'7 Syss'!AJ34</f>
        <v>0.40723410644445973</v>
      </c>
      <c r="AK33" s="108">
        <f>'1 Utsläpp'!AK34/'7 Syss'!AK34</f>
        <v>0.43698977648710197</v>
      </c>
      <c r="AL33" s="108">
        <f>'1 Utsläpp'!AL34/'7 Syss'!AL34</f>
        <v>0.43529172907927727</v>
      </c>
      <c r="AM33" s="108">
        <f>'1 Utsläpp'!AM34/'7 Syss'!AM34</f>
        <v>0.4516537368521179</v>
      </c>
      <c r="AN33" s="108">
        <f>'1 Utsläpp'!AN34/'7 Syss'!AN34</f>
        <v>0.53316925125376347</v>
      </c>
      <c r="AO33" s="108">
        <f>'1 Utsläpp'!AO34/'7 Syss'!AO34</f>
        <v>0.54107669321888285</v>
      </c>
      <c r="AP33" s="108">
        <f>'1 Utsläpp'!AP34/'7 Syss'!AP34</f>
        <v>0.54406173060026997</v>
      </c>
      <c r="AQ33" s="108">
        <f>'1 Utsläpp'!AQ34/'7 Syss'!AQ34</f>
        <v>0.56451030800108037</v>
      </c>
      <c r="AR33" s="108">
        <f>'1 Utsläpp'!AR34/'7 Syss'!AR34</f>
        <v>0.4007429049964043</v>
      </c>
      <c r="AS33" s="108">
        <f>'1 Utsläpp'!AS34/'7 Syss'!AS34</f>
        <v>0.41596672448818389</v>
      </c>
      <c r="AT33" s="108">
        <f>'1 Utsläpp'!AT34/'7 Syss'!AT34</f>
        <v>0.43676597384745336</v>
      </c>
      <c r="AU33" s="108">
        <f>'1 Utsläpp'!AU34/'7 Syss'!AU34</f>
        <v>0.45208426532685564</v>
      </c>
      <c r="AV33" s="108">
        <f>'1 Utsläpp'!AV34/'7 Syss'!AV34</f>
        <v>0.38606841516245027</v>
      </c>
      <c r="AW33" s="108">
        <f>'1 Utsläpp'!AW34/'7 Syss'!AW34</f>
        <v>0.39544776640228974</v>
      </c>
      <c r="AX33" s="108">
        <f>'1 Utsläpp'!AX34/'7 Syss'!AX34</f>
        <v>0.40180501867787566</v>
      </c>
      <c r="AY33" s="108">
        <f>'1 Utsläpp'!AY34/'7 Syss'!AY34</f>
        <v>0.39719682149192814</v>
      </c>
      <c r="AZ33" s="108">
        <f>'1 Utsläpp'!AZ34/'7 Syss'!AZ34</f>
        <v>0.36057851968177007</v>
      </c>
      <c r="BA33" s="108">
        <f>'1 Utsläpp'!BA34/'7 Syss'!BA34</f>
        <v>0.36496624407716222</v>
      </c>
      <c r="BB33" s="108">
        <f>'1 Utsläpp'!BB34/'7 Syss'!BB34</f>
        <v>0.37515854407770349</v>
      </c>
      <c r="BC33" s="108">
        <f>'1 Utsläpp'!BC34/'7 Syss'!BC34</f>
        <v>0.35793977618037531</v>
      </c>
      <c r="BD33" s="108">
        <f>'1 Utsläpp'!BD34/'7 Syss'!BD34</f>
        <v>0.32827834952178125</v>
      </c>
      <c r="BE33" s="108">
        <f>'1 Utsläpp'!BE34/'7 Syss'!BE34</f>
        <v>0.33721762771488373</v>
      </c>
      <c r="BF33" s="108">
        <f>'1 Utsläpp'!BF34/'7 Syss'!BF34</f>
        <v>0.33205262416591186</v>
      </c>
      <c r="BG33" s="108">
        <f>'1 Utsläpp'!BG34/'7 Syss'!BG34</f>
        <v>0.32039047490674627</v>
      </c>
      <c r="BH33" s="108">
        <f>'1 Utsläpp'!BH34/'7 Syss'!BH34</f>
        <v>0.28930807357311</v>
      </c>
      <c r="BI33" s="108">
        <f>'1 Utsläpp'!BI34/'7 Syss'!BI34</f>
        <v>0.29655672497314667</v>
      </c>
      <c r="BJ33" s="108">
        <f>'1 Utsläpp'!BJ34/'7 Syss'!BJ34</f>
        <v>0.29918968399120222</v>
      </c>
      <c r="BK33" s="108">
        <f>'1 Utsläpp'!BK34/'7 Syss'!BK34</f>
        <v>0.2929143064065079</v>
      </c>
      <c r="BL33" s="108">
        <f>'1 Utsläpp'!BL34/'7 Syss'!BL34</f>
        <v>0.28744520257563499</v>
      </c>
      <c r="BM33" s="108">
        <f>'1 Utsläpp'!BM34/'7 Syss'!BM34</f>
        <v>0.29275907825290493</v>
      </c>
      <c r="BN33" s="108">
        <f>'1 Utsläpp'!BN34/'7 Syss'!BN34</f>
        <v>0.2925868173128825</v>
      </c>
      <c r="BO33" s="108">
        <f>'1 Utsläpp'!BO34/'7 Syss'!BO34</f>
        <v>0.28511384303444393</v>
      </c>
      <c r="BP33" s="108">
        <f>'1 Utsläpp'!BP34/'7 Syss'!BP34</f>
        <v>0.29675677522698446</v>
      </c>
      <c r="BQ33" s="108">
        <f>'1 Utsläpp'!BQ34/'7 Syss'!BQ34</f>
        <v>0.3029660910881869</v>
      </c>
      <c r="BR33" s="108">
        <f>'1 Utsläpp'!BR34/'7 Syss'!BR34</f>
        <v>0.30784544304907996</v>
      </c>
    </row>
    <row r="34" spans="1:70" s="57" customFormat="1" x14ac:dyDescent="0.2">
      <c r="A34" s="57">
        <v>30</v>
      </c>
      <c r="B34" s="57" t="s">
        <v>164</v>
      </c>
      <c r="C34" s="57" t="s">
        <v>18</v>
      </c>
      <c r="D34" s="108">
        <f>'1 Utsläpp'!D35/'7 Syss'!D35</f>
        <v>8.8084060840154479E-2</v>
      </c>
      <c r="E34" s="108">
        <f>'1 Utsläpp'!E35/'7 Syss'!E35</f>
        <v>8.9831431134741416E-2</v>
      </c>
      <c r="F34" s="108">
        <f>'1 Utsläpp'!F35/'7 Syss'!F35</f>
        <v>8.2051356133833048E-2</v>
      </c>
      <c r="G34" s="108">
        <f>'1 Utsläpp'!G35/'7 Syss'!G35</f>
        <v>8.0814344213831046E-2</v>
      </c>
      <c r="H34" s="108">
        <f>'1 Utsläpp'!H35/'7 Syss'!H35</f>
        <v>8.5357527687866613E-2</v>
      </c>
      <c r="I34" s="108">
        <f>'1 Utsläpp'!I35/'7 Syss'!I35</f>
        <v>8.6581276374525062E-2</v>
      </c>
      <c r="J34" s="108">
        <f>'1 Utsläpp'!J35/'7 Syss'!J35</f>
        <v>8.0538949575635524E-2</v>
      </c>
      <c r="K34" s="108">
        <f>'1 Utsläpp'!K35/'7 Syss'!K35</f>
        <v>7.8118108341551931E-2</v>
      </c>
      <c r="L34" s="108">
        <f>'1 Utsläpp'!L35/'7 Syss'!L35</f>
        <v>8.6118976614911594E-2</v>
      </c>
      <c r="M34" s="108">
        <f>'1 Utsläpp'!M35/'7 Syss'!M35</f>
        <v>8.4297595398741612E-2</v>
      </c>
      <c r="N34" s="108">
        <f>'1 Utsläpp'!N35/'7 Syss'!N35</f>
        <v>7.9967931783990379E-2</v>
      </c>
      <c r="O34" s="108">
        <f>'1 Utsläpp'!O35/'7 Syss'!O35</f>
        <v>8.0545211468254663E-2</v>
      </c>
      <c r="P34" s="108">
        <f>'1 Utsläpp'!P35/'7 Syss'!P35</f>
        <v>8.2122518472254089E-2</v>
      </c>
      <c r="Q34" s="108">
        <f>'1 Utsläpp'!Q35/'7 Syss'!Q35</f>
        <v>8.1893100416105369E-2</v>
      </c>
      <c r="R34" s="108">
        <f>'1 Utsläpp'!R35/'7 Syss'!R35</f>
        <v>7.5952256721925307E-2</v>
      </c>
      <c r="S34" s="108">
        <f>'1 Utsläpp'!S35/'7 Syss'!S35</f>
        <v>7.2689293476045594E-2</v>
      </c>
      <c r="T34" s="108">
        <f>'1 Utsläpp'!T35/'7 Syss'!T35</f>
        <v>7.6216437328719217E-2</v>
      </c>
      <c r="U34" s="108">
        <f>'1 Utsläpp'!U35/'7 Syss'!U35</f>
        <v>7.4258032370137936E-2</v>
      </c>
      <c r="V34" s="108">
        <f>'1 Utsläpp'!V35/'7 Syss'!V35</f>
        <v>7.2241075424312365E-2</v>
      </c>
      <c r="W34" s="108">
        <f>'1 Utsläpp'!W35/'7 Syss'!W35</f>
        <v>6.8454150950421858E-2</v>
      </c>
      <c r="X34" s="108">
        <f>'1 Utsläpp'!X35/'7 Syss'!X35</f>
        <v>6.9957560206377292E-2</v>
      </c>
      <c r="Y34" s="108">
        <f>'1 Utsläpp'!Y35/'7 Syss'!Y35</f>
        <v>7.1936994865532358E-2</v>
      </c>
      <c r="Z34" s="108">
        <f>'1 Utsläpp'!Z35/'7 Syss'!Z35</f>
        <v>6.965995179023593E-2</v>
      </c>
      <c r="AA34" s="108">
        <f>'1 Utsläpp'!AA35/'7 Syss'!AA35</f>
        <v>6.2660264527406542E-2</v>
      </c>
      <c r="AB34" s="108">
        <f>'1 Utsläpp'!AB35/'7 Syss'!AB35</f>
        <v>6.4054876162997321E-2</v>
      </c>
      <c r="AC34" s="108">
        <f>'1 Utsläpp'!AC35/'7 Syss'!AC35</f>
        <v>6.6083186921289144E-2</v>
      </c>
      <c r="AD34" s="108">
        <f>'1 Utsläpp'!AD35/'7 Syss'!AD35</f>
        <v>6.3571399801226447E-2</v>
      </c>
      <c r="AE34" s="108">
        <f>'1 Utsläpp'!AE35/'7 Syss'!AE35</f>
        <v>5.8658691336982281E-2</v>
      </c>
      <c r="AF34" s="108">
        <f>'1 Utsläpp'!AF35/'7 Syss'!AF35</f>
        <v>6.3334116527848275E-2</v>
      </c>
      <c r="AG34" s="108">
        <f>'1 Utsläpp'!AG35/'7 Syss'!AG35</f>
        <v>6.7290498013519204E-2</v>
      </c>
      <c r="AH34" s="108">
        <f>'1 Utsläpp'!AH35/'7 Syss'!AH35</f>
        <v>6.2818225073721021E-2</v>
      </c>
      <c r="AI34" s="108">
        <f>'1 Utsläpp'!AI35/'7 Syss'!AI35</f>
        <v>6.1324434248779404E-2</v>
      </c>
      <c r="AJ34" s="108">
        <f>'1 Utsläpp'!AJ35/'7 Syss'!AJ35</f>
        <v>5.4384516998957015E-2</v>
      </c>
      <c r="AK34" s="108">
        <f>'1 Utsläpp'!AK35/'7 Syss'!AK35</f>
        <v>6.1949881260198937E-2</v>
      </c>
      <c r="AL34" s="108">
        <f>'1 Utsläpp'!AL35/'7 Syss'!AL35</f>
        <v>5.662139406210711E-2</v>
      </c>
      <c r="AM34" s="108">
        <f>'1 Utsläpp'!AM35/'7 Syss'!AM35</f>
        <v>5.6976784712279606E-2</v>
      </c>
      <c r="AN34" s="108">
        <f>'1 Utsläpp'!AN35/'7 Syss'!AN35</f>
        <v>5.3176193166967159E-2</v>
      </c>
      <c r="AO34" s="108">
        <f>'1 Utsläpp'!AO35/'7 Syss'!AO35</f>
        <v>6.3215598374425419E-2</v>
      </c>
      <c r="AP34" s="108">
        <f>'1 Utsläpp'!AP35/'7 Syss'!AP35</f>
        <v>5.7959256623223633E-2</v>
      </c>
      <c r="AQ34" s="108">
        <f>'1 Utsläpp'!AQ35/'7 Syss'!AQ35</f>
        <v>5.7491897230404349E-2</v>
      </c>
      <c r="AR34" s="108">
        <f>'1 Utsläpp'!AR35/'7 Syss'!AR35</f>
        <v>5.0041728413197831E-2</v>
      </c>
      <c r="AS34" s="108">
        <f>'1 Utsläpp'!AS35/'7 Syss'!AS35</f>
        <v>6.0698506095376678E-2</v>
      </c>
      <c r="AT34" s="108">
        <f>'1 Utsläpp'!AT35/'7 Syss'!AT35</f>
        <v>5.7260166033464038E-2</v>
      </c>
      <c r="AU34" s="108">
        <f>'1 Utsläpp'!AU35/'7 Syss'!AU35</f>
        <v>5.8107453844956504E-2</v>
      </c>
      <c r="AV34" s="108">
        <f>'1 Utsläpp'!AV35/'7 Syss'!AV35</f>
        <v>5.0097358816441798E-2</v>
      </c>
      <c r="AW34" s="108">
        <f>'1 Utsläpp'!AW35/'7 Syss'!AW35</f>
        <v>5.8030380686755485E-2</v>
      </c>
      <c r="AX34" s="108">
        <f>'1 Utsläpp'!AX35/'7 Syss'!AX35</f>
        <v>5.5769487997197893E-2</v>
      </c>
      <c r="AY34" s="108">
        <f>'1 Utsläpp'!AY35/'7 Syss'!AY35</f>
        <v>5.4722962015090179E-2</v>
      </c>
      <c r="AZ34" s="108">
        <f>'1 Utsläpp'!AZ35/'7 Syss'!AZ35</f>
        <v>4.9139219925745221E-2</v>
      </c>
      <c r="BA34" s="108">
        <f>'1 Utsläpp'!BA35/'7 Syss'!BA35</f>
        <v>4.9492771000463398E-2</v>
      </c>
      <c r="BB34" s="108">
        <f>'1 Utsläpp'!BB35/'7 Syss'!BB35</f>
        <v>5.3319867801250295E-2</v>
      </c>
      <c r="BC34" s="108">
        <f>'1 Utsläpp'!BC35/'7 Syss'!BC35</f>
        <v>5.096038624444732E-2</v>
      </c>
      <c r="BD34" s="108">
        <f>'1 Utsläpp'!BD35/'7 Syss'!BD35</f>
        <v>4.5556501122137903E-2</v>
      </c>
      <c r="BE34" s="108">
        <f>'1 Utsläpp'!BE35/'7 Syss'!BE35</f>
        <v>5.2492614535106216E-2</v>
      </c>
      <c r="BF34" s="108">
        <f>'1 Utsläpp'!BF35/'7 Syss'!BF35</f>
        <v>5.2972346508864558E-2</v>
      </c>
      <c r="BG34" s="108">
        <f>'1 Utsläpp'!BG35/'7 Syss'!BG35</f>
        <v>4.9205278560382683E-2</v>
      </c>
      <c r="BH34" s="108">
        <f>'1 Utsläpp'!BH35/'7 Syss'!BH35</f>
        <v>4.2400929732777828E-2</v>
      </c>
      <c r="BI34" s="108">
        <f>'1 Utsläpp'!BI35/'7 Syss'!BI35</f>
        <v>4.5096223273551894E-2</v>
      </c>
      <c r="BJ34" s="108">
        <f>'1 Utsläpp'!BJ35/'7 Syss'!BJ35</f>
        <v>4.5397985434271565E-2</v>
      </c>
      <c r="BK34" s="108">
        <f>'1 Utsläpp'!BK35/'7 Syss'!BK35</f>
        <v>4.4490048681824546E-2</v>
      </c>
      <c r="BL34" s="108">
        <f>'1 Utsläpp'!BL35/'7 Syss'!BL35</f>
        <v>4.2283725952581105E-2</v>
      </c>
      <c r="BM34" s="108">
        <f>'1 Utsläpp'!BM35/'7 Syss'!BM35</f>
        <v>4.5345330376656952E-2</v>
      </c>
      <c r="BN34" s="108">
        <f>'1 Utsläpp'!BN35/'7 Syss'!BN35</f>
        <v>4.4362731942206919E-2</v>
      </c>
      <c r="BO34" s="108">
        <f>'1 Utsläpp'!BO35/'7 Syss'!BO35</f>
        <v>4.3136011456937046E-2</v>
      </c>
      <c r="BP34" s="108">
        <f>'1 Utsläpp'!BP35/'7 Syss'!BP35</f>
        <v>4.9339825237558498E-2</v>
      </c>
      <c r="BQ34" s="108">
        <f>'1 Utsläpp'!BQ35/'7 Syss'!BQ35</f>
        <v>5.1847910473578812E-2</v>
      </c>
      <c r="BR34" s="108">
        <f>'1 Utsläpp'!BR35/'7 Syss'!BR35</f>
        <v>5.1984924489865941E-2</v>
      </c>
    </row>
    <row r="35" spans="1:70" s="57" customFormat="1" x14ac:dyDescent="0.2">
      <c r="A35" s="57">
        <v>31</v>
      </c>
      <c r="B35" s="57" t="s">
        <v>165</v>
      </c>
      <c r="C35" s="57" t="s">
        <v>19</v>
      </c>
      <c r="D35" s="108">
        <f>'1 Utsläpp'!D36/'7 Syss'!D36</f>
        <v>0.81330785056115151</v>
      </c>
      <c r="E35" s="108">
        <f>'1 Utsläpp'!E36/'7 Syss'!E36</f>
        <v>0.84811701964558284</v>
      </c>
      <c r="F35" s="108">
        <f>'1 Utsläpp'!F36/'7 Syss'!F36</f>
        <v>0.73554516032019068</v>
      </c>
      <c r="G35" s="108">
        <f>'1 Utsläpp'!G36/'7 Syss'!G36</f>
        <v>0.79414664160049364</v>
      </c>
      <c r="H35" s="108">
        <f>'1 Utsläpp'!H36/'7 Syss'!H36</f>
        <v>0.8204351122109288</v>
      </c>
      <c r="I35" s="108">
        <f>'1 Utsläpp'!I36/'7 Syss'!I36</f>
        <v>0.83447275201431137</v>
      </c>
      <c r="J35" s="108">
        <f>'1 Utsläpp'!J36/'7 Syss'!J36</f>
        <v>0.75465480366036275</v>
      </c>
      <c r="K35" s="108">
        <f>'1 Utsläpp'!K36/'7 Syss'!K36</f>
        <v>0.81288281506584514</v>
      </c>
      <c r="L35" s="108">
        <f>'1 Utsläpp'!L36/'7 Syss'!L36</f>
        <v>0.81069753488232654</v>
      </c>
      <c r="M35" s="108">
        <f>'1 Utsläpp'!M36/'7 Syss'!M36</f>
        <v>0.79708911993489473</v>
      </c>
      <c r="N35" s="108">
        <f>'1 Utsläpp'!N36/'7 Syss'!N36</f>
        <v>0.72509240226508442</v>
      </c>
      <c r="O35" s="108">
        <f>'1 Utsläpp'!O36/'7 Syss'!O36</f>
        <v>0.8208676061043565</v>
      </c>
      <c r="P35" s="108">
        <f>'1 Utsläpp'!P36/'7 Syss'!P36</f>
        <v>0.85348697629938386</v>
      </c>
      <c r="Q35" s="108">
        <f>'1 Utsläpp'!Q36/'7 Syss'!Q36</f>
        <v>0.85058067705887808</v>
      </c>
      <c r="R35" s="108">
        <f>'1 Utsläpp'!R36/'7 Syss'!R36</f>
        <v>0.75418798999523384</v>
      </c>
      <c r="S35" s="108">
        <f>'1 Utsläpp'!S36/'7 Syss'!S36</f>
        <v>0.82719372945416214</v>
      </c>
      <c r="T35" s="108">
        <f>'1 Utsläpp'!T36/'7 Syss'!T36</f>
        <v>0.79986743076946809</v>
      </c>
      <c r="U35" s="108">
        <f>'1 Utsläpp'!U36/'7 Syss'!U36</f>
        <v>0.77440721256449185</v>
      </c>
      <c r="V35" s="108">
        <f>'1 Utsläpp'!V36/'7 Syss'!V36</f>
        <v>0.69382819182598199</v>
      </c>
      <c r="W35" s="108">
        <f>'1 Utsläpp'!W36/'7 Syss'!W36</f>
        <v>0.76176383059779262</v>
      </c>
      <c r="X35" s="108">
        <f>'1 Utsläpp'!X36/'7 Syss'!X36</f>
        <v>0.76312872965001544</v>
      </c>
      <c r="Y35" s="108">
        <f>'1 Utsläpp'!Y36/'7 Syss'!Y36</f>
        <v>0.73671051536094767</v>
      </c>
      <c r="Z35" s="108">
        <f>'1 Utsläpp'!Z36/'7 Syss'!Z36</f>
        <v>0.67429008086431175</v>
      </c>
      <c r="AA35" s="108">
        <f>'1 Utsläpp'!AA36/'7 Syss'!AA36</f>
        <v>0.71515446188961929</v>
      </c>
      <c r="AB35" s="108">
        <f>'1 Utsläpp'!AB36/'7 Syss'!AB36</f>
        <v>0.70853746852632404</v>
      </c>
      <c r="AC35" s="108">
        <f>'1 Utsläpp'!AC36/'7 Syss'!AC36</f>
        <v>0.67051511454948909</v>
      </c>
      <c r="AD35" s="108">
        <f>'1 Utsläpp'!AD36/'7 Syss'!AD36</f>
        <v>0.63927017031706812</v>
      </c>
      <c r="AE35" s="108">
        <f>'1 Utsläpp'!AE36/'7 Syss'!AE36</f>
        <v>0.69875916109647573</v>
      </c>
      <c r="AF35" s="108">
        <f>'1 Utsläpp'!AF36/'7 Syss'!AF36</f>
        <v>0.66597701389051189</v>
      </c>
      <c r="AG35" s="108">
        <f>'1 Utsläpp'!AG36/'7 Syss'!AG36</f>
        <v>0.65559478411551597</v>
      </c>
      <c r="AH35" s="108">
        <f>'1 Utsläpp'!AH36/'7 Syss'!AH36</f>
        <v>0.62911957906251104</v>
      </c>
      <c r="AI35" s="108">
        <f>'1 Utsläpp'!AI36/'7 Syss'!AI36</f>
        <v>0.68355129304660045</v>
      </c>
      <c r="AJ35" s="108">
        <f>'1 Utsläpp'!AJ36/'7 Syss'!AJ36</f>
        <v>0.63138519921975356</v>
      </c>
      <c r="AK35" s="108">
        <f>'1 Utsläpp'!AK36/'7 Syss'!AK36</f>
        <v>0.59229742406671892</v>
      </c>
      <c r="AL35" s="108">
        <f>'1 Utsläpp'!AL36/'7 Syss'!AL36</f>
        <v>0.58993695712818017</v>
      </c>
      <c r="AM35" s="108">
        <f>'1 Utsläpp'!AM36/'7 Syss'!AM36</f>
        <v>0.62057906277840336</v>
      </c>
      <c r="AN35" s="108">
        <f>'1 Utsläpp'!AN36/'7 Syss'!AN36</f>
        <v>0.57832280237012335</v>
      </c>
      <c r="AO35" s="108">
        <f>'1 Utsläpp'!AO36/'7 Syss'!AO36</f>
        <v>0.57083442369814053</v>
      </c>
      <c r="AP35" s="108">
        <f>'1 Utsläpp'!AP36/'7 Syss'!AP36</f>
        <v>0.55640601236829967</v>
      </c>
      <c r="AQ35" s="108">
        <f>'1 Utsläpp'!AQ36/'7 Syss'!AQ36</f>
        <v>0.57257883340583215</v>
      </c>
      <c r="AR35" s="108">
        <f>'1 Utsläpp'!AR36/'7 Syss'!AR36</f>
        <v>0.52486555980119609</v>
      </c>
      <c r="AS35" s="108">
        <f>'1 Utsläpp'!AS36/'7 Syss'!AS36</f>
        <v>0.53789436463705509</v>
      </c>
      <c r="AT35" s="108">
        <f>'1 Utsläpp'!AT36/'7 Syss'!AT36</f>
        <v>0.52950186514643061</v>
      </c>
      <c r="AU35" s="108">
        <f>'1 Utsläpp'!AU36/'7 Syss'!AU36</f>
        <v>0.51769244055122088</v>
      </c>
      <c r="AV35" s="108">
        <f>'1 Utsläpp'!AV36/'7 Syss'!AV36</f>
        <v>0.49535021763153209</v>
      </c>
      <c r="AW35" s="108">
        <f>'1 Utsläpp'!AW36/'7 Syss'!AW36</f>
        <v>0.52378376236078494</v>
      </c>
      <c r="AX35" s="108">
        <f>'1 Utsläpp'!AX36/'7 Syss'!AX36</f>
        <v>0.52831968590641087</v>
      </c>
      <c r="AY35" s="108">
        <f>'1 Utsläpp'!AY36/'7 Syss'!AY36</f>
        <v>0.53446151363254446</v>
      </c>
      <c r="AZ35" s="108">
        <f>'1 Utsläpp'!AZ36/'7 Syss'!AZ36</f>
        <v>0.47220738191960654</v>
      </c>
      <c r="BA35" s="108">
        <f>'1 Utsläpp'!BA36/'7 Syss'!BA36</f>
        <v>0.51303714565414316</v>
      </c>
      <c r="BB35" s="108">
        <f>'1 Utsläpp'!BB36/'7 Syss'!BB36</f>
        <v>0.55473370546381884</v>
      </c>
      <c r="BC35" s="108">
        <f>'1 Utsläpp'!BC36/'7 Syss'!BC36</f>
        <v>0.54192822192883128</v>
      </c>
      <c r="BD35" s="108">
        <f>'1 Utsläpp'!BD36/'7 Syss'!BD36</f>
        <v>0.49184267574529839</v>
      </c>
      <c r="BE35" s="108">
        <f>'1 Utsläpp'!BE36/'7 Syss'!BE36</f>
        <v>0.5557451822193884</v>
      </c>
      <c r="BF35" s="108">
        <f>'1 Utsläpp'!BF36/'7 Syss'!BF36</f>
        <v>0.51138069124526475</v>
      </c>
      <c r="BG35" s="108">
        <f>'1 Utsläpp'!BG36/'7 Syss'!BG36</f>
        <v>0.47637966453995811</v>
      </c>
      <c r="BH35" s="108">
        <f>'1 Utsläpp'!BH36/'7 Syss'!BH36</f>
        <v>0.44257712970384011</v>
      </c>
      <c r="BI35" s="108">
        <f>'1 Utsläpp'!BI36/'7 Syss'!BI36</f>
        <v>0.42710115163272583</v>
      </c>
      <c r="BJ35" s="108">
        <f>'1 Utsläpp'!BJ36/'7 Syss'!BJ36</f>
        <v>0.40995358383718272</v>
      </c>
      <c r="BK35" s="108">
        <f>'1 Utsläpp'!BK36/'7 Syss'!BK36</f>
        <v>0.42457822473084506</v>
      </c>
      <c r="BL35" s="108">
        <f>'1 Utsläpp'!BL36/'7 Syss'!BL36</f>
        <v>0.40376289682264604</v>
      </c>
      <c r="BM35" s="108">
        <f>'1 Utsläpp'!BM36/'7 Syss'!BM36</f>
        <v>0.41021298542453405</v>
      </c>
      <c r="BN35" s="108">
        <f>'1 Utsläpp'!BN36/'7 Syss'!BN36</f>
        <v>0.38206203432765407</v>
      </c>
      <c r="BO35" s="108">
        <f>'1 Utsläpp'!BO36/'7 Syss'!BO36</f>
        <v>0.40028807899150509</v>
      </c>
      <c r="BP35" s="108">
        <f>'1 Utsläpp'!BP36/'7 Syss'!BP36</f>
        <v>0.49834391688655655</v>
      </c>
      <c r="BQ35" s="108">
        <f>'1 Utsläpp'!BQ36/'7 Syss'!BQ36</f>
        <v>0.50627731414689692</v>
      </c>
      <c r="BR35" s="108">
        <f>'1 Utsläpp'!BR36/'7 Syss'!BR36</f>
        <v>0.49087329843316341</v>
      </c>
    </row>
    <row r="36" spans="1:70" s="57" customFormat="1" x14ac:dyDescent="0.2">
      <c r="A36" s="57">
        <v>32</v>
      </c>
      <c r="B36" s="57" t="s">
        <v>166</v>
      </c>
      <c r="C36" s="57" t="s">
        <v>20</v>
      </c>
      <c r="D36" s="108">
        <f>'1 Utsläpp'!D37/'7 Syss'!D37</f>
        <v>0.53710852125249842</v>
      </c>
      <c r="E36" s="108">
        <f>'1 Utsläpp'!E37/'7 Syss'!E37</f>
        <v>0.57649155017600662</v>
      </c>
      <c r="F36" s="108">
        <f>'1 Utsläpp'!F37/'7 Syss'!F37</f>
        <v>0.54619555138912423</v>
      </c>
      <c r="G36" s="108">
        <f>'1 Utsläpp'!G37/'7 Syss'!G37</f>
        <v>0.50006710184551606</v>
      </c>
      <c r="H36" s="108">
        <f>'1 Utsläpp'!H37/'7 Syss'!H37</f>
        <v>0.47260343625185247</v>
      </c>
      <c r="I36" s="108">
        <f>'1 Utsläpp'!I37/'7 Syss'!I37</f>
        <v>0.55141699532883204</v>
      </c>
      <c r="J36" s="108">
        <f>'1 Utsläpp'!J37/'7 Syss'!J37</f>
        <v>0.50010993166775075</v>
      </c>
      <c r="K36" s="108">
        <f>'1 Utsläpp'!K37/'7 Syss'!K37</f>
        <v>0.48263546751107245</v>
      </c>
      <c r="L36" s="108">
        <f>'1 Utsläpp'!L37/'7 Syss'!L37</f>
        <v>0.52352271064673905</v>
      </c>
      <c r="M36" s="108">
        <f>'1 Utsläpp'!M37/'7 Syss'!M37</f>
        <v>0.5630568486533275</v>
      </c>
      <c r="N36" s="108">
        <f>'1 Utsläpp'!N37/'7 Syss'!N37</f>
        <v>0.49549223289679944</v>
      </c>
      <c r="O36" s="108">
        <f>'1 Utsläpp'!O37/'7 Syss'!O37</f>
        <v>0.5126793904030571</v>
      </c>
      <c r="P36" s="108">
        <f>'1 Utsläpp'!P37/'7 Syss'!P37</f>
        <v>0.5761644033367217</v>
      </c>
      <c r="Q36" s="108">
        <f>'1 Utsläpp'!Q37/'7 Syss'!Q37</f>
        <v>0.62222691009690168</v>
      </c>
      <c r="R36" s="108">
        <f>'1 Utsläpp'!R37/'7 Syss'!R37</f>
        <v>0.52942159469851335</v>
      </c>
      <c r="S36" s="108">
        <f>'1 Utsläpp'!S37/'7 Syss'!S37</f>
        <v>0.51805495491497622</v>
      </c>
      <c r="T36" s="108">
        <f>'1 Utsläpp'!T37/'7 Syss'!T37</f>
        <v>0.46996444780494212</v>
      </c>
      <c r="U36" s="108">
        <f>'1 Utsläpp'!U37/'7 Syss'!U37</f>
        <v>0.51656386428091994</v>
      </c>
      <c r="V36" s="108">
        <f>'1 Utsläpp'!V37/'7 Syss'!V37</f>
        <v>0.4695235555502778</v>
      </c>
      <c r="W36" s="108">
        <f>'1 Utsläpp'!W37/'7 Syss'!W37</f>
        <v>0.44182418536237189</v>
      </c>
      <c r="X36" s="108">
        <f>'1 Utsläpp'!X37/'7 Syss'!X37</f>
        <v>0.44000065455991344</v>
      </c>
      <c r="Y36" s="108">
        <f>'1 Utsläpp'!Y37/'7 Syss'!Y37</f>
        <v>0.48564584910094505</v>
      </c>
      <c r="Z36" s="108">
        <f>'1 Utsläpp'!Z37/'7 Syss'!Z37</f>
        <v>0.43309556580769476</v>
      </c>
      <c r="AA36" s="108">
        <f>'1 Utsläpp'!AA37/'7 Syss'!AA37</f>
        <v>0.3984987859712707</v>
      </c>
      <c r="AB36" s="108">
        <f>'1 Utsläpp'!AB37/'7 Syss'!AB37</f>
        <v>0.40501993716147677</v>
      </c>
      <c r="AC36" s="108">
        <f>'1 Utsläpp'!AC37/'7 Syss'!AC37</f>
        <v>0.45811607792455572</v>
      </c>
      <c r="AD36" s="108">
        <f>'1 Utsläpp'!AD37/'7 Syss'!AD37</f>
        <v>0.41919906519909933</v>
      </c>
      <c r="AE36" s="108">
        <f>'1 Utsläpp'!AE37/'7 Syss'!AE37</f>
        <v>0.4203145174365111</v>
      </c>
      <c r="AF36" s="108">
        <f>'1 Utsläpp'!AF37/'7 Syss'!AF37</f>
        <v>0.40292438215193688</v>
      </c>
      <c r="AG36" s="108">
        <f>'1 Utsläpp'!AG37/'7 Syss'!AG37</f>
        <v>0.4495214332937264</v>
      </c>
      <c r="AH36" s="108">
        <f>'1 Utsläpp'!AH37/'7 Syss'!AH37</f>
        <v>0.41924686989243976</v>
      </c>
      <c r="AI36" s="108">
        <f>'1 Utsläpp'!AI37/'7 Syss'!AI37</f>
        <v>0.40719025631329658</v>
      </c>
      <c r="AJ36" s="108">
        <f>'1 Utsläpp'!AJ37/'7 Syss'!AJ37</f>
        <v>0.39979690080562591</v>
      </c>
      <c r="AK36" s="108">
        <f>'1 Utsläpp'!AK37/'7 Syss'!AK37</f>
        <v>0.41344806684630159</v>
      </c>
      <c r="AL36" s="108">
        <f>'1 Utsläpp'!AL37/'7 Syss'!AL37</f>
        <v>0.40291967608302237</v>
      </c>
      <c r="AM36" s="108">
        <f>'1 Utsläpp'!AM37/'7 Syss'!AM37</f>
        <v>0.40362286383386825</v>
      </c>
      <c r="AN36" s="108">
        <f>'1 Utsläpp'!AN37/'7 Syss'!AN37</f>
        <v>0.38720235087273003</v>
      </c>
      <c r="AO36" s="108">
        <f>'1 Utsläpp'!AO37/'7 Syss'!AO37</f>
        <v>0.41075006345058956</v>
      </c>
      <c r="AP36" s="108">
        <f>'1 Utsläpp'!AP37/'7 Syss'!AP37</f>
        <v>0.38442218541759893</v>
      </c>
      <c r="AQ36" s="108">
        <f>'1 Utsläpp'!AQ37/'7 Syss'!AQ37</f>
        <v>0.35321249010063432</v>
      </c>
      <c r="AR36" s="108">
        <f>'1 Utsläpp'!AR37/'7 Syss'!AR37</f>
        <v>0.38707049411676236</v>
      </c>
      <c r="AS36" s="108">
        <f>'1 Utsläpp'!AS37/'7 Syss'!AS37</f>
        <v>0.39510074445448151</v>
      </c>
      <c r="AT36" s="108">
        <f>'1 Utsläpp'!AT37/'7 Syss'!AT37</f>
        <v>0.36659975583440729</v>
      </c>
      <c r="AU36" s="108">
        <f>'1 Utsläpp'!AU37/'7 Syss'!AU37</f>
        <v>0.34200704201424964</v>
      </c>
      <c r="AV36" s="108">
        <f>'1 Utsläpp'!AV37/'7 Syss'!AV37</f>
        <v>0.35725653325456896</v>
      </c>
      <c r="AW36" s="108">
        <f>'1 Utsläpp'!AW37/'7 Syss'!AW37</f>
        <v>0.36612426752351823</v>
      </c>
      <c r="AX36" s="108">
        <f>'1 Utsläpp'!AX37/'7 Syss'!AX37</f>
        <v>0.36983367429487113</v>
      </c>
      <c r="AY36" s="108">
        <f>'1 Utsläpp'!AY37/'7 Syss'!AY37</f>
        <v>0.36808586361117263</v>
      </c>
      <c r="AZ36" s="108">
        <f>'1 Utsläpp'!AZ37/'7 Syss'!AZ37</f>
        <v>0.35368590125550209</v>
      </c>
      <c r="BA36" s="108">
        <f>'1 Utsläpp'!BA37/'7 Syss'!BA37</f>
        <v>0.33659234871899429</v>
      </c>
      <c r="BB36" s="108">
        <f>'1 Utsläpp'!BB37/'7 Syss'!BB37</f>
        <v>0.35840033847752417</v>
      </c>
      <c r="BC36" s="108">
        <f>'1 Utsläpp'!BC37/'7 Syss'!BC37</f>
        <v>0.34427355778761226</v>
      </c>
      <c r="BD36" s="108">
        <f>'1 Utsläpp'!BD37/'7 Syss'!BD37</f>
        <v>0.33429777969068752</v>
      </c>
      <c r="BE36" s="108">
        <f>'1 Utsläpp'!BE37/'7 Syss'!BE37</f>
        <v>0.34243641697881355</v>
      </c>
      <c r="BF36" s="108">
        <f>'1 Utsläpp'!BF37/'7 Syss'!BF37</f>
        <v>0.34610100610328232</v>
      </c>
      <c r="BG36" s="108">
        <f>'1 Utsläpp'!BG37/'7 Syss'!BG37</f>
        <v>0.32317784250746651</v>
      </c>
      <c r="BH36" s="108">
        <f>'1 Utsläpp'!BH37/'7 Syss'!BH37</f>
        <v>0.30675264547372755</v>
      </c>
      <c r="BI36" s="108">
        <f>'1 Utsläpp'!BI37/'7 Syss'!BI37</f>
        <v>0.29264400948336117</v>
      </c>
      <c r="BJ36" s="108">
        <f>'1 Utsläpp'!BJ37/'7 Syss'!BJ37</f>
        <v>0.29780574110208818</v>
      </c>
      <c r="BK36" s="108">
        <f>'1 Utsläpp'!BK37/'7 Syss'!BK37</f>
        <v>0.29922738365929386</v>
      </c>
      <c r="BL36" s="108">
        <f>'1 Utsläpp'!BL37/'7 Syss'!BL37</f>
        <v>0.30143323378094095</v>
      </c>
      <c r="BM36" s="108">
        <f>'1 Utsläpp'!BM37/'7 Syss'!BM37</f>
        <v>0.29184151370932337</v>
      </c>
      <c r="BN36" s="108">
        <f>'1 Utsläpp'!BN37/'7 Syss'!BN37</f>
        <v>0.29127612328751029</v>
      </c>
      <c r="BO36" s="108">
        <f>'1 Utsläpp'!BO37/'7 Syss'!BO37</f>
        <v>0.28893014527332522</v>
      </c>
      <c r="BP36" s="108">
        <f>'1 Utsläpp'!BP37/'7 Syss'!BP37</f>
        <v>0.34324923261469026</v>
      </c>
      <c r="BQ36" s="108">
        <f>'1 Utsläpp'!BQ37/'7 Syss'!BQ37</f>
        <v>0.3347307421868419</v>
      </c>
      <c r="BR36" s="108">
        <f>'1 Utsläpp'!BR37/'7 Syss'!BR37</f>
        <v>0.3436169483457206</v>
      </c>
    </row>
    <row r="37" spans="1:70" s="57" customFormat="1" x14ac:dyDescent="0.2">
      <c r="A37" s="57">
        <v>33</v>
      </c>
      <c r="B37" s="57" t="s">
        <v>167</v>
      </c>
      <c r="C37" s="57" t="s">
        <v>50</v>
      </c>
      <c r="D37" s="108">
        <f>'1 Utsläpp'!D38/'7 Syss'!D38</f>
        <v>5.2164453038390436E-2</v>
      </c>
      <c r="E37" s="108">
        <f>'1 Utsläpp'!E38/'7 Syss'!E38</f>
        <v>5.7718352824708774E-2</v>
      </c>
      <c r="F37" s="108">
        <f>'1 Utsläpp'!F38/'7 Syss'!F38</f>
        <v>5.6798584020592367E-2</v>
      </c>
      <c r="G37" s="108">
        <f>'1 Utsläpp'!G38/'7 Syss'!G38</f>
        <v>5.7101183234147881E-2</v>
      </c>
      <c r="H37" s="108">
        <f>'1 Utsläpp'!H38/'7 Syss'!H38</f>
        <v>5.0346038909541736E-2</v>
      </c>
      <c r="I37" s="108">
        <f>'1 Utsläpp'!I38/'7 Syss'!I38</f>
        <v>5.4511992993013438E-2</v>
      </c>
      <c r="J37" s="108">
        <f>'1 Utsläpp'!J38/'7 Syss'!J38</f>
        <v>5.536600989697902E-2</v>
      </c>
      <c r="K37" s="108">
        <f>'1 Utsläpp'!K38/'7 Syss'!K38</f>
        <v>5.638859552014687E-2</v>
      </c>
      <c r="L37" s="108">
        <f>'1 Utsläpp'!L38/'7 Syss'!L38</f>
        <v>5.2249266112370824E-2</v>
      </c>
      <c r="M37" s="108">
        <f>'1 Utsläpp'!M38/'7 Syss'!M38</f>
        <v>5.6820103733707779E-2</v>
      </c>
      <c r="N37" s="108">
        <f>'1 Utsläpp'!N38/'7 Syss'!N38</f>
        <v>5.710728421595309E-2</v>
      </c>
      <c r="O37" s="108">
        <f>'1 Utsläpp'!O38/'7 Syss'!O38</f>
        <v>6.2553230464703208E-2</v>
      </c>
      <c r="P37" s="108">
        <f>'1 Utsläpp'!P38/'7 Syss'!P38</f>
        <v>5.116525769144277E-2</v>
      </c>
      <c r="Q37" s="108">
        <f>'1 Utsläpp'!Q38/'7 Syss'!Q38</f>
        <v>5.7149175952612374E-2</v>
      </c>
      <c r="R37" s="108">
        <f>'1 Utsläpp'!R38/'7 Syss'!R38</f>
        <v>5.6180757176720643E-2</v>
      </c>
      <c r="S37" s="108">
        <f>'1 Utsläpp'!S38/'7 Syss'!S38</f>
        <v>5.9360327263632724E-2</v>
      </c>
      <c r="T37" s="108">
        <f>'1 Utsläpp'!T38/'7 Syss'!T38</f>
        <v>4.8361560659672648E-2</v>
      </c>
      <c r="U37" s="108">
        <f>'1 Utsläpp'!U38/'7 Syss'!U38</f>
        <v>5.4500331236444204E-2</v>
      </c>
      <c r="V37" s="108">
        <f>'1 Utsläpp'!V38/'7 Syss'!V38</f>
        <v>5.3131392781559275E-2</v>
      </c>
      <c r="W37" s="108">
        <f>'1 Utsläpp'!W38/'7 Syss'!W38</f>
        <v>5.943023730723019E-2</v>
      </c>
      <c r="X37" s="108">
        <f>'1 Utsläpp'!X38/'7 Syss'!X38</f>
        <v>4.2330883049740003E-2</v>
      </c>
      <c r="Y37" s="108">
        <f>'1 Utsläpp'!Y38/'7 Syss'!Y38</f>
        <v>5.2981040547185228E-2</v>
      </c>
      <c r="Z37" s="108">
        <f>'1 Utsläpp'!Z38/'7 Syss'!Z38</f>
        <v>4.9131782513196519E-2</v>
      </c>
      <c r="AA37" s="108">
        <f>'1 Utsläpp'!AA38/'7 Syss'!AA38</f>
        <v>5.5667995641234681E-2</v>
      </c>
      <c r="AB37" s="108">
        <f>'1 Utsläpp'!AB38/'7 Syss'!AB38</f>
        <v>4.0640011022374189E-2</v>
      </c>
      <c r="AC37" s="108">
        <f>'1 Utsläpp'!AC38/'7 Syss'!AC38</f>
        <v>5.0605781126392663E-2</v>
      </c>
      <c r="AD37" s="108">
        <f>'1 Utsläpp'!AD38/'7 Syss'!AD38</f>
        <v>4.6393967409995636E-2</v>
      </c>
      <c r="AE37" s="108">
        <f>'1 Utsläpp'!AE38/'7 Syss'!AE38</f>
        <v>5.481734782449358E-2</v>
      </c>
      <c r="AF37" s="108">
        <f>'1 Utsläpp'!AF38/'7 Syss'!AF38</f>
        <v>4.1390382153375774E-2</v>
      </c>
      <c r="AG37" s="108">
        <f>'1 Utsläpp'!AG38/'7 Syss'!AG38</f>
        <v>5.0113378129480024E-2</v>
      </c>
      <c r="AH37" s="108">
        <f>'1 Utsläpp'!AH38/'7 Syss'!AH38</f>
        <v>4.4521957717345732E-2</v>
      </c>
      <c r="AI37" s="108">
        <f>'1 Utsläpp'!AI38/'7 Syss'!AI38</f>
        <v>5.159252576524518E-2</v>
      </c>
      <c r="AJ37" s="108">
        <f>'1 Utsläpp'!AJ38/'7 Syss'!AJ38</f>
        <v>3.7141291399480504E-2</v>
      </c>
      <c r="AK37" s="108">
        <f>'1 Utsläpp'!AK38/'7 Syss'!AK38</f>
        <v>4.4815060238944361E-2</v>
      </c>
      <c r="AL37" s="108">
        <f>'1 Utsläpp'!AL38/'7 Syss'!AL38</f>
        <v>4.1338204310918475E-2</v>
      </c>
      <c r="AM37" s="108">
        <f>'1 Utsläpp'!AM38/'7 Syss'!AM38</f>
        <v>4.6888311160112509E-2</v>
      </c>
      <c r="AN37" s="108">
        <f>'1 Utsläpp'!AN38/'7 Syss'!AN38</f>
        <v>3.8147458803459135E-2</v>
      </c>
      <c r="AO37" s="108">
        <f>'1 Utsläpp'!AO38/'7 Syss'!AO38</f>
        <v>3.9677806065674087E-2</v>
      </c>
      <c r="AP37" s="108">
        <f>'1 Utsläpp'!AP38/'7 Syss'!AP38</f>
        <v>3.9338203915301226E-2</v>
      </c>
      <c r="AQ37" s="108">
        <f>'1 Utsläpp'!AQ38/'7 Syss'!AQ38</f>
        <v>3.9451432710785099E-2</v>
      </c>
      <c r="AR37" s="108">
        <f>'1 Utsläpp'!AR38/'7 Syss'!AR38</f>
        <v>3.5174760756549572E-2</v>
      </c>
      <c r="AS37" s="108">
        <f>'1 Utsläpp'!AS38/'7 Syss'!AS38</f>
        <v>3.9315422144307458E-2</v>
      </c>
      <c r="AT37" s="108">
        <f>'1 Utsläpp'!AT38/'7 Syss'!AT38</f>
        <v>3.9201617865129892E-2</v>
      </c>
      <c r="AU37" s="108">
        <f>'1 Utsläpp'!AU38/'7 Syss'!AU38</f>
        <v>3.6103824237488341E-2</v>
      </c>
      <c r="AV37" s="108">
        <f>'1 Utsläpp'!AV38/'7 Syss'!AV38</f>
        <v>3.4637822006586515E-2</v>
      </c>
      <c r="AW37" s="108">
        <f>'1 Utsläpp'!AW38/'7 Syss'!AW38</f>
        <v>3.9504401695976979E-2</v>
      </c>
      <c r="AX37" s="108">
        <f>'1 Utsläpp'!AX38/'7 Syss'!AX38</f>
        <v>3.9691460699134221E-2</v>
      </c>
      <c r="AY37" s="108">
        <f>'1 Utsläpp'!AY38/'7 Syss'!AY38</f>
        <v>3.6778255883456103E-2</v>
      </c>
      <c r="AZ37" s="108">
        <f>'1 Utsläpp'!AZ38/'7 Syss'!AZ38</f>
        <v>3.4089686963577913E-2</v>
      </c>
      <c r="BA37" s="108">
        <f>'1 Utsläpp'!BA38/'7 Syss'!BA38</f>
        <v>3.39367215497446E-2</v>
      </c>
      <c r="BB37" s="108">
        <f>'1 Utsläpp'!BB38/'7 Syss'!BB38</f>
        <v>3.595614214741244E-2</v>
      </c>
      <c r="BC37" s="108">
        <f>'1 Utsläpp'!BC38/'7 Syss'!BC38</f>
        <v>3.3908067766771299E-2</v>
      </c>
      <c r="BD37" s="108">
        <f>'1 Utsläpp'!BD38/'7 Syss'!BD38</f>
        <v>3.2743904987975164E-2</v>
      </c>
      <c r="BE37" s="108">
        <f>'1 Utsläpp'!BE38/'7 Syss'!BE38</f>
        <v>3.5678170350331703E-2</v>
      </c>
      <c r="BF37" s="108">
        <f>'1 Utsläpp'!BF38/'7 Syss'!BF38</f>
        <v>3.4411158061966388E-2</v>
      </c>
      <c r="BG37" s="108">
        <f>'1 Utsläpp'!BG38/'7 Syss'!BG38</f>
        <v>3.0186697845933676E-2</v>
      </c>
      <c r="BH37" s="108">
        <f>'1 Utsläpp'!BH38/'7 Syss'!BH38</f>
        <v>3.028620151643497E-2</v>
      </c>
      <c r="BI37" s="108">
        <f>'1 Utsläpp'!BI38/'7 Syss'!BI38</f>
        <v>2.8906433786881826E-2</v>
      </c>
      <c r="BJ37" s="108">
        <f>'1 Utsläpp'!BJ38/'7 Syss'!BJ38</f>
        <v>2.8865805321180982E-2</v>
      </c>
      <c r="BK37" s="108">
        <f>'1 Utsläpp'!BK38/'7 Syss'!BK38</f>
        <v>2.769817589619859E-2</v>
      </c>
      <c r="BL37" s="108">
        <f>'1 Utsläpp'!BL38/'7 Syss'!BL38</f>
        <v>2.8755840871106358E-2</v>
      </c>
      <c r="BM37" s="108">
        <f>'1 Utsläpp'!BM38/'7 Syss'!BM38</f>
        <v>2.846799808489708E-2</v>
      </c>
      <c r="BN37" s="108">
        <f>'1 Utsläpp'!BN38/'7 Syss'!BN38</f>
        <v>2.8840353341534543E-2</v>
      </c>
      <c r="BO37" s="108">
        <f>'1 Utsläpp'!BO38/'7 Syss'!BO38</f>
        <v>2.7186477022198022E-2</v>
      </c>
      <c r="BP37" s="108">
        <f>'1 Utsläpp'!BP38/'7 Syss'!BP38</f>
        <v>3.5796519174610984E-2</v>
      </c>
      <c r="BQ37" s="108">
        <f>'1 Utsläpp'!BQ38/'7 Syss'!BQ38</f>
        <v>3.5773858575892124E-2</v>
      </c>
      <c r="BR37" s="108">
        <f>'1 Utsläpp'!BR38/'7 Syss'!BR38</f>
        <v>3.7155397328513994E-2</v>
      </c>
    </row>
    <row r="38" spans="1:70" s="57" customFormat="1" x14ac:dyDescent="0.2">
      <c r="A38" s="57">
        <v>34</v>
      </c>
      <c r="B38" s="57" t="s">
        <v>168</v>
      </c>
      <c r="C38" s="57" t="s">
        <v>47</v>
      </c>
      <c r="D38" s="108">
        <f>'1 Utsläpp'!D39/'7 Syss'!D39</f>
        <v>0.14404477704224553</v>
      </c>
      <c r="E38" s="108">
        <f>'1 Utsläpp'!E39/'7 Syss'!E39</f>
        <v>0.14121730423978812</v>
      </c>
      <c r="F38" s="108">
        <f>'1 Utsläpp'!F39/'7 Syss'!F39</f>
        <v>0.14363417444805315</v>
      </c>
      <c r="G38" s="108">
        <f>'1 Utsläpp'!G39/'7 Syss'!G39</f>
        <v>0.14784116347186999</v>
      </c>
      <c r="H38" s="108">
        <f>'1 Utsläpp'!H39/'7 Syss'!H39</f>
        <v>0.12406457038272381</v>
      </c>
      <c r="I38" s="108">
        <f>'1 Utsläpp'!I39/'7 Syss'!I39</f>
        <v>0.11691912923931227</v>
      </c>
      <c r="J38" s="108">
        <f>'1 Utsläpp'!J39/'7 Syss'!J39</f>
        <v>0.11989011095479192</v>
      </c>
      <c r="K38" s="108">
        <f>'1 Utsläpp'!K39/'7 Syss'!K39</f>
        <v>0.12105755553158201</v>
      </c>
      <c r="L38" s="108">
        <f>'1 Utsläpp'!L39/'7 Syss'!L39</f>
        <v>0.12623929042010937</v>
      </c>
      <c r="M38" s="108">
        <f>'1 Utsläpp'!M39/'7 Syss'!M39</f>
        <v>0.10611014175237761</v>
      </c>
      <c r="N38" s="108">
        <f>'1 Utsläpp'!N39/'7 Syss'!N39</f>
        <v>0.10898617711048332</v>
      </c>
      <c r="O38" s="108">
        <f>'1 Utsläpp'!O39/'7 Syss'!O39</f>
        <v>0.12372615816610993</v>
      </c>
      <c r="P38" s="108">
        <f>'1 Utsläpp'!P39/'7 Syss'!P39</f>
        <v>0.11517567848491508</v>
      </c>
      <c r="Q38" s="108">
        <f>'1 Utsläpp'!Q39/'7 Syss'!Q39</f>
        <v>0.10305604350140982</v>
      </c>
      <c r="R38" s="108">
        <f>'1 Utsläpp'!R39/'7 Syss'!R39</f>
        <v>0.10625532848264502</v>
      </c>
      <c r="S38" s="108">
        <f>'1 Utsläpp'!S39/'7 Syss'!S39</f>
        <v>0.10596826542756042</v>
      </c>
      <c r="T38" s="108">
        <f>'1 Utsläpp'!T39/'7 Syss'!T39</f>
        <v>9.8933932651760148E-2</v>
      </c>
      <c r="U38" s="108">
        <f>'1 Utsläpp'!U39/'7 Syss'!U39</f>
        <v>9.5045706896057819E-2</v>
      </c>
      <c r="V38" s="108">
        <f>'1 Utsläpp'!V39/'7 Syss'!V39</f>
        <v>9.9183009705410385E-2</v>
      </c>
      <c r="W38" s="108">
        <f>'1 Utsläpp'!W39/'7 Syss'!W39</f>
        <v>9.8798851328293399E-2</v>
      </c>
      <c r="X38" s="108">
        <f>'1 Utsläpp'!X39/'7 Syss'!X39</f>
        <v>8.7366646162792883E-2</v>
      </c>
      <c r="Y38" s="108">
        <f>'1 Utsläpp'!Y39/'7 Syss'!Y39</f>
        <v>8.7412496374569076E-2</v>
      </c>
      <c r="Z38" s="108">
        <f>'1 Utsläpp'!Z39/'7 Syss'!Z39</f>
        <v>8.9816832437945221E-2</v>
      </c>
      <c r="AA38" s="108">
        <f>'1 Utsläpp'!AA39/'7 Syss'!AA39</f>
        <v>8.4005053300083468E-2</v>
      </c>
      <c r="AB38" s="108">
        <f>'1 Utsläpp'!AB39/'7 Syss'!AB39</f>
        <v>7.9714567341058168E-2</v>
      </c>
      <c r="AC38" s="108">
        <f>'1 Utsläpp'!AC39/'7 Syss'!AC39</f>
        <v>8.1178605483722535E-2</v>
      </c>
      <c r="AD38" s="108">
        <f>'1 Utsläpp'!AD39/'7 Syss'!AD39</f>
        <v>8.443373545764013E-2</v>
      </c>
      <c r="AE38" s="108">
        <f>'1 Utsläpp'!AE39/'7 Syss'!AE39</f>
        <v>7.9277435548652159E-2</v>
      </c>
      <c r="AF38" s="108">
        <f>'1 Utsläpp'!AF39/'7 Syss'!AF39</f>
        <v>7.7077998149684357E-2</v>
      </c>
      <c r="AG38" s="108">
        <f>'1 Utsläpp'!AG39/'7 Syss'!AG39</f>
        <v>8.1070109376168917E-2</v>
      </c>
      <c r="AH38" s="108">
        <f>'1 Utsläpp'!AH39/'7 Syss'!AH39</f>
        <v>8.4438284277766285E-2</v>
      </c>
      <c r="AI38" s="108">
        <f>'1 Utsläpp'!AI39/'7 Syss'!AI39</f>
        <v>7.9771295729026914E-2</v>
      </c>
      <c r="AJ38" s="108">
        <f>'1 Utsläpp'!AJ39/'7 Syss'!AJ39</f>
        <v>7.5162499871970934E-2</v>
      </c>
      <c r="AK38" s="108">
        <f>'1 Utsläpp'!AK39/'7 Syss'!AK39</f>
        <v>7.7878959699540798E-2</v>
      </c>
      <c r="AL38" s="108">
        <f>'1 Utsläpp'!AL39/'7 Syss'!AL39</f>
        <v>8.121224620517295E-2</v>
      </c>
      <c r="AM38" s="108">
        <f>'1 Utsläpp'!AM39/'7 Syss'!AM39</f>
        <v>7.8078328474184652E-2</v>
      </c>
      <c r="AN38" s="108">
        <f>'1 Utsläpp'!AN39/'7 Syss'!AN39</f>
        <v>7.3735272987273184E-2</v>
      </c>
      <c r="AO38" s="108">
        <f>'1 Utsläpp'!AO39/'7 Syss'!AO39</f>
        <v>7.6923081266902629E-2</v>
      </c>
      <c r="AP38" s="108">
        <f>'1 Utsläpp'!AP39/'7 Syss'!AP39</f>
        <v>7.9081642338358224E-2</v>
      </c>
      <c r="AQ38" s="108">
        <f>'1 Utsläpp'!AQ39/'7 Syss'!AQ39</f>
        <v>7.4650796900529101E-2</v>
      </c>
      <c r="AR38" s="108">
        <f>'1 Utsläpp'!AR39/'7 Syss'!AR39</f>
        <v>7.0260319855818945E-2</v>
      </c>
      <c r="AS38" s="108">
        <f>'1 Utsläpp'!AS39/'7 Syss'!AS39</f>
        <v>7.4072367721814483E-2</v>
      </c>
      <c r="AT38" s="108">
        <f>'1 Utsläpp'!AT39/'7 Syss'!AT39</f>
        <v>7.7976833011619756E-2</v>
      </c>
      <c r="AU38" s="108">
        <f>'1 Utsläpp'!AU39/'7 Syss'!AU39</f>
        <v>7.2366621436410428E-2</v>
      </c>
      <c r="AV38" s="108">
        <f>'1 Utsläpp'!AV39/'7 Syss'!AV39</f>
        <v>7.29791064687378E-2</v>
      </c>
      <c r="AW38" s="108">
        <f>'1 Utsläpp'!AW39/'7 Syss'!AW39</f>
        <v>7.5524962940010987E-2</v>
      </c>
      <c r="AX38" s="108">
        <f>'1 Utsläpp'!AX39/'7 Syss'!AX39</f>
        <v>7.8363455510792157E-2</v>
      </c>
      <c r="AY38" s="108">
        <f>'1 Utsläpp'!AY39/'7 Syss'!AY39</f>
        <v>7.4557758756689643E-2</v>
      </c>
      <c r="AZ38" s="108">
        <f>'1 Utsläpp'!AZ39/'7 Syss'!AZ39</f>
        <v>7.4454168520737496E-2</v>
      </c>
      <c r="BA38" s="108">
        <f>'1 Utsläpp'!BA39/'7 Syss'!BA39</f>
        <v>7.0683302293387471E-2</v>
      </c>
      <c r="BB38" s="108">
        <f>'1 Utsläpp'!BB39/'7 Syss'!BB39</f>
        <v>7.6213569660634251E-2</v>
      </c>
      <c r="BC38" s="108">
        <f>'1 Utsläpp'!BC39/'7 Syss'!BC39</f>
        <v>7.217851866606817E-2</v>
      </c>
      <c r="BD38" s="108">
        <f>'1 Utsläpp'!BD39/'7 Syss'!BD39</f>
        <v>7.0275306749388158E-2</v>
      </c>
      <c r="BE38" s="108">
        <f>'1 Utsläpp'!BE39/'7 Syss'!BE39</f>
        <v>7.4632950568700077E-2</v>
      </c>
      <c r="BF38" s="108">
        <f>'1 Utsläpp'!BF39/'7 Syss'!BF39</f>
        <v>7.6736114905493993E-2</v>
      </c>
      <c r="BG38" s="108">
        <f>'1 Utsläpp'!BG39/'7 Syss'!BG39</f>
        <v>7.1797151317734703E-2</v>
      </c>
      <c r="BH38" s="108">
        <f>'1 Utsläpp'!BH39/'7 Syss'!BH39</f>
        <v>6.6630824663906296E-2</v>
      </c>
      <c r="BI38" s="108">
        <f>'1 Utsläpp'!BI39/'7 Syss'!BI39</f>
        <v>6.4849404587299112E-2</v>
      </c>
      <c r="BJ38" s="108">
        <f>'1 Utsläpp'!BJ39/'7 Syss'!BJ39</f>
        <v>6.6178025257873502E-2</v>
      </c>
      <c r="BK38" s="108">
        <f>'1 Utsläpp'!BK39/'7 Syss'!BK39</f>
        <v>6.542810662868441E-2</v>
      </c>
      <c r="BL38" s="108">
        <f>'1 Utsläpp'!BL39/'7 Syss'!BL39</f>
        <v>6.3937260022383813E-2</v>
      </c>
      <c r="BM38" s="108">
        <f>'1 Utsläpp'!BM39/'7 Syss'!BM39</f>
        <v>6.3459349281749497E-2</v>
      </c>
      <c r="BN38" s="108">
        <f>'1 Utsläpp'!BN39/'7 Syss'!BN39</f>
        <v>6.3342234286621127E-2</v>
      </c>
      <c r="BO38" s="108">
        <f>'1 Utsläpp'!BO39/'7 Syss'!BO39</f>
        <v>6.2741813393155904E-2</v>
      </c>
      <c r="BP38" s="108">
        <f>'1 Utsläpp'!BP39/'7 Syss'!BP39</f>
        <v>7.2257151857722274E-2</v>
      </c>
      <c r="BQ38" s="108">
        <f>'1 Utsläpp'!BQ39/'7 Syss'!BQ39</f>
        <v>7.1251575095040404E-2</v>
      </c>
      <c r="BR38" s="108">
        <f>'1 Utsläpp'!BR39/'7 Syss'!BR39</f>
        <v>7.2817350523390889E-2</v>
      </c>
    </row>
    <row r="39" spans="1:70" s="57" customFormat="1" x14ac:dyDescent="0.2">
      <c r="A39" s="57">
        <v>35</v>
      </c>
      <c r="B39" s="57" t="s">
        <v>169</v>
      </c>
      <c r="C39" s="57" t="s">
        <v>48</v>
      </c>
      <c r="D39" s="108">
        <f>'1 Utsläpp'!D40/'7 Syss'!D40</f>
        <v>0.11263962512717693</v>
      </c>
      <c r="E39" s="108">
        <f>'1 Utsläpp'!E40/'7 Syss'!E40</f>
        <v>0.10095496517493181</v>
      </c>
      <c r="F39" s="108">
        <f>'1 Utsläpp'!F40/'7 Syss'!F40</f>
        <v>9.5776157044142163E-2</v>
      </c>
      <c r="G39" s="108">
        <f>'1 Utsläpp'!G40/'7 Syss'!G40</f>
        <v>0.11662617700296259</v>
      </c>
      <c r="H39" s="108">
        <f>'1 Utsläpp'!H40/'7 Syss'!H40</f>
        <v>0.11672070019307731</v>
      </c>
      <c r="I39" s="108">
        <f>'1 Utsläpp'!I40/'7 Syss'!I40</f>
        <v>9.7276267670389188E-2</v>
      </c>
      <c r="J39" s="108">
        <f>'1 Utsläpp'!J40/'7 Syss'!J40</f>
        <v>9.625321667783332E-2</v>
      </c>
      <c r="K39" s="108">
        <f>'1 Utsläpp'!K40/'7 Syss'!K40</f>
        <v>0.11876787521267705</v>
      </c>
      <c r="L39" s="108">
        <f>'1 Utsläpp'!L40/'7 Syss'!L40</f>
        <v>0.13223825895116795</v>
      </c>
      <c r="M39" s="108">
        <f>'1 Utsläpp'!M40/'7 Syss'!M40</f>
        <v>9.7249360187477568E-2</v>
      </c>
      <c r="N39" s="108">
        <f>'1 Utsläpp'!N40/'7 Syss'!N40</f>
        <v>9.4153718171039139E-2</v>
      </c>
      <c r="O39" s="108">
        <f>'1 Utsläpp'!O40/'7 Syss'!O40</f>
        <v>0.13264857740975103</v>
      </c>
      <c r="P39" s="108">
        <f>'1 Utsläpp'!P40/'7 Syss'!P40</f>
        <v>0.11276503261508691</v>
      </c>
      <c r="Q39" s="108">
        <f>'1 Utsläpp'!Q40/'7 Syss'!Q40</f>
        <v>9.0009070224692789E-2</v>
      </c>
      <c r="R39" s="108">
        <f>'1 Utsläpp'!R40/'7 Syss'!R40</f>
        <v>8.9968019529508725E-2</v>
      </c>
      <c r="S39" s="108">
        <f>'1 Utsläpp'!S40/'7 Syss'!S40</f>
        <v>0.10331163458969207</v>
      </c>
      <c r="T39" s="108">
        <f>'1 Utsläpp'!T40/'7 Syss'!T40</f>
        <v>0.10827044454997328</v>
      </c>
      <c r="U39" s="108">
        <f>'1 Utsläpp'!U40/'7 Syss'!U40</f>
        <v>9.2985180845307658E-2</v>
      </c>
      <c r="V39" s="108">
        <f>'1 Utsläpp'!V40/'7 Syss'!V40</f>
        <v>9.5679231998778272E-2</v>
      </c>
      <c r="W39" s="108">
        <f>'1 Utsläpp'!W40/'7 Syss'!W40</f>
        <v>0.11444011379192627</v>
      </c>
      <c r="X39" s="108">
        <f>'1 Utsläpp'!X40/'7 Syss'!X40</f>
        <v>9.5620470536733421E-2</v>
      </c>
      <c r="Y39" s="108">
        <f>'1 Utsläpp'!Y40/'7 Syss'!Y40</f>
        <v>8.3330000272025917E-2</v>
      </c>
      <c r="Z39" s="108">
        <f>'1 Utsläpp'!Z40/'7 Syss'!Z40</f>
        <v>8.0904653474256683E-2</v>
      </c>
      <c r="AA39" s="108">
        <f>'1 Utsläpp'!AA40/'7 Syss'!AA40</f>
        <v>8.7640810040405012E-2</v>
      </c>
      <c r="AB39" s="108">
        <f>'1 Utsläpp'!AB40/'7 Syss'!AB40</f>
        <v>8.7315844257669056E-2</v>
      </c>
      <c r="AC39" s="108">
        <f>'1 Utsläpp'!AC40/'7 Syss'!AC40</f>
        <v>7.5504322031323096E-2</v>
      </c>
      <c r="AD39" s="108">
        <f>'1 Utsläpp'!AD40/'7 Syss'!AD40</f>
        <v>7.6519546228044868E-2</v>
      </c>
      <c r="AE39" s="108">
        <f>'1 Utsläpp'!AE40/'7 Syss'!AE40</f>
        <v>8.1322293011653932E-2</v>
      </c>
      <c r="AF39" s="108">
        <f>'1 Utsläpp'!AF40/'7 Syss'!AF40</f>
        <v>7.7987623942598561E-2</v>
      </c>
      <c r="AG39" s="108">
        <f>'1 Utsläpp'!AG40/'7 Syss'!AG40</f>
        <v>7.4924531067165054E-2</v>
      </c>
      <c r="AH39" s="108">
        <f>'1 Utsläpp'!AH40/'7 Syss'!AH40</f>
        <v>7.3769783749643839E-2</v>
      </c>
      <c r="AI39" s="108">
        <f>'1 Utsläpp'!AI40/'7 Syss'!AI40</f>
        <v>7.8317522966951922E-2</v>
      </c>
      <c r="AJ39" s="108">
        <f>'1 Utsläpp'!AJ40/'7 Syss'!AJ40</f>
        <v>7.5727295666132718E-2</v>
      </c>
      <c r="AK39" s="108">
        <f>'1 Utsläpp'!AK40/'7 Syss'!AK40</f>
        <v>6.9099540986894012E-2</v>
      </c>
      <c r="AL39" s="108">
        <f>'1 Utsläpp'!AL40/'7 Syss'!AL40</f>
        <v>6.7268822700222691E-2</v>
      </c>
      <c r="AM39" s="108">
        <f>'1 Utsläpp'!AM40/'7 Syss'!AM40</f>
        <v>7.4880036976065462E-2</v>
      </c>
      <c r="AN39" s="108">
        <f>'1 Utsläpp'!AN40/'7 Syss'!AN40</f>
        <v>7.0201623168783422E-2</v>
      </c>
      <c r="AO39" s="108">
        <f>'1 Utsläpp'!AO40/'7 Syss'!AO40</f>
        <v>6.4996225896349846E-2</v>
      </c>
      <c r="AP39" s="108">
        <f>'1 Utsläpp'!AP40/'7 Syss'!AP40</f>
        <v>6.3845045747770335E-2</v>
      </c>
      <c r="AQ39" s="108">
        <f>'1 Utsläpp'!AQ40/'7 Syss'!AQ40</f>
        <v>6.8110786212967983E-2</v>
      </c>
      <c r="AR39" s="108">
        <f>'1 Utsläpp'!AR40/'7 Syss'!AR40</f>
        <v>6.6192351978827654E-2</v>
      </c>
      <c r="AS39" s="108">
        <f>'1 Utsläpp'!AS40/'7 Syss'!AS40</f>
        <v>6.2380435816409292E-2</v>
      </c>
      <c r="AT39" s="108">
        <f>'1 Utsläpp'!AT40/'7 Syss'!AT40</f>
        <v>6.2390408544068833E-2</v>
      </c>
      <c r="AU39" s="108">
        <f>'1 Utsläpp'!AU40/'7 Syss'!AU40</f>
        <v>6.5662118363011779E-2</v>
      </c>
      <c r="AV39" s="108">
        <f>'1 Utsläpp'!AV40/'7 Syss'!AV40</f>
        <v>7.5890963038005035E-2</v>
      </c>
      <c r="AW39" s="108">
        <f>'1 Utsläpp'!AW40/'7 Syss'!AW40</f>
        <v>6.6804702971358668E-2</v>
      </c>
      <c r="AX39" s="108">
        <f>'1 Utsläpp'!AX40/'7 Syss'!AX40</f>
        <v>6.4732173209959595E-2</v>
      </c>
      <c r="AY39" s="108">
        <f>'1 Utsläpp'!AY40/'7 Syss'!AY40</f>
        <v>7.2592238654683033E-2</v>
      </c>
      <c r="AZ39" s="108">
        <f>'1 Utsläpp'!AZ40/'7 Syss'!AZ40</f>
        <v>7.5858496197057576E-2</v>
      </c>
      <c r="BA39" s="108">
        <f>'1 Utsläpp'!BA40/'7 Syss'!BA40</f>
        <v>6.1918517284743152E-2</v>
      </c>
      <c r="BB39" s="108">
        <f>'1 Utsläpp'!BB40/'7 Syss'!BB40</f>
        <v>6.2119112023451099E-2</v>
      </c>
      <c r="BC39" s="108">
        <f>'1 Utsläpp'!BC40/'7 Syss'!BC40</f>
        <v>7.0497830369869743E-2</v>
      </c>
      <c r="BD39" s="108">
        <f>'1 Utsläpp'!BD40/'7 Syss'!BD40</f>
        <v>7.1073601000086487E-2</v>
      </c>
      <c r="BE39" s="108">
        <f>'1 Utsläpp'!BE40/'7 Syss'!BE40</f>
        <v>6.2632769054761311E-2</v>
      </c>
      <c r="BF39" s="108">
        <f>'1 Utsläpp'!BF40/'7 Syss'!BF40</f>
        <v>6.0153314983180495E-2</v>
      </c>
      <c r="BG39" s="108">
        <f>'1 Utsläpp'!BG40/'7 Syss'!BG40</f>
        <v>6.7386650876017307E-2</v>
      </c>
      <c r="BH39" s="108">
        <f>'1 Utsläpp'!BH40/'7 Syss'!BH40</f>
        <v>6.8926542549588687E-2</v>
      </c>
      <c r="BI39" s="108">
        <f>'1 Utsläpp'!BI40/'7 Syss'!BI40</f>
        <v>5.6085985332997718E-2</v>
      </c>
      <c r="BJ39" s="108">
        <f>'1 Utsläpp'!BJ40/'7 Syss'!BJ40</f>
        <v>5.3952808277084603E-2</v>
      </c>
      <c r="BK39" s="108">
        <f>'1 Utsläpp'!BK40/'7 Syss'!BK40</f>
        <v>6.3295941270034461E-2</v>
      </c>
      <c r="BL39" s="108">
        <f>'1 Utsläpp'!BL40/'7 Syss'!BL40</f>
        <v>6.7644531733912286E-2</v>
      </c>
      <c r="BM39" s="108">
        <f>'1 Utsläpp'!BM40/'7 Syss'!BM40</f>
        <v>5.565697622389381E-2</v>
      </c>
      <c r="BN39" s="108">
        <f>'1 Utsläpp'!BN40/'7 Syss'!BN40</f>
        <v>5.2961802166741026E-2</v>
      </c>
      <c r="BO39" s="108">
        <f>'1 Utsläpp'!BO40/'7 Syss'!BO40</f>
        <v>6.221667619756404E-2</v>
      </c>
      <c r="BP39" s="108">
        <f>'1 Utsläpp'!BP40/'7 Syss'!BP40</f>
        <v>7.4723098002444463E-2</v>
      </c>
      <c r="BQ39" s="108">
        <f>'1 Utsläpp'!BQ40/'7 Syss'!BQ40</f>
        <v>6.2609189542208912E-2</v>
      </c>
      <c r="BR39" s="108">
        <f>'1 Utsläpp'!BR40/'7 Syss'!BR40</f>
        <v>6.0668388719460793E-2</v>
      </c>
    </row>
    <row r="40" spans="1:70" s="57" customFormat="1" x14ac:dyDescent="0.2">
      <c r="A40" s="66">
        <v>36</v>
      </c>
      <c r="B40" s="66" t="s">
        <v>170</v>
      </c>
      <c r="C40" s="64" t="s">
        <v>278</v>
      </c>
      <c r="D40" s="108">
        <f>'1 Utsläpp'!D41/'7 Syss'!D41</f>
        <v>8.1579170333902926E-2</v>
      </c>
      <c r="E40" s="108">
        <f>'1 Utsläpp'!E41/'7 Syss'!E41</f>
        <v>8.4418655513937832E-2</v>
      </c>
      <c r="F40" s="108">
        <f>'1 Utsläpp'!F41/'7 Syss'!F41</f>
        <v>8.2764085952694438E-2</v>
      </c>
      <c r="G40" s="108">
        <f>'1 Utsläpp'!G41/'7 Syss'!G41</f>
        <v>8.6205998394999636E-2</v>
      </c>
      <c r="H40" s="108">
        <f>'1 Utsläpp'!H41/'7 Syss'!H41</f>
        <v>8.1793578596462288E-2</v>
      </c>
      <c r="I40" s="108">
        <f>'1 Utsläpp'!I41/'7 Syss'!I41</f>
        <v>8.4078923646573794E-2</v>
      </c>
      <c r="J40" s="108">
        <f>'1 Utsläpp'!J41/'7 Syss'!J41</f>
        <v>8.3929951161406335E-2</v>
      </c>
      <c r="K40" s="108">
        <f>'1 Utsläpp'!K41/'7 Syss'!K41</f>
        <v>8.6075743266487953E-2</v>
      </c>
      <c r="L40" s="108">
        <f>'1 Utsläpp'!L41/'7 Syss'!L41</f>
        <v>8.6418075973715702E-2</v>
      </c>
      <c r="M40" s="108">
        <f>'1 Utsläpp'!M41/'7 Syss'!M41</f>
        <v>8.3399406895635256E-2</v>
      </c>
      <c r="N40" s="108">
        <f>'1 Utsläpp'!N41/'7 Syss'!N41</f>
        <v>8.3478944018119866E-2</v>
      </c>
      <c r="O40" s="108">
        <f>'1 Utsläpp'!O41/'7 Syss'!O41</f>
        <v>9.0522406135626024E-2</v>
      </c>
      <c r="P40" s="108">
        <f>'1 Utsläpp'!P41/'7 Syss'!P41</f>
        <v>8.0061415957022847E-2</v>
      </c>
      <c r="Q40" s="108">
        <f>'1 Utsläpp'!Q41/'7 Syss'!Q41</f>
        <v>7.9641100259113223E-2</v>
      </c>
      <c r="R40" s="108">
        <f>'1 Utsläpp'!R41/'7 Syss'!R41</f>
        <v>7.898056550640549E-2</v>
      </c>
      <c r="S40" s="108">
        <f>'1 Utsläpp'!S41/'7 Syss'!S41</f>
        <v>7.8920774259796558E-2</v>
      </c>
      <c r="T40" s="108">
        <f>'1 Utsläpp'!T41/'7 Syss'!T41</f>
        <v>8.1120414743793542E-2</v>
      </c>
      <c r="U40" s="108">
        <f>'1 Utsläpp'!U41/'7 Syss'!U41</f>
        <v>8.0552390942860944E-2</v>
      </c>
      <c r="V40" s="108">
        <f>'1 Utsläpp'!V41/'7 Syss'!V41</f>
        <v>8.0962168813630858E-2</v>
      </c>
      <c r="W40" s="108">
        <f>'1 Utsläpp'!W41/'7 Syss'!W41</f>
        <v>8.3723094096228357E-2</v>
      </c>
      <c r="X40" s="108">
        <f>'1 Utsläpp'!X41/'7 Syss'!X41</f>
        <v>7.4103879040686826E-2</v>
      </c>
      <c r="Y40" s="108">
        <f>'1 Utsläpp'!Y41/'7 Syss'!Y41</f>
        <v>7.6097856816426182E-2</v>
      </c>
      <c r="Z40" s="108">
        <f>'1 Utsläpp'!Z41/'7 Syss'!Z41</f>
        <v>7.5332641902556105E-2</v>
      </c>
      <c r="AA40" s="108">
        <f>'1 Utsläpp'!AA41/'7 Syss'!AA41</f>
        <v>7.3421474117131597E-2</v>
      </c>
      <c r="AB40" s="108">
        <f>'1 Utsläpp'!AB41/'7 Syss'!AB41</f>
        <v>6.7633957698497504E-2</v>
      </c>
      <c r="AC40" s="108">
        <f>'1 Utsläpp'!AC41/'7 Syss'!AC41</f>
        <v>7.0169709306181063E-2</v>
      </c>
      <c r="AD40" s="108">
        <f>'1 Utsläpp'!AD41/'7 Syss'!AD41</f>
        <v>7.0135250149578499E-2</v>
      </c>
      <c r="AE40" s="108">
        <f>'1 Utsläpp'!AE41/'7 Syss'!AE41</f>
        <v>6.8672466938104221E-2</v>
      </c>
      <c r="AF40" s="108">
        <f>'1 Utsläpp'!AF41/'7 Syss'!AF41</f>
        <v>6.5257229887812324E-2</v>
      </c>
      <c r="AG40" s="108">
        <f>'1 Utsläpp'!AG41/'7 Syss'!AG41</f>
        <v>6.9005251043588373E-2</v>
      </c>
      <c r="AH40" s="108">
        <f>'1 Utsläpp'!AH41/'7 Syss'!AH41</f>
        <v>6.9206805219191522E-2</v>
      </c>
      <c r="AI40" s="108">
        <f>'1 Utsläpp'!AI41/'7 Syss'!AI41</f>
        <v>6.8263751998130465E-2</v>
      </c>
      <c r="AJ40" s="108">
        <f>'1 Utsläpp'!AJ41/'7 Syss'!AJ41</f>
        <v>6.3945284896570156E-2</v>
      </c>
      <c r="AK40" s="108">
        <f>'1 Utsläpp'!AK41/'7 Syss'!AK41</f>
        <v>6.6748805124774768E-2</v>
      </c>
      <c r="AL40" s="108">
        <f>'1 Utsläpp'!AL41/'7 Syss'!AL41</f>
        <v>6.6723365136127588E-2</v>
      </c>
      <c r="AM40" s="108">
        <f>'1 Utsläpp'!AM41/'7 Syss'!AM41</f>
        <v>6.6263995503475365E-2</v>
      </c>
      <c r="AN40" s="108">
        <f>'1 Utsläpp'!AN41/'7 Syss'!AN41</f>
        <v>6.0161902633609647E-2</v>
      </c>
      <c r="AO40" s="108">
        <f>'1 Utsläpp'!AO41/'7 Syss'!AO41</f>
        <v>6.3457608686900993E-2</v>
      </c>
      <c r="AP40" s="108">
        <f>'1 Utsläpp'!AP41/'7 Syss'!AP41</f>
        <v>6.3115002506280993E-2</v>
      </c>
      <c r="AQ40" s="108">
        <f>'1 Utsläpp'!AQ41/'7 Syss'!AQ41</f>
        <v>6.1433735369184922E-2</v>
      </c>
      <c r="AR40" s="108">
        <f>'1 Utsläpp'!AR41/'7 Syss'!AR41</f>
        <v>5.7865455168233652E-2</v>
      </c>
      <c r="AS40" s="108">
        <f>'1 Utsläpp'!AS41/'7 Syss'!AS41</f>
        <v>6.208943033070248E-2</v>
      </c>
      <c r="AT40" s="108">
        <f>'1 Utsläpp'!AT41/'7 Syss'!AT41</f>
        <v>6.2770457455249742E-2</v>
      </c>
      <c r="AU40" s="108">
        <f>'1 Utsläpp'!AU41/'7 Syss'!AU41</f>
        <v>6.0534632133935999E-2</v>
      </c>
      <c r="AV40" s="108">
        <f>'1 Utsläpp'!AV41/'7 Syss'!AV41</f>
        <v>6.0148327006626423E-2</v>
      </c>
      <c r="AW40" s="108">
        <f>'1 Utsläpp'!AW41/'7 Syss'!AW41</f>
        <v>6.3173965355330139E-2</v>
      </c>
      <c r="AX40" s="108">
        <f>'1 Utsläpp'!AX41/'7 Syss'!AX41</f>
        <v>6.3172128764492658E-2</v>
      </c>
      <c r="AY40" s="108">
        <f>'1 Utsläpp'!AY41/'7 Syss'!AY41</f>
        <v>6.1902453203398433E-2</v>
      </c>
      <c r="AZ40" s="108">
        <f>'1 Utsläpp'!AZ41/'7 Syss'!AZ41</f>
        <v>6.0804255320282871E-2</v>
      </c>
      <c r="BA40" s="108">
        <f>'1 Utsläpp'!BA41/'7 Syss'!BA41</f>
        <v>5.7877475964383758E-2</v>
      </c>
      <c r="BB40" s="108">
        <f>'1 Utsläpp'!BB41/'7 Syss'!BB41</f>
        <v>6.1360606356990664E-2</v>
      </c>
      <c r="BC40" s="108">
        <f>'1 Utsläpp'!BC41/'7 Syss'!BC41</f>
        <v>5.9643355271694495E-2</v>
      </c>
      <c r="BD40" s="108">
        <f>'1 Utsläpp'!BD41/'7 Syss'!BD41</f>
        <v>5.655049057473005E-2</v>
      </c>
      <c r="BE40" s="108">
        <f>'1 Utsläpp'!BE41/'7 Syss'!BE41</f>
        <v>6.0076887750647859E-2</v>
      </c>
      <c r="BF40" s="108">
        <f>'1 Utsläpp'!BF41/'7 Syss'!BF41</f>
        <v>6.0633036288803281E-2</v>
      </c>
      <c r="BG40" s="108">
        <f>'1 Utsläpp'!BG41/'7 Syss'!BG41</f>
        <v>5.9025442103313973E-2</v>
      </c>
      <c r="BH40" s="108">
        <f>'1 Utsläpp'!BH41/'7 Syss'!BH41</f>
        <v>5.4442214501201326E-2</v>
      </c>
      <c r="BI40" s="108">
        <f>'1 Utsläpp'!BI41/'7 Syss'!BI41</f>
        <v>5.3788348658416828E-2</v>
      </c>
      <c r="BJ40" s="108">
        <f>'1 Utsläpp'!BJ41/'7 Syss'!BJ41</f>
        <v>5.4036423084850724E-2</v>
      </c>
      <c r="BK40" s="108">
        <f>'1 Utsläpp'!BK41/'7 Syss'!BK41</f>
        <v>5.5547581287318855E-2</v>
      </c>
      <c r="BL40" s="108">
        <f>'1 Utsläpp'!BL41/'7 Syss'!BL41</f>
        <v>5.4099842072741731E-2</v>
      </c>
      <c r="BM40" s="108">
        <f>'1 Utsläpp'!BM41/'7 Syss'!BM41</f>
        <v>5.3713531795874798E-2</v>
      </c>
      <c r="BN40" s="108">
        <f>'1 Utsläpp'!BN41/'7 Syss'!BN41</f>
        <v>5.2281547279768373E-2</v>
      </c>
      <c r="BO40" s="108">
        <f>'1 Utsläpp'!BO41/'7 Syss'!BO41</f>
        <v>5.3414069832365123E-2</v>
      </c>
      <c r="BP40" s="108">
        <f>'1 Utsläpp'!BP41/'7 Syss'!BP41</f>
        <v>6.126342421921805E-2</v>
      </c>
      <c r="BQ40" s="108">
        <f>'1 Utsläpp'!BQ41/'7 Syss'!BQ41</f>
        <v>6.0759594626911322E-2</v>
      </c>
      <c r="BR40" s="108">
        <f>'1 Utsläpp'!BR41/'7 Syss'!BR41</f>
        <v>6.0942144298171415E-2</v>
      </c>
    </row>
    <row r="41" spans="1:70" s="60" customFormat="1" x14ac:dyDescent="0.2">
      <c r="B41" s="114" t="s">
        <v>130</v>
      </c>
      <c r="C41" s="114" t="s">
        <v>210</v>
      </c>
      <c r="D41" s="122">
        <f>'1 Utsläpp'!D43/'7 Syss'!D42</f>
        <v>3.8128110564597764</v>
      </c>
      <c r="E41" s="122">
        <f>'1 Utsläpp'!E43/'7 Syss'!E42</f>
        <v>3.5667594460570662</v>
      </c>
      <c r="F41" s="122">
        <f>'1 Utsläpp'!F43/'7 Syss'!F42</f>
        <v>3.3980574094764928</v>
      </c>
      <c r="G41" s="122">
        <f>'1 Utsläpp'!G43/'7 Syss'!G42</f>
        <v>3.9197096067733206</v>
      </c>
      <c r="H41" s="122">
        <f>'1 Utsläpp'!H43/'7 Syss'!H42</f>
        <v>3.6646754264604424</v>
      </c>
      <c r="I41" s="122">
        <f>'1 Utsläpp'!I43/'7 Syss'!I42</f>
        <v>3.3123924461957257</v>
      </c>
      <c r="J41" s="122">
        <f>'1 Utsläpp'!J43/'7 Syss'!J42</f>
        <v>3.0740704585742997</v>
      </c>
      <c r="K41" s="122">
        <f>'1 Utsläpp'!K43/'7 Syss'!K42</f>
        <v>3.7466616271695186</v>
      </c>
      <c r="L41" s="122">
        <f>'1 Utsläpp'!L43/'7 Syss'!L42</f>
        <v>4.2442164885417961</v>
      </c>
      <c r="M41" s="122">
        <f>'1 Utsläpp'!M43/'7 Syss'!M42</f>
        <v>3.56566004947351</v>
      </c>
      <c r="N41" s="122">
        <f>'1 Utsläpp'!N43/'7 Syss'!N42</f>
        <v>3.2406670757946223</v>
      </c>
      <c r="O41" s="122">
        <f>'1 Utsläpp'!O43/'7 Syss'!O42</f>
        <v>4.0152410175555069</v>
      </c>
      <c r="P41" s="122">
        <f>'1 Utsläpp'!P43/'7 Syss'!P42</f>
        <v>3.8401090842478305</v>
      </c>
      <c r="Q41" s="122">
        <f>'1 Utsläpp'!Q43/'7 Syss'!Q42</f>
        <v>3.3159234128591435</v>
      </c>
      <c r="R41" s="122">
        <f>'1 Utsläpp'!R43/'7 Syss'!R42</f>
        <v>3.0380105251179566</v>
      </c>
      <c r="S41" s="122">
        <f>'1 Utsläpp'!S43/'7 Syss'!S42</f>
        <v>3.3742040731665783</v>
      </c>
      <c r="T41" s="122">
        <f>'1 Utsläpp'!T43/'7 Syss'!T42</f>
        <v>3.4897624727564782</v>
      </c>
      <c r="U41" s="122">
        <f>'1 Utsläpp'!U43/'7 Syss'!U42</f>
        <v>3.0570444938818397</v>
      </c>
      <c r="V41" s="122">
        <f>'1 Utsläpp'!V43/'7 Syss'!V42</f>
        <v>2.8307345852721757</v>
      </c>
      <c r="W41" s="122">
        <f>'1 Utsläpp'!W43/'7 Syss'!W42</f>
        <v>3.3251214441013812</v>
      </c>
      <c r="X41" s="122">
        <f>'1 Utsläpp'!X43/'7 Syss'!X42</f>
        <v>3.3822216763981148</v>
      </c>
      <c r="Y41" s="122">
        <f>'1 Utsläpp'!Y43/'7 Syss'!Y42</f>
        <v>3.019656562776273</v>
      </c>
      <c r="Z41" s="122">
        <f>'1 Utsläpp'!Z43/'7 Syss'!Z42</f>
        <v>2.8051740933020288</v>
      </c>
      <c r="AA41" s="122">
        <f>'1 Utsläpp'!AA43/'7 Syss'!AA42</f>
        <v>3.0676143104757241</v>
      </c>
      <c r="AB41" s="122">
        <f>'1 Utsläpp'!AB43/'7 Syss'!AB42</f>
        <v>3.0856942771651594</v>
      </c>
      <c r="AC41" s="122">
        <f>'1 Utsläpp'!AC43/'7 Syss'!AC42</f>
        <v>2.9032248804671226</v>
      </c>
      <c r="AD41" s="122">
        <f>'1 Utsläpp'!AD43/'7 Syss'!AD42</f>
        <v>2.7478996922009316</v>
      </c>
      <c r="AE41" s="122">
        <f>'1 Utsläpp'!AE43/'7 Syss'!AE42</f>
        <v>3.0432408285750396</v>
      </c>
      <c r="AF41" s="122">
        <f>'1 Utsläpp'!AF43/'7 Syss'!AF42</f>
        <v>3.1249085141987027</v>
      </c>
      <c r="AG41" s="122">
        <f>'1 Utsläpp'!AG43/'7 Syss'!AG42</f>
        <v>2.9233472137095671</v>
      </c>
      <c r="AH41" s="122">
        <f>'1 Utsläpp'!AH43/'7 Syss'!AH42</f>
        <v>2.6960885141638982</v>
      </c>
      <c r="AI41" s="122">
        <f>'1 Utsläpp'!AI43/'7 Syss'!AI42</f>
        <v>2.9687163304548929</v>
      </c>
      <c r="AJ41" s="122">
        <f>'1 Utsläpp'!AJ43/'7 Syss'!AJ42</f>
        <v>3.0982369237812861</v>
      </c>
      <c r="AK41" s="122">
        <f>'1 Utsläpp'!AK43/'7 Syss'!AK42</f>
        <v>2.8092083049483514</v>
      </c>
      <c r="AL41" s="122">
        <f>'1 Utsläpp'!AL43/'7 Syss'!AL42</f>
        <v>2.7327007005701143</v>
      </c>
      <c r="AM41" s="122">
        <f>'1 Utsläpp'!AM43/'7 Syss'!AM42</f>
        <v>3.0310281543305391</v>
      </c>
      <c r="AN41" s="122">
        <f>'1 Utsläpp'!AN43/'7 Syss'!AN42</f>
        <v>2.8850357210367186</v>
      </c>
      <c r="AO41" s="122">
        <f>'1 Utsläpp'!AO43/'7 Syss'!AO42</f>
        <v>2.7239656759245672</v>
      </c>
      <c r="AP41" s="122">
        <f>'1 Utsläpp'!AP43/'7 Syss'!AP42</f>
        <v>2.6249873895286626</v>
      </c>
      <c r="AQ41" s="122">
        <f>'1 Utsläpp'!AQ43/'7 Syss'!AQ42</f>
        <v>2.8511192279980508</v>
      </c>
      <c r="AR41" s="122">
        <f>'1 Utsläpp'!AR43/'7 Syss'!AR42</f>
        <v>2.8124600586258</v>
      </c>
      <c r="AS41" s="122">
        <f>'1 Utsläpp'!AS43/'7 Syss'!AS42</f>
        <v>2.6297675106274627</v>
      </c>
      <c r="AT41" s="122">
        <f>'1 Utsläpp'!AT43/'7 Syss'!AT42</f>
        <v>2.533611848473357</v>
      </c>
      <c r="AU41" s="122">
        <f>'1 Utsläpp'!AU43/'7 Syss'!AU42</f>
        <v>2.7569059922034378</v>
      </c>
      <c r="AV41" s="122">
        <f>'1 Utsläpp'!AV43/'7 Syss'!AV42</f>
        <v>2.7236153926114408</v>
      </c>
      <c r="AW41" s="122">
        <f>'1 Utsläpp'!AW43/'7 Syss'!AW42</f>
        <v>2.5488961217713757</v>
      </c>
      <c r="AX41" s="122">
        <f>'1 Utsläpp'!AX43/'7 Syss'!AX42</f>
        <v>2.510982468398685</v>
      </c>
      <c r="AY41" s="122">
        <f>'1 Utsläpp'!AY43/'7 Syss'!AY42</f>
        <v>2.6008694617129544</v>
      </c>
      <c r="AZ41" s="122">
        <f>'1 Utsläpp'!AZ43/'7 Syss'!AZ42</f>
        <v>2.5811500590004166</v>
      </c>
      <c r="BA41" s="122">
        <f>'1 Utsläpp'!BA43/'7 Syss'!BA42</f>
        <v>2.260102836286717</v>
      </c>
      <c r="BB41" s="122">
        <f>'1 Utsläpp'!BB43/'7 Syss'!BB42</f>
        <v>2.2201490910003403</v>
      </c>
      <c r="BC41" s="122">
        <f>'1 Utsläpp'!BC43/'7 Syss'!BC42</f>
        <v>2.3751037508682331</v>
      </c>
      <c r="BD41" s="122">
        <f>'1 Utsläpp'!BD43/'7 Syss'!BD42</f>
        <v>2.4761929737464348</v>
      </c>
      <c r="BE41" s="122">
        <f>'1 Utsläpp'!BE43/'7 Syss'!BE42</f>
        <v>2.4666403264063859</v>
      </c>
      <c r="BF41" s="122">
        <f>'1 Utsläpp'!BF43/'7 Syss'!BF42</f>
        <v>2.2926487879639819</v>
      </c>
      <c r="BG41" s="122">
        <f>'1 Utsläpp'!BG43/'7 Syss'!BG42</f>
        <v>2.5011187003887723</v>
      </c>
      <c r="BH41" s="122">
        <f>'1 Utsläpp'!BH43/'7 Syss'!BH42</f>
        <v>2.3866497676832648</v>
      </c>
      <c r="BI41" s="122">
        <f>'1 Utsläpp'!BI43/'7 Syss'!BI42</f>
        <v>2.1765847359320523</v>
      </c>
      <c r="BJ41" s="122">
        <f>'1 Utsläpp'!BJ43/'7 Syss'!BJ42</f>
        <v>2.1515526797475388</v>
      </c>
      <c r="BK41" s="122">
        <f>'1 Utsläpp'!BK43/'7 Syss'!BK42</f>
        <v>2.3808559222156749</v>
      </c>
      <c r="BL41" s="122">
        <f>'1 Utsläpp'!BL43/'7 Syss'!BL42</f>
        <v>2.252496459275346</v>
      </c>
      <c r="BM41" s="122">
        <f>'1 Utsläpp'!BM43/'7 Syss'!BM42</f>
        <v>2.155654184860003</v>
      </c>
      <c r="BN41" s="122">
        <f>'1 Utsläpp'!BN43/'7 Syss'!BN42</f>
        <v>2.0604159191516622</v>
      </c>
      <c r="BO41" s="122">
        <f>'1 Utsläpp'!BO43/'7 Syss'!BO42</f>
        <v>2.2514622319023769</v>
      </c>
      <c r="BP41" s="122">
        <f>'1 Utsläpp'!BP43/'7 Syss'!BP42</f>
        <v>2.4181063495624859</v>
      </c>
      <c r="BQ41" s="122">
        <f>'1 Utsläpp'!BQ43/'7 Syss'!BQ42</f>
        <v>2.3089365143550342</v>
      </c>
      <c r="BR41" s="122">
        <f>'1 Utsläpp'!BR43/'7 Syss'!BR42</f>
        <v>2.2024216965475651</v>
      </c>
    </row>
    <row r="42" spans="1:70" s="57" customFormat="1" x14ac:dyDescent="0.2">
      <c r="B42" s="75"/>
      <c r="C42" s="75"/>
      <c r="D42" s="242"/>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row>
    <row r="43" spans="1:70" x14ac:dyDescent="0.2">
      <c r="B43" s="248" t="s">
        <v>172</v>
      </c>
      <c r="C43" s="248" t="s">
        <v>31</v>
      </c>
      <c r="D43" s="252"/>
    </row>
    <row r="44" spans="1:70" x14ac:dyDescent="0.2">
      <c r="B44" s="59" t="s">
        <v>173</v>
      </c>
      <c r="C44" s="250" t="s">
        <v>187</v>
      </c>
      <c r="D44" s="252"/>
    </row>
    <row r="45" spans="1:70" x14ac:dyDescent="0.2">
      <c r="B45" s="71" t="s">
        <v>131</v>
      </c>
      <c r="C45" s="90" t="s">
        <v>208</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77</v>
      </c>
      <c r="AD45" s="112" t="s">
        <v>78</v>
      </c>
      <c r="AE45" s="112" t="s">
        <v>79</v>
      </c>
      <c r="AF45" s="112" t="s">
        <v>80</v>
      </c>
      <c r="AG45" s="112" t="s">
        <v>81</v>
      </c>
      <c r="AH45" s="112" t="s">
        <v>179</v>
      </c>
      <c r="AI45" s="112" t="s">
        <v>180</v>
      </c>
      <c r="AJ45" s="112" t="s">
        <v>194</v>
      </c>
      <c r="AK45" s="112" t="s">
        <v>196</v>
      </c>
      <c r="AL45" s="112" t="s">
        <v>198</v>
      </c>
      <c r="AM45" s="217" t="s">
        <v>200</v>
      </c>
      <c r="AN45" s="217" t="s">
        <v>201</v>
      </c>
      <c r="AO45" s="217" t="s">
        <v>205</v>
      </c>
      <c r="AP45" s="217" t="s">
        <v>209</v>
      </c>
      <c r="AQ45" s="217" t="s">
        <v>211</v>
      </c>
      <c r="AR45" s="114" t="s">
        <v>251</v>
      </c>
      <c r="AS45" s="114" t="s">
        <v>263</v>
      </c>
      <c r="AT45" s="114" t="s">
        <v>264</v>
      </c>
      <c r="AU45" s="114" t="s">
        <v>269</v>
      </c>
      <c r="AV45" s="114" t="s">
        <v>270</v>
      </c>
      <c r="AW45" s="114" t="s">
        <v>271</v>
      </c>
      <c r="AX45" s="114" t="s">
        <v>272</v>
      </c>
      <c r="AY45" s="114" t="s">
        <v>274</v>
      </c>
      <c r="AZ45" s="114" t="s">
        <v>277</v>
      </c>
      <c r="BA45" s="114" t="s">
        <v>279</v>
      </c>
      <c r="BB45" s="114" t="s">
        <v>280</v>
      </c>
      <c r="BC45" s="114" t="s">
        <v>282</v>
      </c>
      <c r="BD45" s="114" t="s">
        <v>283</v>
      </c>
      <c r="BE45" s="114" t="s">
        <v>284</v>
      </c>
      <c r="BF45" s="114" t="s">
        <v>287</v>
      </c>
      <c r="BG45" s="114" t="s">
        <v>289</v>
      </c>
      <c r="BH45" s="114" t="s">
        <v>290</v>
      </c>
      <c r="BI45" s="114" t="s">
        <v>291</v>
      </c>
      <c r="BJ45" s="114" t="s">
        <v>293</v>
      </c>
      <c r="BK45" s="114" t="s">
        <v>308</v>
      </c>
      <c r="BL45" s="114" t="s">
        <v>311</v>
      </c>
      <c r="BM45" s="114" t="s">
        <v>399</v>
      </c>
      <c r="BN45" s="114" t="s">
        <v>400</v>
      </c>
      <c r="BO45" s="114" t="s">
        <v>403</v>
      </c>
      <c r="BP45" s="114" t="s">
        <v>404</v>
      </c>
      <c r="BQ45" s="114" t="s">
        <v>418</v>
      </c>
      <c r="BR45" s="114" t="s">
        <v>425</v>
      </c>
    </row>
    <row r="46" spans="1:70" x14ac:dyDescent="0.2">
      <c r="B46" s="310" t="s">
        <v>122</v>
      </c>
      <c r="C46" s="310" t="s">
        <v>22</v>
      </c>
      <c r="D46" s="311">
        <f>'1 Utsläpp'!D49/'7 Syss'!D48</f>
        <v>21.780808879741716</v>
      </c>
      <c r="E46" s="312">
        <f>'1 Utsläpp'!E49/'7 Syss'!E48</f>
        <v>20.879057808051687</v>
      </c>
      <c r="F46" s="312">
        <f>'1 Utsläpp'!F49/'7 Syss'!F48</f>
        <v>20.398395814648921</v>
      </c>
      <c r="G46" s="312">
        <f>'1 Utsläpp'!G49/'7 Syss'!G48</f>
        <v>18.510408657584176</v>
      </c>
      <c r="H46" s="312">
        <f>'1 Utsläpp'!H49/'7 Syss'!H48</f>
        <v>21.2082034409516</v>
      </c>
      <c r="I46" s="312">
        <f>'1 Utsläpp'!I49/'7 Syss'!I48</f>
        <v>19.691545112983544</v>
      </c>
      <c r="J46" s="312">
        <f>'1 Utsläpp'!J49/'7 Syss'!J48</f>
        <v>19.361122880613543</v>
      </c>
      <c r="K46" s="312">
        <f>'1 Utsläpp'!K49/'7 Syss'!K48</f>
        <v>18.237324970098847</v>
      </c>
      <c r="L46" s="312">
        <f>'1 Utsläpp'!L49/'7 Syss'!L48</f>
        <v>21.089291616741725</v>
      </c>
      <c r="M46" s="312">
        <f>'1 Utsläpp'!M49/'7 Syss'!M48</f>
        <v>19.1385084545018</v>
      </c>
      <c r="N46" s="312">
        <f>'1 Utsläpp'!N49/'7 Syss'!N48</f>
        <v>18.968956838987932</v>
      </c>
      <c r="O46" s="312">
        <f>'1 Utsläpp'!O49/'7 Syss'!O48</f>
        <v>18.399235387099282</v>
      </c>
      <c r="P46" s="312">
        <f>'1 Utsläpp'!P49/'7 Syss'!P48</f>
        <v>18.896824571641179</v>
      </c>
      <c r="Q46" s="312">
        <f>'1 Utsläpp'!Q49/'7 Syss'!Q48</f>
        <v>18.025849689854212</v>
      </c>
      <c r="R46" s="312">
        <f>'1 Utsläpp'!R49/'7 Syss'!R48</f>
        <v>17.396421284199075</v>
      </c>
      <c r="S46" s="312">
        <f>'1 Utsläpp'!S49/'7 Syss'!S48</f>
        <v>16.445436288484622</v>
      </c>
      <c r="T46" s="312">
        <f>'1 Utsläpp'!T49/'7 Syss'!T48</f>
        <v>17.567913665488351</v>
      </c>
      <c r="U46" s="312">
        <f>'1 Utsläpp'!U49/'7 Syss'!U48</f>
        <v>17.126288852231927</v>
      </c>
      <c r="V46" s="312">
        <f>'1 Utsläpp'!V49/'7 Syss'!V48</f>
        <v>16.926748753530582</v>
      </c>
      <c r="W46" s="312">
        <f>'1 Utsläpp'!W49/'7 Syss'!W48</f>
        <v>15.702213419996331</v>
      </c>
      <c r="X46" s="312">
        <f>'1 Utsläpp'!X49/'7 Syss'!X48</f>
        <v>17.456939094798805</v>
      </c>
      <c r="Y46" s="312">
        <f>'1 Utsläpp'!Y49/'7 Syss'!Y48</f>
        <v>16.415587312917662</v>
      </c>
      <c r="Z46" s="312">
        <f>'1 Utsläpp'!Z49/'7 Syss'!Z48</f>
        <v>17.036954466859218</v>
      </c>
      <c r="AA46" s="312">
        <f>'1 Utsläpp'!AA49/'7 Syss'!AA48</f>
        <v>15.653301965581107</v>
      </c>
      <c r="AB46" s="312">
        <f>'1 Utsläpp'!AB49/'7 Syss'!AB48</f>
        <v>17.711831769735181</v>
      </c>
      <c r="AC46" s="312">
        <f>'1 Utsläpp'!AC49/'7 Syss'!AC48</f>
        <v>16.426642450731034</v>
      </c>
      <c r="AD46" s="312">
        <f>'1 Utsläpp'!AD49/'7 Syss'!AD48</f>
        <v>15.774691239230766</v>
      </c>
      <c r="AE46" s="312">
        <f>'1 Utsläpp'!AE49/'7 Syss'!AE48</f>
        <v>16.150915029320316</v>
      </c>
      <c r="AF46" s="312">
        <f>'1 Utsläpp'!AF49/'7 Syss'!AF48</f>
        <v>16.389203152462049</v>
      </c>
      <c r="AG46" s="312">
        <f>'1 Utsläpp'!AG49/'7 Syss'!AG48</f>
        <v>16.206344721199486</v>
      </c>
      <c r="AH46" s="312">
        <f>'1 Utsläpp'!AH49/'7 Syss'!AH48</f>
        <v>16.141266643287313</v>
      </c>
      <c r="AI46" s="312">
        <f>'1 Utsläpp'!AI49/'7 Syss'!AI48</f>
        <v>17.590610447970732</v>
      </c>
      <c r="AJ46" s="312">
        <f>'1 Utsläpp'!AJ49/'7 Syss'!AJ48</f>
        <v>17.072762337708696</v>
      </c>
      <c r="AK46" s="312">
        <f>'1 Utsläpp'!AK49/'7 Syss'!AK48</f>
        <v>16.180291174063882</v>
      </c>
      <c r="AL46" s="312">
        <f>'1 Utsläpp'!AL49/'7 Syss'!AL48</f>
        <v>16.812919053611243</v>
      </c>
      <c r="AM46" s="312">
        <f>'1 Utsläpp'!AM49/'7 Syss'!AM48</f>
        <v>16.838684633684181</v>
      </c>
      <c r="AN46" s="312">
        <f>'1 Utsläpp'!AN49/'7 Syss'!AN48</f>
        <v>16.976744750640368</v>
      </c>
      <c r="AO46" s="312">
        <f>'1 Utsläpp'!AO49/'7 Syss'!AO48</f>
        <v>16.165174446452021</v>
      </c>
      <c r="AP46" s="312">
        <f>'1 Utsläpp'!AP49/'7 Syss'!AP48</f>
        <v>16.177121626378</v>
      </c>
      <c r="AQ46" s="312">
        <f>'1 Utsläpp'!AQ49/'7 Syss'!AQ48</f>
        <v>16.594527116089733</v>
      </c>
      <c r="AR46" s="312">
        <f>'1 Utsläpp'!AR49/'7 Syss'!AR48</f>
        <v>15.775891740183152</v>
      </c>
      <c r="AS46" s="312">
        <f>'1 Utsläpp'!AS49/'7 Syss'!AS48</f>
        <v>16.474324384962749</v>
      </c>
      <c r="AT46" s="312">
        <f>'1 Utsläpp'!AT49/'7 Syss'!AT48</f>
        <v>15.607503060182042</v>
      </c>
      <c r="AU46" s="312">
        <f>'1 Utsläpp'!AU49/'7 Syss'!AU48</f>
        <v>15.481706167858794</v>
      </c>
      <c r="AV46" s="312">
        <f>'1 Utsläpp'!AV49/'7 Syss'!AV48</f>
        <v>15.870156555565243</v>
      </c>
      <c r="AW46" s="312">
        <f>'1 Utsläpp'!AW49/'7 Syss'!AW48</f>
        <v>15.786154693858094</v>
      </c>
      <c r="AX46" s="312">
        <f>'1 Utsläpp'!AX49/'7 Syss'!AX48</f>
        <v>15.684565381884608</v>
      </c>
      <c r="AY46" s="312">
        <f>'1 Utsläpp'!AY49/'7 Syss'!AY48</f>
        <v>14.776991076009811</v>
      </c>
      <c r="AZ46" s="312">
        <f>'1 Utsläpp'!AZ49/'7 Syss'!AZ48</f>
        <v>16.071300435983101</v>
      </c>
      <c r="BA46" s="312">
        <f>'1 Utsläpp'!BA49/'7 Syss'!BA48</f>
        <v>15.050853217457444</v>
      </c>
      <c r="BB46" s="312">
        <f>'1 Utsläpp'!BB49/'7 Syss'!BB48</f>
        <v>14.585055988086426</v>
      </c>
      <c r="BC46" s="312">
        <f>'1 Utsläpp'!BC49/'7 Syss'!BC48</f>
        <v>15.092501507463425</v>
      </c>
      <c r="BD46" s="312">
        <f>'1 Utsläpp'!BD49/'7 Syss'!BD48</f>
        <v>15.36165342614491</v>
      </c>
      <c r="BE46" s="312">
        <f>'1 Utsläpp'!BE49/'7 Syss'!BE48</f>
        <v>15.057368958579534</v>
      </c>
      <c r="BF46" s="312">
        <f>'1 Utsläpp'!BF49/'7 Syss'!BF48</f>
        <v>14.362671096924151</v>
      </c>
      <c r="BG46" s="312">
        <f>'1 Utsläpp'!BG49/'7 Syss'!BG48</f>
        <v>14.820829814184606</v>
      </c>
      <c r="BH46" s="312">
        <f>'1 Utsläpp'!BH49/'7 Syss'!BH48</f>
        <v>15.191483698577702</v>
      </c>
      <c r="BI46" s="312">
        <f>'1 Utsläpp'!BI49/'7 Syss'!BI48</f>
        <v>14.590782777649309</v>
      </c>
      <c r="BJ46" s="312">
        <f>'1 Utsläpp'!BJ49/'7 Syss'!BJ48</f>
        <v>13.989618438117185</v>
      </c>
      <c r="BK46" s="312">
        <f>'1 Utsläpp'!BK49/'7 Syss'!BK48</f>
        <v>14.545959139104948</v>
      </c>
      <c r="BL46" s="312">
        <f>'1 Utsläpp'!BL49/'7 Syss'!BL48</f>
        <v>14.91542525321108</v>
      </c>
      <c r="BM46" s="312">
        <f>'1 Utsläpp'!BM49/'7 Syss'!BM48</f>
        <v>14.319104271531364</v>
      </c>
      <c r="BN46" s="312">
        <f>'1 Utsläpp'!BN49/'7 Syss'!BN48</f>
        <v>13.684720519760276</v>
      </c>
      <c r="BO46" s="312">
        <f>'1 Utsläpp'!BO49/'7 Syss'!BO48</f>
        <v>14.263110206637617</v>
      </c>
      <c r="BP46" s="312">
        <f>'1 Utsläpp'!BP49/'7 Syss'!BP48</f>
        <v>15.653744142935917</v>
      </c>
      <c r="BQ46" s="312">
        <f>'1 Utsläpp'!BQ49/'7 Syss'!BQ48</f>
        <v>15.061620994651872</v>
      </c>
      <c r="BR46" s="312">
        <f>'1 Utsläpp'!BR49/'7 Syss'!BR48</f>
        <v>14.342926810491958</v>
      </c>
    </row>
    <row r="47" spans="1:70" x14ac:dyDescent="0.2">
      <c r="B47" s="73" t="s">
        <v>123</v>
      </c>
      <c r="C47" s="73" t="s">
        <v>23</v>
      </c>
      <c r="D47" s="216">
        <f>'1 Utsläpp'!D50/'7 Syss'!D49</f>
        <v>20.435346294377364</v>
      </c>
      <c r="E47" s="216">
        <f>'1 Utsläpp'!E50/'7 Syss'!E49</f>
        <v>24.409210018662563</v>
      </c>
      <c r="F47" s="216">
        <f>'1 Utsläpp'!F50/'7 Syss'!F49</f>
        <v>19.953022785114694</v>
      </c>
      <c r="G47" s="216">
        <f>'1 Utsläpp'!G50/'7 Syss'!G49</f>
        <v>20.07539875680629</v>
      </c>
      <c r="H47" s="216">
        <f>'1 Utsläpp'!H50/'7 Syss'!H49</f>
        <v>15.950087628339672</v>
      </c>
      <c r="I47" s="216">
        <f>'1 Utsläpp'!I50/'7 Syss'!I49</f>
        <v>19.716061978294366</v>
      </c>
      <c r="J47" s="216">
        <f>'1 Utsläpp'!J50/'7 Syss'!J49</f>
        <v>16.85777311611459</v>
      </c>
      <c r="K47" s="216">
        <f>'1 Utsläpp'!K50/'7 Syss'!K49</f>
        <v>23.88283880420629</v>
      </c>
      <c r="L47" s="216">
        <f>'1 Utsläpp'!L50/'7 Syss'!L49</f>
        <v>25.028678908069892</v>
      </c>
      <c r="M47" s="216">
        <f>'1 Utsläpp'!M50/'7 Syss'!M49</f>
        <v>26.309737923707374</v>
      </c>
      <c r="N47" s="216">
        <f>'1 Utsläpp'!N50/'7 Syss'!N49</f>
        <v>22.758612338700445</v>
      </c>
      <c r="O47" s="216">
        <f>'1 Utsläpp'!O50/'7 Syss'!O49</f>
        <v>25.721400930134177</v>
      </c>
      <c r="P47" s="216">
        <f>'1 Utsläpp'!P50/'7 Syss'!P49</f>
        <v>25.68237346997779</v>
      </c>
      <c r="Q47" s="216">
        <f>'1 Utsläpp'!Q50/'7 Syss'!Q49</f>
        <v>22.746272001731001</v>
      </c>
      <c r="R47" s="216">
        <f>'1 Utsläpp'!R50/'7 Syss'!R49</f>
        <v>22.078284814780517</v>
      </c>
      <c r="S47" s="216">
        <f>'1 Utsläpp'!S50/'7 Syss'!S49</f>
        <v>24.40223855361176</v>
      </c>
      <c r="T47" s="216">
        <f>'1 Utsläpp'!T50/'7 Syss'!T49</f>
        <v>27.520876669057394</v>
      </c>
      <c r="U47" s="216">
        <f>'1 Utsläpp'!U50/'7 Syss'!U49</f>
        <v>21.531209147348335</v>
      </c>
      <c r="V47" s="216">
        <f>'1 Utsläpp'!V50/'7 Syss'!V49</f>
        <v>20.74415835659893</v>
      </c>
      <c r="W47" s="216">
        <f>'1 Utsläpp'!W50/'7 Syss'!W49</f>
        <v>25.384521876394679</v>
      </c>
      <c r="X47" s="216">
        <f>'1 Utsläpp'!X50/'7 Syss'!X49</f>
        <v>23.117478294192221</v>
      </c>
      <c r="Y47" s="216">
        <f>'1 Utsläpp'!Y50/'7 Syss'!Y49</f>
        <v>23.042840952185106</v>
      </c>
      <c r="Z47" s="216">
        <f>'1 Utsläpp'!Z50/'7 Syss'!Z49</f>
        <v>21.732149282147734</v>
      </c>
      <c r="AA47" s="216">
        <f>'1 Utsläpp'!AA50/'7 Syss'!AA49</f>
        <v>23.051494779046667</v>
      </c>
      <c r="AB47" s="216">
        <f>'1 Utsläpp'!AB50/'7 Syss'!AB49</f>
        <v>23.790769198193981</v>
      </c>
      <c r="AC47" s="216">
        <f>'1 Utsläpp'!AC50/'7 Syss'!AC49</f>
        <v>22.619295427820724</v>
      </c>
      <c r="AD47" s="216">
        <f>'1 Utsläpp'!AD50/'7 Syss'!AD49</f>
        <v>21.090228502469532</v>
      </c>
      <c r="AE47" s="216">
        <f>'1 Utsläpp'!AE50/'7 Syss'!AE49</f>
        <v>26.552837050906273</v>
      </c>
      <c r="AF47" s="216">
        <f>'1 Utsläpp'!AF50/'7 Syss'!AF49</f>
        <v>24.16747698963102</v>
      </c>
      <c r="AG47" s="216">
        <f>'1 Utsläpp'!AG50/'7 Syss'!AG49</f>
        <v>25.501086666867156</v>
      </c>
      <c r="AH47" s="216">
        <f>'1 Utsläpp'!AH50/'7 Syss'!AH49</f>
        <v>22.382777407208764</v>
      </c>
      <c r="AI47" s="216">
        <f>'1 Utsläpp'!AI50/'7 Syss'!AI49</f>
        <v>27.278285079402043</v>
      </c>
      <c r="AJ47" s="216">
        <f>'1 Utsläpp'!AJ50/'7 Syss'!AJ49</f>
        <v>25.802205525157415</v>
      </c>
      <c r="AK47" s="216">
        <f>'1 Utsläpp'!AK50/'7 Syss'!AK49</f>
        <v>24.289769236627002</v>
      </c>
      <c r="AL47" s="216">
        <f>'1 Utsläpp'!AL50/'7 Syss'!AL49</f>
        <v>23.71634341308771</v>
      </c>
      <c r="AM47" s="216">
        <f>'1 Utsläpp'!AM50/'7 Syss'!AM49</f>
        <v>25.777624933146853</v>
      </c>
      <c r="AN47" s="216">
        <f>'1 Utsläpp'!AN50/'7 Syss'!AN49</f>
        <v>26.592861141402526</v>
      </c>
      <c r="AO47" s="216">
        <f>'1 Utsläpp'!AO50/'7 Syss'!AO49</f>
        <v>25.899166642117333</v>
      </c>
      <c r="AP47" s="216">
        <f>'1 Utsläpp'!AP50/'7 Syss'!AP49</f>
        <v>23.448098078422063</v>
      </c>
      <c r="AQ47" s="216">
        <f>'1 Utsläpp'!AQ50/'7 Syss'!AQ49</f>
        <v>24.831963467410773</v>
      </c>
      <c r="AR47" s="216">
        <f>'1 Utsläpp'!AR50/'7 Syss'!AR49</f>
        <v>25.750303538364001</v>
      </c>
      <c r="AS47" s="216">
        <f>'1 Utsläpp'!AS50/'7 Syss'!AS49</f>
        <v>21.666716504864539</v>
      </c>
      <c r="AT47" s="216">
        <f>'1 Utsläpp'!AT50/'7 Syss'!AT49</f>
        <v>21.147835298101178</v>
      </c>
      <c r="AU47" s="216">
        <f>'1 Utsläpp'!AU50/'7 Syss'!AU49</f>
        <v>23.211744574996484</v>
      </c>
      <c r="AV47" s="216">
        <f>'1 Utsläpp'!AV50/'7 Syss'!AV49</f>
        <v>23.596183892955764</v>
      </c>
      <c r="AW47" s="216">
        <f>'1 Utsläpp'!AW50/'7 Syss'!AW49</f>
        <v>22.43784994859196</v>
      </c>
      <c r="AX47" s="216">
        <f>'1 Utsläpp'!AX50/'7 Syss'!AX49</f>
        <v>22.030367796350387</v>
      </c>
      <c r="AY47" s="216">
        <f>'1 Utsläpp'!AY50/'7 Syss'!AY49</f>
        <v>24.239674884082291</v>
      </c>
      <c r="AZ47" s="216">
        <f>'1 Utsläpp'!AZ50/'7 Syss'!AZ49</f>
        <v>25.092843592253264</v>
      </c>
      <c r="BA47" s="216">
        <f>'1 Utsläpp'!BA50/'7 Syss'!BA49</f>
        <v>21.987849781354242</v>
      </c>
      <c r="BB47" s="216">
        <f>'1 Utsläpp'!BB50/'7 Syss'!BB49</f>
        <v>20.700823705749059</v>
      </c>
      <c r="BC47" s="216">
        <f>'1 Utsläpp'!BC50/'7 Syss'!BC49</f>
        <v>23.148948281678585</v>
      </c>
      <c r="BD47" s="216">
        <f>'1 Utsläpp'!BD50/'7 Syss'!BD49</f>
        <v>22.129131218186799</v>
      </c>
      <c r="BE47" s="216">
        <f>'1 Utsläpp'!BE50/'7 Syss'!BE49</f>
        <v>20.782354157042597</v>
      </c>
      <c r="BF47" s="216">
        <f>'1 Utsläpp'!BF50/'7 Syss'!BF49</f>
        <v>20.385778572807858</v>
      </c>
      <c r="BG47" s="216">
        <f>'1 Utsläpp'!BG50/'7 Syss'!BG49</f>
        <v>20.793700779413651</v>
      </c>
      <c r="BH47" s="216">
        <f>'1 Utsläpp'!BH50/'7 Syss'!BH49</f>
        <v>21.625388677150298</v>
      </c>
      <c r="BI47" s="216">
        <f>'1 Utsläpp'!BI50/'7 Syss'!BI49</f>
        <v>18.54673212658318</v>
      </c>
      <c r="BJ47" s="216">
        <f>'1 Utsläpp'!BJ50/'7 Syss'!BJ49</f>
        <v>17.313148452836053</v>
      </c>
      <c r="BK47" s="216">
        <f>'1 Utsläpp'!BK50/'7 Syss'!BK49</f>
        <v>19.463855731464474</v>
      </c>
      <c r="BL47" s="216">
        <f>'1 Utsläpp'!BL50/'7 Syss'!BL49</f>
        <v>20.453105847831942</v>
      </c>
      <c r="BM47" s="216">
        <f>'1 Utsläpp'!BM50/'7 Syss'!BM49</f>
        <v>17.131713205199905</v>
      </c>
      <c r="BN47" s="216">
        <f>'1 Utsläpp'!BN50/'7 Syss'!BN49</f>
        <v>17.479338593785702</v>
      </c>
      <c r="BO47" s="216">
        <f>'1 Utsläpp'!BO50/'7 Syss'!BO49</f>
        <v>21.473519057241322</v>
      </c>
      <c r="BP47" s="216">
        <f>'1 Utsläpp'!BP50/'7 Syss'!BP49</f>
        <v>23.04994378596173</v>
      </c>
      <c r="BQ47" s="216">
        <f>'1 Utsläpp'!BQ50/'7 Syss'!BQ49</f>
        <v>20.198057380688546</v>
      </c>
      <c r="BR47" s="216">
        <f>'1 Utsläpp'!BR50/'7 Syss'!BR49</f>
        <v>18.669141346027303</v>
      </c>
    </row>
    <row r="48" spans="1:70" x14ac:dyDescent="0.2">
      <c r="B48" s="73" t="s">
        <v>124</v>
      </c>
      <c r="C48" s="73" t="s">
        <v>0</v>
      </c>
      <c r="D48" s="216">
        <f>'1 Utsläpp'!D51/'7 Syss'!D50</f>
        <v>7.1278005430987719</v>
      </c>
      <c r="E48" s="216">
        <f>'1 Utsläpp'!E51/'7 Syss'!E50</f>
        <v>6.8185294675513699</v>
      </c>
      <c r="F48" s="216">
        <f>'1 Utsläpp'!F51/'7 Syss'!F50</f>
        <v>6.4840182818751311</v>
      </c>
      <c r="G48" s="216">
        <f>'1 Utsläpp'!G51/'7 Syss'!G50</f>
        <v>7.7735198025697425</v>
      </c>
      <c r="H48" s="216">
        <f>'1 Utsläpp'!H51/'7 Syss'!H50</f>
        <v>6.4823643179245707</v>
      </c>
      <c r="I48" s="216">
        <f>'1 Utsläpp'!I51/'7 Syss'!I50</f>
        <v>6.0837931577291986</v>
      </c>
      <c r="J48" s="216">
        <f>'1 Utsläpp'!J51/'7 Syss'!J50</f>
        <v>5.3705909959640454</v>
      </c>
      <c r="K48" s="216">
        <f>'1 Utsläpp'!K51/'7 Syss'!K50</f>
        <v>6.8560696201153979</v>
      </c>
      <c r="L48" s="216">
        <f>'1 Utsläpp'!L51/'7 Syss'!L50</f>
        <v>8.2733392447812193</v>
      </c>
      <c r="M48" s="216">
        <f>'1 Utsläpp'!M51/'7 Syss'!M50</f>
        <v>7.7116218597331798</v>
      </c>
      <c r="N48" s="216">
        <f>'1 Utsläpp'!N51/'7 Syss'!N50</f>
        <v>6.8010296962587473</v>
      </c>
      <c r="O48" s="216">
        <f>'1 Utsläpp'!O51/'7 Syss'!O50</f>
        <v>7.7808088352334979</v>
      </c>
      <c r="P48" s="216">
        <f>'1 Utsläpp'!P51/'7 Syss'!P50</f>
        <v>7.6601538355424914</v>
      </c>
      <c r="Q48" s="216">
        <f>'1 Utsläpp'!Q51/'7 Syss'!Q50</f>
        <v>7.1580417287484508</v>
      </c>
      <c r="R48" s="216">
        <f>'1 Utsläpp'!R51/'7 Syss'!R50</f>
        <v>6.4440365172998035</v>
      </c>
      <c r="S48" s="216">
        <f>'1 Utsläpp'!S51/'7 Syss'!S50</f>
        <v>7.1566766166370144</v>
      </c>
      <c r="T48" s="216">
        <f>'1 Utsläpp'!T51/'7 Syss'!T50</f>
        <v>7.3293121407851816</v>
      </c>
      <c r="U48" s="216">
        <f>'1 Utsläpp'!U51/'7 Syss'!U50</f>
        <v>6.9629374531549395</v>
      </c>
      <c r="V48" s="216">
        <f>'1 Utsläpp'!V51/'7 Syss'!V50</f>
        <v>6.0859153757132365</v>
      </c>
      <c r="W48" s="216">
        <f>'1 Utsläpp'!W51/'7 Syss'!W50</f>
        <v>7.238324865644695</v>
      </c>
      <c r="X48" s="216">
        <f>'1 Utsläpp'!X51/'7 Syss'!X50</f>
        <v>6.7081807044180515</v>
      </c>
      <c r="Y48" s="216">
        <f>'1 Utsläpp'!Y51/'7 Syss'!Y50</f>
        <v>6.7594806029481749</v>
      </c>
      <c r="Z48" s="216">
        <f>'1 Utsläpp'!Z51/'7 Syss'!Z50</f>
        <v>6.2015971053031187</v>
      </c>
      <c r="AA48" s="216">
        <f>'1 Utsläpp'!AA51/'7 Syss'!AA50</f>
        <v>6.8059028612385521</v>
      </c>
      <c r="AB48" s="216">
        <f>'1 Utsläpp'!AB51/'7 Syss'!AB50</f>
        <v>6.767196850808407</v>
      </c>
      <c r="AC48" s="216">
        <f>'1 Utsläpp'!AC51/'7 Syss'!AC50</f>
        <v>6.6898852001051621</v>
      </c>
      <c r="AD48" s="216">
        <f>'1 Utsläpp'!AD51/'7 Syss'!AD50</f>
        <v>6.1526984508016831</v>
      </c>
      <c r="AE48" s="216">
        <f>'1 Utsläpp'!AE51/'7 Syss'!AE50</f>
        <v>6.9566607436406214</v>
      </c>
      <c r="AF48" s="216">
        <f>'1 Utsläpp'!AF51/'7 Syss'!AF50</f>
        <v>6.9201566145329378</v>
      </c>
      <c r="AG48" s="216">
        <f>'1 Utsläpp'!AG51/'7 Syss'!AG50</f>
        <v>7.4198617560050915</v>
      </c>
      <c r="AH48" s="216">
        <f>'1 Utsläpp'!AH51/'7 Syss'!AH50</f>
        <v>6.4978723802857266</v>
      </c>
      <c r="AI48" s="216">
        <f>'1 Utsläpp'!AI51/'7 Syss'!AI50</f>
        <v>6.7242966860870341</v>
      </c>
      <c r="AJ48" s="216">
        <f>'1 Utsläpp'!AJ51/'7 Syss'!AJ50</f>
        <v>7.1700967307651791</v>
      </c>
      <c r="AK48" s="216">
        <f>'1 Utsläpp'!AK51/'7 Syss'!AK50</f>
        <v>7.0097904207411466</v>
      </c>
      <c r="AL48" s="216">
        <f>'1 Utsläpp'!AL51/'7 Syss'!AL50</f>
        <v>6.8705960809936339</v>
      </c>
      <c r="AM48" s="216">
        <f>'1 Utsläpp'!AM51/'7 Syss'!AM50</f>
        <v>7.466012945886022</v>
      </c>
      <c r="AN48" s="216">
        <f>'1 Utsläpp'!AN51/'7 Syss'!AN50</f>
        <v>6.9890345008708268</v>
      </c>
      <c r="AO48" s="216">
        <f>'1 Utsläpp'!AO51/'7 Syss'!AO50</f>
        <v>6.8489812881558407</v>
      </c>
      <c r="AP48" s="216">
        <f>'1 Utsläpp'!AP51/'7 Syss'!AP50</f>
        <v>6.4768686402244304</v>
      </c>
      <c r="AQ48" s="216">
        <f>'1 Utsläpp'!AQ51/'7 Syss'!AQ50</f>
        <v>7.1994147403387911</v>
      </c>
      <c r="AR48" s="216">
        <f>'1 Utsläpp'!AR51/'7 Syss'!AR50</f>
        <v>6.9062106455527692</v>
      </c>
      <c r="AS48" s="216">
        <f>'1 Utsläpp'!AS51/'7 Syss'!AS50</f>
        <v>6.7479355969931634</v>
      </c>
      <c r="AT48" s="216">
        <f>'1 Utsläpp'!AT51/'7 Syss'!AT50</f>
        <v>6.2343017456737151</v>
      </c>
      <c r="AU48" s="216">
        <f>'1 Utsläpp'!AU51/'7 Syss'!AU50</f>
        <v>7.0090232706768711</v>
      </c>
      <c r="AV48" s="216">
        <f>'1 Utsläpp'!AV51/'7 Syss'!AV50</f>
        <v>6.932977506346961</v>
      </c>
      <c r="AW48" s="216">
        <f>'1 Utsläpp'!AW51/'7 Syss'!AW50</f>
        <v>6.8706157276488682</v>
      </c>
      <c r="AX48" s="216">
        <f>'1 Utsläpp'!AX51/'7 Syss'!AX50</f>
        <v>6.5016825707159303</v>
      </c>
      <c r="AY48" s="216">
        <f>'1 Utsläpp'!AY51/'7 Syss'!AY50</f>
        <v>6.7304132366300093</v>
      </c>
      <c r="AZ48" s="216">
        <f>'1 Utsläpp'!AZ51/'7 Syss'!AZ50</f>
        <v>7.0837950146682944</v>
      </c>
      <c r="BA48" s="216">
        <f>'1 Utsläpp'!BA51/'7 Syss'!BA50</f>
        <v>5.7865732194620962</v>
      </c>
      <c r="BB48" s="216">
        <f>'1 Utsläpp'!BB51/'7 Syss'!BB50</f>
        <v>5.0965694523284109</v>
      </c>
      <c r="BC48" s="216">
        <f>'1 Utsläpp'!BC51/'7 Syss'!BC50</f>
        <v>5.9000684139217068</v>
      </c>
      <c r="BD48" s="216">
        <f>'1 Utsläpp'!BD51/'7 Syss'!BD50</f>
        <v>6.4564891285716675</v>
      </c>
      <c r="BE48" s="216">
        <f>'1 Utsläpp'!BE51/'7 Syss'!BE50</f>
        <v>6.6896608852114481</v>
      </c>
      <c r="BF48" s="216">
        <f>'1 Utsläpp'!BF51/'7 Syss'!BF50</f>
        <v>5.9201285385750229</v>
      </c>
      <c r="BG48" s="216">
        <f>'1 Utsläpp'!BG51/'7 Syss'!BG50</f>
        <v>6.7163539180825387</v>
      </c>
      <c r="BH48" s="216">
        <f>'1 Utsläpp'!BH51/'7 Syss'!BH50</f>
        <v>6.6722788868605667</v>
      </c>
      <c r="BI48" s="216">
        <f>'1 Utsläpp'!BI51/'7 Syss'!BI50</f>
        <v>5.4771316989422241</v>
      </c>
      <c r="BJ48" s="216">
        <f>'1 Utsläpp'!BJ51/'7 Syss'!BJ50</f>
        <v>5.8597771358286854</v>
      </c>
      <c r="BK48" s="216">
        <f>'1 Utsläpp'!BK51/'7 Syss'!BK50</f>
        <v>6.3562068950562542</v>
      </c>
      <c r="BL48" s="216">
        <f>'1 Utsläpp'!BL51/'7 Syss'!BL50</f>
        <v>5.9719923806915522</v>
      </c>
      <c r="BM48" s="216">
        <f>'1 Utsläpp'!BM51/'7 Syss'!BM50</f>
        <v>5.8510230142797583</v>
      </c>
      <c r="BN48" s="216">
        <f>'1 Utsläpp'!BN51/'7 Syss'!BN50</f>
        <v>5.4465421839829666</v>
      </c>
      <c r="BO48" s="216">
        <f>'1 Utsläpp'!BO51/'7 Syss'!BO50</f>
        <v>5.932859879839449</v>
      </c>
      <c r="BP48" s="216">
        <f>'1 Utsläpp'!BP51/'7 Syss'!BP50</f>
        <v>5.9062370437389964</v>
      </c>
      <c r="BQ48" s="216">
        <f>'1 Utsläpp'!BQ51/'7 Syss'!BQ50</f>
        <v>5.7646637495845514</v>
      </c>
      <c r="BR48" s="216">
        <f>'1 Utsläpp'!BR51/'7 Syss'!BR50</f>
        <v>5.6221898871358391</v>
      </c>
    </row>
    <row r="49" spans="2:70" x14ac:dyDescent="0.2">
      <c r="B49" s="73" t="s">
        <v>125</v>
      </c>
      <c r="C49" s="73" t="s">
        <v>28</v>
      </c>
      <c r="D49" s="216">
        <f>'1 Utsläpp'!D52/'7 Syss'!D51</f>
        <v>66.932560119644492</v>
      </c>
      <c r="E49" s="216">
        <f>'1 Utsläpp'!E52/'7 Syss'!E51</f>
        <v>42.002782352375341</v>
      </c>
      <c r="F49" s="216">
        <f>'1 Utsläpp'!F52/'7 Syss'!F51</f>
        <v>37.228112424332785</v>
      </c>
      <c r="G49" s="216">
        <f>'1 Utsläpp'!G52/'7 Syss'!G51</f>
        <v>66.621320941109957</v>
      </c>
      <c r="H49" s="216">
        <f>'1 Utsläpp'!H52/'7 Syss'!H51</f>
        <v>71.46456443044562</v>
      </c>
      <c r="I49" s="216">
        <f>'1 Utsläpp'!I52/'7 Syss'!I51</f>
        <v>38.677193191411774</v>
      </c>
      <c r="J49" s="216">
        <f>'1 Utsläpp'!J52/'7 Syss'!J51</f>
        <v>30.51722487151876</v>
      </c>
      <c r="K49" s="216">
        <f>'1 Utsläpp'!K52/'7 Syss'!K51</f>
        <v>73.197803452243093</v>
      </c>
      <c r="L49" s="216">
        <f>'1 Utsläpp'!L52/'7 Syss'!L51</f>
        <v>97.690396925158936</v>
      </c>
      <c r="M49" s="216">
        <f>'1 Utsläpp'!M52/'7 Syss'!M51</f>
        <v>47.385268118988172</v>
      </c>
      <c r="N49" s="216">
        <f>'1 Utsläpp'!N52/'7 Syss'!N51</f>
        <v>31.824286952834751</v>
      </c>
      <c r="O49" s="216">
        <f>'1 Utsläpp'!O52/'7 Syss'!O51</f>
        <v>86.886606853246064</v>
      </c>
      <c r="P49" s="216">
        <f>'1 Utsläpp'!P52/'7 Syss'!P51</f>
        <v>82.744724733225866</v>
      </c>
      <c r="Q49" s="216">
        <f>'1 Utsläpp'!Q52/'7 Syss'!Q51</f>
        <v>41.073833505656062</v>
      </c>
      <c r="R49" s="216">
        <f>'1 Utsläpp'!R52/'7 Syss'!R51</f>
        <v>30.189244851168851</v>
      </c>
      <c r="S49" s="216">
        <f>'1 Utsläpp'!S52/'7 Syss'!S51</f>
        <v>57.893756602207333</v>
      </c>
      <c r="T49" s="216">
        <f>'1 Utsläpp'!T52/'7 Syss'!T51</f>
        <v>70.202888451132822</v>
      </c>
      <c r="U49" s="216">
        <f>'1 Utsläpp'!U52/'7 Syss'!U51</f>
        <v>37.544852666631115</v>
      </c>
      <c r="V49" s="216">
        <f>'1 Utsläpp'!V52/'7 Syss'!V51</f>
        <v>27.968156199023017</v>
      </c>
      <c r="W49" s="216">
        <f>'1 Utsläpp'!W52/'7 Syss'!W51</f>
        <v>59.668896136496521</v>
      </c>
      <c r="X49" s="216">
        <f>'1 Utsläpp'!X52/'7 Syss'!X51</f>
        <v>69.952338462486196</v>
      </c>
      <c r="Y49" s="216">
        <f>'1 Utsläpp'!Y52/'7 Syss'!Y51</f>
        <v>35.927340523951472</v>
      </c>
      <c r="Z49" s="216">
        <f>'1 Utsläpp'!Z52/'7 Syss'!Z51</f>
        <v>28.192228238441054</v>
      </c>
      <c r="AA49" s="216">
        <f>'1 Utsläpp'!AA52/'7 Syss'!AA51</f>
        <v>49.61780334379899</v>
      </c>
      <c r="AB49" s="216">
        <f>'1 Utsläpp'!AB52/'7 Syss'!AB51</f>
        <v>52.914789855474353</v>
      </c>
      <c r="AC49" s="216">
        <f>'1 Utsläpp'!AC52/'7 Syss'!AC51</f>
        <v>34.471894214177063</v>
      </c>
      <c r="AD49" s="216">
        <f>'1 Utsläpp'!AD52/'7 Syss'!AD51</f>
        <v>25.537228747460411</v>
      </c>
      <c r="AE49" s="216">
        <f>'1 Utsläpp'!AE52/'7 Syss'!AE51</f>
        <v>48.83693758332015</v>
      </c>
      <c r="AF49" s="216">
        <f>'1 Utsläpp'!AF52/'7 Syss'!AF51</f>
        <v>54.382591812782998</v>
      </c>
      <c r="AG49" s="216">
        <f>'1 Utsläpp'!AG52/'7 Syss'!AG51</f>
        <v>30.92883141950205</v>
      </c>
      <c r="AH49" s="216">
        <f>'1 Utsläpp'!AH52/'7 Syss'!AH51</f>
        <v>21.834758239811698</v>
      </c>
      <c r="AI49" s="216">
        <f>'1 Utsläpp'!AI52/'7 Syss'!AI51</f>
        <v>45.557684339553241</v>
      </c>
      <c r="AJ49" s="216">
        <f>'1 Utsläpp'!AJ52/'7 Syss'!AJ51</f>
        <v>58.492190976074347</v>
      </c>
      <c r="AK49" s="216">
        <f>'1 Utsläpp'!AK52/'7 Syss'!AK51</f>
        <v>32.50731571242509</v>
      </c>
      <c r="AL49" s="216">
        <f>'1 Utsläpp'!AL52/'7 Syss'!AL51</f>
        <v>24.663252348630444</v>
      </c>
      <c r="AM49" s="216">
        <f>'1 Utsläpp'!AM52/'7 Syss'!AM51</f>
        <v>45.256598639647962</v>
      </c>
      <c r="AN49" s="216">
        <f>'1 Utsläpp'!AN52/'7 Syss'!AN51</f>
        <v>47.243850488422382</v>
      </c>
      <c r="AO49" s="216">
        <f>'1 Utsläpp'!AO52/'7 Syss'!AO51</f>
        <v>32.065241508299636</v>
      </c>
      <c r="AP49" s="216">
        <f>'1 Utsläpp'!AP52/'7 Syss'!AP51</f>
        <v>26.993834785151257</v>
      </c>
      <c r="AQ49" s="216">
        <f>'1 Utsläpp'!AQ52/'7 Syss'!AQ51</f>
        <v>42.341496235268558</v>
      </c>
      <c r="AR49" s="216">
        <f>'1 Utsläpp'!AR52/'7 Syss'!AR51</f>
        <v>51.282580436218829</v>
      </c>
      <c r="AS49" s="216">
        <f>'1 Utsläpp'!AS52/'7 Syss'!AS51</f>
        <v>29.162570534741828</v>
      </c>
      <c r="AT49" s="216">
        <f>'1 Utsläpp'!AT52/'7 Syss'!AT51</f>
        <v>24.502947854752566</v>
      </c>
      <c r="AU49" s="216">
        <f>'1 Utsläpp'!AU52/'7 Syss'!AU51</f>
        <v>43.440218704843744</v>
      </c>
      <c r="AV49" s="216">
        <f>'1 Utsläpp'!AV52/'7 Syss'!AV51</f>
        <v>46.67020375671099</v>
      </c>
      <c r="AW49" s="216">
        <f>'1 Utsläpp'!AW52/'7 Syss'!AW51</f>
        <v>23.400827295270105</v>
      </c>
      <c r="AX49" s="216">
        <f>'1 Utsläpp'!AX52/'7 Syss'!AX51</f>
        <v>21.384537677526993</v>
      </c>
      <c r="AY49" s="216">
        <f>'1 Utsläpp'!AY52/'7 Syss'!AY51</f>
        <v>32.884526527400354</v>
      </c>
      <c r="AZ49" s="216">
        <f>'1 Utsläpp'!AZ52/'7 Syss'!AZ51</f>
        <v>33.15589059913102</v>
      </c>
      <c r="BA49" s="216">
        <f>'1 Utsläpp'!BA52/'7 Syss'!BA51</f>
        <v>25.461709216955917</v>
      </c>
      <c r="BB49" s="216">
        <f>'1 Utsläpp'!BB52/'7 Syss'!BB51</f>
        <v>21.739759523959801</v>
      </c>
      <c r="BC49" s="216">
        <f>'1 Utsläpp'!BC52/'7 Syss'!BC51</f>
        <v>31.05775664728942</v>
      </c>
      <c r="BD49" s="216">
        <f>'1 Utsläpp'!BD52/'7 Syss'!BD51</f>
        <v>37.398210943071625</v>
      </c>
      <c r="BE49" s="216">
        <f>'1 Utsläpp'!BE52/'7 Syss'!BE51</f>
        <v>27.650773047493605</v>
      </c>
      <c r="BF49" s="216">
        <f>'1 Utsläpp'!BF52/'7 Syss'!BF51</f>
        <v>22.020440874628829</v>
      </c>
      <c r="BG49" s="216">
        <f>'1 Utsläpp'!BG52/'7 Syss'!BG51</f>
        <v>36.09988396151104</v>
      </c>
      <c r="BH49" s="216">
        <f>'1 Utsläpp'!BH52/'7 Syss'!BH51</f>
        <v>33.121431192448995</v>
      </c>
      <c r="BI49" s="216">
        <f>'1 Utsläpp'!BI52/'7 Syss'!BI51</f>
        <v>26.430848174968563</v>
      </c>
      <c r="BJ49" s="216">
        <f>'1 Utsläpp'!BJ52/'7 Syss'!BJ51</f>
        <v>20.638248877668293</v>
      </c>
      <c r="BK49" s="216">
        <f>'1 Utsläpp'!BK52/'7 Syss'!BK51</f>
        <v>33.356375158997018</v>
      </c>
      <c r="BL49" s="216">
        <f>'1 Utsläpp'!BL52/'7 Syss'!BL51</f>
        <v>30.7767553392937</v>
      </c>
      <c r="BM49" s="216">
        <f>'1 Utsläpp'!BM52/'7 Syss'!BM51</f>
        <v>23.51897683499303</v>
      </c>
      <c r="BN49" s="216">
        <f>'1 Utsläpp'!BN52/'7 Syss'!BN51</f>
        <v>19.429947415627389</v>
      </c>
      <c r="BO49" s="216">
        <f>'1 Utsläpp'!BO52/'7 Syss'!BO51</f>
        <v>28.997070813591908</v>
      </c>
      <c r="BP49" s="216">
        <f>'1 Utsläpp'!BP52/'7 Syss'!BP51</f>
        <v>31.271442356046517</v>
      </c>
      <c r="BQ49" s="216">
        <f>'1 Utsläpp'!BQ52/'7 Syss'!BQ51</f>
        <v>23.167051703571005</v>
      </c>
      <c r="BR49" s="216">
        <f>'1 Utsläpp'!BR52/'7 Syss'!BR51</f>
        <v>15.974392732078627</v>
      </c>
    </row>
    <row r="50" spans="2:70" x14ac:dyDescent="0.2">
      <c r="B50" s="73" t="s">
        <v>126</v>
      </c>
      <c r="C50" s="73" t="s">
        <v>24</v>
      </c>
      <c r="D50" s="216">
        <f>'1 Utsläpp'!D53/'7 Syss'!D52</f>
        <v>1.5401385801798373</v>
      </c>
      <c r="E50" s="216">
        <f>'1 Utsläpp'!E53/'7 Syss'!E52</f>
        <v>1.6764176888204321</v>
      </c>
      <c r="F50" s="216">
        <f>'1 Utsläpp'!F53/'7 Syss'!F52</f>
        <v>1.6665816071981767</v>
      </c>
      <c r="G50" s="216">
        <f>'1 Utsläpp'!G53/'7 Syss'!G52</f>
        <v>1.7840050161891767</v>
      </c>
      <c r="H50" s="216">
        <f>'1 Utsläpp'!H53/'7 Syss'!H52</f>
        <v>1.5286426638345165</v>
      </c>
      <c r="I50" s="216">
        <f>'1 Utsläpp'!I53/'7 Syss'!I52</f>
        <v>1.6195425486777069</v>
      </c>
      <c r="J50" s="216">
        <f>'1 Utsläpp'!J53/'7 Syss'!J52</f>
        <v>1.6619831863758765</v>
      </c>
      <c r="K50" s="216">
        <f>'1 Utsläpp'!K53/'7 Syss'!K52</f>
        <v>1.7464161683633499</v>
      </c>
      <c r="L50" s="216">
        <f>'1 Utsläpp'!L53/'7 Syss'!L52</f>
        <v>1.5863579781643842</v>
      </c>
      <c r="M50" s="216">
        <f>'1 Utsläpp'!M53/'7 Syss'!M52</f>
        <v>1.63592780888804</v>
      </c>
      <c r="N50" s="216">
        <f>'1 Utsläpp'!N53/'7 Syss'!N52</f>
        <v>1.6860132945034849</v>
      </c>
      <c r="O50" s="216">
        <f>'1 Utsläpp'!O53/'7 Syss'!O52</f>
        <v>1.8748328422660816</v>
      </c>
      <c r="P50" s="216">
        <f>'1 Utsläpp'!P53/'7 Syss'!P52</f>
        <v>1.5206256352610381</v>
      </c>
      <c r="Q50" s="216">
        <f>'1 Utsläpp'!Q53/'7 Syss'!Q52</f>
        <v>1.6801608348960462</v>
      </c>
      <c r="R50" s="216">
        <f>'1 Utsläpp'!R53/'7 Syss'!R52</f>
        <v>1.6722449942349951</v>
      </c>
      <c r="S50" s="216">
        <f>'1 Utsläpp'!S53/'7 Syss'!S52</f>
        <v>1.6794571885500553</v>
      </c>
      <c r="T50" s="216">
        <f>'1 Utsläpp'!T53/'7 Syss'!T52</f>
        <v>1.5211794155983196</v>
      </c>
      <c r="U50" s="216">
        <f>'1 Utsläpp'!U53/'7 Syss'!U52</f>
        <v>1.5128493812164348</v>
      </c>
      <c r="V50" s="216">
        <f>'1 Utsläpp'!V53/'7 Syss'!V52</f>
        <v>1.5669032250726251</v>
      </c>
      <c r="W50" s="216">
        <f>'1 Utsläpp'!W53/'7 Syss'!W52</f>
        <v>1.6852987292455195</v>
      </c>
      <c r="X50" s="216">
        <f>'1 Utsläpp'!X53/'7 Syss'!X52</f>
        <v>1.5479560026187933</v>
      </c>
      <c r="Y50" s="216">
        <f>'1 Utsläpp'!Y53/'7 Syss'!Y52</f>
        <v>1.5256496395788974</v>
      </c>
      <c r="Z50" s="216">
        <f>'1 Utsläpp'!Z53/'7 Syss'!Z52</f>
        <v>1.5431803760085416</v>
      </c>
      <c r="AA50" s="216">
        <f>'1 Utsläpp'!AA53/'7 Syss'!AA52</f>
        <v>1.5598627170305472</v>
      </c>
      <c r="AB50" s="216">
        <f>'1 Utsläpp'!AB53/'7 Syss'!AB52</f>
        <v>1.4600380095340963</v>
      </c>
      <c r="AC50" s="216">
        <f>'1 Utsläpp'!AC53/'7 Syss'!AC52</f>
        <v>1.4334715686275274</v>
      </c>
      <c r="AD50" s="216">
        <f>'1 Utsläpp'!AD53/'7 Syss'!AD52</f>
        <v>1.4768169657701897</v>
      </c>
      <c r="AE50" s="216">
        <f>'1 Utsläpp'!AE53/'7 Syss'!AE52</f>
        <v>1.5051997641251891</v>
      </c>
      <c r="AF50" s="216">
        <f>'1 Utsläpp'!AF53/'7 Syss'!AF52</f>
        <v>1.4481258472641505</v>
      </c>
      <c r="AG50" s="216">
        <f>'1 Utsläpp'!AG53/'7 Syss'!AG52</f>
        <v>1.4822606611758431</v>
      </c>
      <c r="AH50" s="216">
        <f>'1 Utsläpp'!AH53/'7 Syss'!AH52</f>
        <v>1.473544852588756</v>
      </c>
      <c r="AI50" s="216">
        <f>'1 Utsläpp'!AI53/'7 Syss'!AI52</f>
        <v>1.5049765283249348</v>
      </c>
      <c r="AJ50" s="216">
        <f>'1 Utsläpp'!AJ53/'7 Syss'!AJ52</f>
        <v>1.4182991197304551</v>
      </c>
      <c r="AK50" s="216">
        <f>'1 Utsläpp'!AK53/'7 Syss'!AK52</f>
        <v>1.4463103119276177</v>
      </c>
      <c r="AL50" s="216">
        <f>'1 Utsläpp'!AL53/'7 Syss'!AL52</f>
        <v>1.46859270764697</v>
      </c>
      <c r="AM50" s="216">
        <f>'1 Utsläpp'!AM53/'7 Syss'!AM52</f>
        <v>1.5182142413619282</v>
      </c>
      <c r="AN50" s="216">
        <f>'1 Utsläpp'!AN53/'7 Syss'!AN52</f>
        <v>1.2598601121571529</v>
      </c>
      <c r="AO50" s="216">
        <f>'1 Utsläpp'!AO53/'7 Syss'!AO52</f>
        <v>1.3403239428729439</v>
      </c>
      <c r="AP50" s="216">
        <f>'1 Utsläpp'!AP53/'7 Syss'!AP52</f>
        <v>1.3110655538853504</v>
      </c>
      <c r="AQ50" s="216">
        <f>'1 Utsläpp'!AQ53/'7 Syss'!AQ52</f>
        <v>1.3050309825032347</v>
      </c>
      <c r="AR50" s="216">
        <f>'1 Utsläpp'!AR53/'7 Syss'!AR52</f>
        <v>1.1833577990806325</v>
      </c>
      <c r="AS50" s="216">
        <f>'1 Utsläpp'!AS53/'7 Syss'!AS52</f>
        <v>1.2773905223941395</v>
      </c>
      <c r="AT50" s="216">
        <f>'1 Utsläpp'!AT53/'7 Syss'!AT52</f>
        <v>1.2805924728666176</v>
      </c>
      <c r="AU50" s="216">
        <f>'1 Utsläpp'!AU53/'7 Syss'!AU52</f>
        <v>1.2321738602727885</v>
      </c>
      <c r="AV50" s="216">
        <f>'1 Utsläpp'!AV53/'7 Syss'!AV52</f>
        <v>1.2190639586212593</v>
      </c>
      <c r="AW50" s="216">
        <f>'1 Utsläpp'!AW53/'7 Syss'!AW52</f>
        <v>1.3285669781301612</v>
      </c>
      <c r="AX50" s="216">
        <f>'1 Utsläpp'!AX53/'7 Syss'!AX52</f>
        <v>1.3322968326832298</v>
      </c>
      <c r="AY50" s="216">
        <f>'1 Utsläpp'!AY53/'7 Syss'!AY52</f>
        <v>1.2825244170405472</v>
      </c>
      <c r="AZ50" s="216">
        <f>'1 Utsläpp'!AZ53/'7 Syss'!AZ52</f>
        <v>1.2780312554154347</v>
      </c>
      <c r="BA50" s="216">
        <f>'1 Utsläpp'!BA53/'7 Syss'!BA52</f>
        <v>1.2490490252218875</v>
      </c>
      <c r="BB50" s="216">
        <f>'1 Utsläpp'!BB53/'7 Syss'!BB52</f>
        <v>1.3067949620490369</v>
      </c>
      <c r="BC50" s="216">
        <f>'1 Utsläpp'!BC53/'7 Syss'!BC52</f>
        <v>1.330486196493422</v>
      </c>
      <c r="BD50" s="216">
        <f>'1 Utsläpp'!BD53/'7 Syss'!BD52</f>
        <v>1.2543248907589537</v>
      </c>
      <c r="BE50" s="216">
        <f>'1 Utsläpp'!BE53/'7 Syss'!BE52</f>
        <v>1.3984816451673954</v>
      </c>
      <c r="BF50" s="216">
        <f>'1 Utsläpp'!BF53/'7 Syss'!BF52</f>
        <v>1.3366973988946953</v>
      </c>
      <c r="BG50" s="216">
        <f>'1 Utsläpp'!BG53/'7 Syss'!BG52</f>
        <v>1.2770157714319315</v>
      </c>
      <c r="BH50" s="216">
        <f>'1 Utsläpp'!BH53/'7 Syss'!BH52</f>
        <v>1.1702077980603056</v>
      </c>
      <c r="BI50" s="216">
        <f>'1 Utsläpp'!BI53/'7 Syss'!BI52</f>
        <v>1.1468892689812209</v>
      </c>
      <c r="BJ50" s="216">
        <f>'1 Utsläpp'!BJ53/'7 Syss'!BJ52</f>
        <v>1.1269524661811816</v>
      </c>
      <c r="BK50" s="216">
        <f>'1 Utsläpp'!BK53/'7 Syss'!BK52</f>
        <v>1.1428725188070845</v>
      </c>
      <c r="BL50" s="216">
        <f>'1 Utsläpp'!BL53/'7 Syss'!BL52</f>
        <v>1.0939042843652611</v>
      </c>
      <c r="BM50" s="216">
        <f>'1 Utsläpp'!BM53/'7 Syss'!BM52</f>
        <v>1.1253349764528684</v>
      </c>
      <c r="BN50" s="216">
        <f>'1 Utsläpp'!BN53/'7 Syss'!BN52</f>
        <v>1.1016696150960503</v>
      </c>
      <c r="BO50" s="216">
        <f>'1 Utsläpp'!BO53/'7 Syss'!BO52</f>
        <v>1.1337178091571243</v>
      </c>
      <c r="BP50" s="216">
        <f>'1 Utsläpp'!BP53/'7 Syss'!BP52</f>
        <v>1.5068025229401889</v>
      </c>
      <c r="BQ50" s="216">
        <f>'1 Utsläpp'!BQ53/'7 Syss'!BQ52</f>
        <v>1.5673969581127829</v>
      </c>
      <c r="BR50" s="216">
        <f>'1 Utsläpp'!BR53/'7 Syss'!BR52</f>
        <v>1.5602557362296157</v>
      </c>
    </row>
    <row r="51" spans="2:70" x14ac:dyDescent="0.2">
      <c r="B51" s="73" t="s">
        <v>127</v>
      </c>
      <c r="C51" s="73" t="s">
        <v>199</v>
      </c>
      <c r="D51" s="216">
        <f>'1 Utsläpp'!D54/'7 Syss'!D53</f>
        <v>11.621825947546791</v>
      </c>
      <c r="E51" s="216">
        <f>'1 Utsläpp'!E54/'7 Syss'!E53</f>
        <v>11.619523884627188</v>
      </c>
      <c r="F51" s="216">
        <f>'1 Utsläpp'!F54/'7 Syss'!F53</f>
        <v>10.659892004043707</v>
      </c>
      <c r="G51" s="216">
        <f>'1 Utsläpp'!G54/'7 Syss'!G53</f>
        <v>11.730267534690784</v>
      </c>
      <c r="H51" s="216">
        <f>'1 Utsläpp'!H54/'7 Syss'!H53</f>
        <v>10.649343393326099</v>
      </c>
      <c r="I51" s="216">
        <f>'1 Utsläpp'!I54/'7 Syss'!I53</f>
        <v>10.741186733075205</v>
      </c>
      <c r="J51" s="216">
        <f>'1 Utsläpp'!J54/'7 Syss'!J53</f>
        <v>10.002655585958946</v>
      </c>
      <c r="K51" s="216">
        <f>'1 Utsläpp'!K54/'7 Syss'!K53</f>
        <v>10.767399350887423</v>
      </c>
      <c r="L51" s="216">
        <f>'1 Utsläpp'!L54/'7 Syss'!L53</f>
        <v>11.15139557245681</v>
      </c>
      <c r="M51" s="216">
        <f>'1 Utsläpp'!M54/'7 Syss'!M53</f>
        <v>10.35321242633302</v>
      </c>
      <c r="N51" s="216">
        <f>'1 Utsläpp'!N54/'7 Syss'!N53</f>
        <v>10.055264140442683</v>
      </c>
      <c r="O51" s="216">
        <f>'1 Utsläpp'!O54/'7 Syss'!O53</f>
        <v>10.825951608858899</v>
      </c>
      <c r="P51" s="216">
        <f>'1 Utsläpp'!P54/'7 Syss'!P53</f>
        <v>9.5831948829877458</v>
      </c>
      <c r="Q51" s="216">
        <f>'1 Utsläpp'!Q54/'7 Syss'!Q53</f>
        <v>9.3310608920938733</v>
      </c>
      <c r="R51" s="216">
        <f>'1 Utsläpp'!R54/'7 Syss'!R53</f>
        <v>8.7976331048146559</v>
      </c>
      <c r="S51" s="216">
        <f>'1 Utsläpp'!S54/'7 Syss'!S53</f>
        <v>8.6922758007543024</v>
      </c>
      <c r="T51" s="216">
        <f>'1 Utsläpp'!T54/'7 Syss'!T53</f>
        <v>7.9699820982279936</v>
      </c>
      <c r="U51" s="216">
        <f>'1 Utsläpp'!U54/'7 Syss'!U53</f>
        <v>7.9581098439447482</v>
      </c>
      <c r="V51" s="216">
        <f>'1 Utsläpp'!V54/'7 Syss'!V53</f>
        <v>7.8381204149879782</v>
      </c>
      <c r="W51" s="216">
        <f>'1 Utsläpp'!W54/'7 Syss'!W53</f>
        <v>8.3871262028581235</v>
      </c>
      <c r="X51" s="216">
        <f>'1 Utsläpp'!X54/'7 Syss'!X53</f>
        <v>8.4428987349586091</v>
      </c>
      <c r="Y51" s="216">
        <f>'1 Utsläpp'!Y54/'7 Syss'!Y53</f>
        <v>8.8494299920537198</v>
      </c>
      <c r="Z51" s="216">
        <f>'1 Utsläpp'!Z54/'7 Syss'!Z53</f>
        <v>7.7641356903733936</v>
      </c>
      <c r="AA51" s="216">
        <f>'1 Utsläpp'!AA54/'7 Syss'!AA53</f>
        <v>8.0065921067015555</v>
      </c>
      <c r="AB51" s="216">
        <f>'1 Utsläpp'!AB54/'7 Syss'!AB53</f>
        <v>7.8491563736672534</v>
      </c>
      <c r="AC51" s="216">
        <f>'1 Utsläpp'!AC54/'7 Syss'!AC53</f>
        <v>8.5355809171152295</v>
      </c>
      <c r="AD51" s="216">
        <f>'1 Utsläpp'!AD54/'7 Syss'!AD53</f>
        <v>8.9167577712177746</v>
      </c>
      <c r="AE51" s="216">
        <f>'1 Utsläpp'!AE54/'7 Syss'!AE53</f>
        <v>8.3821020869183407</v>
      </c>
      <c r="AF51" s="216">
        <f>'1 Utsläpp'!AF54/'7 Syss'!AF53</f>
        <v>9.4636236501020949</v>
      </c>
      <c r="AG51" s="216">
        <f>'1 Utsläpp'!AG54/'7 Syss'!AG53</f>
        <v>8.9449696347379373</v>
      </c>
      <c r="AH51" s="216">
        <f>'1 Utsläpp'!AH54/'7 Syss'!AH53</f>
        <v>9.0893465226347185</v>
      </c>
      <c r="AI51" s="216">
        <f>'1 Utsläpp'!AI54/'7 Syss'!AI53</f>
        <v>9.0093901157819083</v>
      </c>
      <c r="AJ51" s="216">
        <f>'1 Utsläpp'!AJ54/'7 Syss'!AJ53</f>
        <v>9.5301836238907676</v>
      </c>
      <c r="AK51" s="216">
        <f>'1 Utsläpp'!AK54/'7 Syss'!AK53</f>
        <v>9.1750747266013768</v>
      </c>
      <c r="AL51" s="216">
        <f>'1 Utsläpp'!AL54/'7 Syss'!AL53</f>
        <v>10.27404399688089</v>
      </c>
      <c r="AM51" s="216">
        <f>'1 Utsläpp'!AM54/'7 Syss'!AM53</f>
        <v>10.118792494837315</v>
      </c>
      <c r="AN51" s="216">
        <f>'1 Utsläpp'!AN54/'7 Syss'!AN53</f>
        <v>8.7816762312427947</v>
      </c>
      <c r="AO51" s="216">
        <f>'1 Utsläpp'!AO54/'7 Syss'!AO53</f>
        <v>8.8151523945431531</v>
      </c>
      <c r="AP51" s="216">
        <f>'1 Utsläpp'!AP54/'7 Syss'!AP53</f>
        <v>9.1035186097302709</v>
      </c>
      <c r="AQ51" s="216">
        <f>'1 Utsläpp'!AQ54/'7 Syss'!AQ53</f>
        <v>9.0396683923429126</v>
      </c>
      <c r="AR51" s="216">
        <f>'1 Utsläpp'!AR54/'7 Syss'!AR53</f>
        <v>8.0902345928209325</v>
      </c>
      <c r="AS51" s="216">
        <f>'1 Utsläpp'!AS54/'7 Syss'!AS53</f>
        <v>8.6652016010144202</v>
      </c>
      <c r="AT51" s="216">
        <f>'1 Utsläpp'!AT54/'7 Syss'!AT53</f>
        <v>9.0142012006823542</v>
      </c>
      <c r="AU51" s="216">
        <f>'1 Utsläpp'!AU54/'7 Syss'!AU53</f>
        <v>8.6014381455671707</v>
      </c>
      <c r="AV51" s="216">
        <f>'1 Utsläpp'!AV54/'7 Syss'!AV53</f>
        <v>7.8447511218987405</v>
      </c>
      <c r="AW51" s="216">
        <f>'1 Utsläpp'!AW54/'7 Syss'!AW53</f>
        <v>8.448775027002057</v>
      </c>
      <c r="AX51" s="216">
        <f>'1 Utsläpp'!AX54/'7 Syss'!AX53</f>
        <v>8.7698086749749393</v>
      </c>
      <c r="AY51" s="216">
        <f>'1 Utsläpp'!AY54/'7 Syss'!AY53</f>
        <v>8.2599712425160448</v>
      </c>
      <c r="AZ51" s="216">
        <f>'1 Utsläpp'!AZ54/'7 Syss'!AZ53</f>
        <v>7.5133301739669891</v>
      </c>
      <c r="BA51" s="216">
        <f>'1 Utsläpp'!BA54/'7 Syss'!BA53</f>
        <v>5.5624945593875053</v>
      </c>
      <c r="BB51" s="216">
        <f>'1 Utsläpp'!BB54/'7 Syss'!BB53</f>
        <v>6.243980657820452</v>
      </c>
      <c r="BC51" s="216">
        <f>'1 Utsläpp'!BC54/'7 Syss'!BC53</f>
        <v>6.1281883060335938</v>
      </c>
      <c r="BD51" s="216">
        <f>'1 Utsläpp'!BD54/'7 Syss'!BD53</f>
        <v>6.1972858717997372</v>
      </c>
      <c r="BE51" s="216">
        <f>'1 Utsläpp'!BE54/'7 Syss'!BE53</f>
        <v>6.7984609992371112</v>
      </c>
      <c r="BF51" s="216">
        <f>'1 Utsläpp'!BF54/'7 Syss'!BF53</f>
        <v>6.7066646483823646</v>
      </c>
      <c r="BG51" s="216">
        <f>'1 Utsläpp'!BG54/'7 Syss'!BG53</f>
        <v>7.0403231498428331</v>
      </c>
      <c r="BH51" s="216">
        <f>'1 Utsläpp'!BH54/'7 Syss'!BH53</f>
        <v>6.6690381628595441</v>
      </c>
      <c r="BI51" s="216">
        <f>'1 Utsläpp'!BI54/'7 Syss'!BI53</f>
        <v>7.0541429138969782</v>
      </c>
      <c r="BJ51" s="216">
        <f>'1 Utsläpp'!BJ54/'7 Syss'!BJ53</f>
        <v>7.3815616962906008</v>
      </c>
      <c r="BK51" s="216">
        <f>'1 Utsläpp'!BK54/'7 Syss'!BK53</f>
        <v>8.0941685938380914</v>
      </c>
      <c r="BL51" s="216">
        <f>'1 Utsläpp'!BL54/'7 Syss'!BL53</f>
        <v>6.8691168360110693</v>
      </c>
      <c r="BM51" s="216">
        <f>'1 Utsläpp'!BM54/'7 Syss'!BM53</f>
        <v>6.8343684791214256</v>
      </c>
      <c r="BN51" s="216">
        <f>'1 Utsläpp'!BN54/'7 Syss'!BN53</f>
        <v>7.0856673997056872</v>
      </c>
      <c r="BO51" s="216">
        <f>'1 Utsläpp'!BO54/'7 Syss'!BO53</f>
        <v>7.4066214948425326</v>
      </c>
      <c r="BP51" s="216">
        <f>'1 Utsläpp'!BP54/'7 Syss'!BP53</f>
        <v>7.6717576106547982</v>
      </c>
      <c r="BQ51" s="216">
        <f>'1 Utsläpp'!BQ54/'7 Syss'!BQ53</f>
        <v>7.7385522951190309</v>
      </c>
      <c r="BR51" s="216">
        <f>'1 Utsläpp'!BR54/'7 Syss'!BR53</f>
        <v>7.7014268272984676</v>
      </c>
    </row>
    <row r="52" spans="2:70" x14ac:dyDescent="0.2">
      <c r="B52" s="73" t="s">
        <v>128</v>
      </c>
      <c r="C52" s="73" t="s">
        <v>29</v>
      </c>
      <c r="D52" s="216">
        <f>'1 Utsläpp'!D55/'7 Syss'!D54</f>
        <v>0.58811643973476113</v>
      </c>
      <c r="E52" s="216">
        <f>'1 Utsläpp'!E55/'7 Syss'!E54</f>
        <v>0.6010831556262346</v>
      </c>
      <c r="F52" s="216">
        <f>'1 Utsläpp'!F55/'7 Syss'!F54</f>
        <v>0.58250443300843779</v>
      </c>
      <c r="G52" s="216">
        <f>'1 Utsläpp'!G55/'7 Syss'!G54</f>
        <v>0.59100471713747793</v>
      </c>
      <c r="H52" s="216">
        <f>'1 Utsläpp'!H55/'7 Syss'!H54</f>
        <v>0.54286159198974748</v>
      </c>
      <c r="I52" s="216">
        <f>'1 Utsläpp'!I55/'7 Syss'!I54</f>
        <v>0.56510172278571691</v>
      </c>
      <c r="J52" s="216">
        <f>'1 Utsläpp'!J55/'7 Syss'!J54</f>
        <v>0.56049401987076031</v>
      </c>
      <c r="K52" s="216">
        <f>'1 Utsläpp'!K55/'7 Syss'!K54</f>
        <v>0.5744413810748672</v>
      </c>
      <c r="L52" s="216">
        <f>'1 Utsläpp'!L55/'7 Syss'!L54</f>
        <v>0.57817160865228578</v>
      </c>
      <c r="M52" s="216">
        <f>'1 Utsläpp'!M55/'7 Syss'!M54</f>
        <v>0.57151895352079318</v>
      </c>
      <c r="N52" s="216">
        <f>'1 Utsläpp'!N55/'7 Syss'!N54</f>
        <v>0.55934645276404349</v>
      </c>
      <c r="O52" s="216">
        <f>'1 Utsläpp'!O55/'7 Syss'!O54</f>
        <v>0.5942645592300263</v>
      </c>
      <c r="P52" s="216">
        <f>'1 Utsläpp'!P55/'7 Syss'!P54</f>
        <v>0.5652272112400849</v>
      </c>
      <c r="Q52" s="216">
        <f>'1 Utsläpp'!Q55/'7 Syss'!Q54</f>
        <v>0.56753353400346773</v>
      </c>
      <c r="R52" s="216">
        <f>'1 Utsläpp'!R55/'7 Syss'!R54</f>
        <v>0.54766282508971409</v>
      </c>
      <c r="S52" s="216">
        <f>'1 Utsläpp'!S55/'7 Syss'!S54</f>
        <v>0.55344190527165982</v>
      </c>
      <c r="T52" s="216">
        <f>'1 Utsläpp'!T55/'7 Syss'!T54</f>
        <v>0.51151290977534247</v>
      </c>
      <c r="U52" s="216">
        <f>'1 Utsläpp'!U55/'7 Syss'!U54</f>
        <v>0.50518724451409247</v>
      </c>
      <c r="V52" s="216">
        <f>'1 Utsläpp'!V55/'7 Syss'!V54</f>
        <v>0.49319284034216282</v>
      </c>
      <c r="W52" s="216">
        <f>'1 Utsläpp'!W55/'7 Syss'!W54</f>
        <v>0.51183879340314187</v>
      </c>
      <c r="X52" s="216">
        <f>'1 Utsläpp'!X55/'7 Syss'!X54</f>
        <v>0.48945068116459373</v>
      </c>
      <c r="Y52" s="216">
        <f>'1 Utsläpp'!Y55/'7 Syss'!Y54</f>
        <v>0.49706910344175814</v>
      </c>
      <c r="Z52" s="216">
        <f>'1 Utsläpp'!Z55/'7 Syss'!Z54</f>
        <v>0.48474143637893025</v>
      </c>
      <c r="AA52" s="216">
        <f>'1 Utsläpp'!AA55/'7 Syss'!AA54</f>
        <v>0.48390194673875109</v>
      </c>
      <c r="AB52" s="216">
        <f>'1 Utsläpp'!AB55/'7 Syss'!AB54</f>
        <v>0.44786238555748009</v>
      </c>
      <c r="AC52" s="216">
        <f>'1 Utsläpp'!AC55/'7 Syss'!AC54</f>
        <v>0.4563058626473514</v>
      </c>
      <c r="AD52" s="216">
        <f>'1 Utsläpp'!AD55/'7 Syss'!AD54</f>
        <v>0.44377539281416228</v>
      </c>
      <c r="AE52" s="216">
        <f>'1 Utsläpp'!AE55/'7 Syss'!AE54</f>
        <v>0.45206196611578786</v>
      </c>
      <c r="AF52" s="216">
        <f>'1 Utsläpp'!AF55/'7 Syss'!AF54</f>
        <v>0.43967892829611444</v>
      </c>
      <c r="AG52" s="216">
        <f>'1 Utsläpp'!AG55/'7 Syss'!AG54</f>
        <v>0.44861473959667481</v>
      </c>
      <c r="AH52" s="216">
        <f>'1 Utsläpp'!AH55/'7 Syss'!AH54</f>
        <v>0.43093411808524407</v>
      </c>
      <c r="AI52" s="216">
        <f>'1 Utsläpp'!AI55/'7 Syss'!AI54</f>
        <v>0.44117674646119354</v>
      </c>
      <c r="AJ52" s="216">
        <f>'1 Utsläpp'!AJ55/'7 Syss'!AJ54</f>
        <v>0.4030062642581011</v>
      </c>
      <c r="AK52" s="216">
        <f>'1 Utsläpp'!AK55/'7 Syss'!AK54</f>
        <v>0.41571608643919433</v>
      </c>
      <c r="AL52" s="216">
        <f>'1 Utsläpp'!AL55/'7 Syss'!AL54</f>
        <v>0.41399747482884292</v>
      </c>
      <c r="AM52" s="216">
        <f>'1 Utsläpp'!AM55/'7 Syss'!AM54</f>
        <v>0.42754420551485123</v>
      </c>
      <c r="AN52" s="216">
        <f>'1 Utsläpp'!AN55/'7 Syss'!AN54</f>
        <v>0.39180681818447466</v>
      </c>
      <c r="AO52" s="216">
        <f>'1 Utsläpp'!AO55/'7 Syss'!AO54</f>
        <v>0.40536347606788631</v>
      </c>
      <c r="AP52" s="216">
        <f>'1 Utsläpp'!AP55/'7 Syss'!AP54</f>
        <v>0.39732692868385056</v>
      </c>
      <c r="AQ52" s="216">
        <f>'1 Utsläpp'!AQ55/'7 Syss'!AQ54</f>
        <v>0.3974103209149013</v>
      </c>
      <c r="AR52" s="216">
        <f>'1 Utsläpp'!AR55/'7 Syss'!AR54</f>
        <v>0.37082719815200504</v>
      </c>
      <c r="AS52" s="216">
        <f>'1 Utsläpp'!AS55/'7 Syss'!AS54</f>
        <v>0.39287639842942718</v>
      </c>
      <c r="AT52" s="216">
        <f>'1 Utsläpp'!AT55/'7 Syss'!AT54</f>
        <v>0.39106536358578192</v>
      </c>
      <c r="AU52" s="216">
        <f>'1 Utsläpp'!AU55/'7 Syss'!AU54</f>
        <v>0.38497979830459778</v>
      </c>
      <c r="AV52" s="216">
        <f>'1 Utsläpp'!AV55/'7 Syss'!AV54</f>
        <v>0.36860304431535151</v>
      </c>
      <c r="AW52" s="216">
        <f>'1 Utsläpp'!AW55/'7 Syss'!AW54</f>
        <v>0.39187456686267852</v>
      </c>
      <c r="AX52" s="216">
        <f>'1 Utsläpp'!AX55/'7 Syss'!AX54</f>
        <v>0.38971593278858546</v>
      </c>
      <c r="AY52" s="216">
        <f>'1 Utsläpp'!AY55/'7 Syss'!AY54</f>
        <v>0.38371119198671222</v>
      </c>
      <c r="AZ52" s="216">
        <f>'1 Utsläpp'!AZ55/'7 Syss'!AZ54</f>
        <v>0.35452174086456523</v>
      </c>
      <c r="BA52" s="216">
        <f>'1 Utsläpp'!BA55/'7 Syss'!BA54</f>
        <v>0.35274727775456172</v>
      </c>
      <c r="BB52" s="216">
        <f>'1 Utsläpp'!BB55/'7 Syss'!BB54</f>
        <v>0.36998994625998838</v>
      </c>
      <c r="BC52" s="216">
        <f>'1 Utsläpp'!BC55/'7 Syss'!BC54</f>
        <v>0.3675678509696082</v>
      </c>
      <c r="BD52" s="216">
        <f>'1 Utsläpp'!BD55/'7 Syss'!BD54</f>
        <v>0.33989173360211877</v>
      </c>
      <c r="BE52" s="216">
        <f>'1 Utsläpp'!BE55/'7 Syss'!BE54</f>
        <v>0.36504945737227606</v>
      </c>
      <c r="BF52" s="216">
        <f>'1 Utsläpp'!BF55/'7 Syss'!BF54</f>
        <v>0.35173637174483985</v>
      </c>
      <c r="BG52" s="216">
        <f>'1 Utsläpp'!BG55/'7 Syss'!BG54</f>
        <v>0.3359440059824827</v>
      </c>
      <c r="BH52" s="216">
        <f>'1 Utsläpp'!BH55/'7 Syss'!BH54</f>
        <v>0.31796219706775208</v>
      </c>
      <c r="BI52" s="216">
        <f>'1 Utsläpp'!BI55/'7 Syss'!BI54</f>
        <v>0.3106024209672687</v>
      </c>
      <c r="BJ52" s="216">
        <f>'1 Utsläpp'!BJ55/'7 Syss'!BJ54</f>
        <v>0.30381235899846071</v>
      </c>
      <c r="BK52" s="216">
        <f>'1 Utsläpp'!BK55/'7 Syss'!BK54</f>
        <v>0.30979242006420071</v>
      </c>
      <c r="BL52" s="216">
        <f>'1 Utsläpp'!BL55/'7 Syss'!BL54</f>
        <v>0.30262595365522338</v>
      </c>
      <c r="BM52" s="216">
        <f>'1 Utsläpp'!BM55/'7 Syss'!BM54</f>
        <v>0.30442219288652239</v>
      </c>
      <c r="BN52" s="216">
        <f>'1 Utsläpp'!BN55/'7 Syss'!BN54</f>
        <v>0.29365114718764868</v>
      </c>
      <c r="BO52" s="216">
        <f>'1 Utsläpp'!BO55/'7 Syss'!BO54</f>
        <v>0.30011194416226994</v>
      </c>
      <c r="BP52" s="216">
        <f>'1 Utsläpp'!BP55/'7 Syss'!BP54</f>
        <v>0.36017357835003916</v>
      </c>
      <c r="BQ52" s="216">
        <f>'1 Utsläpp'!BQ55/'7 Syss'!BQ54</f>
        <v>0.36298524097362989</v>
      </c>
      <c r="BR52" s="216">
        <f>'1 Utsläpp'!BR55/'7 Syss'!BR54</f>
        <v>0.35900864435686347</v>
      </c>
    </row>
    <row r="53" spans="2:70" x14ac:dyDescent="0.2">
      <c r="B53" s="113" t="s">
        <v>129</v>
      </c>
      <c r="C53" s="113" t="s">
        <v>26</v>
      </c>
      <c r="D53" s="313">
        <f>'1 Utsläpp'!D56/'7 Syss'!D55</f>
        <v>0.11196905094006819</v>
      </c>
      <c r="E53" s="313">
        <f>'1 Utsläpp'!E56/'7 Syss'!E55</f>
        <v>0.10499516003689355</v>
      </c>
      <c r="F53" s="313">
        <f>'1 Utsläpp'!F56/'7 Syss'!F55</f>
        <v>0.10150165154863233</v>
      </c>
      <c r="G53" s="313">
        <f>'1 Utsläpp'!G56/'7 Syss'!G55</f>
        <v>0.11614269131190436</v>
      </c>
      <c r="H53" s="313">
        <f>'1 Utsläpp'!H56/'7 Syss'!H55</f>
        <v>0.11108677324480074</v>
      </c>
      <c r="I53" s="313">
        <f>'1 Utsläpp'!I56/'7 Syss'!I55</f>
        <v>9.823452708290098E-2</v>
      </c>
      <c r="J53" s="313">
        <f>'1 Utsläpp'!J56/'7 Syss'!J55</f>
        <v>9.8001506506515887E-2</v>
      </c>
      <c r="K53" s="313">
        <f>'1 Utsläpp'!K56/'7 Syss'!K55</f>
        <v>0.1127606201025018</v>
      </c>
      <c r="L53" s="313">
        <f>'1 Utsläpp'!L56/'7 Syss'!L55</f>
        <v>0.12220656557709421</v>
      </c>
      <c r="M53" s="313">
        <f>'1 Utsläpp'!M56/'7 Syss'!M55</f>
        <v>9.6220342191032454E-2</v>
      </c>
      <c r="N53" s="313">
        <f>'1 Utsläpp'!N56/'7 Syss'!N55</f>
        <v>9.4764750617944621E-2</v>
      </c>
      <c r="O53" s="313">
        <f>'1 Utsläpp'!O56/'7 Syss'!O55</f>
        <v>0.12283847127195471</v>
      </c>
      <c r="P53" s="313">
        <f>'1 Utsläpp'!P56/'7 Syss'!P55</f>
        <v>0.10682759070937191</v>
      </c>
      <c r="Q53" s="313">
        <f>'1 Utsläpp'!Q56/'7 Syss'!Q55</f>
        <v>9.0413722406283703E-2</v>
      </c>
      <c r="R53" s="313">
        <f>'1 Utsläpp'!R56/'7 Syss'!R55</f>
        <v>9.0763244406379895E-2</v>
      </c>
      <c r="S53" s="313">
        <f>'1 Utsläpp'!S56/'7 Syss'!S55</f>
        <v>9.9076065946507558E-2</v>
      </c>
      <c r="T53" s="313">
        <f>'1 Utsläpp'!T56/'7 Syss'!T55</f>
        <v>0.1012896635819573</v>
      </c>
      <c r="U53" s="313">
        <f>'1 Utsläpp'!U56/'7 Syss'!U55</f>
        <v>9.0979985039865985E-2</v>
      </c>
      <c r="V53" s="313">
        <f>'1 Utsläpp'!V56/'7 Syss'!V55</f>
        <v>9.3484934600094577E-2</v>
      </c>
      <c r="W53" s="313">
        <f>'1 Utsläpp'!W56/'7 Syss'!W55</f>
        <v>0.10557897237429886</v>
      </c>
      <c r="X53" s="313">
        <f>'1 Utsläpp'!X56/'7 Syss'!X55</f>
        <v>8.9909596626943922E-2</v>
      </c>
      <c r="Y53" s="313">
        <f>'1 Utsläpp'!Y56/'7 Syss'!Y55</f>
        <v>8.2715174292869259E-2</v>
      </c>
      <c r="Z53" s="313">
        <f>'1 Utsläpp'!Z56/'7 Syss'!Z55</f>
        <v>8.1471361396801917E-2</v>
      </c>
      <c r="AA53" s="313">
        <f>'1 Utsläpp'!AA56/'7 Syss'!AA55</f>
        <v>8.4207493094146962E-2</v>
      </c>
      <c r="AB53" s="313">
        <f>'1 Utsläpp'!AB56/'7 Syss'!AB55</f>
        <v>8.2049505538497006E-2</v>
      </c>
      <c r="AC53" s="313">
        <f>'1 Utsläpp'!AC56/'7 Syss'!AC55</f>
        <v>7.5551291063924886E-2</v>
      </c>
      <c r="AD53" s="313">
        <f>'1 Utsläpp'!AD56/'7 Syss'!AD55</f>
        <v>7.6733638284810779E-2</v>
      </c>
      <c r="AE53" s="313">
        <f>'1 Utsläpp'!AE56/'7 Syss'!AE55</f>
        <v>7.8490830814155782E-2</v>
      </c>
      <c r="AF53" s="313">
        <f>'1 Utsläpp'!AF56/'7 Syss'!AF55</f>
        <v>7.5341323155226445E-2</v>
      </c>
      <c r="AG53" s="313">
        <f>'1 Utsläpp'!AG56/'7 Syss'!AG55</f>
        <v>7.4921602865163583E-2</v>
      </c>
      <c r="AH53" s="313">
        <f>'1 Utsläpp'!AH56/'7 Syss'!AH55</f>
        <v>7.4803546296278833E-2</v>
      </c>
      <c r="AI53" s="313">
        <f>'1 Utsläpp'!AI56/'7 Syss'!AI55</f>
        <v>7.665368825150147E-2</v>
      </c>
      <c r="AJ53" s="313">
        <f>'1 Utsläpp'!AJ56/'7 Syss'!AJ55</f>
        <v>7.335406630826441E-2</v>
      </c>
      <c r="AK53" s="313">
        <f>'1 Utsläpp'!AK56/'7 Syss'!AK55</f>
        <v>7.0268833001798675E-2</v>
      </c>
      <c r="AL53" s="313">
        <f>'1 Utsläpp'!AL56/'7 Syss'!AL55</f>
        <v>6.9629799013093838E-2</v>
      </c>
      <c r="AM53" s="313">
        <f>'1 Utsläpp'!AM56/'7 Syss'!AM55</f>
        <v>7.382588972446491E-2</v>
      </c>
      <c r="AN53" s="313">
        <f>'1 Utsläpp'!AN56/'7 Syss'!AN55</f>
        <v>6.8901007652406185E-2</v>
      </c>
      <c r="AO53" s="313">
        <f>'1 Utsläpp'!AO56/'7 Syss'!AO55</f>
        <v>6.6876887312870434E-2</v>
      </c>
      <c r="AP53" s="313">
        <f>'1 Utsläpp'!AP56/'7 Syss'!AP55</f>
        <v>6.6399350649977068E-2</v>
      </c>
      <c r="AQ53" s="313">
        <f>'1 Utsläpp'!AQ56/'7 Syss'!AQ55</f>
        <v>6.8017794452608096E-2</v>
      </c>
      <c r="AR53" s="313">
        <f>'1 Utsläpp'!AR56/'7 Syss'!AR55</f>
        <v>6.5302010987574238E-2</v>
      </c>
      <c r="AS53" s="313">
        <f>'1 Utsläpp'!AS56/'7 Syss'!AS55</f>
        <v>6.4475094799715763E-2</v>
      </c>
      <c r="AT53" s="313">
        <f>'1 Utsläpp'!AT56/'7 Syss'!AT55</f>
        <v>6.5229148889396113E-2</v>
      </c>
      <c r="AU53" s="313">
        <f>'1 Utsläpp'!AU56/'7 Syss'!AU55</f>
        <v>6.5893030263201327E-2</v>
      </c>
      <c r="AV53" s="313">
        <f>'1 Utsläpp'!AV56/'7 Syss'!AV55</f>
        <v>7.2265518058045958E-2</v>
      </c>
      <c r="AW53" s="313">
        <f>'1 Utsläpp'!AW56/'7 Syss'!AW55</f>
        <v>6.76987982613525E-2</v>
      </c>
      <c r="AX53" s="313">
        <f>'1 Utsläpp'!AX56/'7 Syss'!AX55</f>
        <v>6.6856234700517658E-2</v>
      </c>
      <c r="AY53" s="313">
        <f>'1 Utsläpp'!AY56/'7 Syss'!AY55</f>
        <v>7.0840697810390235E-2</v>
      </c>
      <c r="AZ53" s="313">
        <f>'1 Utsläpp'!AZ56/'7 Syss'!AZ55</f>
        <v>7.2611695478291979E-2</v>
      </c>
      <c r="BA53" s="313">
        <f>'1 Utsläpp'!BA56/'7 Syss'!BA55</f>
        <v>6.2748642130783502E-2</v>
      </c>
      <c r="BB53" s="313">
        <f>'1 Utsläpp'!BB56/'7 Syss'!BB55</f>
        <v>6.4542120885300369E-2</v>
      </c>
      <c r="BC53" s="313">
        <f>'1 Utsläpp'!BC56/'7 Syss'!BC55</f>
        <v>6.8656269281649557E-2</v>
      </c>
      <c r="BD53" s="313">
        <f>'1 Utsläpp'!BD56/'7 Syss'!BD55</f>
        <v>6.7993187491910176E-2</v>
      </c>
      <c r="BE53" s="313">
        <f>'1 Utsläpp'!BE56/'7 Syss'!BE55</f>
        <v>6.4386989870887326E-2</v>
      </c>
      <c r="BF53" s="313">
        <f>'1 Utsläpp'!BF56/'7 Syss'!BF55</f>
        <v>6.3307214505277445E-2</v>
      </c>
      <c r="BG53" s="313">
        <f>'1 Utsläpp'!BG56/'7 Syss'!BG55</f>
        <v>6.655499108892457E-2</v>
      </c>
      <c r="BH53" s="313">
        <f>'1 Utsläpp'!BH56/'7 Syss'!BH55</f>
        <v>6.5553769154060693E-2</v>
      </c>
      <c r="BI53" s="313">
        <f>'1 Utsläpp'!BI56/'7 Syss'!BI55</f>
        <v>5.7312825550262535E-2</v>
      </c>
      <c r="BJ53" s="313">
        <f>'1 Utsläpp'!BJ56/'7 Syss'!BJ55</f>
        <v>5.6271285747238692E-2</v>
      </c>
      <c r="BK53" s="313">
        <f>'1 Utsläpp'!BK56/'7 Syss'!BK55</f>
        <v>6.2173877981232376E-2</v>
      </c>
      <c r="BL53" s="313">
        <f>'1 Utsläpp'!BL56/'7 Syss'!BL55</f>
        <v>6.4211330428066288E-2</v>
      </c>
      <c r="BM53" s="313">
        <f>'1 Utsläpp'!BM56/'7 Syss'!BM55</f>
        <v>5.679287551869304E-2</v>
      </c>
      <c r="BN53" s="313">
        <f>'1 Utsläpp'!BN56/'7 Syss'!BN55</f>
        <v>5.4809216091096666E-2</v>
      </c>
      <c r="BO53" s="313">
        <f>'1 Utsläpp'!BO56/'7 Syss'!BO55</f>
        <v>6.0558151109472755E-2</v>
      </c>
      <c r="BP53" s="313">
        <f>'1 Utsläpp'!BP56/'7 Syss'!BP55</f>
        <v>7.1533883427730094E-2</v>
      </c>
      <c r="BQ53" s="313">
        <f>'1 Utsläpp'!BQ56/'7 Syss'!BQ55</f>
        <v>6.3952262734835924E-2</v>
      </c>
      <c r="BR53" s="313">
        <f>'1 Utsläpp'!BR56/'7 Syss'!BR55</f>
        <v>6.3077256624048367E-2</v>
      </c>
    </row>
    <row r="54" spans="2:70" x14ac:dyDescent="0.2">
      <c r="B54" s="67"/>
      <c r="C54" s="6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74"/>
      <c r="AS54" s="74"/>
      <c r="AT54" s="74"/>
      <c r="AU54" s="74"/>
      <c r="AV54" s="74"/>
      <c r="AW54" s="74"/>
      <c r="AX54" s="74"/>
      <c r="AY54" s="74"/>
      <c r="AZ54" s="74"/>
      <c r="BA54" s="74"/>
      <c r="BB54" s="74"/>
      <c r="BC54" s="74"/>
      <c r="BD54" s="74"/>
      <c r="BE54" s="74"/>
      <c r="BF54" s="74"/>
      <c r="BG54" s="74"/>
      <c r="BH54" s="74"/>
      <c r="BI54" s="74"/>
      <c r="BJ54" s="74"/>
      <c r="BK54" s="74"/>
      <c r="BL54" s="74"/>
      <c r="BM54" s="216"/>
      <c r="BN54" s="67"/>
      <c r="BO54" s="74"/>
    </row>
    <row r="55" spans="2:70" s="57" customFormat="1" x14ac:dyDescent="0.2">
      <c r="B55" s="67"/>
      <c r="C55" s="67"/>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64"/>
      <c r="AS55" s="64"/>
      <c r="AT55" s="64"/>
      <c r="AU55" s="64"/>
      <c r="AV55" s="64"/>
      <c r="AW55" s="64"/>
      <c r="AX55" s="64"/>
      <c r="AY55" s="64"/>
      <c r="AZ55" s="64"/>
      <c r="BA55" s="64"/>
      <c r="BB55" s="64"/>
      <c r="BC55" s="64"/>
      <c r="BD55" s="64"/>
      <c r="BE55" s="64"/>
      <c r="BF55" s="64"/>
      <c r="BG55" s="64"/>
      <c r="BH55" s="64"/>
      <c r="BI55" s="64"/>
      <c r="BJ55" s="64"/>
      <c r="BK55" s="64"/>
      <c r="BL55" s="64"/>
      <c r="BM55" s="64"/>
      <c r="BN55" s="67"/>
      <c r="BO55" s="64"/>
    </row>
    <row r="56" spans="2:70" s="67" customFormat="1" x14ac:dyDescent="0.2">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row>
    <row r="57" spans="2:70" s="67" customFormat="1" x14ac:dyDescent="0.2">
      <c r="B57" s="75"/>
      <c r="C57" s="75"/>
      <c r="D57" s="123"/>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row>
    <row r="58" spans="2:70" s="67" customFormat="1" x14ac:dyDescent="0.2">
      <c r="B58" s="75"/>
      <c r="C58" s="75"/>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row>
    <row r="59" spans="2:70" s="67" customFormat="1" x14ac:dyDescent="0.2">
      <c r="B59" s="75"/>
      <c r="C59" s="75"/>
      <c r="D59" s="116"/>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row>
    <row r="60" spans="2:70" s="67" customFormat="1" x14ac:dyDescent="0.2">
      <c r="B60" s="78" t="s">
        <v>118</v>
      </c>
      <c r="C60" s="78" t="s">
        <v>120</v>
      </c>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BN60" s="58"/>
    </row>
    <row r="61" spans="2:70" s="67" customFormat="1" x14ac:dyDescent="0.2">
      <c r="B61" s="196">
        <v>45625</v>
      </c>
      <c r="C61" s="196">
        <v>45625</v>
      </c>
      <c r="D61" s="123"/>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BN61" s="58"/>
    </row>
    <row r="62" spans="2:70" s="67" customFormat="1" x14ac:dyDescent="0.2">
      <c r="B62" s="80"/>
      <c r="C62" s="80"/>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BN62" s="58"/>
    </row>
    <row r="63" spans="2:70" s="67" customFormat="1" x14ac:dyDescent="0.2">
      <c r="B63" s="78" t="s">
        <v>119</v>
      </c>
      <c r="C63" s="78" t="s">
        <v>121</v>
      </c>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BN63" s="58"/>
    </row>
    <row r="64" spans="2:70" s="67" customFormat="1" x14ac:dyDescent="0.2">
      <c r="B64" s="80" t="s">
        <v>185</v>
      </c>
      <c r="C64" s="80" t="s">
        <v>184</v>
      </c>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BN64" s="58"/>
    </row>
    <row r="65" spans="2:66" s="67" customFormat="1" x14ac:dyDescent="0.2">
      <c r="B65" s="57"/>
      <c r="C65" s="80"/>
      <c r="D65" s="116"/>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BN65" s="58"/>
    </row>
    <row r="66" spans="2:66" s="67" customFormat="1" x14ac:dyDescent="0.2">
      <c r="B66" s="78" t="s">
        <v>34</v>
      </c>
      <c r="C66" s="78" t="s">
        <v>33</v>
      </c>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BN66" s="58"/>
    </row>
    <row r="67" spans="2:66" s="67" customFormat="1" x14ac:dyDescent="0.2">
      <c r="B67" s="81" t="s">
        <v>444</v>
      </c>
      <c r="C67" s="81" t="s">
        <v>445</v>
      </c>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BN67" s="58"/>
    </row>
    <row r="68" spans="2:66" s="67" customFormat="1" x14ac:dyDescent="0.2">
      <c r="B68" s="81" t="s">
        <v>446</v>
      </c>
      <c r="C68" s="81" t="s">
        <v>447</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BN68" s="58"/>
    </row>
    <row r="69" spans="2:66" x14ac:dyDescent="0.2">
      <c r="B69" s="81" t="s">
        <v>448</v>
      </c>
      <c r="C69" s="81" t="s">
        <v>420</v>
      </c>
    </row>
    <row r="70" spans="2:66" x14ac:dyDescent="0.2">
      <c r="C70" s="57"/>
    </row>
    <row r="71" spans="2:66" x14ac:dyDescent="0.2">
      <c r="C71" s="57"/>
    </row>
    <row r="72" spans="2:66" x14ac:dyDescent="0.2">
      <c r="C72" s="57"/>
    </row>
    <row r="73" spans="2:66" x14ac:dyDescent="0.2">
      <c r="C73" s="57"/>
    </row>
    <row r="74" spans="2:66" x14ac:dyDescent="0.2">
      <c r="C74" s="57"/>
    </row>
    <row r="75" spans="2:66" x14ac:dyDescent="0.2">
      <c r="C75" s="57"/>
    </row>
    <row r="76" spans="2:66" x14ac:dyDescent="0.2">
      <c r="C76" s="57"/>
    </row>
    <row r="110" spans="1:1" x14ac:dyDescent="0.2">
      <c r="A110" s="58" t="s">
        <v>197</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dimension ref="A1:BT76"/>
  <sheetViews>
    <sheetView tabSelected="1" zoomScale="90" zoomScaleNormal="90" workbookViewId="0">
      <pane xSplit="3" ySplit="5" topLeftCell="BH15" activePane="bottomRight" state="frozen"/>
      <selection pane="topRight"/>
      <selection pane="bottomLeft"/>
      <selection pane="bottomRight" activeCell="BO30" sqref="BO30"/>
    </sheetView>
  </sheetViews>
  <sheetFormatPr defaultColWidth="9.140625" defaultRowHeight="12.75" x14ac:dyDescent="0.2"/>
  <cols>
    <col min="1" max="1" width="4.42578125" style="57" customWidth="1"/>
    <col min="2" max="2" width="25.5703125" style="57" customWidth="1"/>
    <col min="3" max="3" width="35.85546875" style="57" customWidth="1"/>
    <col min="4" max="37" width="10.42578125" style="57" customWidth="1"/>
    <col min="38" max="62" width="10.42578125" style="58" customWidth="1"/>
    <col min="63" max="63" width="10.42578125" style="74" customWidth="1"/>
    <col min="64" max="67" width="10.42578125" style="58" customWidth="1"/>
    <col min="68" max="69" width="10.42578125" style="57" customWidth="1"/>
    <col min="70" max="70" width="9.140625" style="57"/>
    <col min="71" max="71" width="10" style="57" bestFit="1" customWidth="1"/>
    <col min="72" max="16384" width="9.140625" style="57"/>
  </cols>
  <sheetData>
    <row r="1" spans="1:70" x14ac:dyDescent="0.2">
      <c r="B1" s="193" t="s">
        <v>195</v>
      </c>
      <c r="C1" s="34"/>
    </row>
    <row r="2" spans="1:70" x14ac:dyDescent="0.2">
      <c r="B2" s="193"/>
      <c r="C2" s="34"/>
    </row>
    <row r="3" spans="1:70" x14ac:dyDescent="0.2">
      <c r="B3" s="59" t="s">
        <v>259</v>
      </c>
      <c r="C3" s="59" t="s">
        <v>260</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T3"/>
      <c r="AU3"/>
      <c r="AV3"/>
      <c r="AW3"/>
      <c r="AX3"/>
      <c r="AY3"/>
      <c r="AZ3"/>
      <c r="BA3"/>
      <c r="BB3"/>
      <c r="BC3"/>
      <c r="BD3"/>
      <c r="BE3"/>
      <c r="BF3"/>
      <c r="BG3" s="57"/>
      <c r="BH3" s="57"/>
      <c r="BI3" s="57"/>
      <c r="BJ3" s="57"/>
      <c r="BK3" s="64"/>
      <c r="BL3" s="57"/>
      <c r="BM3" s="57"/>
      <c r="BN3" s="57"/>
      <c r="BO3" s="57"/>
    </row>
    <row r="4" spans="1:70" x14ac:dyDescent="0.2">
      <c r="B4" s="60" t="s">
        <v>421</v>
      </c>
      <c r="C4" s="60" t="s">
        <v>406</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N4" s="57"/>
      <c r="AO4" s="57"/>
      <c r="AP4" s="57"/>
      <c r="AQ4" s="57"/>
      <c r="AR4" s="57"/>
      <c r="AS4" s="57"/>
      <c r="AT4"/>
      <c r="AU4"/>
      <c r="AV4"/>
      <c r="AW4"/>
      <c r="AX4"/>
      <c r="AY4"/>
      <c r="AZ4"/>
      <c r="BA4"/>
      <c r="BB4"/>
      <c r="BC4"/>
      <c r="BD4"/>
      <c r="BE4"/>
      <c r="BF4"/>
      <c r="BG4" s="57"/>
      <c r="BH4" s="57"/>
      <c r="BI4" s="57"/>
      <c r="BJ4" s="57"/>
      <c r="BK4" s="64"/>
      <c r="BL4" s="57"/>
      <c r="BM4" s="57"/>
      <c r="BN4" s="57"/>
      <c r="BO4" s="57"/>
    </row>
    <row r="5" spans="1:70" s="60" customFormat="1" ht="25.5" x14ac:dyDescent="0.2">
      <c r="A5" s="54"/>
      <c r="B5" s="269" t="s">
        <v>134</v>
      </c>
      <c r="C5" s="62" t="s">
        <v>21</v>
      </c>
      <c r="D5" s="62" t="s">
        <v>52</v>
      </c>
      <c r="E5" s="62" t="s">
        <v>53</v>
      </c>
      <c r="F5" s="62" t="s">
        <v>54</v>
      </c>
      <c r="G5" s="62" t="s">
        <v>55</v>
      </c>
      <c r="H5" s="62" t="s">
        <v>56</v>
      </c>
      <c r="I5" s="62" t="s">
        <v>57</v>
      </c>
      <c r="J5" s="62" t="s">
        <v>58</v>
      </c>
      <c r="K5" s="62" t="s">
        <v>59</v>
      </c>
      <c r="L5" s="62" t="s">
        <v>60</v>
      </c>
      <c r="M5" s="62" t="s">
        <v>61</v>
      </c>
      <c r="N5" s="62" t="s">
        <v>62</v>
      </c>
      <c r="O5" s="62" t="s">
        <v>63</v>
      </c>
      <c r="P5" s="62" t="s">
        <v>64</v>
      </c>
      <c r="Q5" s="62" t="s">
        <v>65</v>
      </c>
      <c r="R5" s="62" t="s">
        <v>66</v>
      </c>
      <c r="S5" s="62" t="s">
        <v>67</v>
      </c>
      <c r="T5" s="62" t="s">
        <v>68</v>
      </c>
      <c r="U5" s="62" t="s">
        <v>69</v>
      </c>
      <c r="V5" s="62" t="s">
        <v>70</v>
      </c>
      <c r="W5" s="62" t="s">
        <v>71</v>
      </c>
      <c r="X5" s="62" t="s">
        <v>72</v>
      </c>
      <c r="Y5" s="62" t="s">
        <v>73</v>
      </c>
      <c r="Z5" s="62" t="s">
        <v>74</v>
      </c>
      <c r="AA5" s="62" t="s">
        <v>75</v>
      </c>
      <c r="AB5" s="62" t="s">
        <v>76</v>
      </c>
      <c r="AC5" s="62" t="s">
        <v>77</v>
      </c>
      <c r="AD5" s="62" t="s">
        <v>78</v>
      </c>
      <c r="AE5" s="62" t="s">
        <v>79</v>
      </c>
      <c r="AF5" s="62" t="s">
        <v>80</v>
      </c>
      <c r="AG5" s="62" t="s">
        <v>81</v>
      </c>
      <c r="AH5" s="62" t="s">
        <v>179</v>
      </c>
      <c r="AI5" s="62" t="s">
        <v>180</v>
      </c>
      <c r="AJ5" s="62" t="s">
        <v>194</v>
      </c>
      <c r="AK5" s="62" t="s">
        <v>196</v>
      </c>
      <c r="AL5" s="62" t="s">
        <v>198</v>
      </c>
      <c r="AM5" s="62" t="s">
        <v>200</v>
      </c>
      <c r="AN5" s="62" t="s">
        <v>201</v>
      </c>
      <c r="AO5" s="62" t="s">
        <v>205</v>
      </c>
      <c r="AP5" s="62" t="s">
        <v>209</v>
      </c>
      <c r="AQ5" s="62" t="s">
        <v>211</v>
      </c>
      <c r="AR5" s="62" t="s">
        <v>251</v>
      </c>
      <c r="AS5" s="62" t="s">
        <v>263</v>
      </c>
      <c r="AT5" s="62" t="s">
        <v>264</v>
      </c>
      <c r="AU5" s="62" t="s">
        <v>269</v>
      </c>
      <c r="AV5" s="62" t="s">
        <v>270</v>
      </c>
      <c r="AW5" s="62" t="s">
        <v>271</v>
      </c>
      <c r="AX5" s="62" t="s">
        <v>272</v>
      </c>
      <c r="AY5" s="62" t="s">
        <v>274</v>
      </c>
      <c r="AZ5" s="62" t="s">
        <v>277</v>
      </c>
      <c r="BA5" s="62" t="s">
        <v>279</v>
      </c>
      <c r="BB5" s="62" t="s">
        <v>280</v>
      </c>
      <c r="BC5" s="62" t="s">
        <v>282</v>
      </c>
      <c r="BD5" s="62" t="s">
        <v>283</v>
      </c>
      <c r="BE5" s="62" t="s">
        <v>284</v>
      </c>
      <c r="BF5" s="62" t="s">
        <v>287</v>
      </c>
      <c r="BG5" s="62" t="s">
        <v>289</v>
      </c>
      <c r="BH5" s="62" t="s">
        <v>290</v>
      </c>
      <c r="BI5" s="62" t="s">
        <v>291</v>
      </c>
      <c r="BJ5" s="62" t="s">
        <v>293</v>
      </c>
      <c r="BK5" s="62" t="s">
        <v>308</v>
      </c>
      <c r="BL5" s="62" t="s">
        <v>311</v>
      </c>
      <c r="BM5" s="62" t="s">
        <v>399</v>
      </c>
      <c r="BN5" s="62" t="s">
        <v>400</v>
      </c>
      <c r="BO5" s="62" t="s">
        <v>403</v>
      </c>
      <c r="BP5" s="62" t="s">
        <v>404</v>
      </c>
      <c r="BQ5" s="215" t="s">
        <v>418</v>
      </c>
      <c r="BR5" s="215" t="s">
        <v>428</v>
      </c>
    </row>
    <row r="6" spans="1:70" s="75" customFormat="1" x14ac:dyDescent="0.2">
      <c r="A6" s="75">
        <v>1</v>
      </c>
      <c r="B6" s="270" t="s">
        <v>135</v>
      </c>
      <c r="C6" s="271" t="s">
        <v>35</v>
      </c>
      <c r="D6" s="345">
        <v>13967</v>
      </c>
      <c r="E6" s="345">
        <v>14263</v>
      </c>
      <c r="F6" s="345">
        <v>13263</v>
      </c>
      <c r="G6" s="345">
        <v>14444</v>
      </c>
      <c r="H6" s="345">
        <v>13924</v>
      </c>
      <c r="I6" s="345">
        <v>15043</v>
      </c>
      <c r="J6" s="345">
        <v>14203</v>
      </c>
      <c r="K6" s="345">
        <v>15267</v>
      </c>
      <c r="L6" s="345">
        <v>14339</v>
      </c>
      <c r="M6" s="345">
        <v>14939</v>
      </c>
      <c r="N6" s="345">
        <v>14372</v>
      </c>
      <c r="O6" s="345">
        <v>15027</v>
      </c>
      <c r="P6" s="345">
        <v>14656</v>
      </c>
      <c r="Q6" s="345">
        <v>15847</v>
      </c>
      <c r="R6" s="345">
        <v>15010</v>
      </c>
      <c r="S6" s="345">
        <v>15962</v>
      </c>
      <c r="T6" s="345">
        <v>15434</v>
      </c>
      <c r="U6" s="345">
        <v>15826</v>
      </c>
      <c r="V6" s="345">
        <v>15153</v>
      </c>
      <c r="W6" s="345">
        <v>15725</v>
      </c>
      <c r="X6" s="345">
        <v>15691</v>
      </c>
      <c r="Y6" s="345">
        <v>17456</v>
      </c>
      <c r="Z6" s="345">
        <v>16039</v>
      </c>
      <c r="AA6" s="345">
        <v>17052</v>
      </c>
      <c r="AB6" s="345">
        <v>17708</v>
      </c>
      <c r="AC6" s="345">
        <v>19081</v>
      </c>
      <c r="AD6" s="345">
        <v>16930</v>
      </c>
      <c r="AE6" s="345">
        <v>19201</v>
      </c>
      <c r="AF6" s="345">
        <v>18007</v>
      </c>
      <c r="AG6" s="345">
        <v>19845</v>
      </c>
      <c r="AH6" s="345">
        <v>18035</v>
      </c>
      <c r="AI6" s="345">
        <v>19496</v>
      </c>
      <c r="AJ6" s="345">
        <v>18070</v>
      </c>
      <c r="AK6" s="345">
        <v>18959</v>
      </c>
      <c r="AL6" s="345">
        <v>17853</v>
      </c>
      <c r="AM6" s="345">
        <v>20031</v>
      </c>
      <c r="AN6" s="345">
        <v>18840</v>
      </c>
      <c r="AO6" s="345">
        <v>20438</v>
      </c>
      <c r="AP6" s="345">
        <v>18587</v>
      </c>
      <c r="AQ6" s="345">
        <v>19886</v>
      </c>
      <c r="AR6" s="345">
        <v>17285</v>
      </c>
      <c r="AS6" s="345">
        <v>18161</v>
      </c>
      <c r="AT6" s="345">
        <v>16985</v>
      </c>
      <c r="AU6" s="345">
        <v>18198</v>
      </c>
      <c r="AV6" s="345">
        <v>18813</v>
      </c>
      <c r="AW6" s="345">
        <v>19492</v>
      </c>
      <c r="AX6" s="345">
        <v>18094</v>
      </c>
      <c r="AY6" s="345">
        <v>19942</v>
      </c>
      <c r="AZ6" s="345">
        <v>18914</v>
      </c>
      <c r="BA6" s="345">
        <v>18190</v>
      </c>
      <c r="BB6" s="345">
        <v>16870</v>
      </c>
      <c r="BC6" s="345">
        <v>18587</v>
      </c>
      <c r="BD6" s="345">
        <v>17588</v>
      </c>
      <c r="BE6" s="345">
        <v>17846</v>
      </c>
      <c r="BF6" s="345">
        <v>16580</v>
      </c>
      <c r="BG6" s="346">
        <v>17970</v>
      </c>
      <c r="BH6" s="347">
        <v>17508</v>
      </c>
      <c r="BI6" s="347">
        <v>17618</v>
      </c>
      <c r="BJ6" s="346">
        <v>16394</v>
      </c>
      <c r="BK6" s="346">
        <v>17246</v>
      </c>
      <c r="BL6" s="346">
        <v>16625</v>
      </c>
      <c r="BM6" s="346">
        <v>16369</v>
      </c>
      <c r="BN6" s="346">
        <v>14256</v>
      </c>
      <c r="BO6" s="346">
        <v>14243</v>
      </c>
      <c r="BP6" s="346">
        <v>16258</v>
      </c>
      <c r="BQ6" s="348">
        <v>15918</v>
      </c>
      <c r="BR6" s="348">
        <v>14152</v>
      </c>
    </row>
    <row r="7" spans="1:70" x14ac:dyDescent="0.2">
      <c r="A7" s="57">
        <v>2</v>
      </c>
      <c r="B7" s="272" t="s">
        <v>136</v>
      </c>
      <c r="C7" s="65" t="s">
        <v>1</v>
      </c>
      <c r="D7" s="349">
        <v>10155</v>
      </c>
      <c r="E7" s="349">
        <v>12208</v>
      </c>
      <c r="F7" s="349">
        <v>12070</v>
      </c>
      <c r="G7" s="349">
        <v>10692</v>
      </c>
      <c r="H7" s="349">
        <v>8349</v>
      </c>
      <c r="I7" s="349">
        <v>10073</v>
      </c>
      <c r="J7" s="349">
        <v>9733</v>
      </c>
      <c r="K7" s="349">
        <v>11316</v>
      </c>
      <c r="L7" s="349">
        <v>9645</v>
      </c>
      <c r="M7" s="349">
        <v>12599</v>
      </c>
      <c r="N7" s="349">
        <v>12818</v>
      </c>
      <c r="O7" s="349">
        <v>12007</v>
      </c>
      <c r="P7" s="349">
        <v>10832</v>
      </c>
      <c r="Q7" s="349">
        <v>11463</v>
      </c>
      <c r="R7" s="349">
        <v>11546</v>
      </c>
      <c r="S7" s="349">
        <v>11421</v>
      </c>
      <c r="T7" s="349">
        <v>11089</v>
      </c>
      <c r="U7" s="349">
        <v>10652</v>
      </c>
      <c r="V7" s="349">
        <v>10842</v>
      </c>
      <c r="W7" s="349">
        <v>10484</v>
      </c>
      <c r="X7" s="349">
        <v>8778</v>
      </c>
      <c r="Y7" s="349">
        <v>9707</v>
      </c>
      <c r="Z7" s="349">
        <v>10887</v>
      </c>
      <c r="AA7" s="349">
        <v>9439</v>
      </c>
      <c r="AB7" s="349">
        <v>8632</v>
      </c>
      <c r="AC7" s="349">
        <v>9359</v>
      </c>
      <c r="AD7" s="349">
        <v>8695</v>
      </c>
      <c r="AE7" s="349">
        <v>9159</v>
      </c>
      <c r="AF7" s="349">
        <v>9106</v>
      </c>
      <c r="AG7" s="349">
        <v>9473</v>
      </c>
      <c r="AH7" s="349">
        <v>9399</v>
      </c>
      <c r="AI7" s="349">
        <v>9604</v>
      </c>
      <c r="AJ7" s="349">
        <v>9459</v>
      </c>
      <c r="AK7" s="349">
        <v>9778</v>
      </c>
      <c r="AL7" s="349">
        <v>9859</v>
      </c>
      <c r="AM7" s="349">
        <v>9951</v>
      </c>
      <c r="AN7" s="349">
        <v>9700</v>
      </c>
      <c r="AO7" s="349">
        <v>11163</v>
      </c>
      <c r="AP7" s="349">
        <v>10923</v>
      </c>
      <c r="AQ7" s="349">
        <v>11868</v>
      </c>
      <c r="AR7" s="349">
        <v>11274</v>
      </c>
      <c r="AS7" s="349">
        <v>11150</v>
      </c>
      <c r="AT7" s="349">
        <v>11217</v>
      </c>
      <c r="AU7" s="349">
        <v>11059</v>
      </c>
      <c r="AV7" s="349">
        <v>10594</v>
      </c>
      <c r="AW7" s="349">
        <v>11450</v>
      </c>
      <c r="AX7" s="349">
        <v>11424</v>
      </c>
      <c r="AY7" s="349">
        <v>11216</v>
      </c>
      <c r="AZ7" s="349">
        <v>10436</v>
      </c>
      <c r="BA7" s="349">
        <v>9714</v>
      </c>
      <c r="BB7" s="349">
        <v>12375</v>
      </c>
      <c r="BC7" s="349">
        <v>12490</v>
      </c>
      <c r="BD7" s="349">
        <v>12102</v>
      </c>
      <c r="BE7" s="349">
        <v>11440</v>
      </c>
      <c r="BF7" s="349">
        <v>12176</v>
      </c>
      <c r="BG7" s="349">
        <v>12379</v>
      </c>
      <c r="BH7" s="350">
        <v>11039</v>
      </c>
      <c r="BI7" s="350">
        <v>10091</v>
      </c>
      <c r="BJ7" s="349">
        <v>10014</v>
      </c>
      <c r="BK7" s="349">
        <v>8614</v>
      </c>
      <c r="BL7" s="349">
        <v>9045</v>
      </c>
      <c r="BM7" s="349">
        <v>7827</v>
      </c>
      <c r="BN7" s="349">
        <v>10398</v>
      </c>
      <c r="BO7" s="349">
        <v>8911</v>
      </c>
      <c r="BP7" s="349">
        <v>5572</v>
      </c>
      <c r="BQ7" s="351">
        <v>10382</v>
      </c>
      <c r="BR7" s="351">
        <v>8321</v>
      </c>
    </row>
    <row r="8" spans="1:70" x14ac:dyDescent="0.2">
      <c r="A8" s="57">
        <v>3</v>
      </c>
      <c r="B8" s="272" t="s">
        <v>137</v>
      </c>
      <c r="C8" s="65" t="s">
        <v>2</v>
      </c>
      <c r="D8" s="349">
        <v>15395</v>
      </c>
      <c r="E8" s="349">
        <v>16130</v>
      </c>
      <c r="F8" s="349">
        <v>14831</v>
      </c>
      <c r="G8" s="349">
        <v>13863</v>
      </c>
      <c r="H8" s="349">
        <v>13738</v>
      </c>
      <c r="I8" s="349">
        <v>15021</v>
      </c>
      <c r="J8" s="349">
        <v>14869</v>
      </c>
      <c r="K8" s="349">
        <v>15460</v>
      </c>
      <c r="L8" s="349">
        <v>16054</v>
      </c>
      <c r="M8" s="349">
        <v>17519</v>
      </c>
      <c r="N8" s="349">
        <v>17640</v>
      </c>
      <c r="O8" s="349">
        <v>18298</v>
      </c>
      <c r="P8" s="349">
        <v>16719</v>
      </c>
      <c r="Q8" s="349">
        <v>17456</v>
      </c>
      <c r="R8" s="349">
        <v>16476</v>
      </c>
      <c r="S8" s="349">
        <v>16104</v>
      </c>
      <c r="T8" s="349">
        <v>15136</v>
      </c>
      <c r="U8" s="349">
        <v>15296</v>
      </c>
      <c r="V8" s="349">
        <v>14434</v>
      </c>
      <c r="W8" s="349">
        <v>14498</v>
      </c>
      <c r="X8" s="349">
        <v>14141</v>
      </c>
      <c r="Y8" s="349">
        <v>14938</v>
      </c>
      <c r="Z8" s="349">
        <v>14490</v>
      </c>
      <c r="AA8" s="349">
        <v>14950</v>
      </c>
      <c r="AB8" s="349">
        <v>13789</v>
      </c>
      <c r="AC8" s="349">
        <v>15082</v>
      </c>
      <c r="AD8" s="349">
        <v>14404</v>
      </c>
      <c r="AE8" s="349">
        <v>14781</v>
      </c>
      <c r="AF8" s="349">
        <v>13454</v>
      </c>
      <c r="AG8" s="349">
        <v>15133</v>
      </c>
      <c r="AH8" s="349">
        <v>14974</v>
      </c>
      <c r="AI8" s="349">
        <v>15545</v>
      </c>
      <c r="AJ8" s="349">
        <v>14666</v>
      </c>
      <c r="AK8" s="349">
        <v>16024</v>
      </c>
      <c r="AL8" s="349">
        <v>15417</v>
      </c>
      <c r="AM8" s="349">
        <v>15681</v>
      </c>
      <c r="AN8" s="349">
        <v>14349</v>
      </c>
      <c r="AO8" s="349">
        <v>15700</v>
      </c>
      <c r="AP8" s="349">
        <v>14838</v>
      </c>
      <c r="AQ8" s="349">
        <v>15513</v>
      </c>
      <c r="AR8" s="349">
        <v>14833</v>
      </c>
      <c r="AS8" s="349">
        <v>16393</v>
      </c>
      <c r="AT8" s="349">
        <v>15613</v>
      </c>
      <c r="AU8" s="349">
        <v>15567</v>
      </c>
      <c r="AV8" s="349">
        <v>14111</v>
      </c>
      <c r="AW8" s="349">
        <v>14546</v>
      </c>
      <c r="AX8" s="349">
        <v>14233</v>
      </c>
      <c r="AY8" s="349">
        <v>14486</v>
      </c>
      <c r="AZ8" s="349">
        <v>14424</v>
      </c>
      <c r="BA8" s="349">
        <v>13389</v>
      </c>
      <c r="BB8" s="349">
        <v>15944</v>
      </c>
      <c r="BC8" s="349">
        <v>15664</v>
      </c>
      <c r="BD8" s="349">
        <v>15450</v>
      </c>
      <c r="BE8" s="349">
        <v>15350</v>
      </c>
      <c r="BF8" s="349">
        <v>16763</v>
      </c>
      <c r="BG8" s="349">
        <v>17705</v>
      </c>
      <c r="BH8" s="350">
        <v>15863</v>
      </c>
      <c r="BI8" s="350">
        <v>17086</v>
      </c>
      <c r="BJ8" s="349">
        <v>16448</v>
      </c>
      <c r="BK8" s="349">
        <v>17150</v>
      </c>
      <c r="BL8" s="349">
        <v>11953</v>
      </c>
      <c r="BM8" s="349">
        <v>11600</v>
      </c>
      <c r="BN8" s="349">
        <v>13286</v>
      </c>
      <c r="BO8" s="349">
        <v>11726</v>
      </c>
      <c r="BP8" s="349">
        <v>11689</v>
      </c>
      <c r="BQ8" s="351">
        <v>13752</v>
      </c>
      <c r="BR8" s="351">
        <v>16301</v>
      </c>
    </row>
    <row r="9" spans="1:70" x14ac:dyDescent="0.2">
      <c r="A9" s="57">
        <v>4</v>
      </c>
      <c r="B9" s="272" t="s">
        <v>138</v>
      </c>
      <c r="C9" s="65" t="s">
        <v>3</v>
      </c>
      <c r="D9" s="349">
        <v>1734</v>
      </c>
      <c r="E9" s="349">
        <v>1739</v>
      </c>
      <c r="F9" s="349">
        <v>1521</v>
      </c>
      <c r="G9" s="349">
        <v>1460</v>
      </c>
      <c r="H9" s="349">
        <v>1387</v>
      </c>
      <c r="I9" s="349">
        <v>1298</v>
      </c>
      <c r="J9" s="349">
        <v>1310</v>
      </c>
      <c r="K9" s="349">
        <v>1244</v>
      </c>
      <c r="L9" s="349">
        <v>1299</v>
      </c>
      <c r="M9" s="349">
        <v>1416</v>
      </c>
      <c r="N9" s="349">
        <v>1434</v>
      </c>
      <c r="O9" s="349">
        <v>1456</v>
      </c>
      <c r="P9" s="349">
        <v>1427</v>
      </c>
      <c r="Q9" s="349">
        <v>1423</v>
      </c>
      <c r="R9" s="349">
        <v>1325</v>
      </c>
      <c r="S9" s="349">
        <v>1340</v>
      </c>
      <c r="T9" s="349">
        <v>1377</v>
      </c>
      <c r="U9" s="349">
        <v>1294</v>
      </c>
      <c r="V9" s="349">
        <v>1240</v>
      </c>
      <c r="W9" s="349">
        <v>1239</v>
      </c>
      <c r="X9" s="349">
        <v>1278</v>
      </c>
      <c r="Y9" s="349">
        <v>1339</v>
      </c>
      <c r="Z9" s="349">
        <v>1203</v>
      </c>
      <c r="AA9" s="349">
        <v>1284</v>
      </c>
      <c r="AB9" s="349">
        <v>1192</v>
      </c>
      <c r="AC9" s="349">
        <v>1425</v>
      </c>
      <c r="AD9" s="349">
        <v>1240</v>
      </c>
      <c r="AE9" s="349">
        <v>1219</v>
      </c>
      <c r="AF9" s="349">
        <v>1266</v>
      </c>
      <c r="AG9" s="349">
        <v>1505</v>
      </c>
      <c r="AH9" s="349">
        <v>1268</v>
      </c>
      <c r="AI9" s="349">
        <v>1423</v>
      </c>
      <c r="AJ9" s="349">
        <v>1254</v>
      </c>
      <c r="AK9" s="349">
        <v>1485</v>
      </c>
      <c r="AL9" s="349">
        <v>1249</v>
      </c>
      <c r="AM9" s="349">
        <v>1382</v>
      </c>
      <c r="AN9" s="349">
        <v>1427</v>
      </c>
      <c r="AO9" s="349">
        <v>1506</v>
      </c>
      <c r="AP9" s="349">
        <v>1345</v>
      </c>
      <c r="AQ9" s="349">
        <v>1403</v>
      </c>
      <c r="AR9" s="349">
        <v>1236</v>
      </c>
      <c r="AS9" s="349">
        <v>1381</v>
      </c>
      <c r="AT9" s="349">
        <v>1205</v>
      </c>
      <c r="AU9" s="349">
        <v>1304</v>
      </c>
      <c r="AV9" s="349">
        <v>1228</v>
      </c>
      <c r="AW9" s="349">
        <v>1442</v>
      </c>
      <c r="AX9" s="349">
        <v>1295</v>
      </c>
      <c r="AY9" s="349">
        <v>1456</v>
      </c>
      <c r="AZ9" s="349">
        <v>1273</v>
      </c>
      <c r="BA9" s="349">
        <v>1225</v>
      </c>
      <c r="BB9" s="349">
        <v>1274</v>
      </c>
      <c r="BC9" s="349">
        <v>1297</v>
      </c>
      <c r="BD9" s="349">
        <v>1168</v>
      </c>
      <c r="BE9" s="349">
        <v>1341</v>
      </c>
      <c r="BF9" s="349">
        <v>1207</v>
      </c>
      <c r="BG9" s="349">
        <v>1481</v>
      </c>
      <c r="BH9" s="350">
        <v>1479</v>
      </c>
      <c r="BI9" s="350">
        <v>1797</v>
      </c>
      <c r="BJ9" s="349">
        <v>1540</v>
      </c>
      <c r="BK9" s="349">
        <v>1737</v>
      </c>
      <c r="BL9" s="349" t="s">
        <v>408</v>
      </c>
      <c r="BM9" s="349" t="s">
        <v>408</v>
      </c>
      <c r="BN9" s="349" t="s">
        <v>408</v>
      </c>
      <c r="BO9" s="349" t="s">
        <v>408</v>
      </c>
      <c r="BP9" s="349" t="s">
        <v>408</v>
      </c>
      <c r="BQ9" s="351" t="s">
        <v>408</v>
      </c>
      <c r="BR9" s="351" t="s">
        <v>408</v>
      </c>
    </row>
    <row r="10" spans="1:70" x14ac:dyDescent="0.2">
      <c r="A10" s="57">
        <v>5</v>
      </c>
      <c r="B10" s="272" t="s">
        <v>139</v>
      </c>
      <c r="C10" s="65" t="s">
        <v>36</v>
      </c>
      <c r="D10" s="349">
        <v>24817</v>
      </c>
      <c r="E10" s="349">
        <v>26151</v>
      </c>
      <c r="F10" s="349">
        <v>23575</v>
      </c>
      <c r="G10" s="349">
        <v>22236</v>
      </c>
      <c r="H10" s="349">
        <v>21768</v>
      </c>
      <c r="I10" s="349">
        <v>23187</v>
      </c>
      <c r="J10" s="349">
        <v>21411</v>
      </c>
      <c r="K10" s="349">
        <v>22787</v>
      </c>
      <c r="L10" s="349">
        <v>23907</v>
      </c>
      <c r="M10" s="349">
        <v>25026</v>
      </c>
      <c r="N10" s="349">
        <v>24130</v>
      </c>
      <c r="O10" s="349">
        <v>24847</v>
      </c>
      <c r="P10" s="349">
        <v>24263</v>
      </c>
      <c r="Q10" s="349">
        <v>24766</v>
      </c>
      <c r="R10" s="349">
        <v>22910</v>
      </c>
      <c r="S10" s="349">
        <v>22160</v>
      </c>
      <c r="T10" s="349">
        <v>23582</v>
      </c>
      <c r="U10" s="349">
        <v>23710</v>
      </c>
      <c r="V10" s="349">
        <v>22704</v>
      </c>
      <c r="W10" s="349">
        <v>21928</v>
      </c>
      <c r="X10" s="349">
        <v>22360</v>
      </c>
      <c r="Y10" s="349">
        <v>22478</v>
      </c>
      <c r="Z10" s="349">
        <v>20759</v>
      </c>
      <c r="AA10" s="349">
        <v>21094</v>
      </c>
      <c r="AB10" s="349">
        <v>22415</v>
      </c>
      <c r="AC10" s="349">
        <v>22262</v>
      </c>
      <c r="AD10" s="349">
        <v>20960</v>
      </c>
      <c r="AE10" s="349">
        <v>20784</v>
      </c>
      <c r="AF10" s="349">
        <v>22078</v>
      </c>
      <c r="AG10" s="349">
        <v>23789</v>
      </c>
      <c r="AH10" s="349">
        <v>21232</v>
      </c>
      <c r="AI10" s="349">
        <v>22090</v>
      </c>
      <c r="AJ10" s="349">
        <v>21575</v>
      </c>
      <c r="AK10" s="349">
        <v>22921</v>
      </c>
      <c r="AL10" s="349">
        <v>21255</v>
      </c>
      <c r="AM10" s="349">
        <v>21941</v>
      </c>
      <c r="AN10" s="349">
        <v>22878</v>
      </c>
      <c r="AO10" s="349">
        <v>23557</v>
      </c>
      <c r="AP10" s="349">
        <v>23007</v>
      </c>
      <c r="AQ10" s="349">
        <v>23331</v>
      </c>
      <c r="AR10" s="349">
        <v>23264</v>
      </c>
      <c r="AS10" s="349">
        <v>24199</v>
      </c>
      <c r="AT10" s="349">
        <v>21958</v>
      </c>
      <c r="AU10" s="349">
        <v>23116</v>
      </c>
      <c r="AV10" s="349">
        <v>23570</v>
      </c>
      <c r="AW10" s="349">
        <v>23120</v>
      </c>
      <c r="AX10" s="349">
        <v>21045</v>
      </c>
      <c r="AY10" s="349">
        <v>21998</v>
      </c>
      <c r="AZ10" s="349">
        <v>22807</v>
      </c>
      <c r="BA10" s="349">
        <v>21449</v>
      </c>
      <c r="BB10" s="349">
        <v>20647</v>
      </c>
      <c r="BC10" s="349">
        <v>22394</v>
      </c>
      <c r="BD10" s="349">
        <v>22594</v>
      </c>
      <c r="BE10" s="349">
        <v>21160</v>
      </c>
      <c r="BF10" s="349">
        <v>23377</v>
      </c>
      <c r="BG10" s="349">
        <v>23736</v>
      </c>
      <c r="BH10" s="350">
        <v>20451</v>
      </c>
      <c r="BI10" s="350">
        <v>25833</v>
      </c>
      <c r="BJ10" s="349">
        <v>25311</v>
      </c>
      <c r="BK10" s="349">
        <v>26608</v>
      </c>
      <c r="BL10" s="349">
        <v>20551</v>
      </c>
      <c r="BM10" s="349">
        <v>20142</v>
      </c>
      <c r="BN10" s="349">
        <v>13837</v>
      </c>
      <c r="BO10" s="349">
        <v>22526</v>
      </c>
      <c r="BP10" s="349">
        <v>20302</v>
      </c>
      <c r="BQ10" s="351">
        <v>23507</v>
      </c>
      <c r="BR10" s="351">
        <v>21828</v>
      </c>
    </row>
    <row r="11" spans="1:70" x14ac:dyDescent="0.2">
      <c r="A11" s="57">
        <v>6</v>
      </c>
      <c r="B11" s="272" t="s">
        <v>140</v>
      </c>
      <c r="C11" s="65" t="s">
        <v>37</v>
      </c>
      <c r="D11" s="349">
        <v>26009</v>
      </c>
      <c r="E11" s="349">
        <v>26811</v>
      </c>
      <c r="F11" s="349">
        <v>25051</v>
      </c>
      <c r="G11" s="349">
        <v>24562</v>
      </c>
      <c r="H11" s="349">
        <v>26810</v>
      </c>
      <c r="I11" s="349">
        <v>29216</v>
      </c>
      <c r="J11" s="349">
        <v>26594</v>
      </c>
      <c r="K11" s="349">
        <v>26148</v>
      </c>
      <c r="L11" s="349">
        <v>27881</v>
      </c>
      <c r="M11" s="349">
        <v>31162</v>
      </c>
      <c r="N11" s="349">
        <v>27139</v>
      </c>
      <c r="O11" s="349">
        <v>28017</v>
      </c>
      <c r="P11" s="349">
        <v>34589</v>
      </c>
      <c r="Q11" s="349">
        <v>32910</v>
      </c>
      <c r="R11" s="349">
        <v>28269</v>
      </c>
      <c r="S11" s="349">
        <v>26729</v>
      </c>
      <c r="T11" s="349">
        <v>26641</v>
      </c>
      <c r="U11" s="349">
        <v>32649</v>
      </c>
      <c r="V11" s="349">
        <v>30745</v>
      </c>
      <c r="W11" s="349">
        <v>26663</v>
      </c>
      <c r="X11" s="349">
        <v>32682</v>
      </c>
      <c r="Y11" s="349">
        <v>29555</v>
      </c>
      <c r="Z11" s="349">
        <v>25478</v>
      </c>
      <c r="AA11" s="349">
        <v>22825</v>
      </c>
      <c r="AB11" s="349">
        <v>25623</v>
      </c>
      <c r="AC11" s="349">
        <v>24929</v>
      </c>
      <c r="AD11" s="349">
        <v>21927</v>
      </c>
      <c r="AE11" s="349">
        <v>22827</v>
      </c>
      <c r="AF11" s="349">
        <v>22201</v>
      </c>
      <c r="AG11" s="349">
        <v>28465</v>
      </c>
      <c r="AH11" s="349">
        <v>21772</v>
      </c>
      <c r="AI11" s="349">
        <v>21158</v>
      </c>
      <c r="AJ11" s="349">
        <v>21967</v>
      </c>
      <c r="AK11" s="349">
        <v>25782</v>
      </c>
      <c r="AL11" s="349">
        <v>24189</v>
      </c>
      <c r="AM11" s="349">
        <v>21871</v>
      </c>
      <c r="AN11" s="349">
        <v>23444</v>
      </c>
      <c r="AO11" s="349">
        <v>23169</v>
      </c>
      <c r="AP11" s="349">
        <v>19216</v>
      </c>
      <c r="AQ11" s="349">
        <v>21604</v>
      </c>
      <c r="AR11" s="349">
        <v>24104</v>
      </c>
      <c r="AS11" s="349">
        <v>24819</v>
      </c>
      <c r="AT11" s="349">
        <v>19021</v>
      </c>
      <c r="AU11" s="349">
        <v>24713</v>
      </c>
      <c r="AV11" s="349">
        <v>26104</v>
      </c>
      <c r="AW11" s="349">
        <v>24615</v>
      </c>
      <c r="AX11" s="349">
        <v>23913</v>
      </c>
      <c r="AY11" s="349">
        <v>25191</v>
      </c>
      <c r="AZ11" s="349">
        <v>26877</v>
      </c>
      <c r="BA11" s="349">
        <v>29153</v>
      </c>
      <c r="BB11" s="349">
        <v>18760</v>
      </c>
      <c r="BC11" s="349">
        <v>24563</v>
      </c>
      <c r="BD11" s="349">
        <v>27029</v>
      </c>
      <c r="BE11" s="349">
        <v>28873</v>
      </c>
      <c r="BF11" s="349">
        <v>25637</v>
      </c>
      <c r="BG11" s="349">
        <v>30390</v>
      </c>
      <c r="BH11" s="350">
        <v>38062</v>
      </c>
      <c r="BI11" s="350">
        <v>39391</v>
      </c>
      <c r="BJ11" s="349">
        <v>39319</v>
      </c>
      <c r="BK11" s="349">
        <v>44419</v>
      </c>
      <c r="BL11" s="349">
        <v>38909</v>
      </c>
      <c r="BM11" s="349">
        <v>42452</v>
      </c>
      <c r="BN11" s="349">
        <v>47707</v>
      </c>
      <c r="BO11" s="349">
        <v>41346</v>
      </c>
      <c r="BP11" s="349">
        <v>44437</v>
      </c>
      <c r="BQ11" s="351">
        <v>45946</v>
      </c>
      <c r="BR11" s="351">
        <v>44785</v>
      </c>
    </row>
    <row r="12" spans="1:70" x14ac:dyDescent="0.2">
      <c r="A12" s="57">
        <v>7</v>
      </c>
      <c r="B12" s="272" t="s">
        <v>141</v>
      </c>
      <c r="C12" s="65" t="s">
        <v>38</v>
      </c>
      <c r="D12" s="349">
        <v>12294</v>
      </c>
      <c r="E12" s="349">
        <v>13984</v>
      </c>
      <c r="F12" s="349">
        <v>11536</v>
      </c>
      <c r="G12" s="349">
        <v>10738</v>
      </c>
      <c r="H12" s="349">
        <v>8586</v>
      </c>
      <c r="I12" s="349">
        <v>9599</v>
      </c>
      <c r="J12" s="349">
        <v>8319</v>
      </c>
      <c r="K12" s="349">
        <v>9334</v>
      </c>
      <c r="L12" s="349">
        <v>9504</v>
      </c>
      <c r="M12" s="349">
        <v>11783</v>
      </c>
      <c r="N12" s="349">
        <v>11134</v>
      </c>
      <c r="O12" s="349">
        <v>11752</v>
      </c>
      <c r="P12" s="349">
        <v>11318</v>
      </c>
      <c r="Q12" s="349">
        <v>13678</v>
      </c>
      <c r="R12" s="349">
        <v>12284</v>
      </c>
      <c r="S12" s="349">
        <v>12184</v>
      </c>
      <c r="T12" s="349">
        <v>11148</v>
      </c>
      <c r="U12" s="349">
        <v>12872</v>
      </c>
      <c r="V12" s="349">
        <v>11407</v>
      </c>
      <c r="W12" s="349">
        <v>10881</v>
      </c>
      <c r="X12" s="349">
        <v>9395</v>
      </c>
      <c r="Y12" s="349">
        <v>11448</v>
      </c>
      <c r="Z12" s="349">
        <v>10100</v>
      </c>
      <c r="AA12" s="349">
        <v>9843</v>
      </c>
      <c r="AB12" s="349">
        <v>9264</v>
      </c>
      <c r="AC12" s="349">
        <v>11566</v>
      </c>
      <c r="AD12" s="349">
        <v>10260</v>
      </c>
      <c r="AE12" s="349">
        <v>10254</v>
      </c>
      <c r="AF12" s="349">
        <v>9344</v>
      </c>
      <c r="AG12" s="349">
        <v>11646</v>
      </c>
      <c r="AH12" s="349">
        <v>9839</v>
      </c>
      <c r="AI12" s="349">
        <v>10305</v>
      </c>
      <c r="AJ12" s="349">
        <v>9012</v>
      </c>
      <c r="AK12" s="349">
        <v>11000</v>
      </c>
      <c r="AL12" s="349">
        <v>9576</v>
      </c>
      <c r="AM12" s="349">
        <v>10455</v>
      </c>
      <c r="AN12" s="349">
        <v>10397</v>
      </c>
      <c r="AO12" s="349">
        <v>12006</v>
      </c>
      <c r="AP12" s="349">
        <v>10837</v>
      </c>
      <c r="AQ12" s="349">
        <v>11525</v>
      </c>
      <c r="AR12" s="349">
        <v>10418</v>
      </c>
      <c r="AS12" s="349">
        <v>11836</v>
      </c>
      <c r="AT12" s="349">
        <v>10646</v>
      </c>
      <c r="AU12" s="349">
        <v>11761</v>
      </c>
      <c r="AV12" s="349">
        <v>10600</v>
      </c>
      <c r="AW12" s="349">
        <v>12539</v>
      </c>
      <c r="AX12" s="349">
        <v>11178</v>
      </c>
      <c r="AY12" s="349">
        <v>11792</v>
      </c>
      <c r="AZ12" s="349">
        <v>10590</v>
      </c>
      <c r="BA12" s="349">
        <v>11522</v>
      </c>
      <c r="BB12" s="349">
        <v>10280</v>
      </c>
      <c r="BC12" s="349">
        <v>11874</v>
      </c>
      <c r="BD12" s="349">
        <v>10778</v>
      </c>
      <c r="BE12" s="349">
        <v>12382</v>
      </c>
      <c r="BF12" s="349">
        <v>11154</v>
      </c>
      <c r="BG12" s="349">
        <v>12339</v>
      </c>
      <c r="BH12" s="350">
        <v>10503</v>
      </c>
      <c r="BI12" s="350">
        <v>12069</v>
      </c>
      <c r="BJ12" s="349">
        <v>10337</v>
      </c>
      <c r="BK12" s="349">
        <v>10929</v>
      </c>
      <c r="BL12" s="349" t="s">
        <v>408</v>
      </c>
      <c r="BM12" s="349" t="s">
        <v>408</v>
      </c>
      <c r="BN12" s="349" t="s">
        <v>408</v>
      </c>
      <c r="BO12" s="349" t="s">
        <v>408</v>
      </c>
      <c r="BP12" s="349" t="s">
        <v>408</v>
      </c>
      <c r="BQ12" s="351" t="s">
        <v>408</v>
      </c>
      <c r="BR12" s="351" t="s">
        <v>408</v>
      </c>
    </row>
    <row r="13" spans="1:70" x14ac:dyDescent="0.2">
      <c r="A13" s="57">
        <v>8</v>
      </c>
      <c r="B13" s="272" t="s">
        <v>142</v>
      </c>
      <c r="C13" s="65" t="s">
        <v>39</v>
      </c>
      <c r="D13" s="349">
        <v>40594</v>
      </c>
      <c r="E13" s="349">
        <v>40804</v>
      </c>
      <c r="F13" s="349">
        <v>31393</v>
      </c>
      <c r="G13" s="349">
        <v>28718</v>
      </c>
      <c r="H13" s="349">
        <v>20857</v>
      </c>
      <c r="I13" s="349">
        <v>19691</v>
      </c>
      <c r="J13" s="349">
        <v>16376</v>
      </c>
      <c r="K13" s="349">
        <v>21244</v>
      </c>
      <c r="L13" s="349">
        <v>26243</v>
      </c>
      <c r="M13" s="349">
        <v>32877</v>
      </c>
      <c r="N13" s="349">
        <v>28496</v>
      </c>
      <c r="O13" s="349">
        <v>35211</v>
      </c>
      <c r="P13" s="349">
        <v>32728</v>
      </c>
      <c r="Q13" s="349">
        <v>33683</v>
      </c>
      <c r="R13" s="349">
        <v>27203</v>
      </c>
      <c r="S13" s="349">
        <v>31591</v>
      </c>
      <c r="T13" s="349">
        <v>31616</v>
      </c>
      <c r="U13" s="349">
        <v>32980</v>
      </c>
      <c r="V13" s="349">
        <v>26928</v>
      </c>
      <c r="W13" s="349">
        <v>29804</v>
      </c>
      <c r="X13" s="349">
        <v>29826</v>
      </c>
      <c r="Y13" s="349">
        <v>33196</v>
      </c>
      <c r="Z13" s="349">
        <v>28616</v>
      </c>
      <c r="AA13" s="349">
        <v>34244</v>
      </c>
      <c r="AB13" s="349">
        <v>32804</v>
      </c>
      <c r="AC13" s="349">
        <v>35008</v>
      </c>
      <c r="AD13" s="349">
        <v>27514</v>
      </c>
      <c r="AE13" s="349">
        <v>31281</v>
      </c>
      <c r="AF13" s="349">
        <v>29675</v>
      </c>
      <c r="AG13" s="349">
        <v>34138</v>
      </c>
      <c r="AH13" s="349">
        <v>27921</v>
      </c>
      <c r="AI13" s="349">
        <v>32345</v>
      </c>
      <c r="AJ13" s="349">
        <v>31884</v>
      </c>
      <c r="AK13" s="349">
        <v>35351</v>
      </c>
      <c r="AL13" s="349">
        <v>28354</v>
      </c>
      <c r="AM13" s="349">
        <v>33697</v>
      </c>
      <c r="AN13" s="349">
        <v>33109</v>
      </c>
      <c r="AO13" s="349">
        <v>35278</v>
      </c>
      <c r="AP13" s="349">
        <v>29185</v>
      </c>
      <c r="AQ13" s="349">
        <v>35550</v>
      </c>
      <c r="AR13" s="349">
        <v>34998</v>
      </c>
      <c r="AS13" s="349">
        <v>37793</v>
      </c>
      <c r="AT13" s="349">
        <v>30016</v>
      </c>
      <c r="AU13" s="349">
        <v>37203</v>
      </c>
      <c r="AV13" s="349">
        <v>36005</v>
      </c>
      <c r="AW13" s="349">
        <v>37543</v>
      </c>
      <c r="AX13" s="349">
        <v>29687</v>
      </c>
      <c r="AY13" s="349">
        <v>34222</v>
      </c>
      <c r="AZ13" s="349">
        <v>34963</v>
      </c>
      <c r="BA13" s="349">
        <v>30424</v>
      </c>
      <c r="BB13" s="349">
        <v>27118</v>
      </c>
      <c r="BC13" s="349">
        <v>35143</v>
      </c>
      <c r="BD13" s="349">
        <v>35760</v>
      </c>
      <c r="BE13" s="349">
        <v>37747</v>
      </c>
      <c r="BF13" s="349">
        <v>30094</v>
      </c>
      <c r="BG13" s="349">
        <v>36770</v>
      </c>
      <c r="BH13" s="350">
        <v>35553</v>
      </c>
      <c r="BI13" s="350">
        <v>37978</v>
      </c>
      <c r="BJ13" s="349">
        <v>30917</v>
      </c>
      <c r="BK13" s="349">
        <v>36261</v>
      </c>
      <c r="BL13" s="349">
        <v>28314</v>
      </c>
      <c r="BM13" s="349">
        <v>32020</v>
      </c>
      <c r="BN13" s="349">
        <v>21976</v>
      </c>
      <c r="BO13" s="349">
        <v>26551</v>
      </c>
      <c r="BP13" s="349">
        <v>16751</v>
      </c>
      <c r="BQ13" s="351">
        <v>26281</v>
      </c>
      <c r="BR13" s="351">
        <v>19024</v>
      </c>
    </row>
    <row r="14" spans="1:70" x14ac:dyDescent="0.2">
      <c r="A14" s="57">
        <v>9</v>
      </c>
      <c r="B14" s="272" t="s">
        <v>143</v>
      </c>
      <c r="C14" s="65" t="s">
        <v>4</v>
      </c>
      <c r="D14" s="349">
        <v>8875</v>
      </c>
      <c r="E14" s="349">
        <v>10623</v>
      </c>
      <c r="F14" s="349">
        <v>10397</v>
      </c>
      <c r="G14" s="349">
        <v>10510</v>
      </c>
      <c r="H14" s="349">
        <v>8559</v>
      </c>
      <c r="I14" s="349">
        <v>9136</v>
      </c>
      <c r="J14" s="349">
        <v>8577</v>
      </c>
      <c r="K14" s="349">
        <v>7915</v>
      </c>
      <c r="L14" s="349">
        <v>6808</v>
      </c>
      <c r="M14" s="349">
        <v>7163</v>
      </c>
      <c r="N14" s="349">
        <v>7402</v>
      </c>
      <c r="O14" s="349">
        <v>9242</v>
      </c>
      <c r="P14" s="349">
        <v>5633</v>
      </c>
      <c r="Q14" s="349">
        <v>6836</v>
      </c>
      <c r="R14" s="349">
        <v>6347</v>
      </c>
      <c r="S14" s="349">
        <v>6586</v>
      </c>
      <c r="T14" s="349">
        <v>7785</v>
      </c>
      <c r="U14" s="349">
        <v>8262</v>
      </c>
      <c r="V14" s="349">
        <v>7793</v>
      </c>
      <c r="W14" s="349">
        <v>8469</v>
      </c>
      <c r="X14" s="349">
        <v>7766</v>
      </c>
      <c r="Y14" s="349">
        <v>8067</v>
      </c>
      <c r="Z14" s="349">
        <v>7419</v>
      </c>
      <c r="AA14" s="349">
        <v>8035</v>
      </c>
      <c r="AB14" s="349">
        <v>7057</v>
      </c>
      <c r="AC14" s="349">
        <v>7985</v>
      </c>
      <c r="AD14" s="349">
        <v>6546</v>
      </c>
      <c r="AE14" s="349">
        <v>6604</v>
      </c>
      <c r="AF14" s="349">
        <v>5759</v>
      </c>
      <c r="AG14" s="349">
        <v>8185</v>
      </c>
      <c r="AH14" s="349">
        <v>6059</v>
      </c>
      <c r="AI14" s="349">
        <v>6316</v>
      </c>
      <c r="AJ14" s="349">
        <v>5832</v>
      </c>
      <c r="AK14" s="349">
        <v>6725</v>
      </c>
      <c r="AL14" s="349">
        <v>5811</v>
      </c>
      <c r="AM14" s="349">
        <v>6599</v>
      </c>
      <c r="AN14" s="349">
        <v>6684</v>
      </c>
      <c r="AO14" s="349">
        <v>6922</v>
      </c>
      <c r="AP14" s="349">
        <v>6086</v>
      </c>
      <c r="AQ14" s="349">
        <v>6585</v>
      </c>
      <c r="AR14" s="349">
        <v>5923</v>
      </c>
      <c r="AS14" s="349">
        <v>6326</v>
      </c>
      <c r="AT14" s="349">
        <v>5255</v>
      </c>
      <c r="AU14" s="349">
        <v>6591</v>
      </c>
      <c r="AV14" s="349">
        <v>6561</v>
      </c>
      <c r="AW14" s="349">
        <v>7054</v>
      </c>
      <c r="AX14" s="349">
        <v>6473</v>
      </c>
      <c r="AY14" s="349">
        <v>7676</v>
      </c>
      <c r="AZ14" s="349">
        <v>7308</v>
      </c>
      <c r="BA14" s="349">
        <v>6671</v>
      </c>
      <c r="BB14" s="349">
        <v>6776</v>
      </c>
      <c r="BC14" s="349">
        <v>7929</v>
      </c>
      <c r="BD14" s="349">
        <v>8072</v>
      </c>
      <c r="BE14" s="349">
        <v>8397</v>
      </c>
      <c r="BF14" s="349">
        <v>9293</v>
      </c>
      <c r="BG14" s="349">
        <v>9834</v>
      </c>
      <c r="BH14" s="350">
        <v>9467</v>
      </c>
      <c r="BI14" s="350">
        <v>9604</v>
      </c>
      <c r="BJ14" s="349">
        <v>8356</v>
      </c>
      <c r="BK14" s="349">
        <v>10527</v>
      </c>
      <c r="BL14" s="349">
        <v>6897</v>
      </c>
      <c r="BM14" s="349">
        <v>9530</v>
      </c>
      <c r="BN14" s="349">
        <v>7503</v>
      </c>
      <c r="BO14" s="349">
        <v>9559</v>
      </c>
      <c r="BP14" s="349">
        <v>7505</v>
      </c>
      <c r="BQ14" s="351">
        <v>10714</v>
      </c>
      <c r="BR14" s="351">
        <v>7936</v>
      </c>
    </row>
    <row r="15" spans="1:70" x14ac:dyDescent="0.2">
      <c r="A15" s="57">
        <v>10</v>
      </c>
      <c r="B15" s="272" t="s">
        <v>144</v>
      </c>
      <c r="C15" s="65" t="s">
        <v>5</v>
      </c>
      <c r="D15" s="349">
        <v>7224</v>
      </c>
      <c r="E15" s="349">
        <v>7317</v>
      </c>
      <c r="F15" s="349">
        <v>6217</v>
      </c>
      <c r="G15" s="349">
        <v>5336</v>
      </c>
      <c r="H15" s="349">
        <v>4709</v>
      </c>
      <c r="I15" s="349">
        <v>5144</v>
      </c>
      <c r="J15" s="349">
        <v>4577</v>
      </c>
      <c r="K15" s="349">
        <v>4385</v>
      </c>
      <c r="L15" s="349">
        <v>4816</v>
      </c>
      <c r="M15" s="349">
        <v>5475</v>
      </c>
      <c r="N15" s="349">
        <v>5447</v>
      </c>
      <c r="O15" s="349">
        <v>6342</v>
      </c>
      <c r="P15" s="349">
        <v>6521</v>
      </c>
      <c r="Q15" s="349">
        <v>7140</v>
      </c>
      <c r="R15" s="349">
        <v>6137</v>
      </c>
      <c r="S15" s="349">
        <v>6509</v>
      </c>
      <c r="T15" s="349">
        <v>5912</v>
      </c>
      <c r="U15" s="349">
        <v>6069</v>
      </c>
      <c r="V15" s="349">
        <v>5549</v>
      </c>
      <c r="W15" s="349">
        <v>5290</v>
      </c>
      <c r="X15" s="349">
        <v>5750</v>
      </c>
      <c r="Y15" s="349">
        <v>5578</v>
      </c>
      <c r="Z15" s="349">
        <v>4960</v>
      </c>
      <c r="AA15" s="349">
        <v>4827</v>
      </c>
      <c r="AB15" s="349">
        <v>4052</v>
      </c>
      <c r="AC15" s="349">
        <v>4538</v>
      </c>
      <c r="AD15" s="349">
        <v>4328</v>
      </c>
      <c r="AE15" s="349">
        <v>4660</v>
      </c>
      <c r="AF15" s="349">
        <v>5987</v>
      </c>
      <c r="AG15" s="349">
        <v>5924</v>
      </c>
      <c r="AH15" s="349">
        <v>6555</v>
      </c>
      <c r="AI15" s="349">
        <v>6414</v>
      </c>
      <c r="AJ15" s="349">
        <v>5765</v>
      </c>
      <c r="AK15" s="349">
        <v>5991</v>
      </c>
      <c r="AL15" s="349">
        <v>5203</v>
      </c>
      <c r="AM15" s="349">
        <v>5773</v>
      </c>
      <c r="AN15" s="349">
        <v>6113</v>
      </c>
      <c r="AO15" s="349">
        <v>6712</v>
      </c>
      <c r="AP15" s="349">
        <v>6737</v>
      </c>
      <c r="AQ15" s="349">
        <v>6531</v>
      </c>
      <c r="AR15" s="349">
        <v>6732</v>
      </c>
      <c r="AS15" s="349">
        <v>7688</v>
      </c>
      <c r="AT15" s="349">
        <v>7297</v>
      </c>
      <c r="AU15" s="349">
        <v>7421</v>
      </c>
      <c r="AV15" s="349">
        <v>7077</v>
      </c>
      <c r="AW15" s="349">
        <v>7727</v>
      </c>
      <c r="AX15" s="349">
        <v>5981</v>
      </c>
      <c r="AY15" s="349">
        <v>6516</v>
      </c>
      <c r="AZ15" s="349">
        <v>5961</v>
      </c>
      <c r="BA15" s="349">
        <v>5711</v>
      </c>
      <c r="BB15" s="349">
        <v>5367</v>
      </c>
      <c r="BC15" s="349">
        <v>6461</v>
      </c>
      <c r="BD15" s="349">
        <v>6612</v>
      </c>
      <c r="BE15" s="349">
        <v>7264</v>
      </c>
      <c r="BF15" s="349">
        <v>6191</v>
      </c>
      <c r="BG15" s="349">
        <v>7020</v>
      </c>
      <c r="BH15" s="350">
        <v>7106</v>
      </c>
      <c r="BI15" s="350">
        <v>8022</v>
      </c>
      <c r="BJ15" s="349">
        <v>6902</v>
      </c>
      <c r="BK15" s="349">
        <v>7588</v>
      </c>
      <c r="BL15" s="349">
        <v>6099</v>
      </c>
      <c r="BM15" s="349">
        <v>5932</v>
      </c>
      <c r="BN15" s="349">
        <v>3991</v>
      </c>
      <c r="BO15" s="349">
        <v>7561</v>
      </c>
      <c r="BP15" s="349">
        <v>10537</v>
      </c>
      <c r="BQ15" s="351">
        <v>5189</v>
      </c>
      <c r="BR15" s="351">
        <v>3082</v>
      </c>
    </row>
    <row r="16" spans="1:70" x14ac:dyDescent="0.2">
      <c r="A16" s="57">
        <v>11</v>
      </c>
      <c r="B16" s="272" t="s">
        <v>145</v>
      </c>
      <c r="C16" s="65" t="s">
        <v>6</v>
      </c>
      <c r="D16" s="349">
        <v>37489</v>
      </c>
      <c r="E16" s="349">
        <v>37823</v>
      </c>
      <c r="F16" s="349">
        <v>29502</v>
      </c>
      <c r="G16" s="349">
        <v>27570</v>
      </c>
      <c r="H16" s="349">
        <v>19191</v>
      </c>
      <c r="I16" s="349">
        <v>17060</v>
      </c>
      <c r="J16" s="349">
        <v>15052</v>
      </c>
      <c r="K16" s="349">
        <v>19068</v>
      </c>
      <c r="L16" s="349">
        <v>21850</v>
      </c>
      <c r="M16" s="349">
        <v>28912</v>
      </c>
      <c r="N16" s="349">
        <v>26786</v>
      </c>
      <c r="O16" s="349">
        <v>33278</v>
      </c>
      <c r="P16" s="349">
        <v>31347</v>
      </c>
      <c r="Q16" s="349">
        <v>33350</v>
      </c>
      <c r="R16" s="349">
        <v>28897</v>
      </c>
      <c r="S16" s="349">
        <v>34045</v>
      </c>
      <c r="T16" s="349">
        <v>32484</v>
      </c>
      <c r="U16" s="349">
        <v>32312</v>
      </c>
      <c r="V16" s="349">
        <v>26060</v>
      </c>
      <c r="W16" s="349">
        <v>26712</v>
      </c>
      <c r="X16" s="349">
        <v>23146</v>
      </c>
      <c r="Y16" s="349">
        <v>25363</v>
      </c>
      <c r="Z16" s="349">
        <v>20967</v>
      </c>
      <c r="AA16" s="349">
        <v>23846</v>
      </c>
      <c r="AB16" s="349">
        <v>22398</v>
      </c>
      <c r="AC16" s="349">
        <v>25440</v>
      </c>
      <c r="AD16" s="349">
        <v>22078</v>
      </c>
      <c r="AE16" s="349">
        <v>26184</v>
      </c>
      <c r="AF16" s="349">
        <v>24103</v>
      </c>
      <c r="AG16" s="349">
        <v>29592</v>
      </c>
      <c r="AH16" s="349">
        <v>24320</v>
      </c>
      <c r="AI16" s="349">
        <v>26818</v>
      </c>
      <c r="AJ16" s="349">
        <v>25973</v>
      </c>
      <c r="AK16" s="349">
        <v>27656</v>
      </c>
      <c r="AL16" s="349">
        <v>23138</v>
      </c>
      <c r="AM16" s="349">
        <v>27708</v>
      </c>
      <c r="AN16" s="349">
        <v>27889</v>
      </c>
      <c r="AO16" s="349">
        <v>31237</v>
      </c>
      <c r="AP16" s="349">
        <v>27097</v>
      </c>
      <c r="AQ16" s="349">
        <v>32272</v>
      </c>
      <c r="AR16" s="349">
        <v>31522</v>
      </c>
      <c r="AS16" s="349">
        <v>31530</v>
      </c>
      <c r="AT16" s="349">
        <v>26618</v>
      </c>
      <c r="AU16" s="349">
        <v>30502</v>
      </c>
      <c r="AV16" s="349">
        <v>30572</v>
      </c>
      <c r="AW16" s="349">
        <v>31634</v>
      </c>
      <c r="AX16" s="349">
        <v>25693</v>
      </c>
      <c r="AY16" s="349">
        <v>28761</v>
      </c>
      <c r="AZ16" s="349">
        <v>27821</v>
      </c>
      <c r="BA16" s="349">
        <v>23406</v>
      </c>
      <c r="BB16" s="349">
        <v>24163</v>
      </c>
      <c r="BC16" s="349">
        <v>30828</v>
      </c>
      <c r="BD16" s="349">
        <v>32615</v>
      </c>
      <c r="BE16" s="349">
        <v>37711</v>
      </c>
      <c r="BF16" s="349">
        <v>32145</v>
      </c>
      <c r="BG16" s="349">
        <v>41850</v>
      </c>
      <c r="BH16" s="350">
        <v>36793</v>
      </c>
      <c r="BI16" s="350">
        <v>39785</v>
      </c>
      <c r="BJ16" s="349">
        <v>34256</v>
      </c>
      <c r="BK16" s="349">
        <v>41472</v>
      </c>
      <c r="BL16" s="349">
        <v>41249</v>
      </c>
      <c r="BM16" s="349">
        <v>39788</v>
      </c>
      <c r="BN16" s="349">
        <v>28478</v>
      </c>
      <c r="BO16" s="349">
        <v>34080</v>
      </c>
      <c r="BP16" s="349">
        <v>35101</v>
      </c>
      <c r="BQ16" s="351">
        <v>32787</v>
      </c>
      <c r="BR16" s="351">
        <v>24959</v>
      </c>
    </row>
    <row r="17" spans="1:70" x14ac:dyDescent="0.2">
      <c r="A17" s="57">
        <v>12</v>
      </c>
      <c r="B17" s="272" t="s">
        <v>146</v>
      </c>
      <c r="C17" s="65" t="s">
        <v>7</v>
      </c>
      <c r="D17" s="349">
        <v>23890</v>
      </c>
      <c r="E17" s="349">
        <v>24348</v>
      </c>
      <c r="F17" s="349">
        <v>16745</v>
      </c>
      <c r="G17" s="349">
        <v>15735</v>
      </c>
      <c r="H17" s="349">
        <v>11129</v>
      </c>
      <c r="I17" s="349">
        <v>11234</v>
      </c>
      <c r="J17" s="349">
        <v>10307</v>
      </c>
      <c r="K17" s="349">
        <v>14329</v>
      </c>
      <c r="L17" s="349">
        <v>16376</v>
      </c>
      <c r="M17" s="349">
        <v>21444</v>
      </c>
      <c r="N17" s="349">
        <v>19026</v>
      </c>
      <c r="O17" s="349">
        <v>26030</v>
      </c>
      <c r="P17" s="349">
        <v>28108</v>
      </c>
      <c r="Q17" s="349">
        <v>25933</v>
      </c>
      <c r="R17" s="349">
        <v>21137</v>
      </c>
      <c r="S17" s="349">
        <v>24437</v>
      </c>
      <c r="T17" s="349">
        <v>21822</v>
      </c>
      <c r="U17" s="349">
        <v>21934</v>
      </c>
      <c r="V17" s="349">
        <v>15920</v>
      </c>
      <c r="W17" s="349">
        <v>18084</v>
      </c>
      <c r="X17" s="349">
        <v>17797</v>
      </c>
      <c r="Y17" s="349">
        <v>21085</v>
      </c>
      <c r="Z17" s="349">
        <v>18251</v>
      </c>
      <c r="AA17" s="349">
        <v>22965</v>
      </c>
      <c r="AB17" s="349">
        <v>21115</v>
      </c>
      <c r="AC17" s="349">
        <v>22526</v>
      </c>
      <c r="AD17" s="349">
        <v>18117</v>
      </c>
      <c r="AE17" s="349">
        <v>22726</v>
      </c>
      <c r="AF17" s="349">
        <v>24500</v>
      </c>
      <c r="AG17" s="349">
        <v>31704</v>
      </c>
      <c r="AH17" s="349">
        <v>26965</v>
      </c>
      <c r="AI17" s="349">
        <v>34393</v>
      </c>
      <c r="AJ17" s="349">
        <v>35154</v>
      </c>
      <c r="AK17" s="349">
        <v>34044</v>
      </c>
      <c r="AL17" s="349">
        <v>26650</v>
      </c>
      <c r="AM17" s="349">
        <v>32846</v>
      </c>
      <c r="AN17" s="349">
        <v>35625</v>
      </c>
      <c r="AO17" s="349">
        <v>32844</v>
      </c>
      <c r="AP17" s="349">
        <v>27610</v>
      </c>
      <c r="AQ17" s="349">
        <v>35422</v>
      </c>
      <c r="AR17" s="349">
        <v>39274</v>
      </c>
      <c r="AS17" s="349">
        <v>36524</v>
      </c>
      <c r="AT17" s="349">
        <v>29587</v>
      </c>
      <c r="AU17" s="349">
        <v>36236</v>
      </c>
      <c r="AV17" s="349">
        <v>37357</v>
      </c>
      <c r="AW17" s="349">
        <v>35560</v>
      </c>
      <c r="AX17" s="349">
        <v>27845</v>
      </c>
      <c r="AY17" s="349">
        <v>32439</v>
      </c>
      <c r="AZ17" s="349">
        <v>31019</v>
      </c>
      <c r="BA17" s="349">
        <v>17186</v>
      </c>
      <c r="BB17" s="349">
        <v>25779</v>
      </c>
      <c r="BC17" s="349">
        <v>37163</v>
      </c>
      <c r="BD17" s="349">
        <v>46297</v>
      </c>
      <c r="BE17" s="349">
        <v>41226</v>
      </c>
      <c r="BF17" s="349">
        <v>30111</v>
      </c>
      <c r="BG17" s="349">
        <v>38610</v>
      </c>
      <c r="BH17" s="350">
        <v>37973</v>
      </c>
      <c r="BI17" s="350">
        <v>32614</v>
      </c>
      <c r="BJ17" s="349">
        <v>27369</v>
      </c>
      <c r="BK17" s="349">
        <v>34908</v>
      </c>
      <c r="BL17" s="349">
        <v>42039</v>
      </c>
      <c r="BM17" s="349">
        <v>40919</v>
      </c>
      <c r="BN17" s="349">
        <v>35883</v>
      </c>
      <c r="BO17" s="349">
        <v>39520</v>
      </c>
      <c r="BP17" s="349">
        <v>43628</v>
      </c>
      <c r="BQ17" s="351">
        <v>41093</v>
      </c>
      <c r="BR17" s="351">
        <v>32135</v>
      </c>
    </row>
    <row r="18" spans="1:70" x14ac:dyDescent="0.2">
      <c r="A18" s="57">
        <v>13</v>
      </c>
      <c r="B18" s="272" t="s">
        <v>147</v>
      </c>
      <c r="C18" s="65" t="s">
        <v>8</v>
      </c>
      <c r="D18" s="349">
        <v>5093</v>
      </c>
      <c r="E18" s="349">
        <v>6439</v>
      </c>
      <c r="F18" s="349">
        <v>4558</v>
      </c>
      <c r="G18" s="349">
        <v>5448</v>
      </c>
      <c r="H18" s="349">
        <v>5214</v>
      </c>
      <c r="I18" s="349">
        <v>7255</v>
      </c>
      <c r="J18" s="349">
        <v>5156</v>
      </c>
      <c r="K18" s="349">
        <v>5705</v>
      </c>
      <c r="L18" s="349">
        <v>5603</v>
      </c>
      <c r="M18" s="349">
        <v>5187</v>
      </c>
      <c r="N18" s="349">
        <v>4262</v>
      </c>
      <c r="O18" s="349">
        <v>5032</v>
      </c>
      <c r="P18" s="349">
        <v>5118</v>
      </c>
      <c r="Q18" s="349">
        <v>6486</v>
      </c>
      <c r="R18" s="349">
        <v>4460</v>
      </c>
      <c r="S18" s="349">
        <v>4546</v>
      </c>
      <c r="T18" s="349">
        <v>4186</v>
      </c>
      <c r="U18" s="349">
        <v>4336</v>
      </c>
      <c r="V18" s="349">
        <v>4266</v>
      </c>
      <c r="W18" s="349">
        <v>5309</v>
      </c>
      <c r="X18" s="349">
        <v>5686</v>
      </c>
      <c r="Y18" s="349">
        <v>6938</v>
      </c>
      <c r="Z18" s="349">
        <v>7538</v>
      </c>
      <c r="AA18" s="349">
        <v>8157</v>
      </c>
      <c r="AB18" s="349">
        <v>6608</v>
      </c>
      <c r="AC18" s="349">
        <v>7385</v>
      </c>
      <c r="AD18" s="349">
        <v>6064</v>
      </c>
      <c r="AE18" s="349">
        <v>8718</v>
      </c>
      <c r="AF18" s="349">
        <v>5637</v>
      </c>
      <c r="AG18" s="349">
        <v>9125</v>
      </c>
      <c r="AH18" s="349">
        <v>5771</v>
      </c>
      <c r="AI18" s="349">
        <v>7971</v>
      </c>
      <c r="AJ18" s="349">
        <v>5968</v>
      </c>
      <c r="AK18" s="349">
        <v>7503</v>
      </c>
      <c r="AL18" s="349">
        <v>6075</v>
      </c>
      <c r="AM18" s="349">
        <v>7671</v>
      </c>
      <c r="AN18" s="349">
        <v>6323</v>
      </c>
      <c r="AO18" s="349">
        <v>7762</v>
      </c>
      <c r="AP18" s="349">
        <v>6471</v>
      </c>
      <c r="AQ18" s="349">
        <v>7951</v>
      </c>
      <c r="AR18" s="349">
        <v>6741</v>
      </c>
      <c r="AS18" s="349">
        <v>6700</v>
      </c>
      <c r="AT18" s="349">
        <v>5395</v>
      </c>
      <c r="AU18" s="349">
        <v>7440</v>
      </c>
      <c r="AV18" s="349">
        <v>6099</v>
      </c>
      <c r="AW18" s="349">
        <v>7375</v>
      </c>
      <c r="AX18" s="349">
        <v>5904</v>
      </c>
      <c r="AY18" s="349">
        <v>7593</v>
      </c>
      <c r="AZ18" s="349">
        <v>5779</v>
      </c>
      <c r="BA18" s="349">
        <v>5495</v>
      </c>
      <c r="BB18" s="349">
        <v>4792</v>
      </c>
      <c r="BC18" s="349">
        <v>7121</v>
      </c>
      <c r="BD18" s="349">
        <v>6679</v>
      </c>
      <c r="BE18" s="349">
        <v>8434</v>
      </c>
      <c r="BF18" s="349">
        <v>6137</v>
      </c>
      <c r="BG18" s="349">
        <v>10220</v>
      </c>
      <c r="BH18" s="350">
        <v>5688</v>
      </c>
      <c r="BI18" s="350">
        <v>6616</v>
      </c>
      <c r="BJ18" s="349">
        <v>4946</v>
      </c>
      <c r="BK18" s="349">
        <v>7201</v>
      </c>
      <c r="BL18" s="349">
        <v>8632</v>
      </c>
      <c r="BM18" s="349">
        <v>5749</v>
      </c>
      <c r="BN18" s="349">
        <v>5163</v>
      </c>
      <c r="BO18" s="349">
        <v>6728</v>
      </c>
      <c r="BP18" s="349">
        <v>7934</v>
      </c>
      <c r="BQ18" s="351">
        <v>10033</v>
      </c>
      <c r="BR18" s="351">
        <v>5549</v>
      </c>
    </row>
    <row r="19" spans="1:70" x14ac:dyDescent="0.2">
      <c r="A19" s="57">
        <v>14</v>
      </c>
      <c r="B19" s="272" t="s">
        <v>148</v>
      </c>
      <c r="C19" s="65" t="s">
        <v>40</v>
      </c>
      <c r="D19" s="349">
        <v>13210</v>
      </c>
      <c r="E19" s="349">
        <v>14511</v>
      </c>
      <c r="F19" s="349">
        <v>12027</v>
      </c>
      <c r="G19" s="349">
        <v>12159</v>
      </c>
      <c r="H19" s="349">
        <v>11572</v>
      </c>
      <c r="I19" s="349">
        <v>11978</v>
      </c>
      <c r="J19" s="349">
        <v>10373</v>
      </c>
      <c r="K19" s="349">
        <v>11768</v>
      </c>
      <c r="L19" s="349">
        <v>11009</v>
      </c>
      <c r="M19" s="349">
        <v>12142</v>
      </c>
      <c r="N19" s="349">
        <v>11017</v>
      </c>
      <c r="O19" s="349">
        <v>12871</v>
      </c>
      <c r="P19" s="349">
        <v>11695</v>
      </c>
      <c r="Q19" s="349">
        <v>12446</v>
      </c>
      <c r="R19" s="349">
        <v>11336</v>
      </c>
      <c r="S19" s="349">
        <v>12265</v>
      </c>
      <c r="T19" s="349">
        <v>10959</v>
      </c>
      <c r="U19" s="349">
        <v>11133</v>
      </c>
      <c r="V19" s="349">
        <v>10221</v>
      </c>
      <c r="W19" s="349">
        <v>10790</v>
      </c>
      <c r="X19" s="349">
        <v>9836</v>
      </c>
      <c r="Y19" s="349">
        <v>9648</v>
      </c>
      <c r="Z19" s="349">
        <v>9285</v>
      </c>
      <c r="AA19" s="349">
        <v>10191</v>
      </c>
      <c r="AB19" s="349">
        <v>10164</v>
      </c>
      <c r="AC19" s="349">
        <v>10587</v>
      </c>
      <c r="AD19" s="349">
        <v>9496</v>
      </c>
      <c r="AE19" s="349">
        <v>10418</v>
      </c>
      <c r="AF19" s="349">
        <v>8985</v>
      </c>
      <c r="AG19" s="349">
        <v>10808</v>
      </c>
      <c r="AH19" s="349">
        <v>9137</v>
      </c>
      <c r="AI19" s="349">
        <v>10534</v>
      </c>
      <c r="AJ19" s="349">
        <v>10237</v>
      </c>
      <c r="AK19" s="349">
        <v>11558</v>
      </c>
      <c r="AL19" s="349">
        <v>10062</v>
      </c>
      <c r="AM19" s="349">
        <v>11128</v>
      </c>
      <c r="AN19" s="349">
        <v>9412</v>
      </c>
      <c r="AO19" s="349">
        <v>10025</v>
      </c>
      <c r="AP19" s="349">
        <v>8737</v>
      </c>
      <c r="AQ19" s="349">
        <v>10365</v>
      </c>
      <c r="AR19" s="349">
        <v>8652</v>
      </c>
      <c r="AS19" s="349">
        <v>10035</v>
      </c>
      <c r="AT19" s="349">
        <v>9144</v>
      </c>
      <c r="AU19" s="349">
        <v>10811</v>
      </c>
      <c r="AV19" s="349">
        <v>9352</v>
      </c>
      <c r="AW19" s="349">
        <v>10110</v>
      </c>
      <c r="AX19" s="349">
        <v>8712</v>
      </c>
      <c r="AY19" s="349">
        <v>10477</v>
      </c>
      <c r="AZ19" s="349">
        <v>9397</v>
      </c>
      <c r="BA19" s="349">
        <v>8961</v>
      </c>
      <c r="BB19" s="349">
        <v>9924</v>
      </c>
      <c r="BC19" s="349">
        <v>11284</v>
      </c>
      <c r="BD19" s="349">
        <v>10184</v>
      </c>
      <c r="BE19" s="349">
        <v>10986</v>
      </c>
      <c r="BF19" s="349">
        <v>10262</v>
      </c>
      <c r="BG19" s="349">
        <v>12191</v>
      </c>
      <c r="BH19" s="350">
        <v>9883</v>
      </c>
      <c r="BI19" s="350">
        <v>10736</v>
      </c>
      <c r="BJ19" s="349">
        <v>9300</v>
      </c>
      <c r="BK19" s="349">
        <v>11072</v>
      </c>
      <c r="BL19" s="349">
        <v>9492</v>
      </c>
      <c r="BM19" s="349">
        <v>11246</v>
      </c>
      <c r="BN19" s="349">
        <v>9540</v>
      </c>
      <c r="BO19" s="349">
        <v>10844</v>
      </c>
      <c r="BP19" s="349">
        <v>10756</v>
      </c>
      <c r="BQ19" s="351">
        <v>12725</v>
      </c>
      <c r="BR19" s="351">
        <v>10879</v>
      </c>
    </row>
    <row r="20" spans="1:70" x14ac:dyDescent="0.2">
      <c r="A20" s="57">
        <v>15</v>
      </c>
      <c r="B20" s="272" t="s">
        <v>149</v>
      </c>
      <c r="C20" s="65" t="s">
        <v>41</v>
      </c>
      <c r="D20" s="349">
        <v>45309</v>
      </c>
      <c r="E20" s="349">
        <v>34970</v>
      </c>
      <c r="F20" s="349">
        <v>28979</v>
      </c>
      <c r="G20" s="349">
        <v>37544</v>
      </c>
      <c r="H20" s="349">
        <v>44604</v>
      </c>
      <c r="I20" s="349">
        <v>32938</v>
      </c>
      <c r="J20" s="349">
        <v>28442</v>
      </c>
      <c r="K20" s="349">
        <v>37753</v>
      </c>
      <c r="L20" s="349">
        <v>41637</v>
      </c>
      <c r="M20" s="349">
        <v>34069</v>
      </c>
      <c r="N20" s="349">
        <v>28373</v>
      </c>
      <c r="O20" s="349">
        <v>39762</v>
      </c>
      <c r="P20" s="349">
        <v>43118</v>
      </c>
      <c r="Q20" s="349">
        <v>32019</v>
      </c>
      <c r="R20" s="349">
        <v>31301</v>
      </c>
      <c r="S20" s="349">
        <v>41216</v>
      </c>
      <c r="T20" s="349">
        <v>47198</v>
      </c>
      <c r="U20" s="349">
        <v>38704</v>
      </c>
      <c r="V20" s="349">
        <v>34604</v>
      </c>
      <c r="W20" s="349">
        <v>46631</v>
      </c>
      <c r="X20" s="349">
        <v>48715</v>
      </c>
      <c r="Y20" s="349">
        <v>35623</v>
      </c>
      <c r="Z20" s="349">
        <v>31188</v>
      </c>
      <c r="AA20" s="349">
        <v>41938</v>
      </c>
      <c r="AB20" s="349">
        <v>49044</v>
      </c>
      <c r="AC20" s="349">
        <v>36402</v>
      </c>
      <c r="AD20" s="349">
        <v>31737</v>
      </c>
      <c r="AE20" s="349">
        <v>44839</v>
      </c>
      <c r="AF20" s="349">
        <v>48961</v>
      </c>
      <c r="AG20" s="349">
        <v>39431</v>
      </c>
      <c r="AH20" s="349">
        <v>35079</v>
      </c>
      <c r="AI20" s="349">
        <v>45957</v>
      </c>
      <c r="AJ20" s="349">
        <v>50288</v>
      </c>
      <c r="AK20" s="349">
        <v>35322</v>
      </c>
      <c r="AL20" s="349">
        <v>29578</v>
      </c>
      <c r="AM20" s="349">
        <v>43394</v>
      </c>
      <c r="AN20" s="349">
        <v>47574</v>
      </c>
      <c r="AO20" s="349">
        <v>35153</v>
      </c>
      <c r="AP20" s="349">
        <v>28859</v>
      </c>
      <c r="AQ20" s="349">
        <v>41261</v>
      </c>
      <c r="AR20" s="349">
        <v>43916</v>
      </c>
      <c r="AS20" s="349">
        <v>30401</v>
      </c>
      <c r="AT20" s="349">
        <v>24245</v>
      </c>
      <c r="AU20" s="349">
        <v>38028</v>
      </c>
      <c r="AV20" s="349">
        <v>41369</v>
      </c>
      <c r="AW20" s="349">
        <v>34831</v>
      </c>
      <c r="AX20" s="349">
        <v>32216</v>
      </c>
      <c r="AY20" s="349">
        <v>50288</v>
      </c>
      <c r="AZ20" s="349">
        <v>59272</v>
      </c>
      <c r="BA20" s="349">
        <v>45148</v>
      </c>
      <c r="BB20" s="349">
        <v>39330</v>
      </c>
      <c r="BC20" s="349">
        <v>52509</v>
      </c>
      <c r="BD20" s="349">
        <v>56168</v>
      </c>
      <c r="BE20" s="349">
        <v>37845</v>
      </c>
      <c r="BF20" s="349">
        <v>30894</v>
      </c>
      <c r="BG20" s="349">
        <v>46414</v>
      </c>
      <c r="BH20" s="350">
        <v>45843</v>
      </c>
      <c r="BI20" s="350">
        <v>36077</v>
      </c>
      <c r="BJ20" s="349">
        <v>33429</v>
      </c>
      <c r="BK20" s="349">
        <v>42104</v>
      </c>
      <c r="BL20" s="349">
        <v>45512</v>
      </c>
      <c r="BM20" s="349">
        <v>34055</v>
      </c>
      <c r="BN20" s="349">
        <v>30815</v>
      </c>
      <c r="BO20" s="349">
        <v>45555</v>
      </c>
      <c r="BP20" s="349">
        <v>46075</v>
      </c>
      <c r="BQ20" s="351">
        <v>34109</v>
      </c>
      <c r="BR20" s="351">
        <v>29618</v>
      </c>
    </row>
    <row r="21" spans="1:70" x14ac:dyDescent="0.2">
      <c r="A21" s="57">
        <v>16</v>
      </c>
      <c r="B21" s="272" t="s">
        <v>150</v>
      </c>
      <c r="C21" s="65" t="s">
        <v>9</v>
      </c>
      <c r="D21" s="349">
        <v>64874</v>
      </c>
      <c r="E21" s="349">
        <v>74375</v>
      </c>
      <c r="F21" s="349">
        <v>62464</v>
      </c>
      <c r="G21" s="349">
        <v>82202</v>
      </c>
      <c r="H21" s="349">
        <v>59806</v>
      </c>
      <c r="I21" s="349">
        <v>74607</v>
      </c>
      <c r="J21" s="349">
        <v>67215</v>
      </c>
      <c r="K21" s="349">
        <v>86954</v>
      </c>
      <c r="L21" s="349">
        <v>57572</v>
      </c>
      <c r="M21" s="349">
        <v>72317</v>
      </c>
      <c r="N21" s="349">
        <v>67230</v>
      </c>
      <c r="O21" s="349">
        <v>88208</v>
      </c>
      <c r="P21" s="349">
        <v>60270</v>
      </c>
      <c r="Q21" s="349">
        <v>76117</v>
      </c>
      <c r="R21" s="349">
        <v>69501</v>
      </c>
      <c r="S21" s="349">
        <v>89174</v>
      </c>
      <c r="T21" s="349">
        <v>63476</v>
      </c>
      <c r="U21" s="349">
        <v>74457</v>
      </c>
      <c r="V21" s="349">
        <v>68299</v>
      </c>
      <c r="W21" s="349">
        <v>87755</v>
      </c>
      <c r="X21" s="349">
        <v>58445</v>
      </c>
      <c r="Y21" s="349">
        <v>72593</v>
      </c>
      <c r="Z21" s="349">
        <v>66439</v>
      </c>
      <c r="AA21" s="349">
        <v>84706</v>
      </c>
      <c r="AB21" s="349">
        <v>59153</v>
      </c>
      <c r="AC21" s="349">
        <v>73047</v>
      </c>
      <c r="AD21" s="349">
        <v>68239</v>
      </c>
      <c r="AE21" s="349">
        <v>90432</v>
      </c>
      <c r="AF21" s="349">
        <v>63974</v>
      </c>
      <c r="AG21" s="349">
        <v>79626</v>
      </c>
      <c r="AH21" s="349">
        <v>71057</v>
      </c>
      <c r="AI21" s="349">
        <v>95695</v>
      </c>
      <c r="AJ21" s="349">
        <v>63285</v>
      </c>
      <c r="AK21" s="349">
        <v>79614</v>
      </c>
      <c r="AL21" s="349">
        <v>68795</v>
      </c>
      <c r="AM21" s="349">
        <v>92304</v>
      </c>
      <c r="AN21" s="349">
        <v>65746</v>
      </c>
      <c r="AO21" s="349">
        <v>82100</v>
      </c>
      <c r="AP21" s="349">
        <v>72973</v>
      </c>
      <c r="AQ21" s="349">
        <v>96590</v>
      </c>
      <c r="AR21" s="349">
        <v>69268</v>
      </c>
      <c r="AS21" s="349">
        <v>84306</v>
      </c>
      <c r="AT21" s="349">
        <v>77173</v>
      </c>
      <c r="AU21" s="349">
        <v>99746</v>
      </c>
      <c r="AV21" s="349">
        <v>74149</v>
      </c>
      <c r="AW21" s="349">
        <v>86990</v>
      </c>
      <c r="AX21" s="349">
        <v>78730</v>
      </c>
      <c r="AY21" s="349">
        <v>101078</v>
      </c>
      <c r="AZ21" s="349">
        <v>74682</v>
      </c>
      <c r="BA21" s="349">
        <v>88144</v>
      </c>
      <c r="BB21" s="349">
        <v>77364</v>
      </c>
      <c r="BC21" s="349">
        <v>98384</v>
      </c>
      <c r="BD21" s="349">
        <v>71043</v>
      </c>
      <c r="BE21" s="349">
        <v>89848</v>
      </c>
      <c r="BF21" s="349">
        <v>78411</v>
      </c>
      <c r="BG21" s="349">
        <v>102484</v>
      </c>
      <c r="BH21" s="350">
        <v>77450</v>
      </c>
      <c r="BI21" s="350">
        <v>93088</v>
      </c>
      <c r="BJ21" s="349">
        <v>80182</v>
      </c>
      <c r="BK21" s="349">
        <v>104641</v>
      </c>
      <c r="BL21" s="349">
        <v>84097</v>
      </c>
      <c r="BM21" s="349">
        <v>96845</v>
      </c>
      <c r="BN21" s="349">
        <v>82341</v>
      </c>
      <c r="BO21" s="349">
        <v>108595</v>
      </c>
      <c r="BP21" s="349">
        <v>85015</v>
      </c>
      <c r="BQ21" s="351">
        <v>93387</v>
      </c>
      <c r="BR21" s="351">
        <v>85649</v>
      </c>
    </row>
    <row r="22" spans="1:70" x14ac:dyDescent="0.2">
      <c r="A22" s="57">
        <v>17</v>
      </c>
      <c r="B22" s="272" t="s">
        <v>151</v>
      </c>
      <c r="C22" s="65" t="s">
        <v>10</v>
      </c>
      <c r="D22" s="349">
        <v>99959</v>
      </c>
      <c r="E22" s="349">
        <v>119190</v>
      </c>
      <c r="F22" s="349">
        <v>115265</v>
      </c>
      <c r="G22" s="349">
        <v>114379</v>
      </c>
      <c r="H22" s="349">
        <v>98229</v>
      </c>
      <c r="I22" s="349">
        <v>115449</v>
      </c>
      <c r="J22" s="349">
        <v>113852</v>
      </c>
      <c r="K22" s="349">
        <v>121414</v>
      </c>
      <c r="L22" s="349">
        <v>100115</v>
      </c>
      <c r="M22" s="349">
        <v>120596</v>
      </c>
      <c r="N22" s="349">
        <v>118410</v>
      </c>
      <c r="O22" s="349">
        <v>127063</v>
      </c>
      <c r="P22" s="349">
        <v>103957</v>
      </c>
      <c r="Q22" s="349">
        <v>125946</v>
      </c>
      <c r="R22" s="349">
        <v>125162</v>
      </c>
      <c r="S22" s="349">
        <v>128248</v>
      </c>
      <c r="T22" s="349">
        <v>109766</v>
      </c>
      <c r="U22" s="349">
        <v>124381</v>
      </c>
      <c r="V22" s="349">
        <v>122289</v>
      </c>
      <c r="W22" s="349">
        <v>127773</v>
      </c>
      <c r="X22" s="349">
        <v>111663</v>
      </c>
      <c r="Y22" s="349">
        <v>134442</v>
      </c>
      <c r="Z22" s="349">
        <v>131983</v>
      </c>
      <c r="AA22" s="349">
        <v>138621</v>
      </c>
      <c r="AB22" s="349">
        <v>121636</v>
      </c>
      <c r="AC22" s="349">
        <v>143912</v>
      </c>
      <c r="AD22" s="349">
        <v>139049</v>
      </c>
      <c r="AE22" s="349">
        <v>143391</v>
      </c>
      <c r="AF22" s="349">
        <v>123309</v>
      </c>
      <c r="AG22" s="349">
        <v>145565</v>
      </c>
      <c r="AH22" s="349">
        <v>145023</v>
      </c>
      <c r="AI22" s="349">
        <v>151295</v>
      </c>
      <c r="AJ22" s="349">
        <v>133554</v>
      </c>
      <c r="AK22" s="349">
        <v>158012</v>
      </c>
      <c r="AL22" s="349">
        <v>149636</v>
      </c>
      <c r="AM22" s="349">
        <v>157104</v>
      </c>
      <c r="AN22" s="349">
        <v>134776</v>
      </c>
      <c r="AO22" s="349">
        <v>163113</v>
      </c>
      <c r="AP22" s="349">
        <v>157585</v>
      </c>
      <c r="AQ22" s="349">
        <v>161396</v>
      </c>
      <c r="AR22" s="349">
        <v>136184</v>
      </c>
      <c r="AS22" s="349">
        <v>160237</v>
      </c>
      <c r="AT22" s="349">
        <v>145894</v>
      </c>
      <c r="AU22" s="349">
        <v>155580</v>
      </c>
      <c r="AV22" s="349">
        <v>137585</v>
      </c>
      <c r="AW22" s="349">
        <v>166588</v>
      </c>
      <c r="AX22" s="349">
        <v>155908</v>
      </c>
      <c r="AY22" s="349">
        <v>170187</v>
      </c>
      <c r="AZ22" s="349">
        <v>148714</v>
      </c>
      <c r="BA22" s="349">
        <v>152652</v>
      </c>
      <c r="BB22" s="349">
        <v>161275</v>
      </c>
      <c r="BC22" s="349">
        <v>174995</v>
      </c>
      <c r="BD22" s="349">
        <v>163539</v>
      </c>
      <c r="BE22" s="349">
        <v>182316</v>
      </c>
      <c r="BF22" s="349">
        <v>167142</v>
      </c>
      <c r="BG22" s="349">
        <v>185622</v>
      </c>
      <c r="BH22" s="350">
        <v>151496</v>
      </c>
      <c r="BI22" s="350">
        <v>166165</v>
      </c>
      <c r="BJ22" s="349">
        <v>151658</v>
      </c>
      <c r="BK22" s="349">
        <v>157850</v>
      </c>
      <c r="BL22" s="349">
        <v>148129</v>
      </c>
      <c r="BM22" s="349">
        <v>153939</v>
      </c>
      <c r="BN22" s="349">
        <v>157598</v>
      </c>
      <c r="BO22" s="349">
        <v>157914</v>
      </c>
      <c r="BP22" s="349">
        <v>151411</v>
      </c>
      <c r="BQ22" s="351">
        <v>156056</v>
      </c>
      <c r="BR22" s="351">
        <v>151086</v>
      </c>
    </row>
    <row r="23" spans="1:70" x14ac:dyDescent="0.2">
      <c r="A23" s="57">
        <v>18</v>
      </c>
      <c r="B23" s="272" t="s">
        <v>152</v>
      </c>
      <c r="C23" s="65" t="s">
        <v>42</v>
      </c>
      <c r="D23" s="349">
        <v>47632</v>
      </c>
      <c r="E23" s="349">
        <v>51416</v>
      </c>
      <c r="F23" s="349">
        <v>47862</v>
      </c>
      <c r="G23" s="349">
        <v>49815</v>
      </c>
      <c r="H23" s="349">
        <v>42368</v>
      </c>
      <c r="I23" s="349">
        <v>44918</v>
      </c>
      <c r="J23" s="349">
        <v>42497</v>
      </c>
      <c r="K23" s="349">
        <v>45276</v>
      </c>
      <c r="L23" s="349">
        <v>41315</v>
      </c>
      <c r="M23" s="349">
        <v>47028</v>
      </c>
      <c r="N23" s="349">
        <v>46599</v>
      </c>
      <c r="O23" s="349">
        <v>51011</v>
      </c>
      <c r="P23" s="349">
        <v>47426</v>
      </c>
      <c r="Q23" s="349">
        <v>53372</v>
      </c>
      <c r="R23" s="349">
        <v>51005</v>
      </c>
      <c r="S23" s="349">
        <v>53159</v>
      </c>
      <c r="T23" s="349">
        <v>47623</v>
      </c>
      <c r="U23" s="349">
        <v>51237</v>
      </c>
      <c r="V23" s="349">
        <v>48494</v>
      </c>
      <c r="W23" s="349">
        <v>51653</v>
      </c>
      <c r="X23" s="349">
        <v>47242</v>
      </c>
      <c r="Y23" s="349">
        <v>53062</v>
      </c>
      <c r="Z23" s="349">
        <v>50037</v>
      </c>
      <c r="AA23" s="349">
        <v>53666</v>
      </c>
      <c r="AB23" s="349">
        <v>49206</v>
      </c>
      <c r="AC23" s="349">
        <v>54537</v>
      </c>
      <c r="AD23" s="349">
        <v>51281</v>
      </c>
      <c r="AE23" s="349">
        <v>51975</v>
      </c>
      <c r="AF23" s="349">
        <v>48734</v>
      </c>
      <c r="AG23" s="349">
        <v>52156</v>
      </c>
      <c r="AH23" s="349">
        <v>49733</v>
      </c>
      <c r="AI23" s="349">
        <v>51371</v>
      </c>
      <c r="AJ23" s="349">
        <v>47050</v>
      </c>
      <c r="AK23" s="349">
        <v>53146</v>
      </c>
      <c r="AL23" s="349">
        <v>50093</v>
      </c>
      <c r="AM23" s="349">
        <v>52715</v>
      </c>
      <c r="AN23" s="349">
        <v>49489</v>
      </c>
      <c r="AO23" s="349">
        <v>53333</v>
      </c>
      <c r="AP23" s="349">
        <v>51004</v>
      </c>
      <c r="AQ23" s="349">
        <v>54861</v>
      </c>
      <c r="AR23" s="349">
        <v>50925</v>
      </c>
      <c r="AS23" s="349">
        <v>56039</v>
      </c>
      <c r="AT23" s="349">
        <v>53048</v>
      </c>
      <c r="AU23" s="349">
        <v>57358</v>
      </c>
      <c r="AV23" s="349">
        <v>53991</v>
      </c>
      <c r="AW23" s="349">
        <v>58898</v>
      </c>
      <c r="AX23" s="349">
        <v>54878</v>
      </c>
      <c r="AY23" s="349">
        <v>55598</v>
      </c>
      <c r="AZ23" s="349">
        <v>49055</v>
      </c>
      <c r="BA23" s="349">
        <v>40040</v>
      </c>
      <c r="BB23" s="349">
        <v>40640</v>
      </c>
      <c r="BC23" s="349">
        <v>44764</v>
      </c>
      <c r="BD23" s="349">
        <v>40053</v>
      </c>
      <c r="BE23" s="349">
        <v>43572</v>
      </c>
      <c r="BF23" s="349">
        <v>44647</v>
      </c>
      <c r="BG23" s="349">
        <v>52420</v>
      </c>
      <c r="BH23" s="350">
        <v>47231</v>
      </c>
      <c r="BI23" s="350">
        <v>53075</v>
      </c>
      <c r="BJ23" s="349">
        <v>50570</v>
      </c>
      <c r="BK23" s="349">
        <v>54453</v>
      </c>
      <c r="BL23" s="349">
        <v>48049</v>
      </c>
      <c r="BM23" s="349">
        <v>47412</v>
      </c>
      <c r="BN23" s="349">
        <v>43041</v>
      </c>
      <c r="BO23" s="349">
        <v>51557</v>
      </c>
      <c r="BP23" s="349">
        <v>43243</v>
      </c>
      <c r="BQ23" s="351">
        <v>40318</v>
      </c>
      <c r="BR23" s="351">
        <v>39094</v>
      </c>
    </row>
    <row r="24" spans="1:70" x14ac:dyDescent="0.2">
      <c r="A24" s="57">
        <v>19</v>
      </c>
      <c r="B24" s="272" t="s">
        <v>153</v>
      </c>
      <c r="C24" s="65" t="s">
        <v>11</v>
      </c>
      <c r="D24" s="349">
        <v>13851</v>
      </c>
      <c r="E24" s="349">
        <v>17550</v>
      </c>
      <c r="F24" s="349">
        <v>18435</v>
      </c>
      <c r="G24" s="349">
        <v>16293</v>
      </c>
      <c r="H24" s="349">
        <v>13970</v>
      </c>
      <c r="I24" s="349">
        <v>16900</v>
      </c>
      <c r="J24" s="349">
        <v>18205</v>
      </c>
      <c r="K24" s="349">
        <v>15856</v>
      </c>
      <c r="L24" s="349">
        <v>13652</v>
      </c>
      <c r="M24" s="349">
        <v>17242</v>
      </c>
      <c r="N24" s="349">
        <v>19075</v>
      </c>
      <c r="O24" s="349">
        <v>16970</v>
      </c>
      <c r="P24" s="349">
        <v>14521</v>
      </c>
      <c r="Q24" s="349">
        <v>17981</v>
      </c>
      <c r="R24" s="349">
        <v>19548</v>
      </c>
      <c r="S24" s="349">
        <v>16769</v>
      </c>
      <c r="T24" s="349">
        <v>14917</v>
      </c>
      <c r="U24" s="349">
        <v>18446</v>
      </c>
      <c r="V24" s="349">
        <v>19446</v>
      </c>
      <c r="W24" s="349">
        <v>17113</v>
      </c>
      <c r="X24" s="349">
        <v>15200</v>
      </c>
      <c r="Y24" s="349">
        <v>19265</v>
      </c>
      <c r="Z24" s="349">
        <v>20376</v>
      </c>
      <c r="AA24" s="349">
        <v>18184</v>
      </c>
      <c r="AB24" s="349">
        <v>15904</v>
      </c>
      <c r="AC24" s="349">
        <v>19906</v>
      </c>
      <c r="AD24" s="349">
        <v>21110</v>
      </c>
      <c r="AE24" s="349">
        <v>18919</v>
      </c>
      <c r="AF24" s="349">
        <v>16807</v>
      </c>
      <c r="AG24" s="349">
        <v>20627</v>
      </c>
      <c r="AH24" s="349">
        <v>22833</v>
      </c>
      <c r="AI24" s="349">
        <v>20305</v>
      </c>
      <c r="AJ24" s="349">
        <v>18049</v>
      </c>
      <c r="AK24" s="349">
        <v>22025</v>
      </c>
      <c r="AL24" s="349">
        <v>23905</v>
      </c>
      <c r="AM24" s="349">
        <v>20488</v>
      </c>
      <c r="AN24" s="349">
        <v>18044</v>
      </c>
      <c r="AO24" s="349">
        <v>22018</v>
      </c>
      <c r="AP24" s="349">
        <v>23884</v>
      </c>
      <c r="AQ24" s="349">
        <v>20984</v>
      </c>
      <c r="AR24" s="349">
        <v>18314</v>
      </c>
      <c r="AS24" s="349">
        <v>22744</v>
      </c>
      <c r="AT24" s="349">
        <v>24105</v>
      </c>
      <c r="AU24" s="349">
        <v>21556</v>
      </c>
      <c r="AV24" s="349">
        <v>18881</v>
      </c>
      <c r="AW24" s="349">
        <v>22931</v>
      </c>
      <c r="AX24" s="349">
        <v>23612</v>
      </c>
      <c r="AY24" s="349">
        <v>20957</v>
      </c>
      <c r="AZ24" s="349">
        <v>15861</v>
      </c>
      <c r="BA24" s="349">
        <v>10636</v>
      </c>
      <c r="BB24" s="349">
        <v>17196</v>
      </c>
      <c r="BC24" s="349">
        <v>11695</v>
      </c>
      <c r="BD24" s="349">
        <v>9837</v>
      </c>
      <c r="BE24" s="349">
        <v>12839</v>
      </c>
      <c r="BF24" s="349">
        <v>21713</v>
      </c>
      <c r="BG24" s="349">
        <v>19525</v>
      </c>
      <c r="BH24" s="350">
        <v>16470</v>
      </c>
      <c r="BI24" s="350">
        <v>24456</v>
      </c>
      <c r="BJ24" s="349">
        <v>26679</v>
      </c>
      <c r="BK24" s="349">
        <v>22699</v>
      </c>
      <c r="BL24" s="349">
        <v>20506</v>
      </c>
      <c r="BM24" s="349">
        <v>24605</v>
      </c>
      <c r="BN24" s="349">
        <v>27578</v>
      </c>
      <c r="BO24" s="349">
        <v>23077</v>
      </c>
      <c r="BP24" s="349">
        <v>20259</v>
      </c>
      <c r="BQ24" s="351">
        <v>23647</v>
      </c>
      <c r="BR24" s="351">
        <v>26779</v>
      </c>
    </row>
    <row r="25" spans="1:70" x14ac:dyDescent="0.2">
      <c r="A25" s="57">
        <v>20</v>
      </c>
      <c r="B25" s="272" t="s">
        <v>154</v>
      </c>
      <c r="C25" s="65" t="s">
        <v>43</v>
      </c>
      <c r="D25" s="349">
        <v>8492</v>
      </c>
      <c r="E25" s="349">
        <v>9545</v>
      </c>
      <c r="F25" s="349">
        <v>7800</v>
      </c>
      <c r="G25" s="349">
        <v>10800</v>
      </c>
      <c r="H25" s="349">
        <v>7829</v>
      </c>
      <c r="I25" s="349">
        <v>8657</v>
      </c>
      <c r="J25" s="349">
        <v>6917</v>
      </c>
      <c r="K25" s="349">
        <v>10812</v>
      </c>
      <c r="L25" s="349">
        <v>8091</v>
      </c>
      <c r="M25" s="349">
        <v>9516</v>
      </c>
      <c r="N25" s="349">
        <v>8335</v>
      </c>
      <c r="O25" s="349">
        <v>12334</v>
      </c>
      <c r="P25" s="349">
        <v>9017</v>
      </c>
      <c r="Q25" s="349">
        <v>9715</v>
      </c>
      <c r="R25" s="349">
        <v>8216</v>
      </c>
      <c r="S25" s="349">
        <v>11736</v>
      </c>
      <c r="T25" s="349">
        <v>8979</v>
      </c>
      <c r="U25" s="349">
        <v>10247</v>
      </c>
      <c r="V25" s="349">
        <v>8879</v>
      </c>
      <c r="W25" s="349">
        <v>12812</v>
      </c>
      <c r="X25" s="349">
        <v>9638</v>
      </c>
      <c r="Y25" s="349">
        <v>10015</v>
      </c>
      <c r="Z25" s="349">
        <v>8963</v>
      </c>
      <c r="AA25" s="349">
        <v>12243</v>
      </c>
      <c r="AB25" s="349">
        <v>9447</v>
      </c>
      <c r="AC25" s="349">
        <v>10322</v>
      </c>
      <c r="AD25" s="349">
        <v>9830</v>
      </c>
      <c r="AE25" s="349">
        <v>13522</v>
      </c>
      <c r="AF25" s="349">
        <v>10307</v>
      </c>
      <c r="AG25" s="349">
        <v>10991</v>
      </c>
      <c r="AH25" s="349">
        <v>10066</v>
      </c>
      <c r="AI25" s="349">
        <v>13579</v>
      </c>
      <c r="AJ25" s="349">
        <v>10310</v>
      </c>
      <c r="AK25" s="349">
        <v>11100</v>
      </c>
      <c r="AL25" s="349">
        <v>10152</v>
      </c>
      <c r="AM25" s="349">
        <v>15762</v>
      </c>
      <c r="AN25" s="349">
        <v>11671</v>
      </c>
      <c r="AO25" s="349">
        <v>13264</v>
      </c>
      <c r="AP25" s="349">
        <v>12529</v>
      </c>
      <c r="AQ25" s="349">
        <v>16774</v>
      </c>
      <c r="AR25" s="349">
        <v>13677</v>
      </c>
      <c r="AS25" s="349">
        <v>14041</v>
      </c>
      <c r="AT25" s="349">
        <v>13395</v>
      </c>
      <c r="AU25" s="349">
        <v>17672</v>
      </c>
      <c r="AV25" s="349">
        <v>15390</v>
      </c>
      <c r="AW25" s="349">
        <v>15359</v>
      </c>
      <c r="AX25" s="349">
        <v>15224</v>
      </c>
      <c r="AY25" s="349">
        <v>19759</v>
      </c>
      <c r="AZ25" s="349">
        <v>15083</v>
      </c>
      <c r="BA25" s="349">
        <v>15056</v>
      </c>
      <c r="BB25" s="349">
        <v>15279</v>
      </c>
      <c r="BC25" s="349">
        <v>20242</v>
      </c>
      <c r="BD25" s="349">
        <v>17799</v>
      </c>
      <c r="BE25" s="349">
        <v>18641</v>
      </c>
      <c r="BF25" s="349">
        <v>17407</v>
      </c>
      <c r="BG25" s="349">
        <v>24965</v>
      </c>
      <c r="BH25" s="350">
        <v>17898</v>
      </c>
      <c r="BI25" s="350">
        <v>19215</v>
      </c>
      <c r="BJ25" s="349">
        <v>17199</v>
      </c>
      <c r="BK25" s="349">
        <v>22144</v>
      </c>
      <c r="BL25" s="349">
        <v>17167</v>
      </c>
      <c r="BM25" s="349">
        <v>20966</v>
      </c>
      <c r="BN25" s="349">
        <v>16417</v>
      </c>
      <c r="BO25" s="349">
        <v>22419</v>
      </c>
      <c r="BP25" s="349">
        <v>18717</v>
      </c>
      <c r="BQ25" s="351">
        <v>17872</v>
      </c>
      <c r="BR25" s="351">
        <v>19697</v>
      </c>
    </row>
    <row r="26" spans="1:70" x14ac:dyDescent="0.2">
      <c r="A26" s="57">
        <v>21</v>
      </c>
      <c r="B26" s="272" t="s">
        <v>155</v>
      </c>
      <c r="C26" s="65" t="s">
        <v>12</v>
      </c>
      <c r="D26" s="349">
        <v>9538</v>
      </c>
      <c r="E26" s="349">
        <v>9984</v>
      </c>
      <c r="F26" s="349">
        <v>10000</v>
      </c>
      <c r="G26" s="349">
        <v>10056</v>
      </c>
      <c r="H26" s="349">
        <v>10151</v>
      </c>
      <c r="I26" s="349">
        <v>10775</v>
      </c>
      <c r="J26" s="349">
        <v>10625</v>
      </c>
      <c r="K26" s="349">
        <v>10704</v>
      </c>
      <c r="L26" s="349">
        <v>10822</v>
      </c>
      <c r="M26" s="349">
        <v>11334</v>
      </c>
      <c r="N26" s="349">
        <v>11152</v>
      </c>
      <c r="O26" s="349">
        <v>10703</v>
      </c>
      <c r="P26" s="349">
        <v>10418</v>
      </c>
      <c r="Q26" s="349">
        <v>10667</v>
      </c>
      <c r="R26" s="349">
        <v>10669</v>
      </c>
      <c r="S26" s="349">
        <v>10407</v>
      </c>
      <c r="T26" s="349">
        <v>10325</v>
      </c>
      <c r="U26" s="349">
        <v>11273</v>
      </c>
      <c r="V26" s="349">
        <v>11034</v>
      </c>
      <c r="W26" s="349">
        <v>11321</v>
      </c>
      <c r="X26" s="349">
        <v>10747</v>
      </c>
      <c r="Y26" s="349">
        <v>11116</v>
      </c>
      <c r="Z26" s="349">
        <v>11032</v>
      </c>
      <c r="AA26" s="349">
        <v>10959</v>
      </c>
      <c r="AB26" s="349">
        <v>10652</v>
      </c>
      <c r="AC26" s="349">
        <v>12148</v>
      </c>
      <c r="AD26" s="349">
        <v>12127</v>
      </c>
      <c r="AE26" s="349">
        <v>12209</v>
      </c>
      <c r="AF26" s="349">
        <v>11985</v>
      </c>
      <c r="AG26" s="349">
        <v>12867</v>
      </c>
      <c r="AH26" s="349">
        <v>12847</v>
      </c>
      <c r="AI26" s="349">
        <v>13758</v>
      </c>
      <c r="AJ26" s="349">
        <v>12451</v>
      </c>
      <c r="AK26" s="349">
        <v>13682</v>
      </c>
      <c r="AL26" s="349">
        <v>14100</v>
      </c>
      <c r="AM26" s="349">
        <v>14255</v>
      </c>
      <c r="AN26" s="349">
        <v>13830</v>
      </c>
      <c r="AO26" s="349">
        <v>14455</v>
      </c>
      <c r="AP26" s="349">
        <v>14403</v>
      </c>
      <c r="AQ26" s="349">
        <v>14465</v>
      </c>
      <c r="AR26" s="349">
        <v>13708</v>
      </c>
      <c r="AS26" s="349">
        <v>15198</v>
      </c>
      <c r="AT26" s="349">
        <v>14815</v>
      </c>
      <c r="AU26" s="349">
        <v>15255</v>
      </c>
      <c r="AV26" s="349">
        <v>14599</v>
      </c>
      <c r="AW26" s="349">
        <v>16081</v>
      </c>
      <c r="AX26" s="349">
        <v>15957</v>
      </c>
      <c r="AY26" s="349">
        <v>18062</v>
      </c>
      <c r="AZ26" s="349">
        <v>16874</v>
      </c>
      <c r="BA26" s="349">
        <v>16891</v>
      </c>
      <c r="BB26" s="349">
        <v>15862</v>
      </c>
      <c r="BC26" s="349">
        <v>16943</v>
      </c>
      <c r="BD26" s="349">
        <v>16514</v>
      </c>
      <c r="BE26" s="349">
        <v>17476</v>
      </c>
      <c r="BF26" s="349">
        <v>16744</v>
      </c>
      <c r="BG26" s="349">
        <v>16749</v>
      </c>
      <c r="BH26" s="350">
        <v>14249</v>
      </c>
      <c r="BI26" s="350">
        <v>12895</v>
      </c>
      <c r="BJ26" s="349">
        <v>11957</v>
      </c>
      <c r="BK26" s="349">
        <v>11121</v>
      </c>
      <c r="BL26" s="349">
        <v>12216</v>
      </c>
      <c r="BM26" s="349">
        <v>11392</v>
      </c>
      <c r="BN26" s="349">
        <v>11713</v>
      </c>
      <c r="BO26" s="349">
        <v>12027</v>
      </c>
      <c r="BP26" s="349">
        <v>12863</v>
      </c>
      <c r="BQ26" s="351">
        <v>14213</v>
      </c>
      <c r="BR26" s="351">
        <v>13579</v>
      </c>
    </row>
    <row r="27" spans="1:70" x14ac:dyDescent="0.2">
      <c r="A27" s="57">
        <v>22</v>
      </c>
      <c r="B27" s="272" t="s">
        <v>156</v>
      </c>
      <c r="C27" s="65" t="s">
        <v>13</v>
      </c>
      <c r="D27" s="349">
        <v>26370</v>
      </c>
      <c r="E27" s="349">
        <v>28375</v>
      </c>
      <c r="F27" s="349">
        <v>22947</v>
      </c>
      <c r="G27" s="349">
        <v>31831</v>
      </c>
      <c r="H27" s="349">
        <v>26829</v>
      </c>
      <c r="I27" s="349">
        <v>29225</v>
      </c>
      <c r="J27" s="349">
        <v>24011</v>
      </c>
      <c r="K27" s="349">
        <v>35112</v>
      </c>
      <c r="L27" s="349">
        <v>29320</v>
      </c>
      <c r="M27" s="349">
        <v>34167</v>
      </c>
      <c r="N27" s="349">
        <v>29758</v>
      </c>
      <c r="O27" s="349">
        <v>37583</v>
      </c>
      <c r="P27" s="349">
        <v>38309</v>
      </c>
      <c r="Q27" s="349">
        <v>37235</v>
      </c>
      <c r="R27" s="349">
        <v>32630</v>
      </c>
      <c r="S27" s="349">
        <v>37334</v>
      </c>
      <c r="T27" s="349">
        <v>34290</v>
      </c>
      <c r="U27" s="349">
        <v>36182</v>
      </c>
      <c r="V27" s="349">
        <v>33013</v>
      </c>
      <c r="W27" s="349">
        <v>41714</v>
      </c>
      <c r="X27" s="349">
        <v>36547</v>
      </c>
      <c r="Y27" s="349">
        <v>39369</v>
      </c>
      <c r="Z27" s="349">
        <v>33343</v>
      </c>
      <c r="AA27" s="349">
        <v>50298</v>
      </c>
      <c r="AB27" s="349">
        <v>37507</v>
      </c>
      <c r="AC27" s="349">
        <v>43607</v>
      </c>
      <c r="AD27" s="349">
        <v>37927</v>
      </c>
      <c r="AE27" s="349">
        <v>50641</v>
      </c>
      <c r="AF27" s="349">
        <v>48083</v>
      </c>
      <c r="AG27" s="349">
        <v>50828</v>
      </c>
      <c r="AH27" s="349">
        <v>43355</v>
      </c>
      <c r="AI27" s="349">
        <v>62579</v>
      </c>
      <c r="AJ27" s="349">
        <v>48991</v>
      </c>
      <c r="AK27" s="349">
        <v>48477</v>
      </c>
      <c r="AL27" s="349">
        <v>40505</v>
      </c>
      <c r="AM27" s="349">
        <v>49610</v>
      </c>
      <c r="AN27" s="349">
        <v>43150</v>
      </c>
      <c r="AO27" s="349">
        <v>38833</v>
      </c>
      <c r="AP27" s="349">
        <v>33562</v>
      </c>
      <c r="AQ27" s="349">
        <v>45595</v>
      </c>
      <c r="AR27" s="349">
        <v>44819</v>
      </c>
      <c r="AS27" s="349">
        <v>50155</v>
      </c>
      <c r="AT27" s="349">
        <v>46647</v>
      </c>
      <c r="AU27" s="349">
        <v>60966</v>
      </c>
      <c r="AV27" s="349">
        <v>55945</v>
      </c>
      <c r="AW27" s="349">
        <v>57604</v>
      </c>
      <c r="AX27" s="349">
        <v>52565</v>
      </c>
      <c r="AY27" s="349">
        <v>63032</v>
      </c>
      <c r="AZ27" s="349">
        <v>62195</v>
      </c>
      <c r="BA27" s="349">
        <v>60639</v>
      </c>
      <c r="BB27" s="349">
        <v>55124</v>
      </c>
      <c r="BC27" s="349">
        <v>77771</v>
      </c>
      <c r="BD27" s="349">
        <v>64807</v>
      </c>
      <c r="BE27" s="349">
        <v>73740</v>
      </c>
      <c r="BF27" s="349">
        <v>63933</v>
      </c>
      <c r="BG27" s="349">
        <v>80334</v>
      </c>
      <c r="BH27" s="350">
        <v>67395</v>
      </c>
      <c r="BI27" s="350">
        <v>70072</v>
      </c>
      <c r="BJ27" s="349">
        <v>66575</v>
      </c>
      <c r="BK27" s="349">
        <v>80554</v>
      </c>
      <c r="BL27" s="349">
        <v>73284</v>
      </c>
      <c r="BM27" s="349">
        <v>73544</v>
      </c>
      <c r="BN27" s="349">
        <v>69289</v>
      </c>
      <c r="BO27" s="349">
        <v>80722</v>
      </c>
      <c r="BP27" s="349">
        <v>73536</v>
      </c>
      <c r="BQ27" s="351">
        <v>84327</v>
      </c>
      <c r="BR27" s="351">
        <v>78797</v>
      </c>
    </row>
    <row r="28" spans="1:70" x14ac:dyDescent="0.2">
      <c r="A28" s="57">
        <v>23</v>
      </c>
      <c r="B28" s="272" t="s">
        <v>157</v>
      </c>
      <c r="C28" s="65" t="s">
        <v>44</v>
      </c>
      <c r="D28" s="349">
        <v>38839</v>
      </c>
      <c r="E28" s="349">
        <v>38556</v>
      </c>
      <c r="F28" s="349">
        <v>40107</v>
      </c>
      <c r="G28" s="349">
        <v>37685</v>
      </c>
      <c r="H28" s="349">
        <v>38232</v>
      </c>
      <c r="I28" s="349">
        <v>42143</v>
      </c>
      <c r="J28" s="349">
        <v>40744</v>
      </c>
      <c r="K28" s="349">
        <v>37805</v>
      </c>
      <c r="L28" s="349">
        <v>39691</v>
      </c>
      <c r="M28" s="349">
        <v>42145</v>
      </c>
      <c r="N28" s="349">
        <v>40574</v>
      </c>
      <c r="O28" s="349">
        <v>38562</v>
      </c>
      <c r="P28" s="349">
        <v>40699</v>
      </c>
      <c r="Q28" s="349">
        <v>47275</v>
      </c>
      <c r="R28" s="349">
        <v>45501</v>
      </c>
      <c r="S28" s="349">
        <v>39405</v>
      </c>
      <c r="T28" s="349">
        <v>40957</v>
      </c>
      <c r="U28" s="349">
        <v>46686</v>
      </c>
      <c r="V28" s="349">
        <v>44908</v>
      </c>
      <c r="W28" s="349">
        <v>39926</v>
      </c>
      <c r="X28" s="349">
        <v>45883</v>
      </c>
      <c r="Y28" s="349">
        <v>43235</v>
      </c>
      <c r="Z28" s="349">
        <v>46447</v>
      </c>
      <c r="AA28" s="349">
        <v>44752</v>
      </c>
      <c r="AB28" s="349">
        <v>45286</v>
      </c>
      <c r="AC28" s="349">
        <v>43951</v>
      </c>
      <c r="AD28" s="349">
        <v>46917</v>
      </c>
      <c r="AE28" s="349">
        <v>49040</v>
      </c>
      <c r="AF28" s="349">
        <v>50531</v>
      </c>
      <c r="AG28" s="349">
        <v>47999</v>
      </c>
      <c r="AH28" s="349">
        <v>49629</v>
      </c>
      <c r="AI28" s="349">
        <v>52317</v>
      </c>
      <c r="AJ28" s="349">
        <v>50272</v>
      </c>
      <c r="AK28" s="349">
        <v>50590</v>
      </c>
      <c r="AL28" s="349">
        <v>52696</v>
      </c>
      <c r="AM28" s="349">
        <v>54476</v>
      </c>
      <c r="AN28" s="349">
        <v>50648</v>
      </c>
      <c r="AO28" s="349">
        <v>51771</v>
      </c>
      <c r="AP28" s="349">
        <v>54321</v>
      </c>
      <c r="AQ28" s="349">
        <v>55254</v>
      </c>
      <c r="AR28" s="349">
        <v>52770</v>
      </c>
      <c r="AS28" s="349">
        <v>54249</v>
      </c>
      <c r="AT28" s="349">
        <v>56464</v>
      </c>
      <c r="AU28" s="349">
        <v>56122</v>
      </c>
      <c r="AV28" s="349">
        <v>52677</v>
      </c>
      <c r="AW28" s="349">
        <v>53554</v>
      </c>
      <c r="AX28" s="349">
        <v>55974</v>
      </c>
      <c r="AY28" s="349">
        <v>58508</v>
      </c>
      <c r="AZ28" s="349">
        <v>55673</v>
      </c>
      <c r="BA28" s="349">
        <v>57688</v>
      </c>
      <c r="BB28" s="349">
        <v>60103</v>
      </c>
      <c r="BC28" s="349">
        <v>62670</v>
      </c>
      <c r="BD28" s="349">
        <v>56892</v>
      </c>
      <c r="BE28" s="349">
        <v>59581</v>
      </c>
      <c r="BF28" s="349">
        <v>62237</v>
      </c>
      <c r="BG28" s="349">
        <v>65546</v>
      </c>
      <c r="BH28" s="350">
        <v>60809</v>
      </c>
      <c r="BI28" s="350">
        <v>62951</v>
      </c>
      <c r="BJ28" s="349">
        <v>64450</v>
      </c>
      <c r="BK28" s="349">
        <v>65132</v>
      </c>
      <c r="BL28" s="349">
        <v>58287</v>
      </c>
      <c r="BM28" s="349">
        <v>60911</v>
      </c>
      <c r="BN28" s="349">
        <v>66810</v>
      </c>
      <c r="BO28" s="349">
        <v>67276</v>
      </c>
      <c r="BP28" s="349">
        <v>55193</v>
      </c>
      <c r="BQ28" s="351">
        <v>58035</v>
      </c>
      <c r="BR28" s="351">
        <v>64148</v>
      </c>
    </row>
    <row r="29" spans="1:70" x14ac:dyDescent="0.2">
      <c r="A29" s="57">
        <v>24</v>
      </c>
      <c r="B29" s="272" t="s">
        <v>158</v>
      </c>
      <c r="C29" s="65" t="s">
        <v>14</v>
      </c>
      <c r="D29" s="349">
        <v>88473</v>
      </c>
      <c r="E29" s="349">
        <v>95013</v>
      </c>
      <c r="F29" s="349">
        <v>97064</v>
      </c>
      <c r="G29" s="349">
        <v>95041</v>
      </c>
      <c r="H29" s="349">
        <v>90993</v>
      </c>
      <c r="I29" s="349">
        <v>94481</v>
      </c>
      <c r="J29" s="349">
        <v>92644</v>
      </c>
      <c r="K29" s="349">
        <v>89149</v>
      </c>
      <c r="L29" s="349">
        <v>84249</v>
      </c>
      <c r="M29" s="349">
        <v>90884</v>
      </c>
      <c r="N29" s="349">
        <v>90991</v>
      </c>
      <c r="O29" s="349">
        <v>88470</v>
      </c>
      <c r="P29" s="349">
        <v>86318</v>
      </c>
      <c r="Q29" s="349">
        <v>91483</v>
      </c>
      <c r="R29" s="349">
        <v>90930</v>
      </c>
      <c r="S29" s="349">
        <v>91751</v>
      </c>
      <c r="T29" s="349">
        <v>89654</v>
      </c>
      <c r="U29" s="349">
        <v>95426</v>
      </c>
      <c r="V29" s="349">
        <v>94546</v>
      </c>
      <c r="W29" s="349">
        <v>94907</v>
      </c>
      <c r="X29" s="349">
        <v>89983</v>
      </c>
      <c r="Y29" s="349">
        <v>96373</v>
      </c>
      <c r="Z29" s="349">
        <v>96867</v>
      </c>
      <c r="AA29" s="349">
        <v>98849</v>
      </c>
      <c r="AB29" s="349">
        <v>97997</v>
      </c>
      <c r="AC29" s="349">
        <v>98895</v>
      </c>
      <c r="AD29" s="349">
        <v>99232</v>
      </c>
      <c r="AE29" s="349">
        <v>99903</v>
      </c>
      <c r="AF29" s="349">
        <v>95560</v>
      </c>
      <c r="AG29" s="349">
        <v>100620</v>
      </c>
      <c r="AH29" s="349">
        <v>96633</v>
      </c>
      <c r="AI29" s="349">
        <v>96251</v>
      </c>
      <c r="AJ29" s="349">
        <v>91106</v>
      </c>
      <c r="AK29" s="349">
        <v>100323</v>
      </c>
      <c r="AL29" s="349">
        <v>99560</v>
      </c>
      <c r="AM29" s="349">
        <v>103201</v>
      </c>
      <c r="AN29" s="349">
        <v>103314</v>
      </c>
      <c r="AO29" s="349">
        <v>100147</v>
      </c>
      <c r="AP29" s="349">
        <v>99592</v>
      </c>
      <c r="AQ29" s="349">
        <v>104222</v>
      </c>
      <c r="AR29" s="349">
        <v>100748</v>
      </c>
      <c r="AS29" s="349">
        <v>104670</v>
      </c>
      <c r="AT29" s="349">
        <v>104121</v>
      </c>
      <c r="AU29" s="349">
        <v>107125</v>
      </c>
      <c r="AV29" s="349">
        <v>105363</v>
      </c>
      <c r="AW29" s="349">
        <v>107999</v>
      </c>
      <c r="AX29" s="349">
        <v>108938</v>
      </c>
      <c r="AY29" s="349">
        <v>108251</v>
      </c>
      <c r="AZ29" s="349">
        <v>105875</v>
      </c>
      <c r="BA29" s="349">
        <v>106781</v>
      </c>
      <c r="BB29" s="349">
        <v>105020</v>
      </c>
      <c r="BC29" s="349">
        <v>105827</v>
      </c>
      <c r="BD29" s="349">
        <v>105291</v>
      </c>
      <c r="BE29" s="349">
        <v>106478</v>
      </c>
      <c r="BF29" s="349">
        <v>105708</v>
      </c>
      <c r="BG29" s="349">
        <v>107266</v>
      </c>
      <c r="BH29" s="350">
        <v>109205</v>
      </c>
      <c r="BI29" s="350">
        <v>108190</v>
      </c>
      <c r="BJ29" s="349">
        <v>109240</v>
      </c>
      <c r="BK29" s="349">
        <v>110311</v>
      </c>
      <c r="BL29" s="349">
        <v>111832</v>
      </c>
      <c r="BM29" s="349">
        <v>111622</v>
      </c>
      <c r="BN29" s="349">
        <v>110035</v>
      </c>
      <c r="BO29" s="349">
        <v>112451</v>
      </c>
      <c r="BP29" s="349">
        <v>110972</v>
      </c>
      <c r="BQ29" s="351">
        <v>116462</v>
      </c>
      <c r="BR29" s="351">
        <v>115901</v>
      </c>
    </row>
    <row r="30" spans="1:70" x14ac:dyDescent="0.2">
      <c r="A30" s="57">
        <v>25</v>
      </c>
      <c r="B30" s="272" t="s">
        <v>159</v>
      </c>
      <c r="C30" s="65" t="s">
        <v>45</v>
      </c>
      <c r="D30" s="349">
        <v>37998</v>
      </c>
      <c r="E30" s="349">
        <v>46968</v>
      </c>
      <c r="F30" s="349">
        <v>34210</v>
      </c>
      <c r="G30" s="349">
        <v>47025</v>
      </c>
      <c r="H30" s="349">
        <v>34089</v>
      </c>
      <c r="I30" s="349">
        <v>40196</v>
      </c>
      <c r="J30" s="349">
        <v>30604</v>
      </c>
      <c r="K30" s="349">
        <v>45733</v>
      </c>
      <c r="L30" s="349">
        <v>36442</v>
      </c>
      <c r="M30" s="349">
        <v>44932</v>
      </c>
      <c r="N30" s="349">
        <v>35974</v>
      </c>
      <c r="O30" s="349">
        <v>52403</v>
      </c>
      <c r="P30" s="349">
        <v>39363</v>
      </c>
      <c r="Q30" s="349">
        <v>47670</v>
      </c>
      <c r="R30" s="349">
        <v>38204</v>
      </c>
      <c r="S30" s="349">
        <v>53153</v>
      </c>
      <c r="T30" s="349">
        <v>41734</v>
      </c>
      <c r="U30" s="349">
        <v>48392</v>
      </c>
      <c r="V30" s="349">
        <v>37386</v>
      </c>
      <c r="W30" s="349">
        <v>57296</v>
      </c>
      <c r="X30" s="349">
        <v>45217</v>
      </c>
      <c r="Y30" s="349">
        <v>53660</v>
      </c>
      <c r="Z30" s="349">
        <v>40893</v>
      </c>
      <c r="AA30" s="349">
        <v>59365</v>
      </c>
      <c r="AB30" s="349">
        <v>47126</v>
      </c>
      <c r="AC30" s="349">
        <v>55236</v>
      </c>
      <c r="AD30" s="349">
        <v>42955</v>
      </c>
      <c r="AE30" s="349">
        <v>62075</v>
      </c>
      <c r="AF30" s="349">
        <v>50377</v>
      </c>
      <c r="AG30" s="349">
        <v>57398</v>
      </c>
      <c r="AH30" s="349">
        <v>44868</v>
      </c>
      <c r="AI30" s="349">
        <v>63348</v>
      </c>
      <c r="AJ30" s="349">
        <v>49824</v>
      </c>
      <c r="AK30" s="349">
        <v>61812</v>
      </c>
      <c r="AL30" s="349">
        <v>47895</v>
      </c>
      <c r="AM30" s="349">
        <v>68381</v>
      </c>
      <c r="AN30" s="349">
        <v>55749</v>
      </c>
      <c r="AO30" s="349">
        <v>64743</v>
      </c>
      <c r="AP30" s="349">
        <v>50530</v>
      </c>
      <c r="AQ30" s="349">
        <v>70373</v>
      </c>
      <c r="AR30" s="349">
        <v>57199</v>
      </c>
      <c r="AS30" s="349">
        <v>66544</v>
      </c>
      <c r="AT30" s="349">
        <v>53105</v>
      </c>
      <c r="AU30" s="349">
        <v>72921</v>
      </c>
      <c r="AV30" s="349">
        <v>58426</v>
      </c>
      <c r="AW30" s="349">
        <v>69517</v>
      </c>
      <c r="AX30" s="349">
        <v>54791</v>
      </c>
      <c r="AY30" s="349">
        <v>76498</v>
      </c>
      <c r="AZ30" s="349">
        <v>64574</v>
      </c>
      <c r="BA30" s="349">
        <v>66356</v>
      </c>
      <c r="BB30" s="349">
        <v>55844</v>
      </c>
      <c r="BC30" s="349">
        <v>75502</v>
      </c>
      <c r="BD30" s="349">
        <v>59857</v>
      </c>
      <c r="BE30" s="349">
        <v>70219</v>
      </c>
      <c r="BF30" s="349">
        <v>55508</v>
      </c>
      <c r="BG30" s="349">
        <v>80093</v>
      </c>
      <c r="BH30" s="350">
        <v>67436</v>
      </c>
      <c r="BI30" s="350">
        <v>75468</v>
      </c>
      <c r="BJ30" s="349">
        <v>63563</v>
      </c>
      <c r="BK30" s="349">
        <v>86839</v>
      </c>
      <c r="BL30" s="349">
        <v>69249</v>
      </c>
      <c r="BM30" s="349">
        <v>80903</v>
      </c>
      <c r="BN30" s="349">
        <v>65976</v>
      </c>
      <c r="BO30" s="349">
        <v>88959</v>
      </c>
      <c r="BP30" s="349">
        <v>72188</v>
      </c>
      <c r="BQ30" s="351">
        <v>80988</v>
      </c>
      <c r="BR30" s="351">
        <v>65933</v>
      </c>
    </row>
    <row r="31" spans="1:70" x14ac:dyDescent="0.2">
      <c r="A31" s="57">
        <v>26</v>
      </c>
      <c r="B31" s="272" t="s">
        <v>160</v>
      </c>
      <c r="C31" s="65" t="s">
        <v>15</v>
      </c>
      <c r="D31" s="349">
        <v>7488</v>
      </c>
      <c r="E31" s="349">
        <v>9725</v>
      </c>
      <c r="F31" s="349">
        <v>7334</v>
      </c>
      <c r="G31" s="349">
        <v>10869</v>
      </c>
      <c r="H31" s="349">
        <v>7879</v>
      </c>
      <c r="I31" s="349">
        <v>9006</v>
      </c>
      <c r="J31" s="349">
        <v>7621</v>
      </c>
      <c r="K31" s="349">
        <v>11022</v>
      </c>
      <c r="L31" s="349">
        <v>8421</v>
      </c>
      <c r="M31" s="349">
        <v>9201</v>
      </c>
      <c r="N31" s="349">
        <v>8324</v>
      </c>
      <c r="O31" s="349">
        <v>11174</v>
      </c>
      <c r="P31" s="349">
        <v>8283</v>
      </c>
      <c r="Q31" s="349">
        <v>9380</v>
      </c>
      <c r="R31" s="349">
        <v>8597</v>
      </c>
      <c r="S31" s="349">
        <v>11405</v>
      </c>
      <c r="T31" s="349">
        <v>8277</v>
      </c>
      <c r="U31" s="349">
        <v>9357</v>
      </c>
      <c r="V31" s="349">
        <v>7847</v>
      </c>
      <c r="W31" s="349">
        <v>10568</v>
      </c>
      <c r="X31" s="349">
        <v>7896</v>
      </c>
      <c r="Y31" s="349">
        <v>9110</v>
      </c>
      <c r="Z31" s="349">
        <v>8060</v>
      </c>
      <c r="AA31" s="349">
        <v>10522</v>
      </c>
      <c r="AB31" s="349">
        <v>8646</v>
      </c>
      <c r="AC31" s="349">
        <v>9347</v>
      </c>
      <c r="AD31" s="349">
        <v>8560</v>
      </c>
      <c r="AE31" s="349">
        <v>10800</v>
      </c>
      <c r="AF31" s="349">
        <v>8976</v>
      </c>
      <c r="AG31" s="349">
        <v>9854</v>
      </c>
      <c r="AH31" s="349">
        <v>8699</v>
      </c>
      <c r="AI31" s="349">
        <v>11338</v>
      </c>
      <c r="AJ31" s="349">
        <v>9205</v>
      </c>
      <c r="AK31" s="349">
        <v>10676</v>
      </c>
      <c r="AL31" s="349">
        <v>9219</v>
      </c>
      <c r="AM31" s="349">
        <v>11969</v>
      </c>
      <c r="AN31" s="349">
        <v>10150</v>
      </c>
      <c r="AO31" s="349">
        <v>11288</v>
      </c>
      <c r="AP31" s="349">
        <v>10091</v>
      </c>
      <c r="AQ31" s="349">
        <v>13149</v>
      </c>
      <c r="AR31" s="349">
        <v>10466</v>
      </c>
      <c r="AS31" s="349">
        <v>12133</v>
      </c>
      <c r="AT31" s="349">
        <v>10538</v>
      </c>
      <c r="AU31" s="349">
        <v>13888</v>
      </c>
      <c r="AV31" s="349">
        <v>11320</v>
      </c>
      <c r="AW31" s="349">
        <v>12096</v>
      </c>
      <c r="AX31" s="349">
        <v>11056</v>
      </c>
      <c r="AY31" s="349">
        <v>14165</v>
      </c>
      <c r="AZ31" s="349">
        <v>11796</v>
      </c>
      <c r="BA31" s="349">
        <v>11385</v>
      </c>
      <c r="BB31" s="349">
        <v>11074</v>
      </c>
      <c r="BC31" s="349">
        <v>15560</v>
      </c>
      <c r="BD31" s="349">
        <v>11914</v>
      </c>
      <c r="BE31" s="349">
        <v>13891</v>
      </c>
      <c r="BF31" s="349">
        <v>12147</v>
      </c>
      <c r="BG31" s="349">
        <v>16169</v>
      </c>
      <c r="BH31" s="350">
        <v>13308</v>
      </c>
      <c r="BI31" s="350">
        <v>15387</v>
      </c>
      <c r="BJ31" s="349">
        <v>13538</v>
      </c>
      <c r="BK31" s="349">
        <v>16576</v>
      </c>
      <c r="BL31" s="349">
        <v>14331</v>
      </c>
      <c r="BM31" s="349">
        <v>15099</v>
      </c>
      <c r="BN31" s="349">
        <v>14992</v>
      </c>
      <c r="BO31" s="349">
        <v>17442</v>
      </c>
      <c r="BP31" s="349">
        <v>15392</v>
      </c>
      <c r="BQ31" s="351">
        <v>15823</v>
      </c>
      <c r="BR31" s="351">
        <v>15196</v>
      </c>
    </row>
    <row r="32" spans="1:70" x14ac:dyDescent="0.2">
      <c r="A32" s="57">
        <v>27</v>
      </c>
      <c r="B32" s="272" t="s">
        <v>161</v>
      </c>
      <c r="C32" s="65" t="s">
        <v>46</v>
      </c>
      <c r="D32" s="349">
        <v>33232</v>
      </c>
      <c r="E32" s="349">
        <v>35310</v>
      </c>
      <c r="F32" s="349">
        <v>35041</v>
      </c>
      <c r="G32" s="349">
        <v>36921</v>
      </c>
      <c r="H32" s="349">
        <v>30202</v>
      </c>
      <c r="I32" s="349">
        <v>32595</v>
      </c>
      <c r="J32" s="349">
        <v>33204</v>
      </c>
      <c r="K32" s="349">
        <v>35524</v>
      </c>
      <c r="L32" s="349">
        <v>31819</v>
      </c>
      <c r="M32" s="349">
        <v>34353</v>
      </c>
      <c r="N32" s="349">
        <v>35260</v>
      </c>
      <c r="O32" s="349">
        <v>38123</v>
      </c>
      <c r="P32" s="349">
        <v>34206</v>
      </c>
      <c r="Q32" s="349">
        <v>37445</v>
      </c>
      <c r="R32" s="349">
        <v>37954</v>
      </c>
      <c r="S32" s="349">
        <v>40185</v>
      </c>
      <c r="T32" s="349">
        <v>34421</v>
      </c>
      <c r="U32" s="349">
        <v>37615</v>
      </c>
      <c r="V32" s="349">
        <v>36615</v>
      </c>
      <c r="W32" s="349">
        <v>38281</v>
      </c>
      <c r="X32" s="349">
        <v>33351</v>
      </c>
      <c r="Y32" s="349">
        <v>36682</v>
      </c>
      <c r="Z32" s="349">
        <v>36570</v>
      </c>
      <c r="AA32" s="349">
        <v>39471</v>
      </c>
      <c r="AB32" s="349">
        <v>34688</v>
      </c>
      <c r="AC32" s="349">
        <v>37940</v>
      </c>
      <c r="AD32" s="349">
        <v>38035</v>
      </c>
      <c r="AE32" s="349">
        <v>41023</v>
      </c>
      <c r="AF32" s="349">
        <v>37273</v>
      </c>
      <c r="AG32" s="349">
        <v>41321</v>
      </c>
      <c r="AH32" s="349">
        <v>41821</v>
      </c>
      <c r="AI32" s="349">
        <v>43432</v>
      </c>
      <c r="AJ32" s="349">
        <v>39035</v>
      </c>
      <c r="AK32" s="349">
        <v>44385</v>
      </c>
      <c r="AL32" s="349">
        <v>42900</v>
      </c>
      <c r="AM32" s="349">
        <v>45870</v>
      </c>
      <c r="AN32" s="349">
        <v>41637</v>
      </c>
      <c r="AO32" s="349">
        <v>43761</v>
      </c>
      <c r="AP32" s="349">
        <v>42859</v>
      </c>
      <c r="AQ32" s="349">
        <v>46736</v>
      </c>
      <c r="AR32" s="349">
        <v>43797</v>
      </c>
      <c r="AS32" s="349">
        <v>45424</v>
      </c>
      <c r="AT32" s="349">
        <v>43838</v>
      </c>
      <c r="AU32" s="349">
        <v>46332</v>
      </c>
      <c r="AV32" s="349">
        <v>41967</v>
      </c>
      <c r="AW32" s="349">
        <v>44391</v>
      </c>
      <c r="AX32" s="349">
        <v>43926</v>
      </c>
      <c r="AY32" s="349">
        <v>48408</v>
      </c>
      <c r="AZ32" s="349">
        <v>46090</v>
      </c>
      <c r="BA32" s="349">
        <v>37199</v>
      </c>
      <c r="BB32" s="349">
        <v>37875</v>
      </c>
      <c r="BC32" s="349">
        <v>42577</v>
      </c>
      <c r="BD32" s="349">
        <v>38775</v>
      </c>
      <c r="BE32" s="349">
        <v>43997</v>
      </c>
      <c r="BF32" s="349">
        <v>43256</v>
      </c>
      <c r="BG32" s="349">
        <v>50089</v>
      </c>
      <c r="BH32" s="350">
        <v>44450</v>
      </c>
      <c r="BI32" s="350">
        <v>49482</v>
      </c>
      <c r="BJ32" s="349">
        <v>48372</v>
      </c>
      <c r="BK32" s="349">
        <v>52610</v>
      </c>
      <c r="BL32" s="349">
        <v>49756</v>
      </c>
      <c r="BM32" s="349">
        <v>49906</v>
      </c>
      <c r="BN32" s="349">
        <v>47733</v>
      </c>
      <c r="BO32" s="349">
        <v>53364</v>
      </c>
      <c r="BP32" s="349">
        <v>49824</v>
      </c>
      <c r="BQ32" s="351">
        <v>49663</v>
      </c>
      <c r="BR32" s="351">
        <v>48445</v>
      </c>
    </row>
    <row r="33" spans="1:72" x14ac:dyDescent="0.2">
      <c r="A33" s="57">
        <v>28</v>
      </c>
      <c r="B33" s="272" t="s">
        <v>162</v>
      </c>
      <c r="C33" s="65" t="s">
        <v>16</v>
      </c>
      <c r="D33" s="349">
        <v>9541</v>
      </c>
      <c r="E33" s="349">
        <v>9416</v>
      </c>
      <c r="F33" s="349">
        <v>8848</v>
      </c>
      <c r="G33" s="349">
        <v>9968</v>
      </c>
      <c r="H33" s="349">
        <v>9681</v>
      </c>
      <c r="I33" s="349">
        <v>10418</v>
      </c>
      <c r="J33" s="349">
        <v>9641</v>
      </c>
      <c r="K33" s="349">
        <v>10833</v>
      </c>
      <c r="L33" s="349">
        <v>9757</v>
      </c>
      <c r="M33" s="349">
        <v>10317</v>
      </c>
      <c r="N33" s="349">
        <v>9692</v>
      </c>
      <c r="O33" s="349">
        <v>11429</v>
      </c>
      <c r="P33" s="349">
        <v>10806</v>
      </c>
      <c r="Q33" s="349">
        <v>11552</v>
      </c>
      <c r="R33" s="349">
        <v>10698</v>
      </c>
      <c r="S33" s="349">
        <v>11733</v>
      </c>
      <c r="T33" s="349">
        <v>10966</v>
      </c>
      <c r="U33" s="349">
        <v>11352</v>
      </c>
      <c r="V33" s="349">
        <v>10273</v>
      </c>
      <c r="W33" s="349">
        <v>11267</v>
      </c>
      <c r="X33" s="349">
        <v>11215</v>
      </c>
      <c r="Y33" s="349">
        <v>12332</v>
      </c>
      <c r="Z33" s="349">
        <v>10490</v>
      </c>
      <c r="AA33" s="349">
        <v>11793</v>
      </c>
      <c r="AB33" s="349">
        <v>11480</v>
      </c>
      <c r="AC33" s="349">
        <v>11588</v>
      </c>
      <c r="AD33" s="349">
        <v>10518</v>
      </c>
      <c r="AE33" s="349">
        <v>11948</v>
      </c>
      <c r="AF33" s="349">
        <v>11829</v>
      </c>
      <c r="AG33" s="349">
        <v>12077</v>
      </c>
      <c r="AH33" s="349">
        <v>11255</v>
      </c>
      <c r="AI33" s="349">
        <v>12338</v>
      </c>
      <c r="AJ33" s="349">
        <v>11441</v>
      </c>
      <c r="AK33" s="349">
        <v>12719</v>
      </c>
      <c r="AL33" s="349">
        <v>11492</v>
      </c>
      <c r="AM33" s="349">
        <v>12525</v>
      </c>
      <c r="AN33" s="349">
        <v>12581</v>
      </c>
      <c r="AO33" s="349">
        <v>12258</v>
      </c>
      <c r="AP33" s="349">
        <v>11283</v>
      </c>
      <c r="AQ33" s="349">
        <v>12762</v>
      </c>
      <c r="AR33" s="349">
        <v>12313</v>
      </c>
      <c r="AS33" s="349">
        <v>12742</v>
      </c>
      <c r="AT33" s="349">
        <v>11504</v>
      </c>
      <c r="AU33" s="349">
        <v>12465</v>
      </c>
      <c r="AV33" s="349">
        <v>12377</v>
      </c>
      <c r="AW33" s="349">
        <v>13314</v>
      </c>
      <c r="AX33" s="349">
        <v>11592</v>
      </c>
      <c r="AY33" s="349">
        <v>13114</v>
      </c>
      <c r="AZ33" s="349">
        <v>12677</v>
      </c>
      <c r="BA33" s="349">
        <v>12970</v>
      </c>
      <c r="BB33" s="349">
        <v>11889</v>
      </c>
      <c r="BC33" s="349">
        <v>12902</v>
      </c>
      <c r="BD33" s="349">
        <v>13090</v>
      </c>
      <c r="BE33" s="349">
        <v>13783</v>
      </c>
      <c r="BF33" s="349">
        <v>12422</v>
      </c>
      <c r="BG33" s="349">
        <v>14100</v>
      </c>
      <c r="BH33" s="350">
        <v>14408</v>
      </c>
      <c r="BI33" s="350">
        <v>14821</v>
      </c>
      <c r="BJ33" s="349">
        <v>12205</v>
      </c>
      <c r="BK33" s="349">
        <v>14070</v>
      </c>
      <c r="BL33" s="349">
        <v>14265</v>
      </c>
      <c r="BM33" s="349">
        <v>15609</v>
      </c>
      <c r="BN33" s="349">
        <v>13193</v>
      </c>
      <c r="BO33" s="349">
        <v>15039</v>
      </c>
      <c r="BP33" s="349">
        <v>14418</v>
      </c>
      <c r="BQ33" s="351">
        <v>12979</v>
      </c>
      <c r="BR33" s="351">
        <v>12040</v>
      </c>
    </row>
    <row r="34" spans="1:72" x14ac:dyDescent="0.2">
      <c r="A34" s="57">
        <v>29</v>
      </c>
      <c r="B34" s="272" t="s">
        <v>163</v>
      </c>
      <c r="C34" s="65" t="s">
        <v>17</v>
      </c>
      <c r="D34" s="349">
        <v>12405</v>
      </c>
      <c r="E34" s="349">
        <v>13332</v>
      </c>
      <c r="F34" s="349">
        <v>10776</v>
      </c>
      <c r="G34" s="349">
        <v>13811</v>
      </c>
      <c r="H34" s="349">
        <v>13490</v>
      </c>
      <c r="I34" s="349">
        <v>15054</v>
      </c>
      <c r="J34" s="349">
        <v>11456</v>
      </c>
      <c r="K34" s="349">
        <v>14982</v>
      </c>
      <c r="L34" s="349">
        <v>13233</v>
      </c>
      <c r="M34" s="349">
        <v>15329</v>
      </c>
      <c r="N34" s="349">
        <v>12154</v>
      </c>
      <c r="O34" s="349">
        <v>15718</v>
      </c>
      <c r="P34" s="349">
        <v>14388</v>
      </c>
      <c r="Q34" s="349">
        <v>15283</v>
      </c>
      <c r="R34" s="349">
        <v>12129</v>
      </c>
      <c r="S34" s="349">
        <v>15085</v>
      </c>
      <c r="T34" s="349">
        <v>12990</v>
      </c>
      <c r="U34" s="349">
        <v>13332</v>
      </c>
      <c r="V34" s="349">
        <v>10808</v>
      </c>
      <c r="W34" s="349">
        <v>12696</v>
      </c>
      <c r="X34" s="349">
        <v>11665</v>
      </c>
      <c r="Y34" s="349">
        <v>12965</v>
      </c>
      <c r="Z34" s="349">
        <v>10888</v>
      </c>
      <c r="AA34" s="349">
        <v>13278</v>
      </c>
      <c r="AB34" s="349">
        <v>12679</v>
      </c>
      <c r="AC34" s="349">
        <v>13204</v>
      </c>
      <c r="AD34" s="349">
        <v>11269</v>
      </c>
      <c r="AE34" s="349">
        <v>13699</v>
      </c>
      <c r="AF34" s="349">
        <v>13715</v>
      </c>
      <c r="AG34" s="349">
        <v>13504</v>
      </c>
      <c r="AH34" s="349">
        <v>11407</v>
      </c>
      <c r="AI34" s="349">
        <v>13752</v>
      </c>
      <c r="AJ34" s="349">
        <v>13510</v>
      </c>
      <c r="AK34" s="349">
        <v>15392</v>
      </c>
      <c r="AL34" s="349">
        <v>12848</v>
      </c>
      <c r="AM34" s="349">
        <v>15863</v>
      </c>
      <c r="AN34" s="349">
        <v>15139</v>
      </c>
      <c r="AO34" s="349">
        <v>15703</v>
      </c>
      <c r="AP34" s="349">
        <v>13201</v>
      </c>
      <c r="AQ34" s="349">
        <v>16378</v>
      </c>
      <c r="AR34" s="349">
        <v>15396</v>
      </c>
      <c r="AS34" s="349">
        <v>16308</v>
      </c>
      <c r="AT34" s="349">
        <v>13291</v>
      </c>
      <c r="AU34" s="349">
        <v>16499</v>
      </c>
      <c r="AV34" s="349">
        <v>15449</v>
      </c>
      <c r="AW34" s="349">
        <v>16622</v>
      </c>
      <c r="AX34" s="349">
        <v>13908</v>
      </c>
      <c r="AY34" s="349">
        <v>16568</v>
      </c>
      <c r="AZ34" s="349">
        <v>15980</v>
      </c>
      <c r="BA34" s="349">
        <v>14677</v>
      </c>
      <c r="BB34" s="349">
        <v>13634</v>
      </c>
      <c r="BC34" s="349">
        <v>16807</v>
      </c>
      <c r="BD34" s="349">
        <v>16639</v>
      </c>
      <c r="BE34" s="349">
        <v>19123</v>
      </c>
      <c r="BF34" s="349">
        <v>15198</v>
      </c>
      <c r="BG34" s="349">
        <v>19338</v>
      </c>
      <c r="BH34" s="350">
        <v>18580</v>
      </c>
      <c r="BI34" s="350">
        <v>17586</v>
      </c>
      <c r="BJ34" s="349">
        <v>14250</v>
      </c>
      <c r="BK34" s="349">
        <v>17298</v>
      </c>
      <c r="BL34" s="349">
        <v>17283</v>
      </c>
      <c r="BM34" s="349">
        <v>16913</v>
      </c>
      <c r="BN34" s="349">
        <v>13971</v>
      </c>
      <c r="BO34" s="349">
        <v>16246</v>
      </c>
      <c r="BP34" s="349">
        <v>16675</v>
      </c>
      <c r="BQ34" s="351">
        <v>17464</v>
      </c>
      <c r="BR34" s="351">
        <v>14853</v>
      </c>
    </row>
    <row r="35" spans="1:72" x14ac:dyDescent="0.2">
      <c r="A35" s="57">
        <v>30</v>
      </c>
      <c r="B35" s="272" t="s">
        <v>164</v>
      </c>
      <c r="C35" s="65" t="s">
        <v>18</v>
      </c>
      <c r="D35" s="349">
        <v>9808</v>
      </c>
      <c r="E35" s="349">
        <v>10185</v>
      </c>
      <c r="F35" s="349">
        <v>10293</v>
      </c>
      <c r="G35" s="349">
        <v>10706</v>
      </c>
      <c r="H35" s="349">
        <v>10577</v>
      </c>
      <c r="I35" s="349">
        <v>11397</v>
      </c>
      <c r="J35" s="349">
        <v>11118</v>
      </c>
      <c r="K35" s="349">
        <v>11887</v>
      </c>
      <c r="L35" s="349">
        <v>12283</v>
      </c>
      <c r="M35" s="349">
        <v>12698</v>
      </c>
      <c r="N35" s="349">
        <v>12963</v>
      </c>
      <c r="O35" s="349">
        <v>13472</v>
      </c>
      <c r="P35" s="349">
        <v>12800</v>
      </c>
      <c r="Q35" s="349">
        <v>14189</v>
      </c>
      <c r="R35" s="349">
        <v>14406</v>
      </c>
      <c r="S35" s="349">
        <v>14491</v>
      </c>
      <c r="T35" s="349">
        <v>14069</v>
      </c>
      <c r="U35" s="349">
        <v>14942</v>
      </c>
      <c r="V35" s="349">
        <v>14628</v>
      </c>
      <c r="W35" s="349">
        <v>14620</v>
      </c>
      <c r="X35" s="349">
        <v>14600</v>
      </c>
      <c r="Y35" s="349">
        <v>15866</v>
      </c>
      <c r="Z35" s="349">
        <v>16079</v>
      </c>
      <c r="AA35" s="349">
        <v>15977</v>
      </c>
      <c r="AB35" s="349">
        <v>15516</v>
      </c>
      <c r="AC35" s="349">
        <v>16270</v>
      </c>
      <c r="AD35" s="349">
        <v>17097</v>
      </c>
      <c r="AE35" s="349">
        <v>16971</v>
      </c>
      <c r="AF35" s="349">
        <v>16592</v>
      </c>
      <c r="AG35" s="349">
        <v>17817</v>
      </c>
      <c r="AH35" s="349">
        <v>17949</v>
      </c>
      <c r="AI35" s="349">
        <v>18406</v>
      </c>
      <c r="AJ35" s="349">
        <v>18489</v>
      </c>
      <c r="AK35" s="349">
        <v>20819</v>
      </c>
      <c r="AL35" s="349">
        <v>20569</v>
      </c>
      <c r="AM35" s="349">
        <v>19320</v>
      </c>
      <c r="AN35" s="349">
        <v>18510</v>
      </c>
      <c r="AO35" s="349">
        <v>18483</v>
      </c>
      <c r="AP35" s="349">
        <v>18293</v>
      </c>
      <c r="AQ35" s="349">
        <v>17842</v>
      </c>
      <c r="AR35" s="349">
        <v>16795</v>
      </c>
      <c r="AS35" s="349">
        <v>17964</v>
      </c>
      <c r="AT35" s="349">
        <v>17735</v>
      </c>
      <c r="AU35" s="349">
        <v>17215</v>
      </c>
      <c r="AV35" s="349">
        <v>16162</v>
      </c>
      <c r="AW35" s="349">
        <v>16745</v>
      </c>
      <c r="AX35" s="349">
        <v>16875</v>
      </c>
      <c r="AY35" s="349">
        <v>16649</v>
      </c>
      <c r="AZ35" s="349">
        <v>16031</v>
      </c>
      <c r="BA35" s="349">
        <v>16149</v>
      </c>
      <c r="BB35" s="349">
        <v>16230</v>
      </c>
      <c r="BC35" s="349">
        <v>16316</v>
      </c>
      <c r="BD35" s="349">
        <v>15624</v>
      </c>
      <c r="BE35" s="349">
        <v>16581</v>
      </c>
      <c r="BF35" s="349">
        <v>16587</v>
      </c>
      <c r="BG35" s="349">
        <v>16893</v>
      </c>
      <c r="BH35" s="350">
        <v>16105</v>
      </c>
      <c r="BI35" s="350">
        <v>16203</v>
      </c>
      <c r="BJ35" s="349">
        <v>15483</v>
      </c>
      <c r="BK35" s="349">
        <v>15070</v>
      </c>
      <c r="BL35" s="349">
        <v>15730</v>
      </c>
      <c r="BM35" s="349">
        <v>15926</v>
      </c>
      <c r="BN35" s="349">
        <v>16016</v>
      </c>
      <c r="BO35" s="349">
        <v>15875</v>
      </c>
      <c r="BP35" s="349">
        <v>16262</v>
      </c>
      <c r="BQ35" s="351">
        <v>16273</v>
      </c>
      <c r="BR35" s="351">
        <v>16750</v>
      </c>
    </row>
    <row r="36" spans="1:72" x14ac:dyDescent="0.2">
      <c r="A36" s="57">
        <v>31</v>
      </c>
      <c r="B36" s="272" t="s">
        <v>165</v>
      </c>
      <c r="C36" s="65" t="s">
        <v>19</v>
      </c>
      <c r="D36" s="349">
        <v>15286</v>
      </c>
      <c r="E36" s="349">
        <v>16022</v>
      </c>
      <c r="F36" s="349">
        <v>16227</v>
      </c>
      <c r="G36" s="349">
        <v>18495</v>
      </c>
      <c r="H36" s="349">
        <v>15259</v>
      </c>
      <c r="I36" s="349">
        <v>15820</v>
      </c>
      <c r="J36" s="349">
        <v>14876</v>
      </c>
      <c r="K36" s="349">
        <v>17666</v>
      </c>
      <c r="L36" s="349">
        <v>16144</v>
      </c>
      <c r="M36" s="349">
        <v>16615</v>
      </c>
      <c r="N36" s="349">
        <v>15737</v>
      </c>
      <c r="O36" s="349">
        <v>17689</v>
      </c>
      <c r="P36" s="349">
        <v>16582</v>
      </c>
      <c r="Q36" s="349">
        <v>17412</v>
      </c>
      <c r="R36" s="349">
        <v>16540</v>
      </c>
      <c r="S36" s="349">
        <v>17868</v>
      </c>
      <c r="T36" s="349">
        <v>15684</v>
      </c>
      <c r="U36" s="349">
        <v>17215</v>
      </c>
      <c r="V36" s="349">
        <v>15533</v>
      </c>
      <c r="W36" s="349">
        <v>17683</v>
      </c>
      <c r="X36" s="349">
        <v>15633</v>
      </c>
      <c r="Y36" s="349">
        <v>17437</v>
      </c>
      <c r="Z36" s="349">
        <v>16136</v>
      </c>
      <c r="AA36" s="349">
        <v>17772</v>
      </c>
      <c r="AB36" s="349">
        <v>16111</v>
      </c>
      <c r="AC36" s="349">
        <v>17155</v>
      </c>
      <c r="AD36" s="349">
        <v>15746</v>
      </c>
      <c r="AE36" s="349">
        <v>17640</v>
      </c>
      <c r="AF36" s="349">
        <v>16088</v>
      </c>
      <c r="AG36" s="349">
        <v>17840</v>
      </c>
      <c r="AH36" s="349">
        <v>16310</v>
      </c>
      <c r="AI36" s="349">
        <v>18512</v>
      </c>
      <c r="AJ36" s="349">
        <v>17210</v>
      </c>
      <c r="AK36" s="349">
        <v>18225</v>
      </c>
      <c r="AL36" s="349">
        <v>16916</v>
      </c>
      <c r="AM36" s="349">
        <v>19258</v>
      </c>
      <c r="AN36" s="349">
        <v>18348</v>
      </c>
      <c r="AO36" s="349">
        <v>18301</v>
      </c>
      <c r="AP36" s="349">
        <v>17461</v>
      </c>
      <c r="AQ36" s="349">
        <v>19843</v>
      </c>
      <c r="AR36" s="349">
        <v>18508</v>
      </c>
      <c r="AS36" s="349">
        <v>18728</v>
      </c>
      <c r="AT36" s="349">
        <v>17401</v>
      </c>
      <c r="AU36" s="349">
        <v>19671</v>
      </c>
      <c r="AV36" s="349">
        <v>19227</v>
      </c>
      <c r="AW36" s="349">
        <v>19763</v>
      </c>
      <c r="AX36" s="349">
        <v>18292</v>
      </c>
      <c r="AY36" s="349">
        <v>20188</v>
      </c>
      <c r="AZ36" s="349">
        <v>19089</v>
      </c>
      <c r="BA36" s="349">
        <v>16525</v>
      </c>
      <c r="BB36" s="349">
        <v>15631</v>
      </c>
      <c r="BC36" s="349">
        <v>16793</v>
      </c>
      <c r="BD36" s="349">
        <v>16479</v>
      </c>
      <c r="BE36" s="349">
        <v>17373</v>
      </c>
      <c r="BF36" s="349">
        <v>16591</v>
      </c>
      <c r="BG36" s="349">
        <v>19445</v>
      </c>
      <c r="BH36" s="350">
        <v>18055</v>
      </c>
      <c r="BI36" s="350">
        <v>19324</v>
      </c>
      <c r="BJ36" s="349">
        <v>17691</v>
      </c>
      <c r="BK36" s="349">
        <v>19654</v>
      </c>
      <c r="BL36" s="349">
        <v>19623</v>
      </c>
      <c r="BM36" s="349">
        <v>20763</v>
      </c>
      <c r="BN36" s="349">
        <v>20053</v>
      </c>
      <c r="BO36" s="349">
        <v>21554</v>
      </c>
      <c r="BP36" s="349">
        <v>20461</v>
      </c>
      <c r="BQ36" s="351">
        <v>22493</v>
      </c>
      <c r="BR36" s="351">
        <v>21568</v>
      </c>
    </row>
    <row r="37" spans="1:72" x14ac:dyDescent="0.2">
      <c r="A37" s="57">
        <v>32</v>
      </c>
      <c r="B37" s="272" t="s">
        <v>166</v>
      </c>
      <c r="C37" s="65" t="s">
        <v>20</v>
      </c>
      <c r="D37" s="349">
        <v>8690</v>
      </c>
      <c r="E37" s="349">
        <v>8503</v>
      </c>
      <c r="F37" s="349">
        <v>8152</v>
      </c>
      <c r="G37" s="349">
        <v>9430</v>
      </c>
      <c r="H37" s="349">
        <v>8398</v>
      </c>
      <c r="I37" s="349">
        <v>8324</v>
      </c>
      <c r="J37" s="349">
        <v>7578</v>
      </c>
      <c r="K37" s="349">
        <v>9383</v>
      </c>
      <c r="L37" s="349">
        <v>8336</v>
      </c>
      <c r="M37" s="349">
        <v>8917</v>
      </c>
      <c r="N37" s="349">
        <v>8310</v>
      </c>
      <c r="O37" s="349">
        <v>9801</v>
      </c>
      <c r="P37" s="349">
        <v>8715</v>
      </c>
      <c r="Q37" s="349">
        <v>9207</v>
      </c>
      <c r="R37" s="349">
        <v>8738</v>
      </c>
      <c r="S37" s="349">
        <v>9862</v>
      </c>
      <c r="T37" s="349">
        <v>8193</v>
      </c>
      <c r="U37" s="349">
        <v>9209</v>
      </c>
      <c r="V37" s="349">
        <v>8087</v>
      </c>
      <c r="W37" s="349">
        <v>9826</v>
      </c>
      <c r="X37" s="349">
        <v>7888</v>
      </c>
      <c r="Y37" s="349">
        <v>9083</v>
      </c>
      <c r="Z37" s="349">
        <v>8217</v>
      </c>
      <c r="AA37" s="349">
        <v>9675</v>
      </c>
      <c r="AB37" s="349">
        <v>8233</v>
      </c>
      <c r="AC37" s="349">
        <v>9337</v>
      </c>
      <c r="AD37" s="349">
        <v>8286</v>
      </c>
      <c r="AE37" s="349">
        <v>9973</v>
      </c>
      <c r="AF37" s="349">
        <v>8329</v>
      </c>
      <c r="AG37" s="349">
        <v>9802</v>
      </c>
      <c r="AH37" s="349">
        <v>8364</v>
      </c>
      <c r="AI37" s="349">
        <v>10100</v>
      </c>
      <c r="AJ37" s="349">
        <v>9318</v>
      </c>
      <c r="AK37" s="349">
        <v>10090</v>
      </c>
      <c r="AL37" s="349">
        <v>8931</v>
      </c>
      <c r="AM37" s="349">
        <v>10333</v>
      </c>
      <c r="AN37" s="349">
        <v>9695</v>
      </c>
      <c r="AO37" s="349">
        <v>10017</v>
      </c>
      <c r="AP37" s="349">
        <v>9010</v>
      </c>
      <c r="AQ37" s="349">
        <v>11081</v>
      </c>
      <c r="AR37" s="349">
        <v>10123</v>
      </c>
      <c r="AS37" s="349">
        <v>10623</v>
      </c>
      <c r="AT37" s="349">
        <v>9129</v>
      </c>
      <c r="AU37" s="349">
        <v>10462</v>
      </c>
      <c r="AV37" s="349">
        <v>9821</v>
      </c>
      <c r="AW37" s="349">
        <v>10350</v>
      </c>
      <c r="AX37" s="349">
        <v>9041</v>
      </c>
      <c r="AY37" s="349">
        <v>10195</v>
      </c>
      <c r="AZ37" s="349">
        <v>9319</v>
      </c>
      <c r="BA37" s="349">
        <v>9669</v>
      </c>
      <c r="BB37" s="349">
        <v>8633</v>
      </c>
      <c r="BC37" s="349">
        <v>9189</v>
      </c>
      <c r="BD37" s="349">
        <v>9098</v>
      </c>
      <c r="BE37" s="349">
        <v>10016</v>
      </c>
      <c r="BF37" s="349">
        <v>8975</v>
      </c>
      <c r="BG37" s="349">
        <v>10650</v>
      </c>
      <c r="BH37" s="350">
        <v>9254</v>
      </c>
      <c r="BI37" s="350">
        <v>9459</v>
      </c>
      <c r="BJ37" s="349">
        <v>8068</v>
      </c>
      <c r="BK37" s="349">
        <v>9155</v>
      </c>
      <c r="BL37" s="349">
        <v>10318</v>
      </c>
      <c r="BM37" s="349">
        <v>10201</v>
      </c>
      <c r="BN37" s="349">
        <v>8616</v>
      </c>
      <c r="BO37" s="349">
        <v>10181</v>
      </c>
      <c r="BP37" s="349">
        <v>9714</v>
      </c>
      <c r="BQ37" s="351">
        <v>11522</v>
      </c>
      <c r="BR37" s="351">
        <v>10067</v>
      </c>
    </row>
    <row r="38" spans="1:72" x14ac:dyDescent="0.2">
      <c r="A38" s="57">
        <v>33</v>
      </c>
      <c r="B38" s="272" t="s">
        <v>167</v>
      </c>
      <c r="C38" s="65" t="s">
        <v>50</v>
      </c>
      <c r="D38" s="349">
        <v>14429</v>
      </c>
      <c r="E38" s="349">
        <v>17338</v>
      </c>
      <c r="F38" s="349">
        <v>14453</v>
      </c>
      <c r="G38" s="349">
        <v>16393</v>
      </c>
      <c r="H38" s="349">
        <v>14166</v>
      </c>
      <c r="I38" s="349">
        <v>17212</v>
      </c>
      <c r="J38" s="349">
        <v>14124</v>
      </c>
      <c r="K38" s="349">
        <v>15837</v>
      </c>
      <c r="L38" s="349">
        <v>14097</v>
      </c>
      <c r="M38" s="349">
        <v>17215</v>
      </c>
      <c r="N38" s="349">
        <v>14270</v>
      </c>
      <c r="O38" s="349">
        <v>15587</v>
      </c>
      <c r="P38" s="349">
        <v>14199</v>
      </c>
      <c r="Q38" s="349">
        <v>17314</v>
      </c>
      <c r="R38" s="349">
        <v>14416</v>
      </c>
      <c r="S38" s="349">
        <v>16015</v>
      </c>
      <c r="T38" s="349">
        <v>14396</v>
      </c>
      <c r="U38" s="349">
        <v>17446</v>
      </c>
      <c r="V38" s="349">
        <v>14657</v>
      </c>
      <c r="W38" s="349">
        <v>15982</v>
      </c>
      <c r="X38" s="349">
        <v>14471</v>
      </c>
      <c r="Y38" s="349">
        <v>17107</v>
      </c>
      <c r="Z38" s="349">
        <v>14802</v>
      </c>
      <c r="AA38" s="349">
        <v>16033</v>
      </c>
      <c r="AB38" s="349">
        <v>14894</v>
      </c>
      <c r="AC38" s="349">
        <v>17214</v>
      </c>
      <c r="AD38" s="349">
        <v>15263</v>
      </c>
      <c r="AE38" s="349">
        <v>16519</v>
      </c>
      <c r="AF38" s="349">
        <v>15033</v>
      </c>
      <c r="AG38" s="349">
        <v>17335</v>
      </c>
      <c r="AH38" s="349">
        <v>15377</v>
      </c>
      <c r="AI38" s="349">
        <v>16638</v>
      </c>
      <c r="AJ38" s="349">
        <v>14991</v>
      </c>
      <c r="AK38" s="349">
        <v>17317</v>
      </c>
      <c r="AL38" s="349">
        <v>15498</v>
      </c>
      <c r="AM38" s="349">
        <v>16796</v>
      </c>
      <c r="AN38" s="349">
        <v>15510</v>
      </c>
      <c r="AO38" s="349">
        <v>17628</v>
      </c>
      <c r="AP38" s="349">
        <v>15928</v>
      </c>
      <c r="AQ38" s="349">
        <v>17302</v>
      </c>
      <c r="AR38" s="349">
        <v>15498</v>
      </c>
      <c r="AS38" s="349">
        <v>17680</v>
      </c>
      <c r="AT38" s="349">
        <v>16170</v>
      </c>
      <c r="AU38" s="349">
        <v>17046</v>
      </c>
      <c r="AV38" s="349">
        <v>15759</v>
      </c>
      <c r="AW38" s="349">
        <v>17835</v>
      </c>
      <c r="AX38" s="349">
        <v>16102</v>
      </c>
      <c r="AY38" s="349">
        <v>17148</v>
      </c>
      <c r="AZ38" s="349">
        <v>15558</v>
      </c>
      <c r="BA38" s="349">
        <v>16217</v>
      </c>
      <c r="BB38" s="349">
        <v>15317</v>
      </c>
      <c r="BC38" s="349">
        <v>16407</v>
      </c>
      <c r="BD38" s="349">
        <v>15091</v>
      </c>
      <c r="BE38" s="349">
        <v>17173</v>
      </c>
      <c r="BF38" s="349">
        <v>15898</v>
      </c>
      <c r="BG38" s="349">
        <v>17055</v>
      </c>
      <c r="BH38" s="350">
        <v>15662</v>
      </c>
      <c r="BI38" s="350">
        <v>18102</v>
      </c>
      <c r="BJ38" s="349">
        <v>16663</v>
      </c>
      <c r="BK38" s="349">
        <v>17634</v>
      </c>
      <c r="BL38" s="349">
        <v>15391</v>
      </c>
      <c r="BM38" s="349">
        <v>18125</v>
      </c>
      <c r="BN38" s="349">
        <v>16122</v>
      </c>
      <c r="BO38" s="349">
        <v>17210</v>
      </c>
      <c r="BP38" s="349">
        <v>15926</v>
      </c>
      <c r="BQ38" s="351">
        <v>18021</v>
      </c>
      <c r="BR38" s="351">
        <v>15970</v>
      </c>
    </row>
    <row r="39" spans="1:72" x14ac:dyDescent="0.2">
      <c r="A39" s="57">
        <v>34</v>
      </c>
      <c r="B39" s="272" t="s">
        <v>168</v>
      </c>
      <c r="C39" s="65" t="s">
        <v>47</v>
      </c>
      <c r="D39" s="349">
        <v>67468</v>
      </c>
      <c r="E39" s="349">
        <v>70301</v>
      </c>
      <c r="F39" s="349">
        <v>57758</v>
      </c>
      <c r="G39" s="349">
        <v>64757</v>
      </c>
      <c r="H39" s="349">
        <v>69126</v>
      </c>
      <c r="I39" s="349">
        <v>70525</v>
      </c>
      <c r="J39" s="349">
        <v>59533</v>
      </c>
      <c r="K39" s="349">
        <v>66565</v>
      </c>
      <c r="L39" s="349">
        <v>72094</v>
      </c>
      <c r="M39" s="349">
        <v>73067</v>
      </c>
      <c r="N39" s="349">
        <v>61703</v>
      </c>
      <c r="O39" s="349">
        <v>69053</v>
      </c>
      <c r="P39" s="349">
        <v>71781</v>
      </c>
      <c r="Q39" s="349">
        <v>72753</v>
      </c>
      <c r="R39" s="349">
        <v>61016</v>
      </c>
      <c r="S39" s="349">
        <v>68854</v>
      </c>
      <c r="T39" s="349">
        <v>74120</v>
      </c>
      <c r="U39" s="349">
        <v>74770</v>
      </c>
      <c r="V39" s="349">
        <v>62514</v>
      </c>
      <c r="W39" s="349">
        <v>70265</v>
      </c>
      <c r="X39" s="349">
        <v>74285</v>
      </c>
      <c r="Y39" s="349">
        <v>76909</v>
      </c>
      <c r="Z39" s="349">
        <v>63979</v>
      </c>
      <c r="AA39" s="349">
        <v>71897</v>
      </c>
      <c r="AB39" s="349">
        <v>74775</v>
      </c>
      <c r="AC39" s="349">
        <v>76828</v>
      </c>
      <c r="AD39" s="349">
        <v>64783</v>
      </c>
      <c r="AE39" s="349">
        <v>72502</v>
      </c>
      <c r="AF39" s="349">
        <v>75445</v>
      </c>
      <c r="AG39" s="349">
        <v>77977</v>
      </c>
      <c r="AH39" s="349">
        <v>65247</v>
      </c>
      <c r="AI39" s="349">
        <v>73857</v>
      </c>
      <c r="AJ39" s="349">
        <v>77162</v>
      </c>
      <c r="AK39" s="349">
        <v>80547</v>
      </c>
      <c r="AL39" s="349">
        <v>66443</v>
      </c>
      <c r="AM39" s="349">
        <v>74123</v>
      </c>
      <c r="AN39" s="349">
        <v>78256</v>
      </c>
      <c r="AO39" s="349">
        <v>79674</v>
      </c>
      <c r="AP39" s="349">
        <v>67548</v>
      </c>
      <c r="AQ39" s="349">
        <v>76004</v>
      </c>
      <c r="AR39" s="349">
        <v>78670</v>
      </c>
      <c r="AS39" s="349">
        <v>81494</v>
      </c>
      <c r="AT39" s="349">
        <v>67567</v>
      </c>
      <c r="AU39" s="349">
        <v>77616</v>
      </c>
      <c r="AV39" s="349">
        <v>79135</v>
      </c>
      <c r="AW39" s="349">
        <v>81215</v>
      </c>
      <c r="AX39" s="349">
        <v>67876</v>
      </c>
      <c r="AY39" s="349">
        <v>76906</v>
      </c>
      <c r="AZ39" s="349">
        <v>79206</v>
      </c>
      <c r="BA39" s="349">
        <v>83455</v>
      </c>
      <c r="BB39" s="349">
        <v>69287</v>
      </c>
      <c r="BC39" s="349">
        <v>79365</v>
      </c>
      <c r="BD39" s="349">
        <v>84066</v>
      </c>
      <c r="BE39" s="349">
        <v>86273</v>
      </c>
      <c r="BF39" s="349">
        <v>71137</v>
      </c>
      <c r="BG39" s="349">
        <v>81584</v>
      </c>
      <c r="BH39" s="350">
        <v>85639</v>
      </c>
      <c r="BI39" s="350">
        <v>88409</v>
      </c>
      <c r="BJ39" s="349">
        <v>75109</v>
      </c>
      <c r="BK39" s="349">
        <v>85594</v>
      </c>
      <c r="BL39" s="349">
        <v>91506</v>
      </c>
      <c r="BM39" s="349">
        <v>90155</v>
      </c>
      <c r="BN39" s="349">
        <v>75077</v>
      </c>
      <c r="BO39" s="349">
        <v>86577</v>
      </c>
      <c r="BP39" s="349">
        <v>93483</v>
      </c>
      <c r="BQ39" s="351">
        <v>94119</v>
      </c>
      <c r="BR39" s="351">
        <v>78084</v>
      </c>
    </row>
    <row r="40" spans="1:72" x14ac:dyDescent="0.2">
      <c r="A40" s="57">
        <v>35</v>
      </c>
      <c r="B40" s="272" t="s">
        <v>169</v>
      </c>
      <c r="C40" s="65" t="s">
        <v>48</v>
      </c>
      <c r="D40" s="349">
        <v>139953</v>
      </c>
      <c r="E40" s="349">
        <v>129624</v>
      </c>
      <c r="F40" s="349">
        <v>105654</v>
      </c>
      <c r="G40" s="349">
        <v>131125</v>
      </c>
      <c r="H40" s="349">
        <v>141966</v>
      </c>
      <c r="I40" s="349">
        <v>128978</v>
      </c>
      <c r="J40" s="349">
        <v>106982</v>
      </c>
      <c r="K40" s="349">
        <v>131790</v>
      </c>
      <c r="L40" s="349">
        <v>138775</v>
      </c>
      <c r="M40" s="349">
        <v>128226</v>
      </c>
      <c r="N40" s="349">
        <v>104825</v>
      </c>
      <c r="O40" s="349">
        <v>130398</v>
      </c>
      <c r="P40" s="349">
        <v>139168</v>
      </c>
      <c r="Q40" s="349">
        <v>125777</v>
      </c>
      <c r="R40" s="349">
        <v>104265</v>
      </c>
      <c r="S40" s="349">
        <v>130295</v>
      </c>
      <c r="T40" s="349">
        <v>139196</v>
      </c>
      <c r="U40" s="349">
        <v>124695</v>
      </c>
      <c r="V40" s="349">
        <v>103809</v>
      </c>
      <c r="W40" s="349">
        <v>129399</v>
      </c>
      <c r="X40" s="349">
        <v>136443</v>
      </c>
      <c r="Y40" s="349">
        <v>124158</v>
      </c>
      <c r="Z40" s="349">
        <v>103305</v>
      </c>
      <c r="AA40" s="349">
        <v>128587</v>
      </c>
      <c r="AB40" s="349">
        <v>137298</v>
      </c>
      <c r="AC40" s="349">
        <v>125065</v>
      </c>
      <c r="AD40" s="349">
        <v>105094</v>
      </c>
      <c r="AE40" s="349">
        <v>130636</v>
      </c>
      <c r="AF40" s="349">
        <v>139673</v>
      </c>
      <c r="AG40" s="349">
        <v>128326</v>
      </c>
      <c r="AH40" s="349">
        <v>107043</v>
      </c>
      <c r="AI40" s="349">
        <v>134577</v>
      </c>
      <c r="AJ40" s="349">
        <v>139441</v>
      </c>
      <c r="AK40" s="349">
        <v>136478</v>
      </c>
      <c r="AL40" s="349">
        <v>110174</v>
      </c>
      <c r="AM40" s="349">
        <v>139582</v>
      </c>
      <c r="AN40" s="349">
        <v>145482</v>
      </c>
      <c r="AO40" s="349">
        <v>133840</v>
      </c>
      <c r="AP40" s="349">
        <v>112467</v>
      </c>
      <c r="AQ40" s="349">
        <v>143479</v>
      </c>
      <c r="AR40" s="349">
        <v>144497</v>
      </c>
      <c r="AS40" s="349">
        <v>136717</v>
      </c>
      <c r="AT40" s="349">
        <v>113617</v>
      </c>
      <c r="AU40" s="349">
        <v>144422</v>
      </c>
      <c r="AV40" s="349">
        <v>147021</v>
      </c>
      <c r="AW40" s="349">
        <v>135658</v>
      </c>
      <c r="AX40" s="349">
        <v>113837</v>
      </c>
      <c r="AY40" s="349">
        <v>142391</v>
      </c>
      <c r="AZ40" s="349">
        <v>142750</v>
      </c>
      <c r="BA40" s="349">
        <v>129916</v>
      </c>
      <c r="BB40" s="349">
        <v>110498</v>
      </c>
      <c r="BC40" s="349">
        <v>136553</v>
      </c>
      <c r="BD40" s="349">
        <v>140181</v>
      </c>
      <c r="BE40" s="349">
        <v>132439</v>
      </c>
      <c r="BF40" s="349">
        <v>111518</v>
      </c>
      <c r="BG40" s="349">
        <v>134935</v>
      </c>
      <c r="BH40" s="350">
        <v>138632</v>
      </c>
      <c r="BI40" s="350">
        <v>131897</v>
      </c>
      <c r="BJ40" s="349">
        <v>114265</v>
      </c>
      <c r="BK40" s="349">
        <v>138644</v>
      </c>
      <c r="BL40" s="349">
        <v>143909</v>
      </c>
      <c r="BM40" s="349">
        <v>131755</v>
      </c>
      <c r="BN40" s="349">
        <v>112386</v>
      </c>
      <c r="BO40" s="349">
        <v>139256</v>
      </c>
      <c r="BP40" s="349">
        <v>141402</v>
      </c>
      <c r="BQ40" s="351">
        <v>134137</v>
      </c>
      <c r="BR40" s="351">
        <v>114557</v>
      </c>
    </row>
    <row r="41" spans="1:72" s="64" customFormat="1" x14ac:dyDescent="0.2">
      <c r="A41" s="64">
        <v>36</v>
      </c>
      <c r="B41" s="273" t="s">
        <v>170</v>
      </c>
      <c r="C41" s="274" t="s">
        <v>278</v>
      </c>
      <c r="D41" s="352">
        <v>75195</v>
      </c>
      <c r="E41" s="352">
        <v>70693</v>
      </c>
      <c r="F41" s="352">
        <v>58083</v>
      </c>
      <c r="G41" s="352">
        <v>75624</v>
      </c>
      <c r="H41" s="352">
        <v>74850</v>
      </c>
      <c r="I41" s="352">
        <v>70126</v>
      </c>
      <c r="J41" s="352">
        <v>58743</v>
      </c>
      <c r="K41" s="352">
        <v>76338</v>
      </c>
      <c r="L41" s="352">
        <v>75141</v>
      </c>
      <c r="M41" s="352">
        <v>70775</v>
      </c>
      <c r="N41" s="352">
        <v>59868</v>
      </c>
      <c r="O41" s="352">
        <v>76193</v>
      </c>
      <c r="P41" s="352">
        <v>75131</v>
      </c>
      <c r="Q41" s="352">
        <v>70606</v>
      </c>
      <c r="R41" s="352">
        <v>59691</v>
      </c>
      <c r="S41" s="352">
        <v>75875</v>
      </c>
      <c r="T41" s="352">
        <v>76402</v>
      </c>
      <c r="U41" s="352">
        <v>70189</v>
      </c>
      <c r="V41" s="352">
        <v>59536</v>
      </c>
      <c r="W41" s="352">
        <v>74846</v>
      </c>
      <c r="X41" s="352">
        <v>75728</v>
      </c>
      <c r="Y41" s="352">
        <v>70769</v>
      </c>
      <c r="Z41" s="352">
        <v>60041</v>
      </c>
      <c r="AA41" s="352">
        <v>74982</v>
      </c>
      <c r="AB41" s="352">
        <v>73873</v>
      </c>
      <c r="AC41" s="352">
        <v>69206</v>
      </c>
      <c r="AD41" s="352">
        <v>59352</v>
      </c>
      <c r="AE41" s="352">
        <v>73419</v>
      </c>
      <c r="AF41" s="352">
        <v>73887</v>
      </c>
      <c r="AG41" s="352">
        <v>69461</v>
      </c>
      <c r="AH41" s="352">
        <v>58390</v>
      </c>
      <c r="AI41" s="352">
        <v>73334</v>
      </c>
      <c r="AJ41" s="352">
        <v>72318</v>
      </c>
      <c r="AK41" s="352">
        <v>69953</v>
      </c>
      <c r="AL41" s="352">
        <v>57338</v>
      </c>
      <c r="AM41" s="352">
        <v>71926</v>
      </c>
      <c r="AN41" s="352">
        <v>72497</v>
      </c>
      <c r="AO41" s="352">
        <v>67821</v>
      </c>
      <c r="AP41" s="352">
        <v>56988</v>
      </c>
      <c r="AQ41" s="352">
        <v>72371</v>
      </c>
      <c r="AR41" s="352">
        <v>71593</v>
      </c>
      <c r="AS41" s="352">
        <v>68213</v>
      </c>
      <c r="AT41" s="352">
        <v>57003</v>
      </c>
      <c r="AU41" s="352">
        <v>71890</v>
      </c>
      <c r="AV41" s="352">
        <v>71900</v>
      </c>
      <c r="AW41" s="352">
        <v>68563</v>
      </c>
      <c r="AX41" s="352">
        <v>57652</v>
      </c>
      <c r="AY41" s="352">
        <v>72794</v>
      </c>
      <c r="AZ41" s="352">
        <v>67114</v>
      </c>
      <c r="BA41" s="352">
        <v>54588</v>
      </c>
      <c r="BB41" s="352">
        <v>50876</v>
      </c>
      <c r="BC41" s="352">
        <v>63802</v>
      </c>
      <c r="BD41" s="352">
        <v>65457</v>
      </c>
      <c r="BE41" s="352">
        <v>66861</v>
      </c>
      <c r="BF41" s="352">
        <v>54595</v>
      </c>
      <c r="BG41" s="352">
        <v>67983</v>
      </c>
      <c r="BH41" s="353">
        <v>67641</v>
      </c>
      <c r="BI41" s="353">
        <v>61855</v>
      </c>
      <c r="BJ41" s="352">
        <v>52051</v>
      </c>
      <c r="BK41" s="352">
        <v>67246</v>
      </c>
      <c r="BL41" s="352">
        <v>69249</v>
      </c>
      <c r="BM41" s="352">
        <v>62157</v>
      </c>
      <c r="BN41" s="352">
        <v>51866</v>
      </c>
      <c r="BO41" s="352">
        <v>69441</v>
      </c>
      <c r="BP41" s="352">
        <v>70981</v>
      </c>
      <c r="BQ41" s="354">
        <v>66132</v>
      </c>
      <c r="BR41" s="354">
        <v>55816</v>
      </c>
    </row>
    <row r="42" spans="1:72" x14ac:dyDescent="0.2">
      <c r="A42" s="221"/>
      <c r="B42" s="260" t="s">
        <v>243</v>
      </c>
      <c r="C42" s="178" t="s">
        <v>242</v>
      </c>
      <c r="D42" s="207">
        <v>1195895</v>
      </c>
      <c r="E42" s="207">
        <v>1268809</v>
      </c>
      <c r="F42" s="207">
        <v>1128271</v>
      </c>
      <c r="G42" s="207">
        <v>1234466</v>
      </c>
      <c r="H42" s="207">
        <v>1126816</v>
      </c>
      <c r="I42" s="207">
        <v>1189845</v>
      </c>
      <c r="J42" s="207">
        <v>1076822</v>
      </c>
      <c r="K42" s="207">
        <v>1228523</v>
      </c>
      <c r="L42" s="207">
        <v>1149971</v>
      </c>
      <c r="M42" s="207">
        <v>1259020</v>
      </c>
      <c r="N42" s="207">
        <v>1155411</v>
      </c>
      <c r="O42" s="207">
        <v>1323403</v>
      </c>
      <c r="P42" s="207">
        <v>1228423</v>
      </c>
      <c r="Q42" s="207">
        <v>1301961</v>
      </c>
      <c r="R42" s="207">
        <v>1191708</v>
      </c>
      <c r="S42" s="207">
        <v>1320358</v>
      </c>
      <c r="T42" s="207">
        <v>1231422</v>
      </c>
      <c r="U42" s="207">
        <v>1290761</v>
      </c>
      <c r="V42" s="207">
        <v>1180880</v>
      </c>
      <c r="W42" s="207">
        <v>1318488</v>
      </c>
      <c r="X42" s="207">
        <v>1226901</v>
      </c>
      <c r="Y42" s="207">
        <v>1304270</v>
      </c>
      <c r="Z42" s="207">
        <v>1194523</v>
      </c>
      <c r="AA42" s="207">
        <v>1352987</v>
      </c>
      <c r="AB42" s="207">
        <v>1254240</v>
      </c>
      <c r="AC42" s="207">
        <v>1332950</v>
      </c>
      <c r="AD42" s="207">
        <v>1222369</v>
      </c>
      <c r="AE42" s="207">
        <v>1385717</v>
      </c>
      <c r="AF42" s="207">
        <v>1293794</v>
      </c>
      <c r="AG42" s="207">
        <v>1402354</v>
      </c>
      <c r="AH42" s="207">
        <v>1270782</v>
      </c>
      <c r="AI42" s="207">
        <v>1457465</v>
      </c>
      <c r="AJ42" s="207">
        <v>1329015</v>
      </c>
      <c r="AK42" s="207">
        <v>1444690</v>
      </c>
      <c r="AL42" s="207">
        <v>1294884</v>
      </c>
      <c r="AM42" s="207">
        <v>1483265</v>
      </c>
      <c r="AN42" s="207">
        <v>1376053</v>
      </c>
      <c r="AO42" s="207">
        <v>1446125</v>
      </c>
      <c r="AP42" s="207">
        <v>1313191</v>
      </c>
      <c r="AQ42" s="207">
        <v>1517815</v>
      </c>
      <c r="AR42" s="207">
        <v>1397961</v>
      </c>
      <c r="AS42" s="207">
        <v>1487025</v>
      </c>
      <c r="AT42" s="207">
        <v>1332566</v>
      </c>
      <c r="AU42" s="207">
        <v>1543210</v>
      </c>
      <c r="AV42" s="207">
        <v>1432327</v>
      </c>
      <c r="AW42" s="207">
        <v>1515379</v>
      </c>
      <c r="AX42" s="207">
        <v>1375750</v>
      </c>
      <c r="AY42" s="207">
        <v>1584186</v>
      </c>
      <c r="AZ42" s="207">
        <v>1464033</v>
      </c>
      <c r="BA42" s="207">
        <v>1412128</v>
      </c>
      <c r="BB42" s="207">
        <v>1343265</v>
      </c>
      <c r="BC42" s="207">
        <v>1569747</v>
      </c>
      <c r="BD42" s="207">
        <v>1470353</v>
      </c>
      <c r="BE42" s="207">
        <v>1566777</v>
      </c>
      <c r="BF42" s="207">
        <v>1421866</v>
      </c>
      <c r="BG42" s="213">
        <v>1673910</v>
      </c>
      <c r="BH42" s="213">
        <v>1512150</v>
      </c>
      <c r="BI42" s="213">
        <v>1596695</v>
      </c>
      <c r="BJ42" s="213">
        <v>1455708</v>
      </c>
      <c r="BK42" s="213">
        <v>1657849</v>
      </c>
      <c r="BL42" s="213">
        <v>1540357</v>
      </c>
      <c r="BM42" s="213">
        <v>1580847</v>
      </c>
      <c r="BN42" s="213">
        <v>1442261</v>
      </c>
      <c r="BO42" s="213">
        <v>1644652</v>
      </c>
      <c r="BP42" s="213">
        <v>1534947</v>
      </c>
      <c r="BQ42" s="114">
        <v>1596298</v>
      </c>
      <c r="BR42" s="114">
        <v>1459649</v>
      </c>
      <c r="BS42" s="296"/>
      <c r="BT42" s="68"/>
    </row>
    <row r="43" spans="1:72" x14ac:dyDescent="0.2">
      <c r="C43" s="67"/>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57"/>
      <c r="BF43" s="57"/>
      <c r="BG43" s="57"/>
      <c r="BH43" s="57"/>
      <c r="BI43" s="57"/>
      <c r="BJ43" s="57"/>
      <c r="BK43" s="57"/>
      <c r="BL43" s="57"/>
      <c r="BM43" s="57"/>
      <c r="BN43" s="57"/>
      <c r="BO43" s="57"/>
    </row>
    <row r="44" spans="1:72" x14ac:dyDescent="0.2">
      <c r="C44" s="67"/>
      <c r="D44" s="70"/>
      <c r="E44" s="70"/>
      <c r="F44" s="70"/>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55"/>
      <c r="AJ44" s="55"/>
      <c r="AK44" s="55"/>
      <c r="AN44" s="69"/>
      <c r="AO44" s="57"/>
      <c r="AP44" s="57"/>
      <c r="AQ44" s="57"/>
      <c r="AR44" s="57"/>
      <c r="AS44" s="57"/>
      <c r="AT44" s="57"/>
      <c r="AU44" s="57"/>
      <c r="AV44" s="57"/>
      <c r="AW44" s="57"/>
      <c r="AX44" s="57"/>
      <c r="AY44" s="57"/>
      <c r="AZ44" s="57"/>
      <c r="BA44" s="57"/>
      <c r="BB44" s="247"/>
      <c r="BC44" s="247"/>
      <c r="BD44" s="247"/>
      <c r="BE44" s="247"/>
      <c r="BF44" s="247"/>
      <c r="BG44" s="247"/>
      <c r="BH44" s="247"/>
      <c r="BI44" s="247"/>
      <c r="BJ44" s="247"/>
      <c r="BK44" s="247"/>
      <c r="BL44" s="247"/>
      <c r="BM44" s="247"/>
      <c r="BN44" s="247"/>
      <c r="BO44" s="290"/>
      <c r="BP44" s="296"/>
    </row>
    <row r="45" spans="1:72" s="58" customFormat="1" x14ac:dyDescent="0.2">
      <c r="B45" s="59" t="s">
        <v>259</v>
      </c>
      <c r="C45" s="59" t="s">
        <v>260</v>
      </c>
      <c r="AI45" s="67"/>
      <c r="AJ45" s="67"/>
      <c r="AK45" s="67"/>
      <c r="AN45" s="67"/>
      <c r="BK45" s="74"/>
    </row>
    <row r="46" spans="1:72" s="58" customFormat="1" x14ac:dyDescent="0.2">
      <c r="B46" s="60" t="s">
        <v>394</v>
      </c>
      <c r="C46" s="60" t="s">
        <v>406</v>
      </c>
      <c r="AI46" s="67"/>
      <c r="AJ46" s="67"/>
      <c r="AK46" s="67"/>
      <c r="AN46" s="67"/>
      <c r="BK46" s="74"/>
    </row>
    <row r="47" spans="1:72" s="58" customFormat="1" x14ac:dyDescent="0.2">
      <c r="A47" s="57"/>
      <c r="B47" s="259" t="s">
        <v>131</v>
      </c>
      <c r="C47" s="178" t="s">
        <v>208</v>
      </c>
      <c r="D47" s="71" t="s">
        <v>83</v>
      </c>
      <c r="E47" s="71" t="s">
        <v>84</v>
      </c>
      <c r="F47" s="71" t="s">
        <v>85</v>
      </c>
      <c r="G47" s="71" t="s">
        <v>86</v>
      </c>
      <c r="H47" s="71" t="s">
        <v>87</v>
      </c>
      <c r="I47" s="71" t="s">
        <v>88</v>
      </c>
      <c r="J47" s="71" t="s">
        <v>89</v>
      </c>
      <c r="K47" s="71" t="s">
        <v>90</v>
      </c>
      <c r="L47" s="71" t="s">
        <v>91</v>
      </c>
      <c r="M47" s="71" t="s">
        <v>92</v>
      </c>
      <c r="N47" s="71" t="s">
        <v>93</v>
      </c>
      <c r="O47" s="71" t="s">
        <v>94</v>
      </c>
      <c r="P47" s="71" t="s">
        <v>95</v>
      </c>
      <c r="Q47" s="71" t="s">
        <v>96</v>
      </c>
      <c r="R47" s="71" t="s">
        <v>97</v>
      </c>
      <c r="S47" s="71" t="s">
        <v>98</v>
      </c>
      <c r="T47" s="71" t="s">
        <v>99</v>
      </c>
      <c r="U47" s="71" t="s">
        <v>100</v>
      </c>
      <c r="V47" s="71" t="s">
        <v>101</v>
      </c>
      <c r="W47" s="71" t="s">
        <v>102</v>
      </c>
      <c r="X47" s="71" t="s">
        <v>103</v>
      </c>
      <c r="Y47" s="71" t="s">
        <v>104</v>
      </c>
      <c r="Z47" s="71" t="s">
        <v>105</v>
      </c>
      <c r="AA47" s="71" t="s">
        <v>106</v>
      </c>
      <c r="AB47" s="71" t="s">
        <v>107</v>
      </c>
      <c r="AC47" s="71" t="s">
        <v>108</v>
      </c>
      <c r="AD47" s="71" t="s">
        <v>109</v>
      </c>
      <c r="AE47" s="71" t="s">
        <v>110</v>
      </c>
      <c r="AF47" s="71" t="s">
        <v>111</v>
      </c>
      <c r="AG47" s="71" t="s">
        <v>112</v>
      </c>
      <c r="AH47" s="206" t="s">
        <v>179</v>
      </c>
      <c r="AI47" s="206" t="s">
        <v>180</v>
      </c>
      <c r="AJ47" s="206" t="s">
        <v>194</v>
      </c>
      <c r="AK47" s="206" t="s">
        <v>196</v>
      </c>
      <c r="AL47" s="206" t="s">
        <v>198</v>
      </c>
      <c r="AM47" s="206" t="s">
        <v>200</v>
      </c>
      <c r="AN47" s="206" t="s">
        <v>201</v>
      </c>
      <c r="AO47" s="206" t="s">
        <v>205</v>
      </c>
      <c r="AP47" s="206" t="s">
        <v>209</v>
      </c>
      <c r="AQ47" s="206" t="s">
        <v>211</v>
      </c>
      <c r="AR47" s="206" t="s">
        <v>251</v>
      </c>
      <c r="AS47" s="206" t="s">
        <v>263</v>
      </c>
      <c r="AT47" s="206" t="s">
        <v>264</v>
      </c>
      <c r="AU47" s="206" t="s">
        <v>269</v>
      </c>
      <c r="AV47" s="206" t="s">
        <v>270</v>
      </c>
      <c r="AW47" s="206" t="s">
        <v>271</v>
      </c>
      <c r="AX47" s="206" t="s">
        <v>272</v>
      </c>
      <c r="AY47" s="206" t="s">
        <v>274</v>
      </c>
      <c r="AZ47" s="206" t="s">
        <v>277</v>
      </c>
      <c r="BA47" s="206" t="s">
        <v>279</v>
      </c>
      <c r="BB47" s="206" t="s">
        <v>280</v>
      </c>
      <c r="BC47" s="206" t="s">
        <v>282</v>
      </c>
      <c r="BD47" s="206" t="s">
        <v>283</v>
      </c>
      <c r="BE47" s="206" t="s">
        <v>284</v>
      </c>
      <c r="BF47" s="206" t="s">
        <v>287</v>
      </c>
      <c r="BG47" s="62" t="s">
        <v>289</v>
      </c>
      <c r="BH47" s="62" t="s">
        <v>290</v>
      </c>
      <c r="BI47" s="62" t="s">
        <v>291</v>
      </c>
      <c r="BJ47" s="62" t="s">
        <v>293</v>
      </c>
      <c r="BK47" s="62" t="s">
        <v>308</v>
      </c>
      <c r="BL47" s="62" t="s">
        <v>311</v>
      </c>
      <c r="BM47" s="62" t="s">
        <v>399</v>
      </c>
      <c r="BN47" s="62" t="s">
        <v>400</v>
      </c>
      <c r="BO47" s="62" t="s">
        <v>403</v>
      </c>
      <c r="BP47" s="62" t="s">
        <v>404</v>
      </c>
      <c r="BQ47" s="62" t="s">
        <v>418</v>
      </c>
      <c r="BR47" s="62" t="s">
        <v>425</v>
      </c>
    </row>
    <row r="48" spans="1:72" s="58" customFormat="1" x14ac:dyDescent="0.2">
      <c r="A48" s="57"/>
      <c r="B48" s="261" t="s">
        <v>122</v>
      </c>
      <c r="C48" s="262" t="s">
        <v>22</v>
      </c>
      <c r="D48" s="263">
        <v>13967.010720337939</v>
      </c>
      <c r="E48" s="263">
        <v>14263.381838432377</v>
      </c>
      <c r="F48" s="263">
        <v>13262.955388151147</v>
      </c>
      <c r="G48" s="263">
        <v>14444.265619428983</v>
      </c>
      <c r="H48" s="263">
        <v>13924.069255776973</v>
      </c>
      <c r="I48" s="263">
        <v>15042.873991569904</v>
      </c>
      <c r="J48" s="263">
        <v>14203.442536813192</v>
      </c>
      <c r="K48" s="263">
        <v>15267.159583387713</v>
      </c>
      <c r="L48" s="263">
        <v>14339.543746844947</v>
      </c>
      <c r="M48" s="263">
        <v>14939.537597138902</v>
      </c>
      <c r="N48" s="263">
        <v>14372.017640804155</v>
      </c>
      <c r="O48" s="263">
        <v>15026.134647696792</v>
      </c>
      <c r="P48" s="263">
        <v>14656.242012232038</v>
      </c>
      <c r="Q48" s="263">
        <v>15847.411125848506</v>
      </c>
      <c r="R48" s="263">
        <v>15009.946310254887</v>
      </c>
      <c r="S48" s="263">
        <v>15961.666122460701</v>
      </c>
      <c r="T48" s="263">
        <v>15434.160500393888</v>
      </c>
      <c r="U48" s="263">
        <v>15826.225146563022</v>
      </c>
      <c r="V48" s="263">
        <v>15152.768757347572</v>
      </c>
      <c r="W48" s="263">
        <v>15724.97121391874</v>
      </c>
      <c r="X48" s="263">
        <v>15690.974152805504</v>
      </c>
      <c r="Y48" s="263">
        <v>17456.208744996122</v>
      </c>
      <c r="Z48" s="263">
        <v>16039.217711809095</v>
      </c>
      <c r="AA48" s="263">
        <v>17051.925992589655</v>
      </c>
      <c r="AB48" s="263">
        <v>17708.032780610058</v>
      </c>
      <c r="AC48" s="263">
        <v>19080.649672411608</v>
      </c>
      <c r="AD48" s="263">
        <v>16930.358194852524</v>
      </c>
      <c r="AE48" s="263">
        <v>19201.054662920513</v>
      </c>
      <c r="AF48" s="263">
        <v>18007.450735943228</v>
      </c>
      <c r="AG48" s="263">
        <v>19845.426217613007</v>
      </c>
      <c r="AH48" s="263">
        <v>18035.410330940605</v>
      </c>
      <c r="AI48" s="263">
        <v>19495.195501330054</v>
      </c>
      <c r="AJ48" s="263">
        <v>18069.695154589146</v>
      </c>
      <c r="AK48" s="263">
        <v>18959.490749322704</v>
      </c>
      <c r="AL48" s="263">
        <v>17853.406379253913</v>
      </c>
      <c r="AM48" s="263">
        <v>20031.35221190174</v>
      </c>
      <c r="AN48" s="263">
        <v>18839.776223147917</v>
      </c>
      <c r="AO48" s="263">
        <v>20438.61056380533</v>
      </c>
      <c r="AP48" s="263">
        <v>18587.11761914771</v>
      </c>
      <c r="AQ48" s="263">
        <v>19886.504725434501</v>
      </c>
      <c r="AR48" s="263">
        <v>17285.108006134182</v>
      </c>
      <c r="AS48" s="263">
        <v>18161.496024067656</v>
      </c>
      <c r="AT48" s="263">
        <v>16985.664677473549</v>
      </c>
      <c r="AU48" s="263">
        <v>18197.635736147386</v>
      </c>
      <c r="AV48" s="263">
        <v>18813.273819240312</v>
      </c>
      <c r="AW48" s="263">
        <v>19492.341001464392</v>
      </c>
      <c r="AX48" s="263">
        <v>18093.854597325499</v>
      </c>
      <c r="AY48" s="263">
        <v>19941.978015161152</v>
      </c>
      <c r="AZ48" s="263">
        <v>18914.528919265176</v>
      </c>
      <c r="BA48" s="263">
        <v>18190.0325995122</v>
      </c>
      <c r="BB48" s="263">
        <v>16870.414302819285</v>
      </c>
      <c r="BC48" s="263">
        <v>18586.388540675758</v>
      </c>
      <c r="BD48" s="263">
        <v>17587.782150725048</v>
      </c>
      <c r="BE48" s="263">
        <v>17845.964712136432</v>
      </c>
      <c r="BF48" s="263">
        <v>16580.387576993711</v>
      </c>
      <c r="BG48" s="263">
        <v>17970.230150572756</v>
      </c>
      <c r="BH48" s="263">
        <v>17508.45750228173</v>
      </c>
      <c r="BI48" s="263">
        <v>17617.741566849189</v>
      </c>
      <c r="BJ48" s="263">
        <v>16393.760043693623</v>
      </c>
      <c r="BK48" s="263">
        <v>17246.175747319819</v>
      </c>
      <c r="BL48" s="264">
        <v>16625</v>
      </c>
      <c r="BM48" s="263">
        <v>16369</v>
      </c>
      <c r="BN48" s="264">
        <v>14256</v>
      </c>
      <c r="BO48" s="263">
        <v>14243</v>
      </c>
      <c r="BP48" s="67">
        <v>16258</v>
      </c>
      <c r="BQ48" s="67">
        <v>15918</v>
      </c>
      <c r="BR48" s="30">
        <v>14152</v>
      </c>
      <c r="BS48" s="343"/>
      <c r="BT48" s="344"/>
    </row>
    <row r="49" spans="1:72" s="58" customFormat="1" x14ac:dyDescent="0.2">
      <c r="A49" s="57"/>
      <c r="B49" s="265" t="s">
        <v>123</v>
      </c>
      <c r="C49" s="73" t="s">
        <v>23</v>
      </c>
      <c r="D49" s="70">
        <v>10154.379867576225</v>
      </c>
      <c r="E49" s="70">
        <v>12207.284022786724</v>
      </c>
      <c r="F49" s="70">
        <v>12069.607887191385</v>
      </c>
      <c r="G49" s="70">
        <v>10692.846531237996</v>
      </c>
      <c r="H49" s="70">
        <v>8348.8069080686946</v>
      </c>
      <c r="I49" s="70">
        <v>10072.649629977614</v>
      </c>
      <c r="J49" s="70">
        <v>9732.3878639537616</v>
      </c>
      <c r="K49" s="70">
        <v>11316.520456766797</v>
      </c>
      <c r="L49" s="70">
        <v>9645.2527860345017</v>
      </c>
      <c r="M49" s="70">
        <v>12599.177623908954</v>
      </c>
      <c r="N49" s="70">
        <v>12817.986871158912</v>
      </c>
      <c r="O49" s="70">
        <v>12006.275147489709</v>
      </c>
      <c r="P49" s="70">
        <v>10831.892751800411</v>
      </c>
      <c r="Q49" s="70">
        <v>11462.498445936297</v>
      </c>
      <c r="R49" s="70">
        <v>11545.752568476712</v>
      </c>
      <c r="S49" s="70">
        <v>11421.757066820777</v>
      </c>
      <c r="T49" s="70">
        <v>11088.62000429002</v>
      </c>
      <c r="U49" s="70">
        <v>10652.060161601436</v>
      </c>
      <c r="V49" s="70">
        <v>10842.275521630032</v>
      </c>
      <c r="W49" s="70">
        <v>10483.672793707266</v>
      </c>
      <c r="X49" s="70">
        <v>8777.934479885791</v>
      </c>
      <c r="Y49" s="70">
        <v>9707.2357091884332</v>
      </c>
      <c r="Z49" s="70">
        <v>10886.871959562908</v>
      </c>
      <c r="AA49" s="70">
        <v>9438.8909743704226</v>
      </c>
      <c r="AB49" s="70">
        <v>8631.6688699901842</v>
      </c>
      <c r="AC49" s="70">
        <v>9358.9536909924263</v>
      </c>
      <c r="AD49" s="70">
        <v>8694.822453886738</v>
      </c>
      <c r="AE49" s="70">
        <v>9159.3068773839677</v>
      </c>
      <c r="AF49" s="70">
        <v>9105.4500080350172</v>
      </c>
      <c r="AG49" s="70">
        <v>9473.0358337991729</v>
      </c>
      <c r="AH49" s="70">
        <v>9399.107958226492</v>
      </c>
      <c r="AI49" s="70">
        <v>9604.4631681506035</v>
      </c>
      <c r="AJ49" s="70">
        <v>9459.0541495210873</v>
      </c>
      <c r="AK49" s="70">
        <v>9777.9525530410647</v>
      </c>
      <c r="AL49" s="70">
        <v>9859.4754531890285</v>
      </c>
      <c r="AM49" s="70">
        <v>9950.5892827661628</v>
      </c>
      <c r="AN49" s="70">
        <v>9699.9180453364079</v>
      </c>
      <c r="AO49" s="70">
        <v>11163.307991059681</v>
      </c>
      <c r="AP49" s="70">
        <v>10922.910599656976</v>
      </c>
      <c r="AQ49" s="70">
        <v>11868.162478473445</v>
      </c>
      <c r="AR49" s="70">
        <v>11274.073172588349</v>
      </c>
      <c r="AS49" s="70">
        <v>11149.8502102936</v>
      </c>
      <c r="AT49" s="70">
        <v>11216.997757479952</v>
      </c>
      <c r="AU49" s="70">
        <v>11059.201021592027</v>
      </c>
      <c r="AV49" s="70">
        <v>10593.633435622596</v>
      </c>
      <c r="AW49" s="70">
        <v>11449.668399416842</v>
      </c>
      <c r="AX49" s="70">
        <v>11423.971289809509</v>
      </c>
      <c r="AY49" s="70">
        <v>11216.788343600396</v>
      </c>
      <c r="AZ49" s="70">
        <v>10435.712005815705</v>
      </c>
      <c r="BA49" s="70">
        <v>9713.9264061846388</v>
      </c>
      <c r="BB49" s="70">
        <v>12374.724888448289</v>
      </c>
      <c r="BC49" s="70">
        <v>12490.411778981492</v>
      </c>
      <c r="BD49" s="70">
        <v>12102.213929243142</v>
      </c>
      <c r="BE49" s="70">
        <v>11439.954292649496</v>
      </c>
      <c r="BF49" s="70">
        <v>12176.282441230591</v>
      </c>
      <c r="BG49" s="70">
        <v>12378.155444490496</v>
      </c>
      <c r="BH49" s="70">
        <v>11039.145223952755</v>
      </c>
      <c r="BI49" s="70">
        <v>10090.419079490131</v>
      </c>
      <c r="BJ49" s="70">
        <v>10014.230746665218</v>
      </c>
      <c r="BK49" s="70">
        <v>8613.816629026318</v>
      </c>
      <c r="BL49" s="42">
        <v>9045</v>
      </c>
      <c r="BM49" s="70">
        <v>7827</v>
      </c>
      <c r="BN49" s="42">
        <v>10398</v>
      </c>
      <c r="BO49" s="70">
        <v>8911</v>
      </c>
      <c r="BP49" s="67">
        <v>5572</v>
      </c>
      <c r="BQ49" s="67">
        <v>10382</v>
      </c>
      <c r="BR49" s="30">
        <v>8321</v>
      </c>
      <c r="BS49" s="343"/>
      <c r="BT49" s="344"/>
    </row>
    <row r="50" spans="1:72" s="58" customFormat="1" x14ac:dyDescent="0.2">
      <c r="A50" s="57"/>
      <c r="B50" s="265" t="s">
        <v>124</v>
      </c>
      <c r="C50" s="73" t="s">
        <v>0</v>
      </c>
      <c r="D50" s="70">
        <v>209427.47599088607</v>
      </c>
      <c r="E50" s="70">
        <v>219831.73032746222</v>
      </c>
      <c r="F50" s="70">
        <v>184492.96428648412</v>
      </c>
      <c r="G50" s="70">
        <v>175956.2536887574</v>
      </c>
      <c r="H50" s="70">
        <v>153669.48781817639</v>
      </c>
      <c r="I50" s="70">
        <v>160598.75016586343</v>
      </c>
      <c r="J50" s="70">
        <v>144456.41243753678</v>
      </c>
      <c r="K50" s="70">
        <v>158407.72639113042</v>
      </c>
      <c r="L50" s="70">
        <v>169751.75783068436</v>
      </c>
      <c r="M50" s="70">
        <v>197344.87332458515</v>
      </c>
      <c r="N50" s="70">
        <v>181443.02513575673</v>
      </c>
      <c r="O50" s="70">
        <v>208707.37847425384</v>
      </c>
      <c r="P50" s="70">
        <v>207360.24875132565</v>
      </c>
      <c r="Q50" s="70">
        <v>213286.50131205277</v>
      </c>
      <c r="R50" s="70">
        <v>184424.06510057324</v>
      </c>
      <c r="S50" s="70">
        <v>194950.41580284378</v>
      </c>
      <c r="T50" s="70">
        <v>189773.85203786133</v>
      </c>
      <c r="U50" s="70">
        <v>200329.59936968901</v>
      </c>
      <c r="V50" s="70">
        <v>175706.83436193303</v>
      </c>
      <c r="W50" s="70">
        <v>177486.59946346172</v>
      </c>
      <c r="X50" s="70">
        <v>178360.23106612673</v>
      </c>
      <c r="Y50" s="70">
        <v>187401.52003448698</v>
      </c>
      <c r="Z50" s="70">
        <v>167223.43871134077</v>
      </c>
      <c r="AA50" s="70">
        <v>179551.18021673401</v>
      </c>
      <c r="AB50" s="70">
        <v>173811.71315874081</v>
      </c>
      <c r="AC50" s="70">
        <v>185774.37186611205</v>
      </c>
      <c r="AD50" s="70">
        <v>160740.51848164946</v>
      </c>
      <c r="AE50" s="70">
        <v>177917.92098589611</v>
      </c>
      <c r="AF50" s="70">
        <v>170915.09283273658</v>
      </c>
      <c r="AG50" s="70">
        <v>207801.56151490525</v>
      </c>
      <c r="AH50" s="70">
        <v>174095.54293878525</v>
      </c>
      <c r="AI50" s="70">
        <v>192956.76000081314</v>
      </c>
      <c r="AJ50" s="70">
        <v>186753.07615818124</v>
      </c>
      <c r="AK50" s="70">
        <v>203483.84486683831</v>
      </c>
      <c r="AL50" s="70">
        <v>175347.82918986591</v>
      </c>
      <c r="AM50" s="70">
        <v>193780.35755058212</v>
      </c>
      <c r="AN50" s="70">
        <v>195183.67392184795</v>
      </c>
      <c r="AO50" s="70">
        <v>203741.74601896343</v>
      </c>
      <c r="AP50" s="70">
        <v>178713.73582944757</v>
      </c>
      <c r="AQ50" s="70">
        <v>204893.40045786955</v>
      </c>
      <c r="AR50" s="70">
        <v>205017.90578641894</v>
      </c>
      <c r="AS50" s="70">
        <v>212067.04493845528</v>
      </c>
      <c r="AT50" s="70">
        <v>178981.54858780766</v>
      </c>
      <c r="AU50" s="70">
        <v>209818.49119622534</v>
      </c>
      <c r="AV50" s="70">
        <v>206061.81452366931</v>
      </c>
      <c r="AW50" s="70">
        <v>210180.18367470321</v>
      </c>
      <c r="AX50" s="70">
        <v>180063.90190428775</v>
      </c>
      <c r="AY50" s="70">
        <v>200313.70295439422</v>
      </c>
      <c r="AZ50" s="70">
        <v>195994.01785291921</v>
      </c>
      <c r="BA50" s="70">
        <v>173311.8064220176</v>
      </c>
      <c r="BB50" s="70">
        <v>168553.91558271926</v>
      </c>
      <c r="BC50" s="70">
        <v>209159.24277087639</v>
      </c>
      <c r="BD50" s="70">
        <v>220983.11118593559</v>
      </c>
      <c r="BE50" s="70">
        <v>228603.01553700559</v>
      </c>
      <c r="BF50" s="70">
        <v>200459.74508003384</v>
      </c>
      <c r="BG50" s="70">
        <v>240288.28127649016</v>
      </c>
      <c r="BH50" s="70">
        <v>226690.22330838419</v>
      </c>
      <c r="BI50" s="70">
        <v>240866.67539276654</v>
      </c>
      <c r="BJ50" s="70">
        <v>215766.47133548159</v>
      </c>
      <c r="BK50" s="70">
        <v>249979.07243370012</v>
      </c>
      <c r="BL50" s="42">
        <v>225733</v>
      </c>
      <c r="BM50" s="70">
        <v>231966</v>
      </c>
      <c r="BN50" s="42">
        <v>198313</v>
      </c>
      <c r="BO50" s="70">
        <v>221825</v>
      </c>
      <c r="BP50" s="67">
        <v>219617</v>
      </c>
      <c r="BQ50" s="67">
        <v>233697</v>
      </c>
      <c r="BR50" s="30">
        <v>195611</v>
      </c>
      <c r="BS50" s="343"/>
      <c r="BT50" s="344"/>
    </row>
    <row r="51" spans="1:72" s="58" customFormat="1" x14ac:dyDescent="0.2">
      <c r="A51" s="57"/>
      <c r="B51" s="265" t="s">
        <v>125</v>
      </c>
      <c r="C51" s="73" t="s">
        <v>28</v>
      </c>
      <c r="D51" s="70">
        <v>45308.503578353586</v>
      </c>
      <c r="E51" s="70">
        <v>34969.82680200012</v>
      </c>
      <c r="F51" s="70">
        <v>28979.17630893354</v>
      </c>
      <c r="G51" s="70">
        <v>37543.818938724922</v>
      </c>
      <c r="H51" s="70">
        <v>44603.94968189318</v>
      </c>
      <c r="I51" s="70">
        <v>32937.365103057098</v>
      </c>
      <c r="J51" s="70">
        <v>28442.178075175823</v>
      </c>
      <c r="K51" s="70">
        <v>37752.691995784546</v>
      </c>
      <c r="L51" s="70">
        <v>41636.930730885026</v>
      </c>
      <c r="M51" s="70">
        <v>34069.128220035804</v>
      </c>
      <c r="N51" s="70">
        <v>28372.918427516204</v>
      </c>
      <c r="O51" s="70">
        <v>39761.333177922745</v>
      </c>
      <c r="P51" s="70">
        <v>43117.599087637827</v>
      </c>
      <c r="Q51" s="70">
        <v>32018.764708403054</v>
      </c>
      <c r="R51" s="70">
        <v>31300.947777113081</v>
      </c>
      <c r="S51" s="70">
        <v>41215.566406757804</v>
      </c>
      <c r="T51" s="70">
        <v>47197.160719593572</v>
      </c>
      <c r="U51" s="70">
        <v>38704.14377005204</v>
      </c>
      <c r="V51" s="70">
        <v>34603.936151554939</v>
      </c>
      <c r="W51" s="70">
        <v>46630.875508672252</v>
      </c>
      <c r="X51" s="70">
        <v>48714.413705277962</v>
      </c>
      <c r="Y51" s="70">
        <v>35622.336902824638</v>
      </c>
      <c r="Z51" s="70">
        <v>31187.946192075353</v>
      </c>
      <c r="AA51" s="70">
        <v>41938.53137588688</v>
      </c>
      <c r="AB51" s="70">
        <v>49043.742327524727</v>
      </c>
      <c r="AC51" s="70">
        <v>36402.314848866183</v>
      </c>
      <c r="AD51" s="70">
        <v>31737.300906575259</v>
      </c>
      <c r="AE51" s="70">
        <v>44837.626729964402</v>
      </c>
      <c r="AF51" s="70">
        <v>48960.707592916609</v>
      </c>
      <c r="AG51" s="70">
        <v>39430.803047850328</v>
      </c>
      <c r="AH51" s="70">
        <v>35078.397723505048</v>
      </c>
      <c r="AI51" s="70">
        <v>45957.309776567636</v>
      </c>
      <c r="AJ51" s="70">
        <v>50288.220340504689</v>
      </c>
      <c r="AK51" s="70">
        <v>35322.334571089144</v>
      </c>
      <c r="AL51" s="70">
        <v>29577.733461142252</v>
      </c>
      <c r="AM51" s="70">
        <v>43392.625145351834</v>
      </c>
      <c r="AN51" s="70">
        <v>47573.422934164468</v>
      </c>
      <c r="AO51" s="70">
        <v>35152.726652101548</v>
      </c>
      <c r="AP51" s="70">
        <v>28858.684920316125</v>
      </c>
      <c r="AQ51" s="70">
        <v>41260.94024170444</v>
      </c>
      <c r="AR51" s="70">
        <v>43915.861653232525</v>
      </c>
      <c r="AS51" s="70">
        <v>30400.758847335223</v>
      </c>
      <c r="AT51" s="70">
        <v>24245.091950733116</v>
      </c>
      <c r="AU51" s="70">
        <v>38027.260450156864</v>
      </c>
      <c r="AV51" s="70">
        <v>41368.907491544822</v>
      </c>
      <c r="AW51" s="70">
        <v>34830.808980789239</v>
      </c>
      <c r="AX51" s="70">
        <v>32216.038173405897</v>
      </c>
      <c r="AY51" s="70">
        <v>50287.478350240781</v>
      </c>
      <c r="AZ51" s="70">
        <v>59271.662747579903</v>
      </c>
      <c r="BA51" s="70">
        <v>45147.632476418119</v>
      </c>
      <c r="BB51" s="70">
        <v>39330.191436827445</v>
      </c>
      <c r="BC51" s="70">
        <v>52509.005396451204</v>
      </c>
      <c r="BD51" s="70">
        <v>56167.96123134494</v>
      </c>
      <c r="BE51" s="70">
        <v>37844.501723093417</v>
      </c>
      <c r="BF51" s="70">
        <v>30894.377115625251</v>
      </c>
      <c r="BG51" s="70">
        <v>46414.101585209108</v>
      </c>
      <c r="BH51" s="70">
        <v>45842.771560664936</v>
      </c>
      <c r="BI51" s="70">
        <v>36076.787170553711</v>
      </c>
      <c r="BJ51" s="70">
        <v>33428.857445035668</v>
      </c>
      <c r="BK51" s="70">
        <v>42104.649107868703</v>
      </c>
      <c r="BL51" s="42">
        <v>45512</v>
      </c>
      <c r="BM51" s="70">
        <v>34055</v>
      </c>
      <c r="BN51" s="42">
        <v>30815</v>
      </c>
      <c r="BO51" s="70">
        <v>45555</v>
      </c>
      <c r="BP51" s="67">
        <v>46075</v>
      </c>
      <c r="BQ51" s="67">
        <v>34109</v>
      </c>
      <c r="BR51" s="30">
        <v>29618</v>
      </c>
      <c r="BS51" s="343"/>
      <c r="BT51" s="344"/>
    </row>
    <row r="52" spans="1:72" s="58" customFormat="1" x14ac:dyDescent="0.2">
      <c r="A52" s="57"/>
      <c r="B52" s="265" t="s">
        <v>126</v>
      </c>
      <c r="C52" s="73" t="s">
        <v>24</v>
      </c>
      <c r="D52" s="70">
        <v>64873.680260903908</v>
      </c>
      <c r="E52" s="70">
        <v>74374.631145796026</v>
      </c>
      <c r="F52" s="70">
        <v>62464.184303317088</v>
      </c>
      <c r="G52" s="70">
        <v>82202.638154922868</v>
      </c>
      <c r="H52" s="70">
        <v>59806.00448666836</v>
      </c>
      <c r="I52" s="70">
        <v>74607.401693855485</v>
      </c>
      <c r="J52" s="70">
        <v>67214.673209614833</v>
      </c>
      <c r="K52" s="70">
        <v>86954.002140343611</v>
      </c>
      <c r="L52" s="70">
        <v>57572.419882710783</v>
      </c>
      <c r="M52" s="70">
        <v>72317.23524585893</v>
      </c>
      <c r="N52" s="70">
        <v>67230.291378553855</v>
      </c>
      <c r="O52" s="70">
        <v>88207.397463297501</v>
      </c>
      <c r="P52" s="70">
        <v>60269.657486876924</v>
      </c>
      <c r="Q52" s="70">
        <v>76116.855953555132</v>
      </c>
      <c r="R52" s="70">
        <v>69501.308342635268</v>
      </c>
      <c r="S52" s="70">
        <v>89174.206178109554</v>
      </c>
      <c r="T52" s="70">
        <v>63476.037642023119</v>
      </c>
      <c r="U52" s="70">
        <v>74456.756394893018</v>
      </c>
      <c r="V52" s="70">
        <v>68298.929130072531</v>
      </c>
      <c r="W52" s="70">
        <v>87755.380261348793</v>
      </c>
      <c r="X52" s="70">
        <v>58444.630649209175</v>
      </c>
      <c r="Y52" s="70">
        <v>72592.981069673231</v>
      </c>
      <c r="Z52" s="70">
        <v>66439.061119473554</v>
      </c>
      <c r="AA52" s="70">
        <v>84706.357712128985</v>
      </c>
      <c r="AB52" s="70">
        <v>59152.814221806875</v>
      </c>
      <c r="AC52" s="70">
        <v>73046.701139832046</v>
      </c>
      <c r="AD52" s="70">
        <v>68238.515736487694</v>
      </c>
      <c r="AE52" s="70">
        <v>90433.06447275223</v>
      </c>
      <c r="AF52" s="70">
        <v>63974.159435902191</v>
      </c>
      <c r="AG52" s="70">
        <v>79625.821431966062</v>
      </c>
      <c r="AH52" s="70">
        <v>71057.022872060072</v>
      </c>
      <c r="AI52" s="70">
        <v>95694.785891625215</v>
      </c>
      <c r="AJ52" s="70">
        <v>63285.438342486443</v>
      </c>
      <c r="AK52" s="70">
        <v>79614.427933536077</v>
      </c>
      <c r="AL52" s="70">
        <v>68795.310974347172</v>
      </c>
      <c r="AM52" s="70">
        <v>92302.485071860545</v>
      </c>
      <c r="AN52" s="70">
        <v>65745.577946633697</v>
      </c>
      <c r="AO52" s="70">
        <v>82100.279685489208</v>
      </c>
      <c r="AP52" s="70">
        <v>72973.056486094501</v>
      </c>
      <c r="AQ52" s="70">
        <v>96590.026071459957</v>
      </c>
      <c r="AR52" s="70">
        <v>69268.076858024913</v>
      </c>
      <c r="AS52" s="70">
        <v>84306.477257045059</v>
      </c>
      <c r="AT52" s="70">
        <v>77173.094149966026</v>
      </c>
      <c r="AU52" s="70">
        <v>99745.208244136273</v>
      </c>
      <c r="AV52" s="70">
        <v>74149.023072228505</v>
      </c>
      <c r="AW52" s="70">
        <v>86989.643494870004</v>
      </c>
      <c r="AX52" s="70">
        <v>78730.116882362359</v>
      </c>
      <c r="AY52" s="70">
        <v>101077.81516539061</v>
      </c>
      <c r="AZ52" s="70">
        <v>74682.345478555158</v>
      </c>
      <c r="BA52" s="70">
        <v>88144.097153459064</v>
      </c>
      <c r="BB52" s="70">
        <v>77363.436638062936</v>
      </c>
      <c r="BC52" s="70">
        <v>98384.082679995568</v>
      </c>
      <c r="BD52" s="70">
        <v>71042.698999431785</v>
      </c>
      <c r="BE52" s="70">
        <v>89847.549202443246</v>
      </c>
      <c r="BF52" s="70">
        <v>78410.934629546988</v>
      </c>
      <c r="BG52" s="70">
        <v>102484.83726938334</v>
      </c>
      <c r="BH52" s="70">
        <v>77450.211810156688</v>
      </c>
      <c r="BI52" s="70">
        <v>93088.150024048926</v>
      </c>
      <c r="BJ52" s="70">
        <v>80181.757645546706</v>
      </c>
      <c r="BK52" s="70">
        <v>104640.62702399951</v>
      </c>
      <c r="BL52" s="42">
        <v>84097</v>
      </c>
      <c r="BM52" s="70">
        <v>96845</v>
      </c>
      <c r="BN52" s="42">
        <v>82341</v>
      </c>
      <c r="BO52" s="70">
        <v>108595</v>
      </c>
      <c r="BP52" s="67">
        <v>85015</v>
      </c>
      <c r="BQ52" s="67">
        <v>93387</v>
      </c>
      <c r="BR52" s="30">
        <v>85649</v>
      </c>
      <c r="BS52" s="343"/>
      <c r="BT52" s="344"/>
    </row>
    <row r="53" spans="1:72" s="58" customFormat="1" x14ac:dyDescent="0.2">
      <c r="A53" s="57"/>
      <c r="B53" s="265" t="s">
        <v>127</v>
      </c>
      <c r="C53" s="73" t="s">
        <v>199</v>
      </c>
      <c r="D53" s="70">
        <v>47632.45774744176</v>
      </c>
      <c r="E53" s="70">
        <v>51416.181409225763</v>
      </c>
      <c r="F53" s="70">
        <v>47862.917106686633</v>
      </c>
      <c r="G53" s="70">
        <v>49815.536405015919</v>
      </c>
      <c r="H53" s="70">
        <v>42368.267106838117</v>
      </c>
      <c r="I53" s="70">
        <v>44917.997539604825</v>
      </c>
      <c r="J53" s="70">
        <v>42497.299326946508</v>
      </c>
      <c r="K53" s="70">
        <v>45276.868401781263</v>
      </c>
      <c r="L53" s="70">
        <v>41315.399052955698</v>
      </c>
      <c r="M53" s="70">
        <v>47028.09684842889</v>
      </c>
      <c r="N53" s="70">
        <v>46599.08521946684</v>
      </c>
      <c r="O53" s="70">
        <v>51011.588262134792</v>
      </c>
      <c r="P53" s="70">
        <v>47426.380258602156</v>
      </c>
      <c r="Q53" s="70">
        <v>53372.770593140041</v>
      </c>
      <c r="R53" s="70">
        <v>51005.103338454683</v>
      </c>
      <c r="S53" s="70">
        <v>53158.97674681119</v>
      </c>
      <c r="T53" s="70">
        <v>47623.359511542571</v>
      </c>
      <c r="U53" s="70">
        <v>51237.706178187953</v>
      </c>
      <c r="V53" s="70">
        <v>48494.552148201568</v>
      </c>
      <c r="W53" s="70">
        <v>51652.625456090427</v>
      </c>
      <c r="X53" s="70">
        <v>47242.486934329405</v>
      </c>
      <c r="Y53" s="70">
        <v>53061.846644422389</v>
      </c>
      <c r="Z53" s="70">
        <v>50036.898959075217</v>
      </c>
      <c r="AA53" s="70">
        <v>53666.836181491824</v>
      </c>
      <c r="AB53" s="70">
        <v>49206.680902610264</v>
      </c>
      <c r="AC53" s="70">
        <v>54536.810449718898</v>
      </c>
      <c r="AD53" s="70">
        <v>51281.413602578199</v>
      </c>
      <c r="AE53" s="70">
        <v>51975.276620545003</v>
      </c>
      <c r="AF53" s="70">
        <v>48734.239145551248</v>
      </c>
      <c r="AG53" s="70">
        <v>52156.344330253007</v>
      </c>
      <c r="AH53" s="70">
        <v>49733.42355151513</v>
      </c>
      <c r="AI53" s="70">
        <v>51370.787984021583</v>
      </c>
      <c r="AJ53" s="70">
        <v>47050.061714141731</v>
      </c>
      <c r="AK53" s="70">
        <v>53146.159892857584</v>
      </c>
      <c r="AL53" s="70">
        <v>50093.634960490323</v>
      </c>
      <c r="AM53" s="70">
        <v>52715.200151672936</v>
      </c>
      <c r="AN53" s="70">
        <v>49488.788731912224</v>
      </c>
      <c r="AO53" s="70">
        <v>53333.13377644962</v>
      </c>
      <c r="AP53" s="70">
        <v>51004.132506749294</v>
      </c>
      <c r="AQ53" s="70">
        <v>54862.162921995405</v>
      </c>
      <c r="AR53" s="70">
        <v>50924.98701981359</v>
      </c>
      <c r="AS53" s="70">
        <v>56039.557712316418</v>
      </c>
      <c r="AT53" s="70">
        <v>53048.802996657243</v>
      </c>
      <c r="AU53" s="70">
        <v>57357.746035126431</v>
      </c>
      <c r="AV53" s="70">
        <v>53991.051549434756</v>
      </c>
      <c r="AW53" s="70">
        <v>58898.062637577634</v>
      </c>
      <c r="AX53" s="70">
        <v>54878.745684347821</v>
      </c>
      <c r="AY53" s="70">
        <v>55598.018535461422</v>
      </c>
      <c r="AZ53" s="70">
        <v>49054.873014800753</v>
      </c>
      <c r="BA53" s="70">
        <v>40040.638792518483</v>
      </c>
      <c r="BB53" s="70">
        <v>40640.255259632606</v>
      </c>
      <c r="BC53" s="70">
        <v>44763.867672015331</v>
      </c>
      <c r="BD53" s="70">
        <v>40053.619420563045</v>
      </c>
      <c r="BE53" s="70">
        <v>43572.147255169439</v>
      </c>
      <c r="BF53" s="70">
        <v>44647.161382706159</v>
      </c>
      <c r="BG53" s="70">
        <v>52419.57947658364</v>
      </c>
      <c r="BH53" s="42">
        <v>47231.190935288229</v>
      </c>
      <c r="BI53" s="42">
        <v>53075.199744286117</v>
      </c>
      <c r="BJ53" s="42">
        <v>50570.324339638333</v>
      </c>
      <c r="BK53" s="42">
        <v>54452.671076288316</v>
      </c>
      <c r="BL53" s="42">
        <v>48049</v>
      </c>
      <c r="BM53" s="42">
        <v>47412</v>
      </c>
      <c r="BN53" s="42">
        <v>43041</v>
      </c>
      <c r="BO53" s="42">
        <v>51557</v>
      </c>
      <c r="BP53" s="67">
        <v>43243</v>
      </c>
      <c r="BQ53" s="67">
        <v>40318</v>
      </c>
      <c r="BR53" s="30">
        <v>39094</v>
      </c>
      <c r="BS53" s="343"/>
      <c r="BT53" s="344"/>
    </row>
    <row r="54" spans="1:72" s="58" customFormat="1" x14ac:dyDescent="0.2">
      <c r="A54" s="57"/>
      <c r="B54" s="265" t="s">
        <v>128</v>
      </c>
      <c r="C54" s="73" t="s">
        <v>29</v>
      </c>
      <c r="D54" s="70">
        <v>407541.07089987438</v>
      </c>
      <c r="E54" s="70">
        <v>455211.9913987465</v>
      </c>
      <c r="F54" s="70">
        <v>427768.56992206216</v>
      </c>
      <c r="G54" s="70">
        <v>461195.50464526511</v>
      </c>
      <c r="H54" s="70">
        <v>403587.40509273042</v>
      </c>
      <c r="I54" s="70">
        <v>447936.13985722064</v>
      </c>
      <c r="J54" s="70">
        <v>419471.67459700373</v>
      </c>
      <c r="K54" s="70">
        <v>466792.77491855441</v>
      </c>
      <c r="L54" s="70">
        <v>411189.47204916726</v>
      </c>
      <c r="M54" s="70">
        <v>466326.78726471559</v>
      </c>
      <c r="N54" s="70">
        <v>443971.54594672925</v>
      </c>
      <c r="O54" s="70">
        <v>488976.73044565099</v>
      </c>
      <c r="P54" s="70">
        <v>437129.36891579226</v>
      </c>
      <c r="Q54" s="70">
        <v>489381.13983199437</v>
      </c>
      <c r="R54" s="70">
        <v>466320.56469928706</v>
      </c>
      <c r="S54" s="70">
        <v>496223.67896448163</v>
      </c>
      <c r="T54" s="70">
        <v>443797.8992731449</v>
      </c>
      <c r="U54" s="70">
        <v>491228.88891395781</v>
      </c>
      <c r="V54" s="70">
        <v>463100.6415551441</v>
      </c>
      <c r="W54" s="70">
        <v>505979.35734519124</v>
      </c>
      <c r="X54" s="70">
        <v>456726.47740253998</v>
      </c>
      <c r="Y54" s="70">
        <v>507865.15811851009</v>
      </c>
      <c r="Z54" s="70">
        <v>483530.13954937825</v>
      </c>
      <c r="AA54" s="70">
        <v>539454.07586271956</v>
      </c>
      <c r="AB54" s="70">
        <v>481378.07994906709</v>
      </c>
      <c r="AC54" s="70">
        <v>529480.08277787652</v>
      </c>
      <c r="AD54" s="70">
        <v>505995.37487587839</v>
      </c>
      <c r="AE54" s="70">
        <v>559580.04376333335</v>
      </c>
      <c r="AF54" s="70">
        <v>509940.37498795713</v>
      </c>
      <c r="AG54" s="70">
        <v>556043.12233811792</v>
      </c>
      <c r="AH54" s="70">
        <v>528477.31652645732</v>
      </c>
      <c r="AI54" s="70">
        <v>589811.66452034377</v>
      </c>
      <c r="AJ54" s="70">
        <v>521127.66098463535</v>
      </c>
      <c r="AK54" s="70">
        <v>584305.25505898369</v>
      </c>
      <c r="AL54" s="70">
        <v>548166.97132742661</v>
      </c>
      <c r="AM54" s="70">
        <v>606135.25731982512</v>
      </c>
      <c r="AN54" s="70">
        <v>545598.71459700761</v>
      </c>
      <c r="AO54" s="70">
        <v>584438.49552624312</v>
      </c>
      <c r="AP54" s="70">
        <v>555126.29921816499</v>
      </c>
      <c r="AQ54" s="70">
        <v>613942.1401835701</v>
      </c>
      <c r="AR54" s="70">
        <v>553185.77286148886</v>
      </c>
      <c r="AS54" s="70">
        <v>608899.84536842443</v>
      </c>
      <c r="AT54" s="70">
        <v>570419.26164376701</v>
      </c>
      <c r="AU54" s="70">
        <v>633119.13956387003</v>
      </c>
      <c r="AV54" s="70">
        <v>574822.60437786498</v>
      </c>
      <c r="AW54" s="70">
        <v>630983.15638802631</v>
      </c>
      <c r="AX54" s="70">
        <v>596230.82284472033</v>
      </c>
      <c r="AY54" s="70">
        <v>663404.23950545955</v>
      </c>
      <c r="AZ54" s="70">
        <v>605523.91854628269</v>
      </c>
      <c r="BA54" s="70">
        <v>593192.25372165698</v>
      </c>
      <c r="BB54" s="70">
        <v>587875.22721447842</v>
      </c>
      <c r="BC54" s="70">
        <v>664206.51059899514</v>
      </c>
      <c r="BD54" s="70">
        <v>603652.37595412321</v>
      </c>
      <c r="BE54" s="70">
        <v>662269.41593238746</v>
      </c>
      <c r="BF54" s="70">
        <v>622939.2290105687</v>
      </c>
      <c r="BG54" s="70">
        <v>713688.52965513361</v>
      </c>
      <c r="BH54" s="42">
        <v>629052.08055209473</v>
      </c>
      <c r="BI54" s="42">
        <v>671318.25504043815</v>
      </c>
      <c r="BJ54" s="42">
        <v>632016.85063558642</v>
      </c>
      <c r="BK54" s="42">
        <v>693016.96710220084</v>
      </c>
      <c r="BL54" s="42">
        <v>641658</v>
      </c>
      <c r="BM54" s="42">
        <v>672098</v>
      </c>
      <c r="BN54" s="42">
        <v>651374</v>
      </c>
      <c r="BO54" s="42">
        <v>704365</v>
      </c>
      <c r="BP54" s="67">
        <v>648171</v>
      </c>
      <c r="BQ54" s="67">
        <v>686295</v>
      </c>
      <c r="BR54" s="30">
        <v>664772</v>
      </c>
      <c r="BS54" s="343"/>
      <c r="BT54" s="344"/>
    </row>
    <row r="55" spans="1:72" s="74" customFormat="1" x14ac:dyDescent="0.2">
      <c r="A55" s="57"/>
      <c r="B55" s="265" t="s">
        <v>129</v>
      </c>
      <c r="C55" s="73" t="s">
        <v>26</v>
      </c>
      <c r="D55" s="70">
        <v>278305.83662651497</v>
      </c>
      <c r="E55" s="70">
        <v>267976.06550417549</v>
      </c>
      <c r="F55" s="70">
        <v>219333.00394856854</v>
      </c>
      <c r="G55" s="70">
        <v>266644.27294998046</v>
      </c>
      <c r="H55" s="70">
        <v>282024.93873346446</v>
      </c>
      <c r="I55" s="70">
        <v>267160.28671216557</v>
      </c>
      <c r="J55" s="70">
        <v>223293.22098417065</v>
      </c>
      <c r="K55" s="70">
        <v>270035.50398930412</v>
      </c>
      <c r="L55" s="70">
        <v>282644.24524640414</v>
      </c>
      <c r="M55" s="70">
        <v>269985.64130804042</v>
      </c>
      <c r="N55" s="70">
        <v>224678.74916134766</v>
      </c>
      <c r="O55" s="70">
        <v>271598.34303142707</v>
      </c>
      <c r="P55" s="70">
        <v>282750.06040186057</v>
      </c>
      <c r="Q55" s="70">
        <v>266993.9254352331</v>
      </c>
      <c r="R55" s="70">
        <v>223081.62917320128</v>
      </c>
      <c r="S55" s="70">
        <v>271054.73319355014</v>
      </c>
      <c r="T55" s="70">
        <v>286525.51469402865</v>
      </c>
      <c r="U55" s="70">
        <v>268003.13571074378</v>
      </c>
      <c r="V55" s="70">
        <v>224310.27047403183</v>
      </c>
      <c r="W55" s="70">
        <v>271019.72043710831</v>
      </c>
      <c r="X55" s="70">
        <v>283507.34942367423</v>
      </c>
      <c r="Y55" s="70">
        <v>270359.76614019187</v>
      </c>
      <c r="Z55" s="70">
        <v>225865.89679486802</v>
      </c>
      <c r="AA55" s="70">
        <v>272290.61744277622</v>
      </c>
      <c r="AB55" s="70">
        <v>283516.24665233772</v>
      </c>
      <c r="AC55" s="70">
        <v>269808.40371237497</v>
      </c>
      <c r="AD55" s="70">
        <v>227951.3094256566</v>
      </c>
      <c r="AE55" s="70">
        <v>273854.35757581983</v>
      </c>
      <c r="AF55" s="70">
        <v>286657.64688010915</v>
      </c>
      <c r="AG55" s="70">
        <v>274524.21431097714</v>
      </c>
      <c r="AH55" s="70">
        <v>229600.52762463814</v>
      </c>
      <c r="AI55" s="70">
        <v>279316.15223701409</v>
      </c>
      <c r="AJ55" s="70">
        <v>287055.41928145039</v>
      </c>
      <c r="AK55" s="70">
        <v>285881.68232491601</v>
      </c>
      <c r="AL55" s="70">
        <v>233116.09587577163</v>
      </c>
      <c r="AM55" s="70">
        <v>283453.21203591191</v>
      </c>
      <c r="AN55" s="70">
        <v>294519.5507502972</v>
      </c>
      <c r="AO55" s="70">
        <v>280350.97580258187</v>
      </c>
      <c r="AP55" s="70">
        <v>236235.40415005927</v>
      </c>
      <c r="AQ55" s="70">
        <v>289931.76206145866</v>
      </c>
      <c r="AR55" s="70">
        <v>293208.68504822563</v>
      </c>
      <c r="AS55" s="70">
        <v>285519.35065647098</v>
      </c>
      <c r="AT55" s="70">
        <v>237384.43423226257</v>
      </c>
      <c r="AU55" s="70">
        <v>292248.83853332081</v>
      </c>
      <c r="AV55" s="70">
        <v>296528.86809698958</v>
      </c>
      <c r="AW55" s="70">
        <v>284431.66671533132</v>
      </c>
      <c r="AX55" s="70">
        <v>238490.39623128902</v>
      </c>
      <c r="AY55" s="70">
        <v>290334.0986898113</v>
      </c>
      <c r="AZ55" s="70">
        <v>288001.71991507878</v>
      </c>
      <c r="BA55" s="70">
        <v>268506.90722227155</v>
      </c>
      <c r="BB55" s="70">
        <v>230578.39034718298</v>
      </c>
      <c r="BC55" s="70">
        <v>279026.30668434006</v>
      </c>
      <c r="BD55" s="70">
        <v>289361.20305097842</v>
      </c>
      <c r="BE55" s="70">
        <v>285535.07635979442</v>
      </c>
      <c r="BF55" s="70">
        <v>237154.16532889192</v>
      </c>
      <c r="BG55" s="70">
        <v>284208.60894366406</v>
      </c>
      <c r="BH55" s="42">
        <v>291694.74608630448</v>
      </c>
      <c r="BI55" s="42">
        <v>282302.67318519286</v>
      </c>
      <c r="BJ55" s="42">
        <v>241536.50518233408</v>
      </c>
      <c r="BK55" s="42">
        <v>291278.12134425779</v>
      </c>
      <c r="BL55" s="42">
        <v>304664</v>
      </c>
      <c r="BM55" s="42">
        <v>284067</v>
      </c>
      <c r="BN55" s="42">
        <v>239329</v>
      </c>
      <c r="BO55" s="42">
        <v>295274</v>
      </c>
      <c r="BP55" s="67">
        <v>305866</v>
      </c>
      <c r="BQ55" s="67">
        <v>294388</v>
      </c>
      <c r="BR55" s="30">
        <v>248457</v>
      </c>
      <c r="BS55" s="343"/>
      <c r="BT55" s="344"/>
    </row>
    <row r="56" spans="1:72" s="67" customFormat="1" x14ac:dyDescent="0.2">
      <c r="A56" s="57"/>
      <c r="B56" s="266" t="s">
        <v>295</v>
      </c>
      <c r="C56" s="223" t="s">
        <v>294</v>
      </c>
      <c r="D56" s="267">
        <v>14429.636577189991</v>
      </c>
      <c r="E56" s="267">
        <v>17338.14800800872</v>
      </c>
      <c r="F56" s="267">
        <v>14453.833843669347</v>
      </c>
      <c r="G56" s="267">
        <v>16392.841464215169</v>
      </c>
      <c r="H56" s="267">
        <v>14166.672804708291</v>
      </c>
      <c r="I56" s="267">
        <v>17211.917955348061</v>
      </c>
      <c r="J56" s="267">
        <v>14124.787109819206</v>
      </c>
      <c r="K56" s="267">
        <v>15837.446634172902</v>
      </c>
      <c r="L56" s="267">
        <v>14096.987013705819</v>
      </c>
      <c r="M56" s="267">
        <v>17215.464778032787</v>
      </c>
      <c r="N56" s="267">
        <v>14270.154249560208</v>
      </c>
      <c r="O56" s="267">
        <v>15587.986264791089</v>
      </c>
      <c r="P56" s="267">
        <v>14199.152612980752</v>
      </c>
      <c r="Q56" s="267">
        <v>17314.945049315469</v>
      </c>
      <c r="R56" s="267">
        <v>14416.331453803336</v>
      </c>
      <c r="S56" s="267">
        <v>16014.76772225758</v>
      </c>
      <c r="T56" s="267">
        <v>14396.093156759358</v>
      </c>
      <c r="U56" s="267">
        <v>17446.124876544243</v>
      </c>
      <c r="V56" s="267">
        <v>14657.68604881323</v>
      </c>
      <c r="W56" s="267">
        <v>15982.618696675279</v>
      </c>
      <c r="X56" s="267">
        <v>14471.225280985396</v>
      </c>
      <c r="Y56" s="267">
        <v>17107.139653414</v>
      </c>
      <c r="Z56" s="267">
        <v>14802.098986348021</v>
      </c>
      <c r="AA56" s="267">
        <v>16034.222826401307</v>
      </c>
      <c r="AB56" s="267">
        <v>14894.291744422482</v>
      </c>
      <c r="AC56" s="267">
        <v>17214.555305907023</v>
      </c>
      <c r="AD56" s="267">
        <v>15263.760464404097</v>
      </c>
      <c r="AE56" s="267">
        <v>16518.61058972347</v>
      </c>
      <c r="AF56" s="267">
        <v>15032.840183113833</v>
      </c>
      <c r="AG56" s="267">
        <v>17335.143312762284</v>
      </c>
      <c r="AH56" s="267">
        <v>15376.801898533549</v>
      </c>
      <c r="AI56" s="267">
        <v>16639.312716051132</v>
      </c>
      <c r="AJ56" s="267">
        <v>14991.62763369148</v>
      </c>
      <c r="AK56" s="267">
        <v>17316.943296723912</v>
      </c>
      <c r="AL56" s="267">
        <v>15498.689859771239</v>
      </c>
      <c r="AM56" s="267">
        <v>16795.796008808604</v>
      </c>
      <c r="AN56" s="267">
        <v>15510.519731082753</v>
      </c>
      <c r="AO56" s="267">
        <v>17628.7352227009</v>
      </c>
      <c r="AP56" s="267">
        <v>15928.125160546664</v>
      </c>
      <c r="AQ56" s="267">
        <v>17301.694826132778</v>
      </c>
      <c r="AR56" s="267">
        <v>15497.834061687337</v>
      </c>
      <c r="AS56" s="267">
        <v>17680.558351422209</v>
      </c>
      <c r="AT56" s="267">
        <v>16170.103310834282</v>
      </c>
      <c r="AU56" s="267">
        <v>17046.388456431669</v>
      </c>
      <c r="AV56" s="267">
        <v>15758.718602823266</v>
      </c>
      <c r="AW56" s="267">
        <v>17835.44896133486</v>
      </c>
      <c r="AX56" s="267">
        <v>16102.665949464252</v>
      </c>
      <c r="AY56" s="267">
        <v>17147.554268052892</v>
      </c>
      <c r="AZ56" s="267">
        <v>15558.55751004032</v>
      </c>
      <c r="BA56" s="267">
        <v>16217.317157129615</v>
      </c>
      <c r="BB56" s="267">
        <v>15317.321582937197</v>
      </c>
      <c r="BC56" s="267">
        <v>16406.362619234467</v>
      </c>
      <c r="BD56" s="267">
        <v>15091.144736397833</v>
      </c>
      <c r="BE56" s="267">
        <v>17173.545193916161</v>
      </c>
      <c r="BF56" s="267">
        <v>15897.932673217774</v>
      </c>
      <c r="BG56" s="267">
        <v>17055.20112419927</v>
      </c>
      <c r="BH56" s="268">
        <v>15662.049968666253</v>
      </c>
      <c r="BI56" s="268">
        <v>18101.817027444577</v>
      </c>
      <c r="BJ56" s="268">
        <v>16663.487958512113</v>
      </c>
      <c r="BK56" s="268">
        <v>17634.112471747332</v>
      </c>
      <c r="BL56" s="268">
        <v>15391</v>
      </c>
      <c r="BM56" s="268">
        <v>18125</v>
      </c>
      <c r="BN56" s="268">
        <v>16122</v>
      </c>
      <c r="BO56" s="268">
        <v>17210</v>
      </c>
      <c r="BP56" s="67">
        <v>15926</v>
      </c>
      <c r="BQ56" s="67">
        <v>18021</v>
      </c>
      <c r="BR56" s="30">
        <v>15970</v>
      </c>
      <c r="BS56" s="343"/>
      <c r="BT56" s="344"/>
    </row>
    <row r="57" spans="1:72" x14ac:dyDescent="0.2">
      <c r="A57" s="66"/>
      <c r="B57" s="260" t="s">
        <v>243</v>
      </c>
      <c r="C57" s="178" t="s">
        <v>242</v>
      </c>
      <c r="D57" s="208">
        <f>D42</f>
        <v>1195895</v>
      </c>
      <c r="E57" s="208">
        <f t="shared" ref="E57:BP57" si="0">E42</f>
        <v>1268809</v>
      </c>
      <c r="F57" s="208">
        <f t="shared" si="0"/>
        <v>1128271</v>
      </c>
      <c r="G57" s="208">
        <f t="shared" si="0"/>
        <v>1234466</v>
      </c>
      <c r="H57" s="208">
        <f t="shared" si="0"/>
        <v>1126816</v>
      </c>
      <c r="I57" s="208">
        <f t="shared" si="0"/>
        <v>1189845</v>
      </c>
      <c r="J57" s="208">
        <f t="shared" si="0"/>
        <v>1076822</v>
      </c>
      <c r="K57" s="208">
        <f t="shared" si="0"/>
        <v>1228523</v>
      </c>
      <c r="L57" s="208">
        <f t="shared" si="0"/>
        <v>1149971</v>
      </c>
      <c r="M57" s="208">
        <f t="shared" si="0"/>
        <v>1259020</v>
      </c>
      <c r="N57" s="208">
        <f t="shared" si="0"/>
        <v>1155411</v>
      </c>
      <c r="O57" s="208">
        <f t="shared" si="0"/>
        <v>1323403</v>
      </c>
      <c r="P57" s="208">
        <f t="shared" si="0"/>
        <v>1228423</v>
      </c>
      <c r="Q57" s="208">
        <f t="shared" si="0"/>
        <v>1301961</v>
      </c>
      <c r="R57" s="208">
        <f t="shared" si="0"/>
        <v>1191708</v>
      </c>
      <c r="S57" s="208">
        <f t="shared" si="0"/>
        <v>1320358</v>
      </c>
      <c r="T57" s="208">
        <f t="shared" si="0"/>
        <v>1231422</v>
      </c>
      <c r="U57" s="208">
        <f t="shared" si="0"/>
        <v>1290761</v>
      </c>
      <c r="V57" s="208">
        <f t="shared" si="0"/>
        <v>1180880</v>
      </c>
      <c r="W57" s="208">
        <f t="shared" si="0"/>
        <v>1318488</v>
      </c>
      <c r="X57" s="208">
        <f t="shared" si="0"/>
        <v>1226901</v>
      </c>
      <c r="Y57" s="208">
        <f t="shared" si="0"/>
        <v>1304270</v>
      </c>
      <c r="Z57" s="208">
        <f t="shared" si="0"/>
        <v>1194523</v>
      </c>
      <c r="AA57" s="208">
        <f t="shared" si="0"/>
        <v>1352987</v>
      </c>
      <c r="AB57" s="208">
        <f t="shared" si="0"/>
        <v>1254240</v>
      </c>
      <c r="AC57" s="208">
        <f t="shared" si="0"/>
        <v>1332950</v>
      </c>
      <c r="AD57" s="208">
        <f t="shared" si="0"/>
        <v>1222369</v>
      </c>
      <c r="AE57" s="208">
        <f t="shared" si="0"/>
        <v>1385717</v>
      </c>
      <c r="AF57" s="208">
        <f t="shared" si="0"/>
        <v>1293794</v>
      </c>
      <c r="AG57" s="208">
        <f t="shared" si="0"/>
        <v>1402354</v>
      </c>
      <c r="AH57" s="208">
        <f t="shared" si="0"/>
        <v>1270782</v>
      </c>
      <c r="AI57" s="208">
        <f t="shared" si="0"/>
        <v>1457465</v>
      </c>
      <c r="AJ57" s="208">
        <f t="shared" si="0"/>
        <v>1329015</v>
      </c>
      <c r="AK57" s="208">
        <f t="shared" si="0"/>
        <v>1444690</v>
      </c>
      <c r="AL57" s="208">
        <f t="shared" si="0"/>
        <v>1294884</v>
      </c>
      <c r="AM57" s="208">
        <f t="shared" si="0"/>
        <v>1483265</v>
      </c>
      <c r="AN57" s="208">
        <f t="shared" si="0"/>
        <v>1376053</v>
      </c>
      <c r="AO57" s="208">
        <f t="shared" si="0"/>
        <v>1446125</v>
      </c>
      <c r="AP57" s="208">
        <f t="shared" si="0"/>
        <v>1313191</v>
      </c>
      <c r="AQ57" s="208">
        <f t="shared" si="0"/>
        <v>1517815</v>
      </c>
      <c r="AR57" s="208">
        <f t="shared" si="0"/>
        <v>1397961</v>
      </c>
      <c r="AS57" s="208">
        <f t="shared" si="0"/>
        <v>1487025</v>
      </c>
      <c r="AT57" s="208">
        <f t="shared" si="0"/>
        <v>1332566</v>
      </c>
      <c r="AU57" s="208">
        <f t="shared" si="0"/>
        <v>1543210</v>
      </c>
      <c r="AV57" s="208">
        <f t="shared" si="0"/>
        <v>1432327</v>
      </c>
      <c r="AW57" s="208">
        <f t="shared" si="0"/>
        <v>1515379</v>
      </c>
      <c r="AX57" s="208">
        <f t="shared" si="0"/>
        <v>1375750</v>
      </c>
      <c r="AY57" s="208">
        <f t="shared" si="0"/>
        <v>1584186</v>
      </c>
      <c r="AZ57" s="208">
        <f t="shared" si="0"/>
        <v>1464033</v>
      </c>
      <c r="BA57" s="208">
        <f t="shared" si="0"/>
        <v>1412128</v>
      </c>
      <c r="BB57" s="208">
        <f t="shared" si="0"/>
        <v>1343265</v>
      </c>
      <c r="BC57" s="208">
        <f t="shared" si="0"/>
        <v>1569747</v>
      </c>
      <c r="BD57" s="208">
        <f t="shared" si="0"/>
        <v>1470353</v>
      </c>
      <c r="BE57" s="208">
        <f t="shared" si="0"/>
        <v>1566777</v>
      </c>
      <c r="BF57" s="208">
        <f t="shared" si="0"/>
        <v>1421866</v>
      </c>
      <c r="BG57" s="208">
        <f t="shared" si="0"/>
        <v>1673910</v>
      </c>
      <c r="BH57" s="208">
        <f t="shared" si="0"/>
        <v>1512150</v>
      </c>
      <c r="BI57" s="208">
        <f t="shared" si="0"/>
        <v>1596695</v>
      </c>
      <c r="BJ57" s="208">
        <f t="shared" si="0"/>
        <v>1455708</v>
      </c>
      <c r="BK57" s="208">
        <f t="shared" si="0"/>
        <v>1657849</v>
      </c>
      <c r="BL57" s="208">
        <f t="shared" si="0"/>
        <v>1540357</v>
      </c>
      <c r="BM57" s="208">
        <f t="shared" si="0"/>
        <v>1580847</v>
      </c>
      <c r="BN57" s="208">
        <f t="shared" si="0"/>
        <v>1442261</v>
      </c>
      <c r="BO57" s="208">
        <f t="shared" si="0"/>
        <v>1644652</v>
      </c>
      <c r="BP57" s="208">
        <f t="shared" si="0"/>
        <v>1534947</v>
      </c>
      <c r="BQ57" s="208">
        <f t="shared" ref="BQ57:BR57" si="1">BQ42</f>
        <v>1596298</v>
      </c>
      <c r="BR57" s="208">
        <f t="shared" si="1"/>
        <v>1459649</v>
      </c>
      <c r="BS57" s="343"/>
      <c r="BT57" s="344"/>
    </row>
    <row r="58" spans="1:72" s="67" customFormat="1" x14ac:dyDescent="0.2">
      <c r="A58" s="57"/>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row>
    <row r="59" spans="1:72" s="67" customFormat="1" x14ac:dyDescent="0.2">
      <c r="A59" s="57"/>
      <c r="B59" s="67" t="s">
        <v>281</v>
      </c>
      <c r="C59" s="180" t="s">
        <v>252</v>
      </c>
      <c r="D59" s="57"/>
      <c r="E59" s="68"/>
      <c r="F59" s="57"/>
      <c r="G59" s="57"/>
      <c r="H59" s="57"/>
      <c r="I59" s="57"/>
      <c r="J59" s="57"/>
      <c r="K59" s="57"/>
      <c r="L59" s="57"/>
      <c r="M59" s="57"/>
      <c r="N59" s="57"/>
      <c r="O59" s="57"/>
      <c r="P59" s="57"/>
      <c r="Q59" s="57"/>
      <c r="R59" s="57"/>
      <c r="S59" s="57"/>
      <c r="T59" s="57"/>
      <c r="U59" s="57"/>
      <c r="V59" s="57"/>
      <c r="W59" s="57"/>
      <c r="X59" s="57"/>
      <c r="Y59" s="57"/>
      <c r="Z59" s="57"/>
      <c r="AA59" s="57"/>
      <c r="AB59" s="57"/>
      <c r="AC59" s="60"/>
      <c r="AD59" s="57"/>
      <c r="AE59" s="2"/>
      <c r="AF59" s="2"/>
      <c r="AG59" s="2"/>
      <c r="AH59" s="2"/>
      <c r="AI59" s="2"/>
      <c r="AJ59" s="58"/>
      <c r="AK59" s="58"/>
      <c r="AL59" s="60"/>
      <c r="AN59" s="77"/>
      <c r="AS59" s="174"/>
      <c r="AT59" s="174"/>
      <c r="AU59" s="174"/>
      <c r="AV59" s="174"/>
      <c r="AW59" s="174"/>
      <c r="AX59" s="174"/>
      <c r="AY59" s="174"/>
      <c r="AZ59" s="174"/>
      <c r="BA59" s="174"/>
      <c r="BB59" s="174"/>
      <c r="BC59" s="174"/>
      <c r="BD59" s="174"/>
      <c r="BE59" s="174"/>
      <c r="BF59" s="174"/>
    </row>
    <row r="60" spans="1:72" s="67" customFormat="1" x14ac:dyDescent="0.2">
      <c r="D60" s="57"/>
      <c r="E60" s="68"/>
      <c r="F60" s="57"/>
      <c r="G60" s="57"/>
      <c r="H60" s="57"/>
      <c r="I60" s="57"/>
      <c r="J60" s="57"/>
      <c r="K60" s="57"/>
      <c r="L60" s="57"/>
      <c r="M60" s="57"/>
      <c r="N60" s="57"/>
      <c r="O60" s="57"/>
      <c r="P60" s="57"/>
      <c r="Q60" s="57"/>
      <c r="R60" s="57"/>
      <c r="S60" s="57"/>
      <c r="T60" s="57"/>
      <c r="U60" s="57"/>
      <c r="V60" s="57"/>
      <c r="W60" s="57"/>
      <c r="X60" s="57"/>
      <c r="Y60" s="57"/>
      <c r="Z60" s="57"/>
      <c r="AA60" s="57"/>
      <c r="AB60" s="57"/>
      <c r="AC60" s="60"/>
      <c r="AD60" s="57"/>
      <c r="AE60" s="60"/>
      <c r="AF60" s="60"/>
      <c r="AG60" s="60"/>
      <c r="AH60" s="60"/>
      <c r="AI60" s="60"/>
      <c r="AJ60" s="58"/>
      <c r="AK60" s="58"/>
      <c r="AL60" s="60"/>
      <c r="AN60" s="77"/>
      <c r="AS60" s="70"/>
      <c r="AT60" s="70"/>
      <c r="AU60" s="70"/>
      <c r="AV60" s="70"/>
      <c r="AW60" s="70"/>
      <c r="AX60" s="70"/>
      <c r="AY60" s="70"/>
      <c r="AZ60" s="70"/>
      <c r="BA60" s="70"/>
      <c r="BB60" s="70"/>
      <c r="BC60" s="70"/>
      <c r="BD60" s="70"/>
      <c r="BE60" s="70"/>
      <c r="BF60" s="70"/>
      <c r="BH60" s="174"/>
      <c r="BL60" s="70"/>
    </row>
    <row r="61" spans="1:72" s="67" customFormat="1" x14ac:dyDescent="0.2">
      <c r="C61" s="75"/>
      <c r="D61" s="57"/>
      <c r="E61" s="68"/>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N61" s="58"/>
    </row>
    <row r="62" spans="1:72" s="67" customFormat="1" x14ac:dyDescent="0.2">
      <c r="B62" s="75"/>
      <c r="C62" s="75"/>
      <c r="D62" s="57"/>
      <c r="E62" s="68"/>
      <c r="F62" s="57"/>
      <c r="G62" s="57"/>
      <c r="H62" s="57"/>
      <c r="I62" s="57"/>
      <c r="J62" s="57"/>
      <c r="K62" s="57"/>
      <c r="L62" s="57"/>
      <c r="M62" s="57"/>
      <c r="N62" s="57"/>
      <c r="O62" s="57"/>
      <c r="P62" s="57"/>
      <c r="Q62" s="57"/>
      <c r="R62" s="57"/>
      <c r="S62" s="57"/>
      <c r="T62" s="57"/>
      <c r="U62" s="57"/>
      <c r="V62" s="57"/>
      <c r="W62" s="57"/>
      <c r="X62" s="57"/>
      <c r="Y62" s="57"/>
      <c r="Z62" s="57"/>
      <c r="AA62" s="57"/>
      <c r="AB62" s="78"/>
      <c r="AC62" s="57"/>
      <c r="AD62" s="57"/>
      <c r="AE62" s="57"/>
      <c r="AF62" s="57"/>
      <c r="AG62" s="57"/>
      <c r="AH62" s="57"/>
      <c r="AI62" s="57"/>
      <c r="AJ62" s="57"/>
      <c r="AK62" s="57"/>
      <c r="AN62" s="58"/>
    </row>
    <row r="63" spans="1:72" s="67" customFormat="1" x14ac:dyDescent="0.2">
      <c r="B63" s="75"/>
      <c r="C63" s="75"/>
      <c r="D63" s="57"/>
      <c r="E63" s="68"/>
      <c r="F63" s="57"/>
      <c r="G63" s="57"/>
      <c r="H63" s="57"/>
      <c r="I63" s="57"/>
      <c r="J63" s="57"/>
      <c r="K63" s="57"/>
      <c r="L63" s="57"/>
      <c r="M63" s="57"/>
      <c r="N63" s="57"/>
      <c r="O63" s="57"/>
      <c r="P63" s="57"/>
      <c r="Q63" s="57"/>
      <c r="R63" s="57"/>
      <c r="S63" s="57"/>
      <c r="T63" s="57"/>
      <c r="U63" s="57"/>
      <c r="V63" s="57"/>
      <c r="W63" s="57"/>
      <c r="X63" s="57"/>
      <c r="Y63" s="57"/>
      <c r="Z63" s="57"/>
      <c r="AA63" s="57"/>
      <c r="AB63" s="79"/>
      <c r="AC63" s="57"/>
      <c r="AD63" s="57"/>
      <c r="AE63" s="57"/>
      <c r="AF63" s="57"/>
      <c r="AG63" s="57"/>
      <c r="AH63" s="57"/>
      <c r="AI63" s="57"/>
      <c r="AJ63" s="57"/>
      <c r="AK63" s="57"/>
      <c r="AN63" s="58"/>
    </row>
    <row r="64" spans="1:72" s="67" customFormat="1" x14ac:dyDescent="0.2">
      <c r="B64" s="48" t="s">
        <v>118</v>
      </c>
      <c r="C64" s="48" t="s">
        <v>120</v>
      </c>
      <c r="D64" s="57"/>
      <c r="E64" s="68"/>
      <c r="F64" s="57"/>
      <c r="G64" s="57"/>
      <c r="H64" s="57"/>
      <c r="I64" s="57"/>
      <c r="J64" s="57"/>
      <c r="K64" s="57"/>
      <c r="L64" s="57"/>
      <c r="M64" s="57"/>
      <c r="N64" s="57"/>
      <c r="O64" s="57"/>
      <c r="P64" s="57"/>
      <c r="Q64" s="57"/>
      <c r="R64" s="57"/>
      <c r="S64" s="57"/>
      <c r="T64" s="57"/>
      <c r="U64" s="57"/>
      <c r="V64" s="57"/>
      <c r="W64" s="57"/>
      <c r="X64" s="57"/>
      <c r="Y64" s="57"/>
      <c r="Z64" s="57"/>
      <c r="AA64" s="57"/>
      <c r="AB64" s="80"/>
      <c r="AC64" s="57"/>
      <c r="AD64" s="57"/>
      <c r="AE64" s="57"/>
      <c r="AF64" s="57"/>
      <c r="AG64" s="57"/>
      <c r="AH64" s="57"/>
      <c r="AI64" s="57"/>
      <c r="AJ64" s="57"/>
      <c r="AK64" s="57"/>
      <c r="AN64" s="58"/>
    </row>
    <row r="65" spans="2:67" s="67" customFormat="1" x14ac:dyDescent="0.2">
      <c r="B65" s="196">
        <v>45625</v>
      </c>
      <c r="C65" s="196">
        <v>45625</v>
      </c>
      <c r="D65" s="57"/>
      <c r="E65" s="68"/>
      <c r="F65" s="57"/>
      <c r="G65" s="57"/>
      <c r="H65" s="57"/>
      <c r="I65" s="57"/>
      <c r="J65" s="57"/>
      <c r="K65" s="57"/>
      <c r="L65" s="57"/>
      <c r="M65" s="57"/>
      <c r="N65" s="57"/>
      <c r="O65" s="57"/>
      <c r="P65" s="57"/>
      <c r="Q65" s="57"/>
      <c r="R65" s="57"/>
      <c r="S65" s="57"/>
      <c r="T65" s="57"/>
      <c r="U65" s="57"/>
      <c r="V65" s="57"/>
      <c r="W65" s="57"/>
      <c r="X65" s="57"/>
      <c r="Y65" s="57"/>
      <c r="Z65" s="57"/>
      <c r="AA65" s="57"/>
      <c r="AB65" s="78"/>
      <c r="AC65" s="57"/>
      <c r="AD65" s="57"/>
      <c r="AE65" s="57"/>
      <c r="AF65" s="57"/>
      <c r="AG65" s="57"/>
      <c r="AH65" s="57"/>
      <c r="AI65" s="57"/>
      <c r="AJ65" s="57"/>
      <c r="AK65" s="57"/>
      <c r="AN65" s="58"/>
    </row>
    <row r="66" spans="2:67" s="67" customFormat="1" x14ac:dyDescent="0.2">
      <c r="B66" s="49"/>
      <c r="C66" s="49"/>
      <c r="D66" s="57"/>
      <c r="E66" s="68"/>
      <c r="F66" s="57"/>
      <c r="G66" s="57"/>
      <c r="H66" s="57"/>
      <c r="I66" s="57"/>
      <c r="J66" s="57"/>
      <c r="K66" s="57"/>
      <c r="L66" s="57"/>
      <c r="M66" s="57"/>
      <c r="N66" s="57"/>
      <c r="O66" s="57"/>
      <c r="P66" s="57"/>
      <c r="Q66" s="57"/>
      <c r="R66" s="57"/>
      <c r="S66" s="57"/>
      <c r="T66" s="57"/>
      <c r="U66" s="57"/>
      <c r="V66" s="57"/>
      <c r="W66" s="57"/>
      <c r="X66" s="57"/>
      <c r="Y66" s="57"/>
      <c r="Z66" s="57"/>
      <c r="AA66" s="57"/>
      <c r="AB66" s="80"/>
      <c r="AC66" s="57"/>
      <c r="AD66" s="57"/>
      <c r="AE66" s="57"/>
      <c r="AF66" s="57"/>
      <c r="AG66" s="57"/>
      <c r="AH66" s="57"/>
      <c r="AI66" s="57"/>
      <c r="AJ66" s="57"/>
      <c r="AK66" s="57"/>
      <c r="AN66" s="58"/>
    </row>
    <row r="67" spans="2:67" s="67" customFormat="1" x14ac:dyDescent="0.2">
      <c r="B67" s="48" t="s">
        <v>119</v>
      </c>
      <c r="C67" s="48" t="s">
        <v>121</v>
      </c>
      <c r="D67" s="57"/>
      <c r="E67" s="76"/>
      <c r="F67" s="57"/>
      <c r="G67" s="57"/>
      <c r="H67" s="57"/>
      <c r="I67" s="57"/>
      <c r="J67" s="57"/>
      <c r="K67" s="57"/>
      <c r="L67" s="57"/>
      <c r="M67" s="57"/>
      <c r="N67" s="57"/>
      <c r="O67" s="57"/>
      <c r="P67" s="57"/>
      <c r="Q67" s="57"/>
      <c r="R67" s="57"/>
      <c r="S67" s="57"/>
      <c r="T67" s="57"/>
      <c r="U67" s="57"/>
      <c r="V67" s="57"/>
      <c r="W67" s="57"/>
      <c r="X67" s="57"/>
      <c r="Y67" s="57"/>
      <c r="Z67" s="57"/>
      <c r="AA67" s="57"/>
      <c r="AB67" s="80"/>
      <c r="AC67" s="57"/>
      <c r="AD67" s="57"/>
      <c r="AE67" s="57"/>
      <c r="AF67" s="57"/>
      <c r="AG67" s="57"/>
      <c r="AH67" s="57"/>
      <c r="AI67" s="57"/>
      <c r="AJ67" s="57"/>
      <c r="AK67" s="57"/>
      <c r="AN67" s="58"/>
    </row>
    <row r="68" spans="2:67" s="67" customFormat="1" x14ac:dyDescent="0.2">
      <c r="B68" s="49" t="s">
        <v>186</v>
      </c>
      <c r="C68" s="49" t="s">
        <v>268</v>
      </c>
      <c r="D68" s="57"/>
      <c r="E68" s="76"/>
      <c r="F68" s="57"/>
      <c r="G68" s="57"/>
      <c r="H68" s="57"/>
      <c r="I68" s="57"/>
      <c r="J68" s="57"/>
      <c r="K68" s="57"/>
      <c r="L68" s="57"/>
      <c r="M68" s="57"/>
      <c r="N68" s="57"/>
      <c r="O68" s="57"/>
      <c r="P68" s="57"/>
      <c r="Q68" s="57"/>
      <c r="R68" s="57"/>
      <c r="S68" s="57"/>
      <c r="T68" s="57"/>
      <c r="U68" s="57"/>
      <c r="V68" s="57"/>
      <c r="W68" s="57"/>
      <c r="X68" s="57"/>
      <c r="Y68" s="57"/>
      <c r="Z68" s="57"/>
      <c r="AA68" s="57"/>
      <c r="AB68" s="78"/>
      <c r="AC68" s="57"/>
      <c r="AD68" s="57"/>
      <c r="AE68" s="57"/>
      <c r="AF68" s="57"/>
      <c r="AG68" s="57"/>
      <c r="AH68" s="57"/>
      <c r="AI68" s="57"/>
      <c r="AJ68" s="57"/>
      <c r="AK68" s="57"/>
      <c r="AN68" s="58"/>
    </row>
    <row r="69" spans="2:67" s="67" customFormat="1" x14ac:dyDescent="0.2">
      <c r="B69" s="29"/>
      <c r="C69" s="53"/>
      <c r="D69" s="57"/>
      <c r="E69" s="76"/>
      <c r="F69" s="57"/>
      <c r="G69" s="57"/>
      <c r="H69" s="57"/>
      <c r="I69" s="57"/>
      <c r="J69" s="57"/>
      <c r="K69" s="57"/>
      <c r="L69" s="57"/>
      <c r="M69" s="57"/>
      <c r="N69" s="57"/>
      <c r="O69" s="57"/>
      <c r="P69" s="57"/>
      <c r="Q69" s="57"/>
      <c r="R69" s="57"/>
      <c r="S69" s="57"/>
      <c r="T69" s="57"/>
      <c r="U69" s="57"/>
      <c r="V69" s="57"/>
      <c r="W69" s="57"/>
      <c r="X69" s="57"/>
      <c r="Y69" s="57"/>
      <c r="Z69" s="57"/>
      <c r="AA69" s="57"/>
      <c r="AB69" s="81"/>
      <c r="AC69" s="57"/>
      <c r="AD69" s="57"/>
      <c r="AE69" s="57"/>
      <c r="AF69" s="57"/>
      <c r="AG69" s="57"/>
      <c r="AH69" s="57"/>
      <c r="AI69" s="57"/>
      <c r="AJ69" s="57"/>
      <c r="AK69" s="57"/>
      <c r="AN69" s="58"/>
    </row>
    <row r="70" spans="2:67" s="67" customFormat="1" x14ac:dyDescent="0.2">
      <c r="B70" s="48" t="s">
        <v>34</v>
      </c>
      <c r="C70" s="48" t="s">
        <v>33</v>
      </c>
      <c r="D70" s="57"/>
      <c r="E70" s="57"/>
      <c r="F70" s="57"/>
      <c r="G70" s="57"/>
      <c r="H70" s="57"/>
      <c r="I70" s="57"/>
      <c r="J70" s="57"/>
      <c r="K70" s="57"/>
      <c r="L70" s="57"/>
      <c r="M70" s="57"/>
      <c r="N70" s="57"/>
      <c r="O70" s="57"/>
      <c r="P70" s="57"/>
      <c r="Q70" s="57"/>
      <c r="R70" s="57"/>
      <c r="S70" s="57"/>
      <c r="T70" s="57"/>
      <c r="U70" s="57"/>
      <c r="V70" s="57"/>
      <c r="W70" s="57"/>
      <c r="X70" s="57"/>
      <c r="Y70" s="57"/>
      <c r="Z70" s="57"/>
      <c r="AA70" s="57"/>
      <c r="AB70" s="81"/>
      <c r="AC70" s="57"/>
      <c r="AD70" s="57"/>
      <c r="AE70" s="57"/>
      <c r="AF70" s="57"/>
      <c r="AG70" s="57"/>
      <c r="AH70" s="57"/>
      <c r="AI70" s="57"/>
      <c r="AJ70" s="57"/>
      <c r="AK70" s="57"/>
      <c r="AN70" s="58"/>
    </row>
    <row r="71" spans="2:67" s="67" customFormat="1" x14ac:dyDescent="0.2">
      <c r="B71" s="49" t="s">
        <v>212</v>
      </c>
      <c r="C71" s="49" t="s">
        <v>212</v>
      </c>
      <c r="D71" s="57"/>
      <c r="E71" s="57"/>
      <c r="F71" s="57"/>
      <c r="G71" s="57"/>
      <c r="H71" s="57"/>
      <c r="I71" s="57"/>
      <c r="J71" s="57"/>
      <c r="K71" s="57"/>
      <c r="L71" s="57"/>
      <c r="M71" s="57"/>
      <c r="N71" s="57"/>
      <c r="O71" s="57"/>
      <c r="P71" s="57"/>
      <c r="Q71" s="57"/>
      <c r="R71" s="57"/>
      <c r="S71" s="57"/>
      <c r="T71" s="57"/>
      <c r="U71" s="57"/>
      <c r="V71" s="57"/>
      <c r="W71" s="57"/>
      <c r="X71" s="57"/>
      <c r="Y71" s="57"/>
      <c r="Z71" s="57"/>
      <c r="AA71" s="57"/>
      <c r="AB71" s="81"/>
      <c r="AC71" s="57"/>
      <c r="AD71" s="57"/>
      <c r="AE71" s="57"/>
      <c r="AF71" s="57"/>
      <c r="AG71" s="57"/>
      <c r="AH71" s="57"/>
      <c r="AI71" s="57"/>
      <c r="AJ71" s="57"/>
      <c r="AK71" s="57"/>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74"/>
      <c r="BL71" s="58"/>
      <c r="BM71" s="58"/>
      <c r="BN71" s="58"/>
      <c r="BO71" s="58"/>
    </row>
    <row r="72" spans="2:67" x14ac:dyDescent="0.2">
      <c r="B72" s="49" t="s">
        <v>265</v>
      </c>
      <c r="C72" s="49" t="s">
        <v>213</v>
      </c>
    </row>
    <row r="73" spans="2:67" x14ac:dyDescent="0.2">
      <c r="B73" s="49" t="s">
        <v>266</v>
      </c>
      <c r="C73" s="49" t="s">
        <v>214</v>
      </c>
    </row>
    <row r="74" spans="2:67" x14ac:dyDescent="0.2">
      <c r="B74" s="49" t="s">
        <v>215</v>
      </c>
      <c r="C74" s="49" t="s">
        <v>215</v>
      </c>
    </row>
    <row r="75" spans="2:67" x14ac:dyDescent="0.2">
      <c r="B75" s="49" t="s">
        <v>265</v>
      </c>
      <c r="C75" s="49" t="s">
        <v>213</v>
      </c>
    </row>
    <row r="76" spans="2:67" x14ac:dyDescent="0.2">
      <c r="B76" s="49" t="s">
        <v>267</v>
      </c>
      <c r="C76" s="49" t="s">
        <v>216</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dimension ref="A1:BR93"/>
  <sheetViews>
    <sheetView zoomScale="80" zoomScaleNormal="80" workbookViewId="0">
      <pane xSplit="3" ySplit="5" topLeftCell="BF15" activePane="bottomRight" state="frozen"/>
      <selection pane="topRight"/>
      <selection pane="bottomLeft"/>
      <selection pane="bottomRight" activeCell="C63" sqref="C63"/>
    </sheetView>
  </sheetViews>
  <sheetFormatPr defaultColWidth="9.140625" defaultRowHeight="12.75" x14ac:dyDescent="0.2"/>
  <cols>
    <col min="1" max="1" width="4.42578125" style="29" customWidth="1"/>
    <col min="2" max="2" width="67.42578125" style="29" customWidth="1"/>
    <col min="3" max="3" width="45.7109375" style="29" customWidth="1"/>
    <col min="4" max="4" width="9.140625" style="30" bestFit="1" customWidth="1"/>
    <col min="5" max="10" width="9.140625" style="30"/>
    <col min="11" max="33" width="8.42578125" style="30" bestFit="1" customWidth="1"/>
    <col min="34" max="34" width="7.85546875" style="30" bestFit="1" customWidth="1"/>
    <col min="35" max="39" width="7.85546875" style="29" bestFit="1" customWidth="1"/>
    <col min="40" max="40" width="8" style="29" bestFit="1" customWidth="1"/>
    <col min="41" max="59" width="9.140625" style="29"/>
    <col min="60" max="62" width="8" style="29" customWidth="1"/>
    <col min="63" max="16384" width="9.140625" style="29"/>
  </cols>
  <sheetData>
    <row r="1" spans="1:70" x14ac:dyDescent="0.2">
      <c r="B1" s="193" t="s">
        <v>195</v>
      </c>
      <c r="C1" s="34"/>
    </row>
    <row r="2" spans="1:70" x14ac:dyDescent="0.2">
      <c r="B2" s="193"/>
      <c r="C2" s="34"/>
    </row>
    <row r="3" spans="1:70" x14ac:dyDescent="0.2">
      <c r="B3" s="253" t="s">
        <v>292</v>
      </c>
      <c r="C3" s="253" t="s">
        <v>257</v>
      </c>
      <c r="D3" s="32"/>
      <c r="AI3" s="30"/>
      <c r="AJ3" s="30"/>
      <c r="AK3" s="30"/>
      <c r="AL3" s="30"/>
      <c r="AM3" s="30"/>
      <c r="AN3" s="30"/>
      <c r="AO3" s="30"/>
      <c r="AP3" s="30"/>
    </row>
    <row r="4" spans="1:70" ht="15" x14ac:dyDescent="0.25">
      <c r="B4" s="253" t="s">
        <v>262</v>
      </c>
      <c r="C4" s="253" t="s">
        <v>258</v>
      </c>
      <c r="D4" s="32"/>
      <c r="AY4" s="186"/>
      <c r="AZ4" s="186"/>
      <c r="BA4" s="186"/>
      <c r="BC4" s="186"/>
      <c r="BD4" s="186"/>
      <c r="BE4" s="186"/>
      <c r="BF4" s="186"/>
    </row>
    <row r="5" spans="1:70" s="50" customFormat="1" x14ac:dyDescent="0.2">
      <c r="A5" s="175"/>
      <c r="B5" s="51" t="s">
        <v>134</v>
      </c>
      <c r="C5" s="35" t="s">
        <v>21</v>
      </c>
      <c r="D5" s="175" t="s">
        <v>52</v>
      </c>
      <c r="E5" s="175" t="s">
        <v>53</v>
      </c>
      <c r="F5" s="175" t="s">
        <v>54</v>
      </c>
      <c r="G5" s="175" t="s">
        <v>55</v>
      </c>
      <c r="H5" s="175" t="s">
        <v>56</v>
      </c>
      <c r="I5" s="175" t="s">
        <v>57</v>
      </c>
      <c r="J5" s="175" t="s">
        <v>58</v>
      </c>
      <c r="K5" s="175" t="s">
        <v>59</v>
      </c>
      <c r="L5" s="175" t="s">
        <v>60</v>
      </c>
      <c r="M5" s="175" t="s">
        <v>61</v>
      </c>
      <c r="N5" s="175" t="s">
        <v>62</v>
      </c>
      <c r="O5" s="175" t="s">
        <v>63</v>
      </c>
      <c r="P5" s="175" t="s">
        <v>64</v>
      </c>
      <c r="Q5" s="175" t="s">
        <v>65</v>
      </c>
      <c r="R5" s="175" t="s">
        <v>66</v>
      </c>
      <c r="S5" s="175" t="s">
        <v>67</v>
      </c>
      <c r="T5" s="175" t="s">
        <v>68</v>
      </c>
      <c r="U5" s="175" t="s">
        <v>69</v>
      </c>
      <c r="V5" s="175" t="s">
        <v>70</v>
      </c>
      <c r="W5" s="175" t="s">
        <v>71</v>
      </c>
      <c r="X5" s="175" t="s">
        <v>72</v>
      </c>
      <c r="Y5" s="175" t="s">
        <v>73</v>
      </c>
      <c r="Z5" s="175" t="s">
        <v>74</v>
      </c>
      <c r="AA5" s="175" t="s">
        <v>75</v>
      </c>
      <c r="AB5" s="175" t="s">
        <v>76</v>
      </c>
      <c r="AC5" s="175" t="s">
        <v>77</v>
      </c>
      <c r="AD5" s="175" t="s">
        <v>78</v>
      </c>
      <c r="AE5" s="175" t="s">
        <v>79</v>
      </c>
      <c r="AF5" s="175" t="s">
        <v>80</v>
      </c>
      <c r="AG5" s="175" t="s">
        <v>81</v>
      </c>
      <c r="AH5" s="175" t="s">
        <v>179</v>
      </c>
      <c r="AI5" s="175" t="s">
        <v>180</v>
      </c>
      <c r="AJ5" s="175" t="s">
        <v>194</v>
      </c>
      <c r="AK5" s="175" t="s">
        <v>196</v>
      </c>
      <c r="AL5" s="175" t="s">
        <v>198</v>
      </c>
      <c r="AM5" s="175" t="s">
        <v>200</v>
      </c>
      <c r="AN5" s="36" t="s">
        <v>201</v>
      </c>
      <c r="AO5" s="36" t="s">
        <v>205</v>
      </c>
      <c r="AP5" s="36" t="s">
        <v>209</v>
      </c>
      <c r="AQ5" s="45" t="s">
        <v>211</v>
      </c>
      <c r="AR5" s="45" t="s">
        <v>251</v>
      </c>
      <c r="AS5" s="45" t="s">
        <v>263</v>
      </c>
      <c r="AT5" s="45" t="s">
        <v>264</v>
      </c>
      <c r="AU5" s="45" t="s">
        <v>269</v>
      </c>
      <c r="AV5" s="45" t="s">
        <v>270</v>
      </c>
      <c r="AW5" s="45" t="s">
        <v>271</v>
      </c>
      <c r="AX5" s="45" t="s">
        <v>272</v>
      </c>
      <c r="AY5" s="45" t="s">
        <v>274</v>
      </c>
      <c r="AZ5" s="45" t="s">
        <v>277</v>
      </c>
      <c r="BA5" s="45" t="s">
        <v>279</v>
      </c>
      <c r="BB5" s="45" t="s">
        <v>280</v>
      </c>
      <c r="BC5" s="45" t="s">
        <v>282</v>
      </c>
      <c r="BD5" s="45" t="s">
        <v>283</v>
      </c>
      <c r="BE5" s="45" t="s">
        <v>284</v>
      </c>
      <c r="BF5" s="45" t="s">
        <v>287</v>
      </c>
      <c r="BG5" s="214" t="s">
        <v>289</v>
      </c>
      <c r="BH5" s="45" t="s">
        <v>290</v>
      </c>
      <c r="BI5" s="45" t="s">
        <v>291</v>
      </c>
      <c r="BJ5" s="45" t="s">
        <v>293</v>
      </c>
      <c r="BK5" s="45" t="s">
        <v>308</v>
      </c>
      <c r="BL5" s="45" t="s">
        <v>311</v>
      </c>
      <c r="BM5" s="45" t="s">
        <v>399</v>
      </c>
      <c r="BN5" s="45" t="s">
        <v>400</v>
      </c>
      <c r="BO5" s="45" t="s">
        <v>403</v>
      </c>
      <c r="BP5" s="45" t="s">
        <v>404</v>
      </c>
      <c r="BQ5" s="45" t="s">
        <v>418</v>
      </c>
      <c r="BR5" s="45" t="s">
        <v>425</v>
      </c>
    </row>
    <row r="6" spans="1:70" x14ac:dyDescent="0.2">
      <c r="A6" s="38">
        <v>1</v>
      </c>
      <c r="B6" s="38" t="s">
        <v>135</v>
      </c>
      <c r="C6" s="29" t="s">
        <v>35</v>
      </c>
      <c r="D6" s="244">
        <v>103.8</v>
      </c>
      <c r="E6" s="244">
        <v>109.5</v>
      </c>
      <c r="F6" s="244">
        <v>111.4</v>
      </c>
      <c r="G6" s="244">
        <v>124.5</v>
      </c>
      <c r="H6" s="244">
        <v>103.1</v>
      </c>
      <c r="I6" s="244">
        <v>111.8</v>
      </c>
      <c r="J6" s="244">
        <v>113.7</v>
      </c>
      <c r="K6" s="244">
        <v>121.3</v>
      </c>
      <c r="L6" s="244">
        <v>106.4</v>
      </c>
      <c r="M6" s="244">
        <v>116.7</v>
      </c>
      <c r="N6" s="244">
        <v>118.5</v>
      </c>
      <c r="O6" s="244">
        <v>125.3</v>
      </c>
      <c r="P6" s="244">
        <v>118.5</v>
      </c>
      <c r="Q6" s="244">
        <v>125.8</v>
      </c>
      <c r="R6" s="244">
        <v>129.6</v>
      </c>
      <c r="S6" s="244">
        <v>137.19999999999999</v>
      </c>
      <c r="T6" s="244">
        <v>126.2</v>
      </c>
      <c r="U6" s="244">
        <v>128.1</v>
      </c>
      <c r="V6" s="244">
        <v>130.80000000000001</v>
      </c>
      <c r="W6" s="244">
        <v>141.69999999999999</v>
      </c>
      <c r="X6" s="244">
        <v>125.9</v>
      </c>
      <c r="Y6" s="244">
        <v>134.19999999999999</v>
      </c>
      <c r="Z6" s="244">
        <v>129.69999999999999</v>
      </c>
      <c r="AA6" s="244">
        <v>140.80000000000001</v>
      </c>
      <c r="AB6" s="244">
        <v>122.8</v>
      </c>
      <c r="AC6" s="244">
        <v>133.4</v>
      </c>
      <c r="AD6" s="244">
        <v>140.1</v>
      </c>
      <c r="AE6" s="244">
        <v>137.30000000000001</v>
      </c>
      <c r="AF6" s="244">
        <v>132.80000000000001</v>
      </c>
      <c r="AG6" s="244">
        <v>135.69999999999999</v>
      </c>
      <c r="AH6" s="244">
        <v>135.6</v>
      </c>
      <c r="AI6" s="244">
        <v>125.4</v>
      </c>
      <c r="AJ6" s="244">
        <v>124.2</v>
      </c>
      <c r="AK6" s="244">
        <v>132.9</v>
      </c>
      <c r="AL6" s="244">
        <v>128.1</v>
      </c>
      <c r="AM6" s="244">
        <v>129.6</v>
      </c>
      <c r="AN6" s="244">
        <v>125.6</v>
      </c>
      <c r="AO6" s="244">
        <v>133.6</v>
      </c>
      <c r="AP6" s="244">
        <v>135</v>
      </c>
      <c r="AQ6" s="244">
        <v>131.5</v>
      </c>
      <c r="AR6" s="244">
        <v>128.80000000000001</v>
      </c>
      <c r="AS6" s="244">
        <v>125.9</v>
      </c>
      <c r="AT6" s="244">
        <v>134.19999999999999</v>
      </c>
      <c r="AU6" s="244">
        <v>134.19999999999999</v>
      </c>
      <c r="AV6" s="244">
        <v>128.9</v>
      </c>
      <c r="AW6" s="244">
        <v>132.19999999999999</v>
      </c>
      <c r="AX6" s="244">
        <v>134.5</v>
      </c>
      <c r="AY6" s="244">
        <v>141.69999999999999</v>
      </c>
      <c r="AZ6" s="244">
        <v>129</v>
      </c>
      <c r="BA6" s="244">
        <v>137</v>
      </c>
      <c r="BB6" s="244">
        <v>144.4</v>
      </c>
      <c r="BC6" s="244">
        <v>139.69999999999999</v>
      </c>
      <c r="BD6" s="244">
        <v>131.6</v>
      </c>
      <c r="BE6" s="244">
        <v>137.30000000000001</v>
      </c>
      <c r="BF6" s="244">
        <v>144.5</v>
      </c>
      <c r="BG6" s="244">
        <v>139</v>
      </c>
      <c r="BH6" s="244">
        <v>132.30000000000001</v>
      </c>
      <c r="BI6" s="244">
        <v>137.5</v>
      </c>
      <c r="BJ6" s="244">
        <v>144.30000000000001</v>
      </c>
      <c r="BK6" s="244">
        <v>139.4</v>
      </c>
      <c r="BL6" s="244">
        <v>132.69999999999999</v>
      </c>
      <c r="BM6" s="244">
        <v>138.69999999999999</v>
      </c>
      <c r="BN6" s="244">
        <v>145.5</v>
      </c>
      <c r="BO6" s="244">
        <v>140.1</v>
      </c>
      <c r="BP6" s="244">
        <v>132.80000000000001</v>
      </c>
      <c r="BQ6" s="29">
        <v>138.80000000000001</v>
      </c>
      <c r="BR6" s="29">
        <v>146.69999999999999</v>
      </c>
    </row>
    <row r="7" spans="1:70" x14ac:dyDescent="0.2">
      <c r="A7" s="37">
        <v>2</v>
      </c>
      <c r="B7" s="37" t="s">
        <v>136</v>
      </c>
      <c r="C7" s="29" t="s">
        <v>1</v>
      </c>
      <c r="D7" s="244">
        <v>9.1</v>
      </c>
      <c r="E7" s="244">
        <v>8.1999999999999993</v>
      </c>
      <c r="F7" s="244">
        <v>9.8000000000000007</v>
      </c>
      <c r="G7" s="244">
        <v>9.6999999999999993</v>
      </c>
      <c r="H7" s="244">
        <v>9.1</v>
      </c>
      <c r="I7" s="244">
        <v>7.1</v>
      </c>
      <c r="J7" s="244">
        <v>8.5</v>
      </c>
      <c r="K7" s="244">
        <v>8.9</v>
      </c>
      <c r="L7" s="244">
        <v>9.1</v>
      </c>
      <c r="M7" s="244">
        <v>8</v>
      </c>
      <c r="N7" s="244">
        <v>9</v>
      </c>
      <c r="O7" s="244">
        <v>9.1</v>
      </c>
      <c r="P7" s="244">
        <v>9.5</v>
      </c>
      <c r="Q7" s="244">
        <v>9</v>
      </c>
      <c r="R7" s="244">
        <v>9.6999999999999993</v>
      </c>
      <c r="S7" s="244">
        <v>9.1</v>
      </c>
      <c r="T7" s="244">
        <v>9.1999999999999993</v>
      </c>
      <c r="U7" s="244">
        <v>9.6</v>
      </c>
      <c r="V7" s="244">
        <v>10.3</v>
      </c>
      <c r="W7" s="244">
        <v>9.4</v>
      </c>
      <c r="X7" s="244">
        <v>9.9</v>
      </c>
      <c r="Y7" s="244">
        <v>9.4</v>
      </c>
      <c r="Z7" s="244">
        <v>10.6</v>
      </c>
      <c r="AA7" s="244">
        <v>9.6</v>
      </c>
      <c r="AB7" s="244">
        <v>10.3</v>
      </c>
      <c r="AC7" s="244">
        <v>9.6999999999999993</v>
      </c>
      <c r="AD7" s="244">
        <v>10.7</v>
      </c>
      <c r="AE7" s="244">
        <v>9.4</v>
      </c>
      <c r="AF7" s="244">
        <v>9.8000000000000007</v>
      </c>
      <c r="AG7" s="244">
        <v>8.8000000000000007</v>
      </c>
      <c r="AH7" s="244">
        <v>9.6999999999999993</v>
      </c>
      <c r="AI7" s="244">
        <v>8.8000000000000007</v>
      </c>
      <c r="AJ7" s="244">
        <v>9.3000000000000007</v>
      </c>
      <c r="AK7" s="244">
        <v>9</v>
      </c>
      <c r="AL7" s="244">
        <v>9.6</v>
      </c>
      <c r="AM7" s="244">
        <v>8.9</v>
      </c>
      <c r="AN7" s="244">
        <v>9.1</v>
      </c>
      <c r="AO7" s="244">
        <v>9</v>
      </c>
      <c r="AP7" s="244">
        <v>9.6999999999999993</v>
      </c>
      <c r="AQ7" s="244">
        <v>9.1</v>
      </c>
      <c r="AR7" s="244">
        <v>9.5</v>
      </c>
      <c r="AS7" s="244">
        <v>9.6999999999999993</v>
      </c>
      <c r="AT7" s="244">
        <v>10.199999999999999</v>
      </c>
      <c r="AU7" s="244">
        <v>9.1</v>
      </c>
      <c r="AV7" s="244">
        <v>9.1999999999999993</v>
      </c>
      <c r="AW7" s="244">
        <v>9.6999999999999993</v>
      </c>
      <c r="AX7" s="244">
        <v>10.3</v>
      </c>
      <c r="AY7" s="244">
        <v>9.6</v>
      </c>
      <c r="AZ7" s="244">
        <v>9.5</v>
      </c>
      <c r="BA7" s="244">
        <v>9.9</v>
      </c>
      <c r="BB7" s="244">
        <v>10.6</v>
      </c>
      <c r="BC7" s="244">
        <v>9.9</v>
      </c>
      <c r="BD7" s="244">
        <v>10</v>
      </c>
      <c r="BE7" s="244">
        <v>10.4</v>
      </c>
      <c r="BF7" s="244">
        <v>11.2</v>
      </c>
      <c r="BG7" s="244">
        <v>10.4</v>
      </c>
      <c r="BH7" s="244">
        <v>10.199999999999999</v>
      </c>
      <c r="BI7" s="244">
        <v>10.7</v>
      </c>
      <c r="BJ7" s="244">
        <v>11.4</v>
      </c>
      <c r="BK7" s="244">
        <v>10.5</v>
      </c>
      <c r="BL7" s="244">
        <v>10.3</v>
      </c>
      <c r="BM7" s="244">
        <v>10.8</v>
      </c>
      <c r="BN7" s="244">
        <v>11.4</v>
      </c>
      <c r="BO7" s="244">
        <v>10.6</v>
      </c>
      <c r="BP7" s="244">
        <v>10.4</v>
      </c>
      <c r="BQ7" s="29">
        <v>11</v>
      </c>
      <c r="BR7" s="29">
        <v>11.5</v>
      </c>
    </row>
    <row r="8" spans="1:70" x14ac:dyDescent="0.2">
      <c r="A8" s="37">
        <v>3</v>
      </c>
      <c r="B8" s="37" t="s">
        <v>137</v>
      </c>
      <c r="C8" s="29" t="s">
        <v>2</v>
      </c>
      <c r="D8" s="244">
        <v>59.1</v>
      </c>
      <c r="E8" s="244">
        <v>59.4</v>
      </c>
      <c r="F8" s="244">
        <v>63.1</v>
      </c>
      <c r="G8" s="244">
        <v>62.8</v>
      </c>
      <c r="H8" s="244">
        <v>58.7</v>
      </c>
      <c r="I8" s="244">
        <v>58.1</v>
      </c>
      <c r="J8" s="244">
        <v>60.6</v>
      </c>
      <c r="K8" s="244">
        <v>62.6</v>
      </c>
      <c r="L8" s="244">
        <v>58.1</v>
      </c>
      <c r="M8" s="244">
        <v>56.6</v>
      </c>
      <c r="N8" s="244">
        <v>60</v>
      </c>
      <c r="O8" s="244">
        <v>61.6</v>
      </c>
      <c r="P8" s="244">
        <v>56.3</v>
      </c>
      <c r="Q8" s="244">
        <v>56.8</v>
      </c>
      <c r="R8" s="244">
        <v>60</v>
      </c>
      <c r="S8" s="244">
        <v>62.6</v>
      </c>
      <c r="T8" s="244">
        <v>57.2</v>
      </c>
      <c r="U8" s="244">
        <v>55.5</v>
      </c>
      <c r="V8" s="244">
        <v>60</v>
      </c>
      <c r="W8" s="244">
        <v>60.9</v>
      </c>
      <c r="X8" s="244">
        <v>57.8</v>
      </c>
      <c r="Y8" s="244">
        <v>54.1</v>
      </c>
      <c r="Z8" s="244">
        <v>59.2</v>
      </c>
      <c r="AA8" s="244">
        <v>60.1</v>
      </c>
      <c r="AB8" s="244">
        <v>56.3</v>
      </c>
      <c r="AC8" s="244">
        <v>54.5</v>
      </c>
      <c r="AD8" s="244">
        <v>59.8</v>
      </c>
      <c r="AE8" s="244">
        <v>59.5</v>
      </c>
      <c r="AF8" s="244">
        <v>57.6</v>
      </c>
      <c r="AG8" s="244">
        <v>56</v>
      </c>
      <c r="AH8" s="244">
        <v>59.6</v>
      </c>
      <c r="AI8" s="244">
        <v>59.3</v>
      </c>
      <c r="AJ8" s="244">
        <v>57</v>
      </c>
      <c r="AK8" s="244">
        <v>54.5</v>
      </c>
      <c r="AL8" s="244">
        <v>58.8</v>
      </c>
      <c r="AM8" s="244">
        <v>59.8</v>
      </c>
      <c r="AN8" s="244">
        <v>57.7</v>
      </c>
      <c r="AO8" s="244">
        <v>55.6</v>
      </c>
      <c r="AP8" s="244">
        <v>59.4</v>
      </c>
      <c r="AQ8" s="244">
        <v>60.1</v>
      </c>
      <c r="AR8" s="244">
        <v>58.6</v>
      </c>
      <c r="AS8" s="244">
        <v>56.6</v>
      </c>
      <c r="AT8" s="244">
        <v>61.1</v>
      </c>
      <c r="AU8" s="244">
        <v>58.7</v>
      </c>
      <c r="AV8" s="244">
        <v>56.1</v>
      </c>
      <c r="AW8" s="244">
        <v>55.1</v>
      </c>
      <c r="AX8" s="244">
        <v>61.3</v>
      </c>
      <c r="AY8" s="244">
        <v>58.8</v>
      </c>
      <c r="AZ8" s="244">
        <v>55</v>
      </c>
      <c r="BA8" s="244">
        <v>55</v>
      </c>
      <c r="BB8" s="244">
        <v>58.9</v>
      </c>
      <c r="BC8" s="244">
        <v>54.7</v>
      </c>
      <c r="BD8" s="244">
        <v>53.7</v>
      </c>
      <c r="BE8" s="244">
        <v>55.2</v>
      </c>
      <c r="BF8" s="244">
        <v>59.9</v>
      </c>
      <c r="BG8" s="244">
        <v>55.6</v>
      </c>
      <c r="BH8" s="244">
        <v>54.7</v>
      </c>
      <c r="BI8" s="244">
        <v>56.4</v>
      </c>
      <c r="BJ8" s="244">
        <v>60.9</v>
      </c>
      <c r="BK8" s="244">
        <v>56.1</v>
      </c>
      <c r="BL8" s="244">
        <v>54.7</v>
      </c>
      <c r="BM8" s="244">
        <v>56.1</v>
      </c>
      <c r="BN8" s="244">
        <v>60.4</v>
      </c>
      <c r="BO8" s="244">
        <v>55.5</v>
      </c>
      <c r="BP8" s="244">
        <v>54</v>
      </c>
      <c r="BQ8" s="29">
        <v>55.8</v>
      </c>
      <c r="BR8" s="29">
        <v>60.4</v>
      </c>
    </row>
    <row r="9" spans="1:70" x14ac:dyDescent="0.2">
      <c r="A9" s="37">
        <v>4</v>
      </c>
      <c r="B9" s="37" t="s">
        <v>138</v>
      </c>
      <c r="C9" s="29" t="s">
        <v>3</v>
      </c>
      <c r="D9" s="244">
        <v>10.1</v>
      </c>
      <c r="E9" s="244">
        <v>10.6</v>
      </c>
      <c r="F9" s="244">
        <v>11.2</v>
      </c>
      <c r="G9" s="244">
        <v>10.9</v>
      </c>
      <c r="H9" s="244">
        <v>9.1</v>
      </c>
      <c r="I9" s="244">
        <v>9.4</v>
      </c>
      <c r="J9" s="244">
        <v>9.8000000000000007</v>
      </c>
      <c r="K9" s="244">
        <v>10.199999999999999</v>
      </c>
      <c r="L9" s="244">
        <v>9</v>
      </c>
      <c r="M9" s="244">
        <v>9.3000000000000007</v>
      </c>
      <c r="N9" s="244">
        <v>9.5</v>
      </c>
      <c r="O9" s="244">
        <v>9.8000000000000007</v>
      </c>
      <c r="P9" s="244">
        <v>8.8000000000000007</v>
      </c>
      <c r="Q9" s="244">
        <v>8.6999999999999993</v>
      </c>
      <c r="R9" s="244">
        <v>8.8000000000000007</v>
      </c>
      <c r="S9" s="244">
        <v>8.9</v>
      </c>
      <c r="T9" s="244">
        <v>8.1</v>
      </c>
      <c r="U9" s="244">
        <v>7.7</v>
      </c>
      <c r="V9" s="244">
        <v>8.6999999999999993</v>
      </c>
      <c r="W9" s="244">
        <v>8.6999999999999993</v>
      </c>
      <c r="X9" s="244">
        <v>8.1</v>
      </c>
      <c r="Y9" s="244">
        <v>7.9</v>
      </c>
      <c r="Z9" s="244">
        <v>8.8000000000000007</v>
      </c>
      <c r="AA9" s="244">
        <v>8.9</v>
      </c>
      <c r="AB9" s="244">
        <v>8</v>
      </c>
      <c r="AC9" s="244">
        <v>8</v>
      </c>
      <c r="AD9" s="244">
        <v>8.8000000000000007</v>
      </c>
      <c r="AE9" s="244">
        <v>8.4</v>
      </c>
      <c r="AF9" s="244">
        <v>8.1999999999999993</v>
      </c>
      <c r="AG9" s="244">
        <v>7.7</v>
      </c>
      <c r="AH9" s="244">
        <v>8.3000000000000007</v>
      </c>
      <c r="AI9" s="244">
        <v>8.1999999999999993</v>
      </c>
      <c r="AJ9" s="244">
        <v>7.8</v>
      </c>
      <c r="AK9" s="244">
        <v>7.4</v>
      </c>
      <c r="AL9" s="244">
        <v>7.8</v>
      </c>
      <c r="AM9" s="244">
        <v>8.5</v>
      </c>
      <c r="AN9" s="244">
        <v>8.4</v>
      </c>
      <c r="AO9" s="244">
        <v>7.4</v>
      </c>
      <c r="AP9" s="244">
        <v>8.1999999999999993</v>
      </c>
      <c r="AQ9" s="244">
        <v>8.3000000000000007</v>
      </c>
      <c r="AR9" s="244">
        <v>7.7</v>
      </c>
      <c r="AS9" s="244">
        <v>7.5</v>
      </c>
      <c r="AT9" s="244">
        <v>8.1999999999999993</v>
      </c>
      <c r="AU9" s="244">
        <v>7.8</v>
      </c>
      <c r="AV9" s="244">
        <v>8</v>
      </c>
      <c r="AW9" s="244">
        <v>7.9</v>
      </c>
      <c r="AX9" s="244">
        <v>8</v>
      </c>
      <c r="AY9" s="244">
        <v>7.8</v>
      </c>
      <c r="AZ9" s="244">
        <v>7.4</v>
      </c>
      <c r="BA9" s="244">
        <v>7.5</v>
      </c>
      <c r="BB9" s="244">
        <v>7.6</v>
      </c>
      <c r="BC9" s="244">
        <v>7.4</v>
      </c>
      <c r="BD9" s="244">
        <v>7.2</v>
      </c>
      <c r="BE9" s="244">
        <v>7.4</v>
      </c>
      <c r="BF9" s="244">
        <v>7.6</v>
      </c>
      <c r="BG9" s="244">
        <v>7.4</v>
      </c>
      <c r="BH9" s="244">
        <v>7.5</v>
      </c>
      <c r="BI9" s="244">
        <v>7.7</v>
      </c>
      <c r="BJ9" s="244">
        <v>7.9</v>
      </c>
      <c r="BK9" s="244">
        <v>7.7</v>
      </c>
      <c r="BL9" s="244">
        <v>7.6</v>
      </c>
      <c r="BM9" s="244">
        <v>7.7</v>
      </c>
      <c r="BN9" s="244">
        <v>7.8</v>
      </c>
      <c r="BO9" s="244">
        <v>7.5</v>
      </c>
      <c r="BP9" s="244">
        <v>7.4</v>
      </c>
      <c r="BQ9" s="29">
        <v>7.6</v>
      </c>
      <c r="BR9" s="29">
        <v>7.7</v>
      </c>
    </row>
    <row r="10" spans="1:70" x14ac:dyDescent="0.2">
      <c r="A10" s="37">
        <v>5</v>
      </c>
      <c r="B10" s="37" t="s">
        <v>139</v>
      </c>
      <c r="C10" s="29" t="s">
        <v>36</v>
      </c>
      <c r="D10" s="244">
        <v>86.9</v>
      </c>
      <c r="E10" s="244">
        <v>92.8</v>
      </c>
      <c r="F10" s="244">
        <v>99.1</v>
      </c>
      <c r="G10" s="244">
        <v>84.8</v>
      </c>
      <c r="H10" s="244">
        <v>80.8</v>
      </c>
      <c r="I10" s="244">
        <v>84.8</v>
      </c>
      <c r="J10" s="244">
        <v>88.8</v>
      </c>
      <c r="K10" s="244">
        <v>78.5</v>
      </c>
      <c r="L10" s="244">
        <v>77.3</v>
      </c>
      <c r="M10" s="244">
        <v>82</v>
      </c>
      <c r="N10" s="244">
        <v>88</v>
      </c>
      <c r="O10" s="244">
        <v>76.7</v>
      </c>
      <c r="P10" s="244">
        <v>75.8</v>
      </c>
      <c r="Q10" s="244">
        <v>80.7</v>
      </c>
      <c r="R10" s="244">
        <v>85.8</v>
      </c>
      <c r="S10" s="244">
        <v>75.3</v>
      </c>
      <c r="T10" s="244">
        <v>74.2</v>
      </c>
      <c r="U10" s="244">
        <v>77.3</v>
      </c>
      <c r="V10" s="244">
        <v>81.5</v>
      </c>
      <c r="W10" s="244">
        <v>71.599999999999994</v>
      </c>
      <c r="X10" s="244">
        <v>70</v>
      </c>
      <c r="Y10" s="244">
        <v>73.099999999999994</v>
      </c>
      <c r="Z10" s="244">
        <v>76.7</v>
      </c>
      <c r="AA10" s="244">
        <v>69.099999999999994</v>
      </c>
      <c r="AB10" s="244">
        <v>69.400000000000006</v>
      </c>
      <c r="AC10" s="244">
        <v>70.099999999999994</v>
      </c>
      <c r="AD10" s="244">
        <v>75.099999999999994</v>
      </c>
      <c r="AE10" s="244">
        <v>69</v>
      </c>
      <c r="AF10" s="244">
        <v>70.099999999999994</v>
      </c>
      <c r="AG10" s="244">
        <v>70.5</v>
      </c>
      <c r="AH10" s="244">
        <v>72.900000000000006</v>
      </c>
      <c r="AI10" s="244">
        <v>70.8</v>
      </c>
      <c r="AJ10" s="244">
        <v>68.8</v>
      </c>
      <c r="AK10" s="244">
        <v>69.8</v>
      </c>
      <c r="AL10" s="244">
        <v>71.400000000000006</v>
      </c>
      <c r="AM10" s="244">
        <v>68.3</v>
      </c>
      <c r="AN10" s="244">
        <v>69.8</v>
      </c>
      <c r="AO10" s="244">
        <v>70.3</v>
      </c>
      <c r="AP10" s="244">
        <v>73</v>
      </c>
      <c r="AQ10" s="244">
        <v>68.900000000000006</v>
      </c>
      <c r="AR10" s="244">
        <v>70.599999999999994</v>
      </c>
      <c r="AS10" s="244">
        <v>70.900000000000006</v>
      </c>
      <c r="AT10" s="244">
        <v>71.900000000000006</v>
      </c>
      <c r="AU10" s="244">
        <v>67.5</v>
      </c>
      <c r="AV10" s="244">
        <v>68.5</v>
      </c>
      <c r="AW10" s="244">
        <v>68.3</v>
      </c>
      <c r="AX10" s="244">
        <v>70.7</v>
      </c>
      <c r="AY10" s="244">
        <v>65.7</v>
      </c>
      <c r="AZ10" s="244">
        <v>67.099999999999994</v>
      </c>
      <c r="BA10" s="244">
        <v>67.599999999999994</v>
      </c>
      <c r="BB10" s="244">
        <v>69.400000000000006</v>
      </c>
      <c r="BC10" s="244">
        <v>66.8</v>
      </c>
      <c r="BD10" s="244">
        <v>67.099999999999994</v>
      </c>
      <c r="BE10" s="244">
        <v>68.3</v>
      </c>
      <c r="BF10" s="244">
        <v>70.5</v>
      </c>
      <c r="BG10" s="244">
        <v>68.099999999999994</v>
      </c>
      <c r="BH10" s="244">
        <v>68.400000000000006</v>
      </c>
      <c r="BI10" s="244">
        <v>70.3</v>
      </c>
      <c r="BJ10" s="244">
        <v>72.7</v>
      </c>
      <c r="BK10" s="244">
        <v>69.7</v>
      </c>
      <c r="BL10" s="244">
        <v>68.5</v>
      </c>
      <c r="BM10" s="244">
        <v>68.3</v>
      </c>
      <c r="BN10" s="244">
        <v>69.5</v>
      </c>
      <c r="BO10" s="244">
        <v>65.8</v>
      </c>
      <c r="BP10" s="244">
        <v>63.9</v>
      </c>
      <c r="BQ10" s="29">
        <v>64.3</v>
      </c>
      <c r="BR10" s="29">
        <v>65.900000000000006</v>
      </c>
    </row>
    <row r="11" spans="1:70" x14ac:dyDescent="0.2">
      <c r="A11" s="37">
        <v>6</v>
      </c>
      <c r="B11" s="37" t="s">
        <v>140</v>
      </c>
      <c r="C11" s="29" t="s">
        <v>37</v>
      </c>
      <c r="D11" s="244">
        <v>39.799999999999997</v>
      </c>
      <c r="E11" s="244">
        <v>38.4</v>
      </c>
      <c r="F11" s="244">
        <v>37.6</v>
      </c>
      <c r="G11" s="244">
        <v>37</v>
      </c>
      <c r="H11" s="244">
        <v>36.1</v>
      </c>
      <c r="I11" s="244">
        <v>36.1</v>
      </c>
      <c r="J11" s="244">
        <v>35.200000000000003</v>
      </c>
      <c r="K11" s="244">
        <v>35</v>
      </c>
      <c r="L11" s="244">
        <v>35.200000000000003</v>
      </c>
      <c r="M11" s="244">
        <v>34.4</v>
      </c>
      <c r="N11" s="244">
        <v>34.5</v>
      </c>
      <c r="O11" s="244">
        <v>33.5</v>
      </c>
      <c r="P11" s="244">
        <v>34.9</v>
      </c>
      <c r="Q11" s="244">
        <v>33.6</v>
      </c>
      <c r="R11" s="244">
        <v>33.299999999999997</v>
      </c>
      <c r="S11" s="244">
        <v>32.5</v>
      </c>
      <c r="T11" s="244">
        <v>33.700000000000003</v>
      </c>
      <c r="U11" s="244">
        <v>32</v>
      </c>
      <c r="V11" s="244">
        <v>32.4</v>
      </c>
      <c r="W11" s="244">
        <v>31.3</v>
      </c>
      <c r="X11" s="244">
        <v>34.4</v>
      </c>
      <c r="Y11" s="244">
        <v>31.8</v>
      </c>
      <c r="Z11" s="244">
        <v>32.4</v>
      </c>
      <c r="AA11" s="244">
        <v>31.1</v>
      </c>
      <c r="AB11" s="244">
        <v>32.5</v>
      </c>
      <c r="AC11" s="244">
        <v>31.8</v>
      </c>
      <c r="AD11" s="244">
        <v>32.1</v>
      </c>
      <c r="AE11" s="244">
        <v>30.8</v>
      </c>
      <c r="AF11" s="244">
        <v>33.4</v>
      </c>
      <c r="AG11" s="244">
        <v>32.200000000000003</v>
      </c>
      <c r="AH11" s="244">
        <v>31.6</v>
      </c>
      <c r="AI11" s="244">
        <v>31.1</v>
      </c>
      <c r="AJ11" s="244">
        <v>32</v>
      </c>
      <c r="AK11" s="244">
        <v>32</v>
      </c>
      <c r="AL11" s="244">
        <v>31.6</v>
      </c>
      <c r="AM11" s="244">
        <v>31.6</v>
      </c>
      <c r="AN11" s="244">
        <v>34.6</v>
      </c>
      <c r="AO11" s="244">
        <v>32.6</v>
      </c>
      <c r="AP11" s="244">
        <v>33.4</v>
      </c>
      <c r="AQ11" s="244">
        <v>31.6</v>
      </c>
      <c r="AR11" s="244">
        <v>33.200000000000003</v>
      </c>
      <c r="AS11" s="244">
        <v>34.200000000000003</v>
      </c>
      <c r="AT11" s="244">
        <v>34.700000000000003</v>
      </c>
      <c r="AU11" s="244">
        <v>32.700000000000003</v>
      </c>
      <c r="AV11" s="244">
        <v>34</v>
      </c>
      <c r="AW11" s="244">
        <v>34.1</v>
      </c>
      <c r="AX11" s="244">
        <v>35.299999999999997</v>
      </c>
      <c r="AY11" s="244">
        <v>33.9</v>
      </c>
      <c r="AZ11" s="244">
        <v>34.5</v>
      </c>
      <c r="BA11" s="244">
        <v>35.200000000000003</v>
      </c>
      <c r="BB11" s="244">
        <v>36.299999999999997</v>
      </c>
      <c r="BC11" s="244">
        <v>35.1</v>
      </c>
      <c r="BD11" s="244">
        <v>35.4</v>
      </c>
      <c r="BE11" s="244">
        <v>36.1</v>
      </c>
      <c r="BF11" s="244">
        <v>37.299999999999997</v>
      </c>
      <c r="BG11" s="244">
        <v>36</v>
      </c>
      <c r="BH11" s="244">
        <v>36</v>
      </c>
      <c r="BI11" s="244">
        <v>36.5</v>
      </c>
      <c r="BJ11" s="244">
        <v>37.6</v>
      </c>
      <c r="BK11" s="244">
        <v>36.299999999999997</v>
      </c>
      <c r="BL11" s="244">
        <v>36.200000000000003</v>
      </c>
      <c r="BM11" s="244">
        <v>36.700000000000003</v>
      </c>
      <c r="BN11" s="244">
        <v>37.700000000000003</v>
      </c>
      <c r="BO11" s="244">
        <v>36.6</v>
      </c>
      <c r="BP11" s="244">
        <v>36.700000000000003</v>
      </c>
      <c r="BQ11" s="29">
        <v>37.4</v>
      </c>
      <c r="BR11" s="29">
        <v>38.5</v>
      </c>
    </row>
    <row r="12" spans="1:70" x14ac:dyDescent="0.2">
      <c r="A12" s="37">
        <v>7</v>
      </c>
      <c r="B12" s="37" t="s">
        <v>141</v>
      </c>
      <c r="C12" s="29" t="s">
        <v>38</v>
      </c>
      <c r="D12" s="244">
        <v>38</v>
      </c>
      <c r="E12" s="244">
        <v>41.6</v>
      </c>
      <c r="F12" s="244">
        <v>44.3</v>
      </c>
      <c r="G12" s="244">
        <v>39.799999999999997</v>
      </c>
      <c r="H12" s="244">
        <v>35.1</v>
      </c>
      <c r="I12" s="244">
        <v>37.4</v>
      </c>
      <c r="J12" s="244">
        <v>38.200000000000003</v>
      </c>
      <c r="K12" s="244">
        <v>37.700000000000003</v>
      </c>
      <c r="L12" s="244">
        <v>34.299999999999997</v>
      </c>
      <c r="M12" s="244">
        <v>38.200000000000003</v>
      </c>
      <c r="N12" s="244">
        <v>40.200000000000003</v>
      </c>
      <c r="O12" s="244">
        <v>40</v>
      </c>
      <c r="P12" s="244">
        <v>36.200000000000003</v>
      </c>
      <c r="Q12" s="244">
        <v>40.700000000000003</v>
      </c>
      <c r="R12" s="244">
        <v>41</v>
      </c>
      <c r="S12" s="244">
        <v>40</v>
      </c>
      <c r="T12" s="244">
        <v>36.5</v>
      </c>
      <c r="U12" s="244">
        <v>40.4</v>
      </c>
      <c r="V12" s="244">
        <v>40.299999999999997</v>
      </c>
      <c r="W12" s="244">
        <v>39.1</v>
      </c>
      <c r="X12" s="244">
        <v>36.4</v>
      </c>
      <c r="Y12" s="244">
        <v>38.799999999999997</v>
      </c>
      <c r="Z12" s="244">
        <v>39.1</v>
      </c>
      <c r="AA12" s="244">
        <v>38.5</v>
      </c>
      <c r="AB12" s="244">
        <v>35.1</v>
      </c>
      <c r="AC12" s="244">
        <v>36.9</v>
      </c>
      <c r="AD12" s="244">
        <v>38.799999999999997</v>
      </c>
      <c r="AE12" s="244">
        <v>37.299999999999997</v>
      </c>
      <c r="AF12" s="244">
        <v>36</v>
      </c>
      <c r="AG12" s="244">
        <v>36.5</v>
      </c>
      <c r="AH12" s="244">
        <v>38</v>
      </c>
      <c r="AI12" s="244">
        <v>37</v>
      </c>
      <c r="AJ12" s="244">
        <v>36.299999999999997</v>
      </c>
      <c r="AK12" s="244">
        <v>36.9</v>
      </c>
      <c r="AL12" s="244">
        <v>37.700000000000003</v>
      </c>
      <c r="AM12" s="244">
        <v>36.700000000000003</v>
      </c>
      <c r="AN12" s="244">
        <v>37</v>
      </c>
      <c r="AO12" s="244">
        <v>38.200000000000003</v>
      </c>
      <c r="AP12" s="244">
        <v>39.1</v>
      </c>
      <c r="AQ12" s="244">
        <v>38.200000000000003</v>
      </c>
      <c r="AR12" s="244">
        <v>39.6</v>
      </c>
      <c r="AS12" s="244">
        <v>40.700000000000003</v>
      </c>
      <c r="AT12" s="244">
        <v>40.5</v>
      </c>
      <c r="AU12" s="244">
        <v>39.200000000000003</v>
      </c>
      <c r="AV12" s="244">
        <v>39.1</v>
      </c>
      <c r="AW12" s="244">
        <v>38.9</v>
      </c>
      <c r="AX12" s="244">
        <v>39.200000000000003</v>
      </c>
      <c r="AY12" s="244">
        <v>38</v>
      </c>
      <c r="AZ12" s="244">
        <v>38.1</v>
      </c>
      <c r="BA12" s="244">
        <v>38.1</v>
      </c>
      <c r="BB12" s="244">
        <v>38.5</v>
      </c>
      <c r="BC12" s="244">
        <v>37.700000000000003</v>
      </c>
      <c r="BD12" s="244">
        <v>37.6</v>
      </c>
      <c r="BE12" s="244">
        <v>38.200000000000003</v>
      </c>
      <c r="BF12" s="244">
        <v>39.200000000000003</v>
      </c>
      <c r="BG12" s="244">
        <v>38.4</v>
      </c>
      <c r="BH12" s="244">
        <v>38.299999999999997</v>
      </c>
      <c r="BI12" s="244">
        <v>38.9</v>
      </c>
      <c r="BJ12" s="244">
        <v>39.799999999999997</v>
      </c>
      <c r="BK12" s="244">
        <v>38.6</v>
      </c>
      <c r="BL12" s="244">
        <v>38.1</v>
      </c>
      <c r="BM12" s="244">
        <v>38.1</v>
      </c>
      <c r="BN12" s="244">
        <v>38.299999999999997</v>
      </c>
      <c r="BO12" s="244">
        <v>36.9</v>
      </c>
      <c r="BP12" s="244">
        <v>35.9</v>
      </c>
      <c r="BQ12" s="29">
        <v>36</v>
      </c>
      <c r="BR12" s="29">
        <v>36.5</v>
      </c>
    </row>
    <row r="13" spans="1:70" x14ac:dyDescent="0.2">
      <c r="A13" s="37">
        <v>8</v>
      </c>
      <c r="B13" s="37" t="s">
        <v>142</v>
      </c>
      <c r="C13" s="29" t="s">
        <v>39</v>
      </c>
      <c r="D13" s="244">
        <v>115</v>
      </c>
      <c r="E13" s="244">
        <v>122.6</v>
      </c>
      <c r="F13" s="244">
        <v>118.9</v>
      </c>
      <c r="G13" s="244">
        <v>115.3</v>
      </c>
      <c r="H13" s="244">
        <v>110.2</v>
      </c>
      <c r="I13" s="244">
        <v>106.8</v>
      </c>
      <c r="J13" s="244">
        <v>100.3</v>
      </c>
      <c r="K13" s="244">
        <v>100.8</v>
      </c>
      <c r="L13" s="244">
        <v>99</v>
      </c>
      <c r="M13" s="244">
        <v>103.8</v>
      </c>
      <c r="N13" s="244">
        <v>104.5</v>
      </c>
      <c r="O13" s="244">
        <v>105.1</v>
      </c>
      <c r="P13" s="244">
        <v>104.2</v>
      </c>
      <c r="Q13" s="244">
        <v>107.4</v>
      </c>
      <c r="R13" s="244">
        <v>107.7</v>
      </c>
      <c r="S13" s="244">
        <v>104.6</v>
      </c>
      <c r="T13" s="244">
        <v>105.9</v>
      </c>
      <c r="U13" s="244">
        <v>106.7</v>
      </c>
      <c r="V13" s="244">
        <v>106</v>
      </c>
      <c r="W13" s="244">
        <v>103.5</v>
      </c>
      <c r="X13" s="244">
        <v>102.7</v>
      </c>
      <c r="Y13" s="244">
        <v>101.8</v>
      </c>
      <c r="Z13" s="244">
        <v>103.5</v>
      </c>
      <c r="AA13" s="244">
        <v>101.5</v>
      </c>
      <c r="AB13" s="244">
        <v>101</v>
      </c>
      <c r="AC13" s="244">
        <v>100.8</v>
      </c>
      <c r="AD13" s="244">
        <v>103.4</v>
      </c>
      <c r="AE13" s="244">
        <v>102</v>
      </c>
      <c r="AF13" s="244">
        <v>100.1</v>
      </c>
      <c r="AG13" s="244">
        <v>100.2</v>
      </c>
      <c r="AH13" s="244">
        <v>100.9</v>
      </c>
      <c r="AI13" s="244">
        <v>98.2</v>
      </c>
      <c r="AJ13" s="244">
        <v>98</v>
      </c>
      <c r="AK13" s="244">
        <v>99.7</v>
      </c>
      <c r="AL13" s="244">
        <v>96.7</v>
      </c>
      <c r="AM13" s="244">
        <v>93.6</v>
      </c>
      <c r="AN13" s="244">
        <v>97.2</v>
      </c>
      <c r="AO13" s="244">
        <v>99.6</v>
      </c>
      <c r="AP13" s="244">
        <v>100.8</v>
      </c>
      <c r="AQ13" s="244">
        <v>96.4</v>
      </c>
      <c r="AR13" s="244">
        <v>98.9</v>
      </c>
      <c r="AS13" s="244">
        <v>100.5</v>
      </c>
      <c r="AT13" s="244">
        <v>101.5</v>
      </c>
      <c r="AU13" s="244">
        <v>98.2</v>
      </c>
      <c r="AV13" s="244">
        <v>97.9</v>
      </c>
      <c r="AW13" s="244">
        <v>100.2</v>
      </c>
      <c r="AX13" s="244">
        <v>103.2</v>
      </c>
      <c r="AY13" s="244">
        <v>97.5</v>
      </c>
      <c r="AZ13" s="244">
        <v>96.6</v>
      </c>
      <c r="BA13" s="244">
        <v>96.4</v>
      </c>
      <c r="BB13" s="244">
        <v>96.2</v>
      </c>
      <c r="BC13" s="244">
        <v>94</v>
      </c>
      <c r="BD13" s="244">
        <v>93.8</v>
      </c>
      <c r="BE13" s="244">
        <v>95.5</v>
      </c>
      <c r="BF13" s="244">
        <v>98.2</v>
      </c>
      <c r="BG13" s="244">
        <v>96.1</v>
      </c>
      <c r="BH13" s="244">
        <v>96.2</v>
      </c>
      <c r="BI13" s="244">
        <v>98.2</v>
      </c>
      <c r="BJ13" s="244">
        <v>100.5</v>
      </c>
      <c r="BK13" s="244">
        <v>97.6</v>
      </c>
      <c r="BL13" s="244">
        <v>96.9</v>
      </c>
      <c r="BM13" s="244">
        <v>98.3</v>
      </c>
      <c r="BN13" s="244">
        <v>100.5</v>
      </c>
      <c r="BO13" s="244">
        <v>97.3</v>
      </c>
      <c r="BP13" s="244">
        <v>96.3</v>
      </c>
      <c r="BQ13" s="29">
        <v>97.4</v>
      </c>
      <c r="BR13" s="29">
        <v>99.5</v>
      </c>
    </row>
    <row r="14" spans="1:70" x14ac:dyDescent="0.2">
      <c r="A14" s="37">
        <v>9</v>
      </c>
      <c r="B14" s="37" t="s">
        <v>143</v>
      </c>
      <c r="C14" s="29" t="s">
        <v>4</v>
      </c>
      <c r="D14" s="244">
        <v>24.4</v>
      </c>
      <c r="E14" s="244">
        <v>24.8</v>
      </c>
      <c r="F14" s="244">
        <v>26.4</v>
      </c>
      <c r="G14" s="244">
        <v>24.8</v>
      </c>
      <c r="H14" s="244">
        <v>26.2</v>
      </c>
      <c r="I14" s="244">
        <v>26</v>
      </c>
      <c r="J14" s="244">
        <v>27</v>
      </c>
      <c r="K14" s="244">
        <v>25.7</v>
      </c>
      <c r="L14" s="244">
        <v>24.7</v>
      </c>
      <c r="M14" s="244">
        <v>24.5</v>
      </c>
      <c r="N14" s="244">
        <v>25.9</v>
      </c>
      <c r="O14" s="244">
        <v>24.8</v>
      </c>
      <c r="P14" s="244">
        <v>24.2</v>
      </c>
      <c r="Q14" s="244">
        <v>24</v>
      </c>
      <c r="R14" s="244">
        <v>25</v>
      </c>
      <c r="S14" s="244">
        <v>24</v>
      </c>
      <c r="T14" s="244">
        <v>24</v>
      </c>
      <c r="U14" s="244">
        <v>25.1</v>
      </c>
      <c r="V14" s="244">
        <v>26.8</v>
      </c>
      <c r="W14" s="244">
        <v>24.1</v>
      </c>
      <c r="X14" s="244">
        <v>25.6</v>
      </c>
      <c r="Y14" s="244">
        <v>26.4</v>
      </c>
      <c r="Z14" s="244">
        <v>26.9</v>
      </c>
      <c r="AA14" s="244">
        <v>25</v>
      </c>
      <c r="AB14" s="244">
        <v>23.5</v>
      </c>
      <c r="AC14" s="244">
        <v>25.4</v>
      </c>
      <c r="AD14" s="244">
        <v>26.4</v>
      </c>
      <c r="AE14" s="244">
        <v>24.7</v>
      </c>
      <c r="AF14" s="244">
        <v>17.8</v>
      </c>
      <c r="AG14" s="244">
        <v>19.8</v>
      </c>
      <c r="AH14" s="244">
        <v>19.3</v>
      </c>
      <c r="AI14" s="244">
        <v>17.7</v>
      </c>
      <c r="AJ14" s="244">
        <v>16.7</v>
      </c>
      <c r="AK14" s="244">
        <v>17.8</v>
      </c>
      <c r="AL14" s="244">
        <v>17.899999999999999</v>
      </c>
      <c r="AM14" s="244">
        <v>16.5</v>
      </c>
      <c r="AN14" s="244">
        <v>15.8</v>
      </c>
      <c r="AO14" s="244">
        <v>16.899999999999999</v>
      </c>
      <c r="AP14" s="244">
        <v>16.899999999999999</v>
      </c>
      <c r="AQ14" s="244">
        <v>16</v>
      </c>
      <c r="AR14" s="244">
        <v>18.7</v>
      </c>
      <c r="AS14" s="244">
        <v>18.5</v>
      </c>
      <c r="AT14" s="244">
        <v>18.2</v>
      </c>
      <c r="AU14" s="244">
        <v>17.8</v>
      </c>
      <c r="AV14" s="244">
        <v>19.5</v>
      </c>
      <c r="AW14" s="244">
        <v>20.100000000000001</v>
      </c>
      <c r="AX14" s="244">
        <v>20.2</v>
      </c>
      <c r="AY14" s="244">
        <v>19.8</v>
      </c>
      <c r="AZ14" s="244">
        <v>19.5</v>
      </c>
      <c r="BA14" s="244">
        <v>19.5</v>
      </c>
      <c r="BB14" s="244">
        <v>19.7</v>
      </c>
      <c r="BC14" s="244">
        <v>19.399999999999999</v>
      </c>
      <c r="BD14" s="244">
        <v>19.600000000000001</v>
      </c>
      <c r="BE14" s="244">
        <v>19.600000000000001</v>
      </c>
      <c r="BF14" s="244">
        <v>20.2</v>
      </c>
      <c r="BG14" s="244">
        <v>19.8</v>
      </c>
      <c r="BH14" s="244">
        <v>20</v>
      </c>
      <c r="BI14" s="244">
        <v>20.100000000000001</v>
      </c>
      <c r="BJ14" s="244">
        <v>20.7</v>
      </c>
      <c r="BK14" s="244">
        <v>20.3</v>
      </c>
      <c r="BL14" s="244">
        <v>20.7</v>
      </c>
      <c r="BM14" s="244">
        <v>21.1</v>
      </c>
      <c r="BN14" s="244">
        <v>21.9</v>
      </c>
      <c r="BO14" s="244">
        <v>21.5</v>
      </c>
      <c r="BP14" s="244">
        <v>21.6</v>
      </c>
      <c r="BQ14" s="29">
        <v>22</v>
      </c>
      <c r="BR14" s="29">
        <v>22.6</v>
      </c>
    </row>
    <row r="15" spans="1:70" x14ac:dyDescent="0.2">
      <c r="A15" s="37">
        <v>10</v>
      </c>
      <c r="B15" s="37" t="s">
        <v>144</v>
      </c>
      <c r="C15" s="29" t="s">
        <v>5</v>
      </c>
      <c r="D15" s="244">
        <v>28.7</v>
      </c>
      <c r="E15" s="244">
        <v>27.1</v>
      </c>
      <c r="F15" s="244">
        <v>28.3</v>
      </c>
      <c r="G15" s="244">
        <v>26.3</v>
      </c>
      <c r="H15" s="244">
        <v>26.1</v>
      </c>
      <c r="I15" s="244">
        <v>24.9</v>
      </c>
      <c r="J15" s="244">
        <v>25.9</v>
      </c>
      <c r="K15" s="244">
        <v>25</v>
      </c>
      <c r="L15" s="244">
        <v>26.1</v>
      </c>
      <c r="M15" s="244">
        <v>24.5</v>
      </c>
      <c r="N15" s="244">
        <v>24.8</v>
      </c>
      <c r="O15" s="244">
        <v>24.2</v>
      </c>
      <c r="P15" s="244">
        <v>25.6</v>
      </c>
      <c r="Q15" s="244">
        <v>24.7</v>
      </c>
      <c r="R15" s="244">
        <v>25.3</v>
      </c>
      <c r="S15" s="244">
        <v>24</v>
      </c>
      <c r="T15" s="244">
        <v>24.6</v>
      </c>
      <c r="U15" s="244">
        <v>24.1</v>
      </c>
      <c r="V15" s="244">
        <v>25.2</v>
      </c>
      <c r="W15" s="244">
        <v>24.5</v>
      </c>
      <c r="X15" s="244">
        <v>23.8</v>
      </c>
      <c r="Y15" s="244">
        <v>23.3</v>
      </c>
      <c r="Z15" s="244">
        <v>24.4</v>
      </c>
      <c r="AA15" s="244">
        <v>23.3</v>
      </c>
      <c r="AB15" s="244">
        <v>24.3</v>
      </c>
      <c r="AC15" s="244">
        <v>23.5</v>
      </c>
      <c r="AD15" s="244">
        <v>25.2</v>
      </c>
      <c r="AE15" s="244">
        <v>23</v>
      </c>
      <c r="AF15" s="244">
        <v>23.8</v>
      </c>
      <c r="AG15" s="244">
        <v>22.1</v>
      </c>
      <c r="AH15" s="244">
        <v>23.8</v>
      </c>
      <c r="AI15" s="244">
        <v>21.9</v>
      </c>
      <c r="AJ15" s="244">
        <v>21.5</v>
      </c>
      <c r="AK15" s="244">
        <v>21.1</v>
      </c>
      <c r="AL15" s="244">
        <v>22.2</v>
      </c>
      <c r="AM15" s="244">
        <v>20.7</v>
      </c>
      <c r="AN15" s="244">
        <v>21.1</v>
      </c>
      <c r="AO15" s="244">
        <v>21</v>
      </c>
      <c r="AP15" s="244">
        <v>22.8</v>
      </c>
      <c r="AQ15" s="244">
        <v>20.6</v>
      </c>
      <c r="AR15" s="244">
        <v>22.1</v>
      </c>
      <c r="AS15" s="244">
        <v>21.2</v>
      </c>
      <c r="AT15" s="244">
        <v>22.2</v>
      </c>
      <c r="AU15" s="244">
        <v>21</v>
      </c>
      <c r="AV15" s="244">
        <v>21.6</v>
      </c>
      <c r="AW15" s="244">
        <v>21.9</v>
      </c>
      <c r="AX15" s="244">
        <v>22.4</v>
      </c>
      <c r="AY15" s="244">
        <v>21.4</v>
      </c>
      <c r="AZ15" s="244">
        <v>21.8</v>
      </c>
      <c r="BA15" s="244">
        <v>21.9</v>
      </c>
      <c r="BB15" s="244">
        <v>22.4</v>
      </c>
      <c r="BC15" s="244">
        <v>22</v>
      </c>
      <c r="BD15" s="244">
        <v>22.1</v>
      </c>
      <c r="BE15" s="244">
        <v>22.6</v>
      </c>
      <c r="BF15" s="244">
        <v>23.5</v>
      </c>
      <c r="BG15" s="244">
        <v>23.3</v>
      </c>
      <c r="BH15" s="244">
        <v>23.8</v>
      </c>
      <c r="BI15" s="244">
        <v>24.5</v>
      </c>
      <c r="BJ15" s="244">
        <v>25.7</v>
      </c>
      <c r="BK15" s="244">
        <v>25.6</v>
      </c>
      <c r="BL15" s="244">
        <v>26.3</v>
      </c>
      <c r="BM15" s="244">
        <v>26.9</v>
      </c>
      <c r="BN15" s="244">
        <v>28.2</v>
      </c>
      <c r="BO15" s="244">
        <v>28.1</v>
      </c>
      <c r="BP15" s="244">
        <v>30.5</v>
      </c>
      <c r="BQ15" s="29">
        <v>31.3</v>
      </c>
      <c r="BR15" s="29">
        <v>32.799999999999997</v>
      </c>
    </row>
    <row r="16" spans="1:70" x14ac:dyDescent="0.2">
      <c r="A16" s="37">
        <v>11</v>
      </c>
      <c r="B16" s="37" t="s">
        <v>145</v>
      </c>
      <c r="C16" s="29" t="s">
        <v>6</v>
      </c>
      <c r="D16" s="244">
        <v>86</v>
      </c>
      <c r="E16" s="244">
        <v>87.2</v>
      </c>
      <c r="F16" s="244">
        <v>93.9</v>
      </c>
      <c r="G16" s="244">
        <v>83.7</v>
      </c>
      <c r="H16" s="244">
        <v>80.5</v>
      </c>
      <c r="I16" s="244">
        <v>75.3</v>
      </c>
      <c r="J16" s="244">
        <v>76.3</v>
      </c>
      <c r="K16" s="244">
        <v>71.099999999999994</v>
      </c>
      <c r="L16" s="244">
        <v>72.3</v>
      </c>
      <c r="M16" s="244">
        <v>72</v>
      </c>
      <c r="N16" s="244">
        <v>78.3</v>
      </c>
      <c r="O16" s="244">
        <v>74.900000000000006</v>
      </c>
      <c r="P16" s="244">
        <v>76.2</v>
      </c>
      <c r="Q16" s="244">
        <v>74.2</v>
      </c>
      <c r="R16" s="244">
        <v>81.099999999999994</v>
      </c>
      <c r="S16" s="244">
        <v>74.099999999999994</v>
      </c>
      <c r="T16" s="244">
        <v>75.7</v>
      </c>
      <c r="U16" s="244">
        <v>72.7</v>
      </c>
      <c r="V16" s="244">
        <v>78</v>
      </c>
      <c r="W16" s="244">
        <v>72.8</v>
      </c>
      <c r="X16" s="244">
        <v>72.8</v>
      </c>
      <c r="Y16" s="244">
        <v>72.2</v>
      </c>
      <c r="Z16" s="244">
        <v>74.400000000000006</v>
      </c>
      <c r="AA16" s="244">
        <v>72.2</v>
      </c>
      <c r="AB16" s="244">
        <v>67.599999999999994</v>
      </c>
      <c r="AC16" s="244">
        <v>70.3</v>
      </c>
      <c r="AD16" s="244">
        <v>70.599999999999994</v>
      </c>
      <c r="AE16" s="244">
        <v>69.8</v>
      </c>
      <c r="AF16" s="244">
        <v>67.5</v>
      </c>
      <c r="AG16" s="244">
        <v>69.400000000000006</v>
      </c>
      <c r="AH16" s="244">
        <v>67.400000000000006</v>
      </c>
      <c r="AI16" s="244">
        <v>69.8</v>
      </c>
      <c r="AJ16" s="244">
        <v>67.3</v>
      </c>
      <c r="AK16" s="244">
        <v>67.400000000000006</v>
      </c>
      <c r="AL16" s="244">
        <v>66</v>
      </c>
      <c r="AM16" s="244">
        <v>67.7</v>
      </c>
      <c r="AN16" s="244">
        <v>67.099999999999994</v>
      </c>
      <c r="AO16" s="244">
        <v>69.2</v>
      </c>
      <c r="AP16" s="244">
        <v>69.099999999999994</v>
      </c>
      <c r="AQ16" s="244">
        <v>69.3</v>
      </c>
      <c r="AR16" s="244">
        <v>69.599999999999994</v>
      </c>
      <c r="AS16" s="244">
        <v>71.7</v>
      </c>
      <c r="AT16" s="244">
        <v>72.2</v>
      </c>
      <c r="AU16" s="244">
        <v>70.099999999999994</v>
      </c>
      <c r="AV16" s="244">
        <v>71.900000000000006</v>
      </c>
      <c r="AW16" s="244">
        <v>72.7</v>
      </c>
      <c r="AX16" s="244">
        <v>73.8</v>
      </c>
      <c r="AY16" s="244">
        <v>72.5</v>
      </c>
      <c r="AZ16" s="244">
        <v>73</v>
      </c>
      <c r="BA16" s="244">
        <v>72.7</v>
      </c>
      <c r="BB16" s="244">
        <v>73</v>
      </c>
      <c r="BC16" s="244">
        <v>71.400000000000006</v>
      </c>
      <c r="BD16" s="244">
        <v>71.3</v>
      </c>
      <c r="BE16" s="244">
        <v>72.400000000000006</v>
      </c>
      <c r="BF16" s="244">
        <v>74.3</v>
      </c>
      <c r="BG16" s="244">
        <v>73.3</v>
      </c>
      <c r="BH16" s="244">
        <v>74.900000000000006</v>
      </c>
      <c r="BI16" s="244">
        <v>76.2</v>
      </c>
      <c r="BJ16" s="244">
        <v>78.599999999999994</v>
      </c>
      <c r="BK16" s="244">
        <v>77.400000000000006</v>
      </c>
      <c r="BL16" s="244">
        <v>77.8</v>
      </c>
      <c r="BM16" s="244">
        <v>79</v>
      </c>
      <c r="BN16" s="244">
        <v>81.3</v>
      </c>
      <c r="BO16" s="244">
        <v>79.599999999999994</v>
      </c>
      <c r="BP16" s="244">
        <v>78.2</v>
      </c>
      <c r="BQ16" s="29">
        <v>78.3</v>
      </c>
      <c r="BR16" s="29">
        <v>79.7</v>
      </c>
    </row>
    <row r="17" spans="1:70" x14ac:dyDescent="0.2">
      <c r="A17" s="37">
        <v>12</v>
      </c>
      <c r="B17" s="37" t="s">
        <v>146</v>
      </c>
      <c r="C17" s="29" t="s">
        <v>7</v>
      </c>
      <c r="D17" s="244">
        <v>87.5</v>
      </c>
      <c r="E17" s="244">
        <v>74.3</v>
      </c>
      <c r="F17" s="244">
        <v>78.2</v>
      </c>
      <c r="G17" s="244">
        <v>78.900000000000006</v>
      </c>
      <c r="H17" s="244">
        <v>74.099999999999994</v>
      </c>
      <c r="I17" s="244">
        <v>58.8</v>
      </c>
      <c r="J17" s="244">
        <v>61.2</v>
      </c>
      <c r="K17" s="244">
        <v>61.6</v>
      </c>
      <c r="L17" s="244">
        <v>63.7</v>
      </c>
      <c r="M17" s="244">
        <v>57.6</v>
      </c>
      <c r="N17" s="244">
        <v>64</v>
      </c>
      <c r="O17" s="244">
        <v>67.8</v>
      </c>
      <c r="P17" s="244">
        <v>71.2</v>
      </c>
      <c r="Q17" s="244">
        <v>63.8</v>
      </c>
      <c r="R17" s="244">
        <v>69.8</v>
      </c>
      <c r="S17" s="244">
        <v>67.5</v>
      </c>
      <c r="T17" s="244">
        <v>66.2</v>
      </c>
      <c r="U17" s="244">
        <v>60.4</v>
      </c>
      <c r="V17" s="244">
        <v>67</v>
      </c>
      <c r="W17" s="244">
        <v>63.1</v>
      </c>
      <c r="X17" s="244">
        <v>66</v>
      </c>
      <c r="Y17" s="244">
        <v>60.7</v>
      </c>
      <c r="Z17" s="244">
        <v>67.900000000000006</v>
      </c>
      <c r="AA17" s="244">
        <v>63.8</v>
      </c>
      <c r="AB17" s="244">
        <v>67.2</v>
      </c>
      <c r="AC17" s="244">
        <v>63.7</v>
      </c>
      <c r="AD17" s="244">
        <v>68.5</v>
      </c>
      <c r="AE17" s="244">
        <v>65.400000000000006</v>
      </c>
      <c r="AF17" s="244">
        <v>66.2</v>
      </c>
      <c r="AG17" s="244">
        <v>64.3</v>
      </c>
      <c r="AH17" s="244">
        <v>69</v>
      </c>
      <c r="AI17" s="244">
        <v>66</v>
      </c>
      <c r="AJ17" s="244">
        <v>67.7</v>
      </c>
      <c r="AK17" s="244">
        <v>67.900000000000006</v>
      </c>
      <c r="AL17" s="244">
        <v>69.099999999999994</v>
      </c>
      <c r="AM17" s="244">
        <v>69.3</v>
      </c>
      <c r="AN17" s="244">
        <v>72.7</v>
      </c>
      <c r="AO17" s="244">
        <v>73</v>
      </c>
      <c r="AP17" s="244">
        <v>76</v>
      </c>
      <c r="AQ17" s="244">
        <v>76.3</v>
      </c>
      <c r="AR17" s="244">
        <v>78.5</v>
      </c>
      <c r="AS17" s="244">
        <v>81.5</v>
      </c>
      <c r="AT17" s="244">
        <v>81.400000000000006</v>
      </c>
      <c r="AU17" s="244">
        <v>79.400000000000006</v>
      </c>
      <c r="AV17" s="244">
        <v>78.7</v>
      </c>
      <c r="AW17" s="244">
        <v>78.2</v>
      </c>
      <c r="AX17" s="244">
        <v>78.2</v>
      </c>
      <c r="AY17" s="244">
        <v>74.900000000000006</v>
      </c>
      <c r="AZ17" s="244">
        <v>74.599999999999994</v>
      </c>
      <c r="BA17" s="244">
        <v>74.2</v>
      </c>
      <c r="BB17" s="244">
        <v>74.3</v>
      </c>
      <c r="BC17" s="244">
        <v>73.7</v>
      </c>
      <c r="BD17" s="244">
        <v>73.8</v>
      </c>
      <c r="BE17" s="244">
        <v>75</v>
      </c>
      <c r="BF17" s="244">
        <v>77.3</v>
      </c>
      <c r="BG17" s="244">
        <v>75.5</v>
      </c>
      <c r="BH17" s="244">
        <v>76</v>
      </c>
      <c r="BI17" s="244">
        <v>77.2</v>
      </c>
      <c r="BJ17" s="244">
        <v>79</v>
      </c>
      <c r="BK17" s="244">
        <v>77.400000000000006</v>
      </c>
      <c r="BL17" s="244">
        <v>78.099999999999994</v>
      </c>
      <c r="BM17" s="244">
        <v>79.5</v>
      </c>
      <c r="BN17" s="244">
        <v>81.5</v>
      </c>
      <c r="BO17" s="244">
        <v>79.599999999999994</v>
      </c>
      <c r="BP17" s="244">
        <v>80.400000000000006</v>
      </c>
      <c r="BQ17" s="29">
        <v>80.900000000000006</v>
      </c>
      <c r="BR17" s="29">
        <v>81.2</v>
      </c>
    </row>
    <row r="18" spans="1:70" x14ac:dyDescent="0.2">
      <c r="A18" s="37">
        <v>13</v>
      </c>
      <c r="B18" s="37" t="s">
        <v>147</v>
      </c>
      <c r="C18" s="29" t="s">
        <v>8</v>
      </c>
      <c r="D18" s="244">
        <v>15.6</v>
      </c>
      <c r="E18" s="244">
        <v>16.600000000000001</v>
      </c>
      <c r="F18" s="244">
        <v>14.6</v>
      </c>
      <c r="G18" s="244">
        <v>14</v>
      </c>
      <c r="H18" s="244">
        <v>16.2</v>
      </c>
      <c r="I18" s="244">
        <v>16.7</v>
      </c>
      <c r="J18" s="244">
        <v>15.1</v>
      </c>
      <c r="K18" s="244">
        <v>14.4</v>
      </c>
      <c r="L18" s="244">
        <v>15.3</v>
      </c>
      <c r="M18" s="244">
        <v>15.6</v>
      </c>
      <c r="N18" s="244">
        <v>14.4</v>
      </c>
      <c r="O18" s="244">
        <v>13.8</v>
      </c>
      <c r="P18" s="244">
        <v>14.5</v>
      </c>
      <c r="Q18" s="244">
        <v>15.6</v>
      </c>
      <c r="R18" s="244">
        <v>14.3</v>
      </c>
      <c r="S18" s="244">
        <v>14</v>
      </c>
      <c r="T18" s="244">
        <v>14.5</v>
      </c>
      <c r="U18" s="244">
        <v>15.5</v>
      </c>
      <c r="V18" s="244">
        <v>14.4</v>
      </c>
      <c r="W18" s="244">
        <v>14.4</v>
      </c>
      <c r="X18" s="244">
        <v>15.2</v>
      </c>
      <c r="Y18" s="244">
        <v>15.4</v>
      </c>
      <c r="Z18" s="244">
        <v>14.5</v>
      </c>
      <c r="AA18" s="244">
        <v>14.5</v>
      </c>
      <c r="AB18" s="244">
        <v>15.1</v>
      </c>
      <c r="AC18" s="244">
        <v>15.5</v>
      </c>
      <c r="AD18" s="244">
        <v>14.5</v>
      </c>
      <c r="AE18" s="244">
        <v>14.9</v>
      </c>
      <c r="AF18" s="244">
        <v>15.6</v>
      </c>
      <c r="AG18" s="244">
        <v>15.8</v>
      </c>
      <c r="AH18" s="244">
        <v>15.4</v>
      </c>
      <c r="AI18" s="244">
        <v>15.1</v>
      </c>
      <c r="AJ18" s="244">
        <v>15</v>
      </c>
      <c r="AK18" s="244">
        <v>15.3</v>
      </c>
      <c r="AL18" s="244">
        <v>14.8</v>
      </c>
      <c r="AM18" s="244">
        <v>14.1</v>
      </c>
      <c r="AN18" s="244">
        <v>15.6</v>
      </c>
      <c r="AO18" s="244">
        <v>15.6</v>
      </c>
      <c r="AP18" s="244">
        <v>15.5</v>
      </c>
      <c r="AQ18" s="244">
        <v>14.9</v>
      </c>
      <c r="AR18" s="244">
        <v>14.3</v>
      </c>
      <c r="AS18" s="244">
        <v>14.6</v>
      </c>
      <c r="AT18" s="244">
        <v>14.5</v>
      </c>
      <c r="AU18" s="244">
        <v>14.1</v>
      </c>
      <c r="AV18" s="244">
        <v>14.3</v>
      </c>
      <c r="AW18" s="244">
        <v>14.8</v>
      </c>
      <c r="AX18" s="244">
        <v>14.9</v>
      </c>
      <c r="AY18" s="244">
        <v>14.8</v>
      </c>
      <c r="AZ18" s="244">
        <v>15.3</v>
      </c>
      <c r="BA18" s="244">
        <v>15.4</v>
      </c>
      <c r="BB18" s="244">
        <v>15.3</v>
      </c>
      <c r="BC18" s="244">
        <v>15.2</v>
      </c>
      <c r="BD18" s="244">
        <v>15.2</v>
      </c>
      <c r="BE18" s="244">
        <v>15.3</v>
      </c>
      <c r="BF18" s="244">
        <v>15.6</v>
      </c>
      <c r="BG18" s="244">
        <v>15.5</v>
      </c>
      <c r="BH18" s="244">
        <v>15.6</v>
      </c>
      <c r="BI18" s="244">
        <v>15.8</v>
      </c>
      <c r="BJ18" s="244">
        <v>16.3</v>
      </c>
      <c r="BK18" s="244">
        <v>16.2</v>
      </c>
      <c r="BL18" s="244">
        <v>16.5</v>
      </c>
      <c r="BM18" s="244">
        <v>16.899999999999999</v>
      </c>
      <c r="BN18" s="244">
        <v>17.5</v>
      </c>
      <c r="BO18" s="244">
        <v>17.600000000000001</v>
      </c>
      <c r="BP18" s="244">
        <v>17.899999999999999</v>
      </c>
      <c r="BQ18" s="29">
        <v>18.3</v>
      </c>
      <c r="BR18" s="29">
        <v>18.899999999999999</v>
      </c>
    </row>
    <row r="19" spans="1:70" x14ac:dyDescent="0.2">
      <c r="A19" s="37">
        <v>14</v>
      </c>
      <c r="B19" s="37" t="s">
        <v>148</v>
      </c>
      <c r="C19" s="29" t="s">
        <v>40</v>
      </c>
      <c r="D19" s="244">
        <v>51.3</v>
      </c>
      <c r="E19" s="244">
        <v>53.7</v>
      </c>
      <c r="F19" s="244">
        <v>51.4</v>
      </c>
      <c r="G19" s="244">
        <v>51.4</v>
      </c>
      <c r="H19" s="244">
        <v>47.1</v>
      </c>
      <c r="I19" s="244">
        <v>48.2</v>
      </c>
      <c r="J19" s="244">
        <v>48.2</v>
      </c>
      <c r="K19" s="244">
        <v>50.8</v>
      </c>
      <c r="L19" s="244">
        <v>45.5</v>
      </c>
      <c r="M19" s="244">
        <v>46.2</v>
      </c>
      <c r="N19" s="244">
        <v>46.8</v>
      </c>
      <c r="O19" s="244">
        <v>49.2</v>
      </c>
      <c r="P19" s="244">
        <v>47.3</v>
      </c>
      <c r="Q19" s="244">
        <v>47.8</v>
      </c>
      <c r="R19" s="244">
        <v>48.7</v>
      </c>
      <c r="S19" s="244">
        <v>48.5</v>
      </c>
      <c r="T19" s="244">
        <v>47.6</v>
      </c>
      <c r="U19" s="244">
        <v>48.7</v>
      </c>
      <c r="V19" s="244">
        <v>47.5</v>
      </c>
      <c r="W19" s="244">
        <v>48.4</v>
      </c>
      <c r="X19" s="244">
        <v>46.1</v>
      </c>
      <c r="Y19" s="244">
        <v>44.6</v>
      </c>
      <c r="Z19" s="244">
        <v>44.2</v>
      </c>
      <c r="AA19" s="244">
        <v>45.8</v>
      </c>
      <c r="AB19" s="244">
        <v>46.6</v>
      </c>
      <c r="AC19" s="244">
        <v>44.7</v>
      </c>
      <c r="AD19" s="244">
        <v>44.2</v>
      </c>
      <c r="AE19" s="244">
        <v>43.8</v>
      </c>
      <c r="AF19" s="244">
        <v>45.3</v>
      </c>
      <c r="AG19" s="244">
        <v>43.9</v>
      </c>
      <c r="AH19" s="244">
        <v>43.1</v>
      </c>
      <c r="AI19" s="244">
        <v>44</v>
      </c>
      <c r="AJ19" s="244">
        <v>42.4</v>
      </c>
      <c r="AK19" s="244">
        <v>43.8</v>
      </c>
      <c r="AL19" s="244">
        <v>43.4</v>
      </c>
      <c r="AM19" s="244">
        <v>43.5</v>
      </c>
      <c r="AN19" s="244">
        <v>43</v>
      </c>
      <c r="AO19" s="244">
        <v>43.6</v>
      </c>
      <c r="AP19" s="244">
        <v>43.2</v>
      </c>
      <c r="AQ19" s="244">
        <v>42</v>
      </c>
      <c r="AR19" s="244">
        <v>42.7</v>
      </c>
      <c r="AS19" s="244">
        <v>44.1</v>
      </c>
      <c r="AT19" s="244">
        <v>43.7</v>
      </c>
      <c r="AU19" s="244">
        <v>42.2</v>
      </c>
      <c r="AV19" s="244">
        <v>42.3</v>
      </c>
      <c r="AW19" s="244">
        <v>42.7</v>
      </c>
      <c r="AX19" s="244">
        <v>44</v>
      </c>
      <c r="AY19" s="244">
        <v>42.7</v>
      </c>
      <c r="AZ19" s="244">
        <v>42.6</v>
      </c>
      <c r="BA19" s="244">
        <v>42.6</v>
      </c>
      <c r="BB19" s="244">
        <v>42.6</v>
      </c>
      <c r="BC19" s="244">
        <v>42.2</v>
      </c>
      <c r="BD19" s="244">
        <v>41.9</v>
      </c>
      <c r="BE19" s="244">
        <v>42.6</v>
      </c>
      <c r="BF19" s="244">
        <v>43.1</v>
      </c>
      <c r="BG19" s="244">
        <v>43</v>
      </c>
      <c r="BH19" s="244">
        <v>43.3</v>
      </c>
      <c r="BI19" s="244">
        <v>44</v>
      </c>
      <c r="BJ19" s="244">
        <v>44.6</v>
      </c>
      <c r="BK19" s="244">
        <v>44</v>
      </c>
      <c r="BL19" s="244">
        <v>44</v>
      </c>
      <c r="BM19" s="244">
        <v>44.1</v>
      </c>
      <c r="BN19" s="244">
        <v>44.8</v>
      </c>
      <c r="BO19" s="244">
        <v>43.9</v>
      </c>
      <c r="BP19" s="244">
        <v>43.5</v>
      </c>
      <c r="BQ19" s="29">
        <v>43.6</v>
      </c>
      <c r="BR19" s="29">
        <v>44.3</v>
      </c>
    </row>
    <row r="20" spans="1:70" x14ac:dyDescent="0.2">
      <c r="A20" s="37">
        <v>15</v>
      </c>
      <c r="B20" s="37" t="s">
        <v>149</v>
      </c>
      <c r="C20" s="29" t="s">
        <v>41</v>
      </c>
      <c r="D20" s="244">
        <v>49</v>
      </c>
      <c r="E20" s="244">
        <v>51.1</v>
      </c>
      <c r="F20" s="244">
        <v>49.1</v>
      </c>
      <c r="G20" s="244">
        <v>47.2</v>
      </c>
      <c r="H20" s="244">
        <v>50.2</v>
      </c>
      <c r="I20" s="244">
        <v>53.5</v>
      </c>
      <c r="J20" s="244">
        <v>50.1</v>
      </c>
      <c r="K20" s="244">
        <v>47.1</v>
      </c>
      <c r="L20" s="244">
        <v>50.4</v>
      </c>
      <c r="M20" s="244">
        <v>52.4</v>
      </c>
      <c r="N20" s="244">
        <v>49.5</v>
      </c>
      <c r="O20" s="244">
        <v>47.1</v>
      </c>
      <c r="P20" s="244">
        <v>51.8</v>
      </c>
      <c r="Q20" s="244">
        <v>52.8</v>
      </c>
      <c r="R20" s="244">
        <v>50.4</v>
      </c>
      <c r="S20" s="244">
        <v>47.7</v>
      </c>
      <c r="T20" s="244">
        <v>52.4</v>
      </c>
      <c r="U20" s="244">
        <v>52.7</v>
      </c>
      <c r="V20" s="244">
        <v>51.7</v>
      </c>
      <c r="W20" s="244">
        <v>48.8</v>
      </c>
      <c r="X20" s="244">
        <v>53.6</v>
      </c>
      <c r="Y20" s="244">
        <v>54.4</v>
      </c>
      <c r="Z20" s="244">
        <v>53.1</v>
      </c>
      <c r="AA20" s="244">
        <v>49.7</v>
      </c>
      <c r="AB20" s="244">
        <v>54.2</v>
      </c>
      <c r="AC20" s="244">
        <v>54.5</v>
      </c>
      <c r="AD20" s="244">
        <v>53.8</v>
      </c>
      <c r="AE20" s="244">
        <v>51.1</v>
      </c>
      <c r="AF20" s="244">
        <v>54.1</v>
      </c>
      <c r="AG20" s="244">
        <v>53.7</v>
      </c>
      <c r="AH20" s="244">
        <v>54.7</v>
      </c>
      <c r="AI20" s="244">
        <v>52.4</v>
      </c>
      <c r="AJ20" s="244">
        <v>53.4</v>
      </c>
      <c r="AK20" s="244">
        <v>54.2</v>
      </c>
      <c r="AL20" s="244">
        <v>54.2</v>
      </c>
      <c r="AM20" s="244">
        <v>53.8</v>
      </c>
      <c r="AN20" s="244">
        <v>55.4</v>
      </c>
      <c r="AO20" s="244">
        <v>54.4</v>
      </c>
      <c r="AP20" s="244">
        <v>55.6</v>
      </c>
      <c r="AQ20" s="244">
        <v>54.7</v>
      </c>
      <c r="AR20" s="244">
        <v>56.3</v>
      </c>
      <c r="AS20" s="244">
        <v>55.7</v>
      </c>
      <c r="AT20" s="244">
        <v>56.5</v>
      </c>
      <c r="AU20" s="244">
        <v>55.1</v>
      </c>
      <c r="AV20" s="244">
        <v>56.4</v>
      </c>
      <c r="AW20" s="244">
        <v>56.2</v>
      </c>
      <c r="AX20" s="244">
        <v>57.8</v>
      </c>
      <c r="AY20" s="244">
        <v>57.1</v>
      </c>
      <c r="AZ20" s="244">
        <v>57.7</v>
      </c>
      <c r="BA20" s="244">
        <v>58.3</v>
      </c>
      <c r="BB20" s="244">
        <v>60.2</v>
      </c>
      <c r="BC20" s="244">
        <v>58.6</v>
      </c>
      <c r="BD20" s="244">
        <v>58.5</v>
      </c>
      <c r="BE20" s="244">
        <v>59.4</v>
      </c>
      <c r="BF20" s="244">
        <v>61.4</v>
      </c>
      <c r="BG20" s="244">
        <v>59.8</v>
      </c>
      <c r="BH20" s="244">
        <v>59.4</v>
      </c>
      <c r="BI20" s="244">
        <v>59.8</v>
      </c>
      <c r="BJ20" s="244">
        <v>61.5</v>
      </c>
      <c r="BK20" s="244">
        <v>60.3</v>
      </c>
      <c r="BL20" s="244">
        <v>60.3</v>
      </c>
      <c r="BM20" s="244">
        <v>61.7</v>
      </c>
      <c r="BN20" s="244">
        <v>63.9</v>
      </c>
      <c r="BO20" s="244">
        <v>63</v>
      </c>
      <c r="BP20" s="244">
        <v>63.2</v>
      </c>
      <c r="BQ20" s="29">
        <v>63.8</v>
      </c>
      <c r="BR20" s="29">
        <v>65.5</v>
      </c>
    </row>
    <row r="21" spans="1:70" x14ac:dyDescent="0.2">
      <c r="A21" s="37">
        <v>16</v>
      </c>
      <c r="B21" s="37" t="s">
        <v>150</v>
      </c>
      <c r="C21" s="29" t="s">
        <v>9</v>
      </c>
      <c r="D21" s="244">
        <v>301.3</v>
      </c>
      <c r="E21" s="244">
        <v>296.10000000000002</v>
      </c>
      <c r="F21" s="244">
        <v>291.2</v>
      </c>
      <c r="G21" s="244">
        <v>283</v>
      </c>
      <c r="H21" s="244">
        <v>304</v>
      </c>
      <c r="I21" s="244">
        <v>297.39999999999998</v>
      </c>
      <c r="J21" s="244">
        <v>288.60000000000002</v>
      </c>
      <c r="K21" s="244">
        <v>282.39999999999998</v>
      </c>
      <c r="L21" s="244">
        <v>308.60000000000002</v>
      </c>
      <c r="M21" s="244">
        <v>299</v>
      </c>
      <c r="N21" s="244">
        <v>294.7</v>
      </c>
      <c r="O21" s="244">
        <v>289.39999999999998</v>
      </c>
      <c r="P21" s="244">
        <v>327.5</v>
      </c>
      <c r="Q21" s="244">
        <v>307.3</v>
      </c>
      <c r="R21" s="244">
        <v>305.5</v>
      </c>
      <c r="S21" s="244">
        <v>307.7</v>
      </c>
      <c r="T21" s="244">
        <v>327.3</v>
      </c>
      <c r="U21" s="244">
        <v>321.7</v>
      </c>
      <c r="V21" s="244">
        <v>315.8</v>
      </c>
      <c r="W21" s="244">
        <v>302.39999999999998</v>
      </c>
      <c r="X21" s="244">
        <v>310.8</v>
      </c>
      <c r="Y21" s="244">
        <v>323.8</v>
      </c>
      <c r="Z21" s="244">
        <v>322.3</v>
      </c>
      <c r="AA21" s="244">
        <v>318</v>
      </c>
      <c r="AB21" s="244">
        <v>317.60000000000002</v>
      </c>
      <c r="AC21" s="244">
        <v>329.2</v>
      </c>
      <c r="AD21" s="244">
        <v>326.5</v>
      </c>
      <c r="AE21" s="244">
        <v>325.10000000000002</v>
      </c>
      <c r="AF21" s="244">
        <v>326.7</v>
      </c>
      <c r="AG21" s="244">
        <v>333.9</v>
      </c>
      <c r="AH21" s="244">
        <v>332.8</v>
      </c>
      <c r="AI21" s="244">
        <v>337.8</v>
      </c>
      <c r="AJ21" s="244">
        <v>327.39999999999998</v>
      </c>
      <c r="AK21" s="244">
        <v>340.4</v>
      </c>
      <c r="AL21" s="244">
        <v>341.6</v>
      </c>
      <c r="AM21" s="244">
        <v>343.3</v>
      </c>
      <c r="AN21" s="244">
        <v>353.7</v>
      </c>
      <c r="AO21" s="244">
        <v>362.1</v>
      </c>
      <c r="AP21" s="244">
        <v>371</v>
      </c>
      <c r="AQ21" s="244">
        <v>364.8</v>
      </c>
      <c r="AR21" s="244">
        <v>363.6</v>
      </c>
      <c r="AS21" s="244">
        <v>378.3</v>
      </c>
      <c r="AT21" s="244">
        <v>380.5</v>
      </c>
      <c r="AU21" s="244">
        <v>378.7</v>
      </c>
      <c r="AV21" s="244">
        <v>366.9</v>
      </c>
      <c r="AW21" s="244">
        <v>378.3</v>
      </c>
      <c r="AX21" s="244">
        <v>380.2</v>
      </c>
      <c r="AY21" s="244">
        <v>378.3</v>
      </c>
      <c r="AZ21" s="244">
        <v>365.8</v>
      </c>
      <c r="BA21" s="244">
        <v>373.5</v>
      </c>
      <c r="BB21" s="244">
        <v>379</v>
      </c>
      <c r="BC21" s="244">
        <v>376.4</v>
      </c>
      <c r="BD21" s="244">
        <v>367.9</v>
      </c>
      <c r="BE21" s="244">
        <v>377.4</v>
      </c>
      <c r="BF21" s="244">
        <v>389.1</v>
      </c>
      <c r="BG21" s="244">
        <v>389.9</v>
      </c>
      <c r="BH21" s="244">
        <v>382.6</v>
      </c>
      <c r="BI21" s="244">
        <v>391.5</v>
      </c>
      <c r="BJ21" s="244">
        <v>402</v>
      </c>
      <c r="BK21" s="244">
        <v>402</v>
      </c>
      <c r="BL21" s="244">
        <v>392.5</v>
      </c>
      <c r="BM21" s="244">
        <v>395.7</v>
      </c>
      <c r="BN21" s="244">
        <v>400.8</v>
      </c>
      <c r="BO21" s="244">
        <v>393.3</v>
      </c>
      <c r="BP21" s="244">
        <v>376.4</v>
      </c>
      <c r="BQ21" s="29">
        <v>377.3</v>
      </c>
      <c r="BR21" s="29">
        <v>382.3</v>
      </c>
    </row>
    <row r="22" spans="1:70" x14ac:dyDescent="0.2">
      <c r="A22" s="37">
        <v>17</v>
      </c>
      <c r="B22" s="37" t="s">
        <v>151</v>
      </c>
      <c r="C22" s="29" t="s">
        <v>10</v>
      </c>
      <c r="D22" s="244">
        <v>559.9</v>
      </c>
      <c r="E22" s="244">
        <v>566.79999999999995</v>
      </c>
      <c r="F22" s="244">
        <v>567</v>
      </c>
      <c r="G22" s="244">
        <v>542.20000000000005</v>
      </c>
      <c r="H22" s="244">
        <v>572.9</v>
      </c>
      <c r="I22" s="244">
        <v>567.29999999999995</v>
      </c>
      <c r="J22" s="244">
        <v>565.29999999999995</v>
      </c>
      <c r="K22" s="244">
        <v>547.9</v>
      </c>
      <c r="L22" s="244">
        <v>569.5</v>
      </c>
      <c r="M22" s="244">
        <v>573.9</v>
      </c>
      <c r="N22" s="244">
        <v>575</v>
      </c>
      <c r="O22" s="244">
        <v>557.9</v>
      </c>
      <c r="P22" s="244">
        <v>579.29999999999995</v>
      </c>
      <c r="Q22" s="244">
        <v>586.5</v>
      </c>
      <c r="R22" s="244">
        <v>583</v>
      </c>
      <c r="S22" s="244">
        <v>563.6</v>
      </c>
      <c r="T22" s="244">
        <v>576.70000000000005</v>
      </c>
      <c r="U22" s="244">
        <v>585.9</v>
      </c>
      <c r="V22" s="244">
        <v>584.5</v>
      </c>
      <c r="W22" s="244">
        <v>564.29999999999995</v>
      </c>
      <c r="X22" s="244">
        <v>572.5</v>
      </c>
      <c r="Y22" s="244">
        <v>582.9</v>
      </c>
      <c r="Z22" s="244">
        <v>591.6</v>
      </c>
      <c r="AA22" s="244">
        <v>572.9</v>
      </c>
      <c r="AB22" s="244">
        <v>573.9</v>
      </c>
      <c r="AC22" s="244">
        <v>596.9</v>
      </c>
      <c r="AD22" s="244">
        <v>604</v>
      </c>
      <c r="AE22" s="244">
        <v>581.5</v>
      </c>
      <c r="AF22" s="244">
        <v>578.5</v>
      </c>
      <c r="AG22" s="244">
        <v>598.20000000000005</v>
      </c>
      <c r="AH22" s="244">
        <v>604.9</v>
      </c>
      <c r="AI22" s="244">
        <v>580.70000000000005</v>
      </c>
      <c r="AJ22" s="244">
        <v>594.79999999999995</v>
      </c>
      <c r="AK22" s="244">
        <v>596.70000000000005</v>
      </c>
      <c r="AL22" s="244">
        <v>597.20000000000005</v>
      </c>
      <c r="AM22" s="244">
        <v>581.70000000000005</v>
      </c>
      <c r="AN22" s="244">
        <v>605.5</v>
      </c>
      <c r="AO22" s="244">
        <v>604.70000000000005</v>
      </c>
      <c r="AP22" s="244">
        <v>614.9</v>
      </c>
      <c r="AQ22" s="244">
        <v>589.4</v>
      </c>
      <c r="AR22" s="244">
        <v>608.5</v>
      </c>
      <c r="AS22" s="244">
        <v>617</v>
      </c>
      <c r="AT22" s="244">
        <v>621.9</v>
      </c>
      <c r="AU22" s="244">
        <v>604.20000000000005</v>
      </c>
      <c r="AV22" s="244">
        <v>619.5</v>
      </c>
      <c r="AW22" s="244">
        <v>613.6</v>
      </c>
      <c r="AX22" s="244">
        <v>624.9</v>
      </c>
      <c r="AY22" s="244">
        <v>598.1</v>
      </c>
      <c r="AZ22" s="244">
        <v>598.20000000000005</v>
      </c>
      <c r="BA22" s="244">
        <v>595.70000000000005</v>
      </c>
      <c r="BB22" s="244">
        <v>616.9</v>
      </c>
      <c r="BC22" s="244">
        <v>594.79999999999995</v>
      </c>
      <c r="BD22" s="244">
        <v>588.4</v>
      </c>
      <c r="BE22" s="244">
        <v>601.6</v>
      </c>
      <c r="BF22" s="244">
        <v>636.4</v>
      </c>
      <c r="BG22" s="244">
        <v>609.70000000000005</v>
      </c>
      <c r="BH22" s="244">
        <v>606.9</v>
      </c>
      <c r="BI22" s="244">
        <v>620.20000000000005</v>
      </c>
      <c r="BJ22" s="244">
        <v>652.70000000000005</v>
      </c>
      <c r="BK22" s="244">
        <v>619.29999999999995</v>
      </c>
      <c r="BL22" s="244">
        <v>610.79999999999995</v>
      </c>
      <c r="BM22" s="244">
        <v>620.70000000000005</v>
      </c>
      <c r="BN22" s="244">
        <v>652.70000000000005</v>
      </c>
      <c r="BO22" s="244">
        <v>617.9</v>
      </c>
      <c r="BP22" s="244">
        <v>609.29999999999995</v>
      </c>
      <c r="BQ22" s="29">
        <v>618.1</v>
      </c>
      <c r="BR22" s="29">
        <v>648.20000000000005</v>
      </c>
    </row>
    <row r="23" spans="1:70" x14ac:dyDescent="0.2">
      <c r="A23" s="37">
        <v>18</v>
      </c>
      <c r="B23" s="37" t="s">
        <v>152</v>
      </c>
      <c r="C23" s="29" t="s">
        <v>42</v>
      </c>
      <c r="D23" s="244">
        <v>224.4</v>
      </c>
      <c r="E23" s="244">
        <v>240.9</v>
      </c>
      <c r="F23" s="244">
        <v>255.8</v>
      </c>
      <c r="G23" s="244">
        <v>238.7</v>
      </c>
      <c r="H23" s="244">
        <v>218.4</v>
      </c>
      <c r="I23" s="244">
        <v>232.3</v>
      </c>
      <c r="J23" s="244">
        <v>244.8</v>
      </c>
      <c r="K23" s="244">
        <v>229.8</v>
      </c>
      <c r="L23" s="244">
        <v>218.1</v>
      </c>
      <c r="M23" s="244">
        <v>234.4</v>
      </c>
      <c r="N23" s="244">
        <v>244.6</v>
      </c>
      <c r="O23" s="244">
        <v>232.6</v>
      </c>
      <c r="P23" s="244">
        <v>223.6</v>
      </c>
      <c r="Q23" s="244">
        <v>238.3</v>
      </c>
      <c r="R23" s="244">
        <v>246.3</v>
      </c>
      <c r="S23" s="244">
        <v>235.9</v>
      </c>
      <c r="T23" s="244">
        <v>222.2</v>
      </c>
      <c r="U23" s="244">
        <v>234.2</v>
      </c>
      <c r="V23" s="244">
        <v>240.4</v>
      </c>
      <c r="W23" s="244">
        <v>231.4</v>
      </c>
      <c r="X23" s="244">
        <v>223</v>
      </c>
      <c r="Y23" s="244">
        <v>231.2</v>
      </c>
      <c r="Z23" s="244">
        <v>241.3</v>
      </c>
      <c r="AA23" s="244">
        <v>231.5</v>
      </c>
      <c r="AB23" s="244">
        <v>221.7</v>
      </c>
      <c r="AC23" s="244">
        <v>227.2</v>
      </c>
      <c r="AD23" s="244">
        <v>240.8</v>
      </c>
      <c r="AE23" s="244">
        <v>224.1</v>
      </c>
      <c r="AF23" s="244">
        <v>219.5</v>
      </c>
      <c r="AG23" s="244">
        <v>225.9</v>
      </c>
      <c r="AH23" s="244">
        <v>233.3</v>
      </c>
      <c r="AI23" s="244">
        <v>222.2</v>
      </c>
      <c r="AJ23" s="244">
        <v>225.3</v>
      </c>
      <c r="AK23" s="244">
        <v>232.4</v>
      </c>
      <c r="AL23" s="244">
        <v>229.7</v>
      </c>
      <c r="AM23" s="244">
        <v>229.4</v>
      </c>
      <c r="AN23" s="244">
        <v>231.1</v>
      </c>
      <c r="AO23" s="244">
        <v>236.6</v>
      </c>
      <c r="AP23" s="244">
        <v>236.2</v>
      </c>
      <c r="AQ23" s="244">
        <v>232.8</v>
      </c>
      <c r="AR23" s="244">
        <v>234.1</v>
      </c>
      <c r="AS23" s="244">
        <v>245.5</v>
      </c>
      <c r="AT23" s="244">
        <v>243.1</v>
      </c>
      <c r="AU23" s="244">
        <v>238.2</v>
      </c>
      <c r="AV23" s="244">
        <v>238.3</v>
      </c>
      <c r="AW23" s="244">
        <v>248.1</v>
      </c>
      <c r="AX23" s="244">
        <v>247.4</v>
      </c>
      <c r="AY23" s="244">
        <v>241.2</v>
      </c>
      <c r="AZ23" s="244">
        <v>238.1</v>
      </c>
      <c r="BA23" s="244">
        <v>232.9</v>
      </c>
      <c r="BB23" s="244">
        <v>234.7</v>
      </c>
      <c r="BC23" s="244">
        <v>230.1</v>
      </c>
      <c r="BD23" s="244">
        <v>228.8</v>
      </c>
      <c r="BE23" s="244">
        <v>231.2</v>
      </c>
      <c r="BF23" s="244">
        <v>239.3</v>
      </c>
      <c r="BG23" s="244">
        <v>237.2</v>
      </c>
      <c r="BH23" s="244">
        <v>236.8</v>
      </c>
      <c r="BI23" s="244">
        <v>238.2</v>
      </c>
      <c r="BJ23" s="244">
        <v>244.7</v>
      </c>
      <c r="BK23" s="244">
        <v>238.9</v>
      </c>
      <c r="BL23" s="244">
        <v>236.7</v>
      </c>
      <c r="BM23" s="244">
        <v>238.5</v>
      </c>
      <c r="BN23" s="244">
        <v>244.4</v>
      </c>
      <c r="BO23" s="244">
        <v>237.7</v>
      </c>
      <c r="BP23" s="244">
        <v>233.4</v>
      </c>
      <c r="BQ23" s="29">
        <v>235.4</v>
      </c>
      <c r="BR23" s="29">
        <v>241.5</v>
      </c>
    </row>
    <row r="24" spans="1:70" x14ac:dyDescent="0.2">
      <c r="A24" s="37">
        <v>19</v>
      </c>
      <c r="B24" s="37" t="s">
        <v>153</v>
      </c>
      <c r="C24" s="29" t="s">
        <v>11</v>
      </c>
      <c r="D24" s="244">
        <v>118.6</v>
      </c>
      <c r="E24" s="244">
        <v>137.5</v>
      </c>
      <c r="F24" s="244">
        <v>141.1</v>
      </c>
      <c r="G24" s="244">
        <v>136</v>
      </c>
      <c r="H24" s="244">
        <v>117.9</v>
      </c>
      <c r="I24" s="244">
        <v>137.9</v>
      </c>
      <c r="J24" s="244">
        <v>145.9</v>
      </c>
      <c r="K24" s="244">
        <v>145.69999999999999</v>
      </c>
      <c r="L24" s="244">
        <v>121.8</v>
      </c>
      <c r="M24" s="244">
        <v>143.30000000000001</v>
      </c>
      <c r="N24" s="244">
        <v>153.9</v>
      </c>
      <c r="O24" s="244">
        <v>146.19999999999999</v>
      </c>
      <c r="P24" s="244">
        <v>131.9</v>
      </c>
      <c r="Q24" s="244">
        <v>150.6</v>
      </c>
      <c r="R24" s="244">
        <v>157</v>
      </c>
      <c r="S24" s="244">
        <v>149.19999999999999</v>
      </c>
      <c r="T24" s="244">
        <v>141.6</v>
      </c>
      <c r="U24" s="244">
        <v>157.5</v>
      </c>
      <c r="V24" s="244">
        <v>160.80000000000001</v>
      </c>
      <c r="W24" s="244">
        <v>157.19999999999999</v>
      </c>
      <c r="X24" s="244">
        <v>153.5</v>
      </c>
      <c r="Y24" s="244">
        <v>163.9</v>
      </c>
      <c r="Z24" s="244">
        <v>171.5</v>
      </c>
      <c r="AA24" s="244">
        <v>165.5</v>
      </c>
      <c r="AB24" s="244">
        <v>162.80000000000001</v>
      </c>
      <c r="AC24" s="244">
        <v>171.2</v>
      </c>
      <c r="AD24" s="244">
        <v>177.9</v>
      </c>
      <c r="AE24" s="244">
        <v>167.4</v>
      </c>
      <c r="AF24" s="244">
        <v>165.8</v>
      </c>
      <c r="AG24" s="244">
        <v>173.4</v>
      </c>
      <c r="AH24" s="244">
        <v>189.1</v>
      </c>
      <c r="AI24" s="244">
        <v>179.6</v>
      </c>
      <c r="AJ24" s="244">
        <v>180</v>
      </c>
      <c r="AK24" s="244">
        <v>195</v>
      </c>
      <c r="AL24" s="244">
        <v>201.5</v>
      </c>
      <c r="AM24" s="244">
        <v>182.3</v>
      </c>
      <c r="AN24" s="244">
        <v>175.2</v>
      </c>
      <c r="AO24" s="244">
        <v>199.5</v>
      </c>
      <c r="AP24" s="244">
        <v>206.8</v>
      </c>
      <c r="AQ24" s="244">
        <v>190.6</v>
      </c>
      <c r="AR24" s="244">
        <v>188.1</v>
      </c>
      <c r="AS24" s="244">
        <v>192</v>
      </c>
      <c r="AT24" s="244">
        <v>202.3</v>
      </c>
      <c r="AU24" s="244">
        <v>193.3</v>
      </c>
      <c r="AV24" s="244">
        <v>180.8</v>
      </c>
      <c r="AW24" s="244">
        <v>192.3</v>
      </c>
      <c r="AX24" s="244">
        <v>203.5</v>
      </c>
      <c r="AY24" s="244">
        <v>193</v>
      </c>
      <c r="AZ24" s="244">
        <v>181.5</v>
      </c>
      <c r="BA24" s="244">
        <v>157.69999999999999</v>
      </c>
      <c r="BB24" s="244">
        <v>171.5</v>
      </c>
      <c r="BC24" s="244">
        <v>157.30000000000001</v>
      </c>
      <c r="BD24" s="244">
        <v>135</v>
      </c>
      <c r="BE24" s="244">
        <v>147.1</v>
      </c>
      <c r="BF24" s="244">
        <v>186.1</v>
      </c>
      <c r="BG24" s="244">
        <v>178.6</v>
      </c>
      <c r="BH24" s="244">
        <v>170.7</v>
      </c>
      <c r="BI24" s="244">
        <v>194</v>
      </c>
      <c r="BJ24" s="244">
        <v>222</v>
      </c>
      <c r="BK24" s="244">
        <v>196.9</v>
      </c>
      <c r="BL24" s="244">
        <v>186.7</v>
      </c>
      <c r="BM24" s="244">
        <v>201.7</v>
      </c>
      <c r="BN24" s="244">
        <v>226.2</v>
      </c>
      <c r="BO24" s="244">
        <v>198.6</v>
      </c>
      <c r="BP24" s="244">
        <v>186.9</v>
      </c>
      <c r="BQ24" s="29">
        <v>200.8</v>
      </c>
      <c r="BR24" s="29">
        <v>224.3</v>
      </c>
    </row>
    <row r="25" spans="1:70" x14ac:dyDescent="0.2">
      <c r="A25" s="37">
        <v>20</v>
      </c>
      <c r="B25" s="37" t="s">
        <v>154</v>
      </c>
      <c r="C25" s="29" t="s">
        <v>43</v>
      </c>
      <c r="D25" s="244">
        <v>53.2</v>
      </c>
      <c r="E25" s="244">
        <v>42.8</v>
      </c>
      <c r="F25" s="244">
        <v>45.3</v>
      </c>
      <c r="G25" s="244">
        <v>47.4</v>
      </c>
      <c r="H25" s="244">
        <v>53</v>
      </c>
      <c r="I25" s="244">
        <v>43</v>
      </c>
      <c r="J25" s="244">
        <v>45.1</v>
      </c>
      <c r="K25" s="244">
        <v>46.3</v>
      </c>
      <c r="L25" s="244">
        <v>50.9</v>
      </c>
      <c r="M25" s="244">
        <v>40.6</v>
      </c>
      <c r="N25" s="244">
        <v>44.1</v>
      </c>
      <c r="O25" s="244">
        <v>45.3</v>
      </c>
      <c r="P25" s="244">
        <v>50.6</v>
      </c>
      <c r="Q25" s="244">
        <v>40.5</v>
      </c>
      <c r="R25" s="244">
        <v>43.7</v>
      </c>
      <c r="S25" s="244">
        <v>44.1</v>
      </c>
      <c r="T25" s="244">
        <v>50.4</v>
      </c>
      <c r="U25" s="244">
        <v>40.700000000000003</v>
      </c>
      <c r="V25" s="244">
        <v>44</v>
      </c>
      <c r="W25" s="244">
        <v>44.1</v>
      </c>
      <c r="X25" s="244">
        <v>49.6</v>
      </c>
      <c r="Y25" s="244">
        <v>42</v>
      </c>
      <c r="Z25" s="244">
        <v>45.5</v>
      </c>
      <c r="AA25" s="244">
        <v>44.9</v>
      </c>
      <c r="AB25" s="244">
        <v>48.9</v>
      </c>
      <c r="AC25" s="244">
        <v>43.4</v>
      </c>
      <c r="AD25" s="244">
        <v>44.2</v>
      </c>
      <c r="AE25" s="244">
        <v>45.1</v>
      </c>
      <c r="AF25" s="244">
        <v>50.6</v>
      </c>
      <c r="AG25" s="244">
        <v>44.1</v>
      </c>
      <c r="AH25" s="244">
        <v>45.4</v>
      </c>
      <c r="AI25" s="244">
        <v>47</v>
      </c>
      <c r="AJ25" s="244">
        <v>47.2</v>
      </c>
      <c r="AK25" s="244">
        <v>45.2</v>
      </c>
      <c r="AL25" s="244">
        <v>44.4</v>
      </c>
      <c r="AM25" s="244">
        <v>46.7</v>
      </c>
      <c r="AN25" s="244">
        <v>47.9</v>
      </c>
      <c r="AO25" s="244">
        <v>46.8</v>
      </c>
      <c r="AP25" s="244">
        <v>47.7</v>
      </c>
      <c r="AQ25" s="244">
        <v>48.7</v>
      </c>
      <c r="AR25" s="244">
        <v>46.4</v>
      </c>
      <c r="AS25" s="244">
        <v>46.1</v>
      </c>
      <c r="AT25" s="244">
        <v>46.9</v>
      </c>
      <c r="AU25" s="244">
        <v>49</v>
      </c>
      <c r="AV25" s="244">
        <v>47.4</v>
      </c>
      <c r="AW25" s="244">
        <v>48.8</v>
      </c>
      <c r="AX25" s="244">
        <v>49.7</v>
      </c>
      <c r="AY25" s="244">
        <v>50.6</v>
      </c>
      <c r="AZ25" s="244">
        <v>49.4</v>
      </c>
      <c r="BA25" s="244">
        <v>49.4</v>
      </c>
      <c r="BB25" s="244">
        <v>49</v>
      </c>
      <c r="BC25" s="244">
        <v>50.6</v>
      </c>
      <c r="BD25" s="244">
        <v>50</v>
      </c>
      <c r="BE25" s="244">
        <v>51.3</v>
      </c>
      <c r="BF25" s="244">
        <v>52.6</v>
      </c>
      <c r="BG25" s="244">
        <v>53.8</v>
      </c>
      <c r="BH25" s="244">
        <v>52.9</v>
      </c>
      <c r="BI25" s="244">
        <v>54.2</v>
      </c>
      <c r="BJ25" s="244">
        <v>55.1</v>
      </c>
      <c r="BK25" s="244">
        <v>55.9</v>
      </c>
      <c r="BL25" s="244">
        <v>55.4</v>
      </c>
      <c r="BM25" s="244">
        <v>55.9</v>
      </c>
      <c r="BN25" s="244">
        <v>55.9</v>
      </c>
      <c r="BO25" s="244">
        <v>55.7</v>
      </c>
      <c r="BP25" s="244">
        <v>53.5</v>
      </c>
      <c r="BQ25" s="29">
        <v>53.9</v>
      </c>
      <c r="BR25" s="29">
        <v>53.4</v>
      </c>
    </row>
    <row r="26" spans="1:70" x14ac:dyDescent="0.2">
      <c r="A26" s="37">
        <v>21</v>
      </c>
      <c r="B26" s="37" t="s">
        <v>155</v>
      </c>
      <c r="C26" s="29" t="s">
        <v>12</v>
      </c>
      <c r="D26" s="244">
        <v>23.1</v>
      </c>
      <c r="E26" s="244">
        <v>28.5</v>
      </c>
      <c r="F26" s="244">
        <v>27.3</v>
      </c>
      <c r="G26" s="244">
        <v>24.3</v>
      </c>
      <c r="H26" s="244">
        <v>23.5</v>
      </c>
      <c r="I26" s="244">
        <v>28.2</v>
      </c>
      <c r="J26" s="244">
        <v>26.7</v>
      </c>
      <c r="K26" s="244">
        <v>23.7</v>
      </c>
      <c r="L26" s="244">
        <v>21.7</v>
      </c>
      <c r="M26" s="244">
        <v>26.2</v>
      </c>
      <c r="N26" s="244">
        <v>24</v>
      </c>
      <c r="O26" s="244">
        <v>22.1</v>
      </c>
      <c r="P26" s="244">
        <v>20.399999999999999</v>
      </c>
      <c r="Q26" s="244">
        <v>24.4</v>
      </c>
      <c r="R26" s="244">
        <v>22.9</v>
      </c>
      <c r="S26" s="244">
        <v>20.7</v>
      </c>
      <c r="T26" s="244">
        <v>21.5</v>
      </c>
      <c r="U26" s="244">
        <v>23.3</v>
      </c>
      <c r="V26" s="244">
        <v>23.4</v>
      </c>
      <c r="W26" s="244">
        <v>21.3</v>
      </c>
      <c r="X26" s="244">
        <v>21.9</v>
      </c>
      <c r="Y26" s="244">
        <v>23.2</v>
      </c>
      <c r="Z26" s="244">
        <v>23.8</v>
      </c>
      <c r="AA26" s="244">
        <v>21.5</v>
      </c>
      <c r="AB26" s="244">
        <v>21.9</v>
      </c>
      <c r="AC26" s="244">
        <v>24</v>
      </c>
      <c r="AD26" s="244">
        <v>23.9</v>
      </c>
      <c r="AE26" s="244">
        <v>21.8</v>
      </c>
      <c r="AF26" s="244">
        <v>23.8</v>
      </c>
      <c r="AG26" s="244">
        <v>25</v>
      </c>
      <c r="AH26" s="244">
        <v>24.2</v>
      </c>
      <c r="AI26" s="244">
        <v>23.1</v>
      </c>
      <c r="AJ26" s="244">
        <v>23.7</v>
      </c>
      <c r="AK26" s="244">
        <v>24.4</v>
      </c>
      <c r="AL26" s="244">
        <v>24.4</v>
      </c>
      <c r="AM26" s="244">
        <v>22.7</v>
      </c>
      <c r="AN26" s="244">
        <v>25.1</v>
      </c>
      <c r="AO26" s="244">
        <v>24.2</v>
      </c>
      <c r="AP26" s="244">
        <v>24.1</v>
      </c>
      <c r="AQ26" s="244">
        <v>21.1</v>
      </c>
      <c r="AR26" s="244">
        <v>23.5</v>
      </c>
      <c r="AS26" s="244">
        <v>24.3</v>
      </c>
      <c r="AT26" s="244">
        <v>23.4</v>
      </c>
      <c r="AU26" s="244">
        <v>21.7</v>
      </c>
      <c r="AV26" s="244">
        <v>23</v>
      </c>
      <c r="AW26" s="244">
        <v>22.9</v>
      </c>
      <c r="AX26" s="244">
        <v>22.7</v>
      </c>
      <c r="AY26" s="244">
        <v>20.6</v>
      </c>
      <c r="AZ26" s="244">
        <v>22.2</v>
      </c>
      <c r="BA26" s="244">
        <v>22.1</v>
      </c>
      <c r="BB26" s="244">
        <v>22</v>
      </c>
      <c r="BC26" s="244">
        <v>21.7</v>
      </c>
      <c r="BD26" s="244">
        <v>21.6</v>
      </c>
      <c r="BE26" s="244">
        <v>21.5</v>
      </c>
      <c r="BF26" s="244">
        <v>21.6</v>
      </c>
      <c r="BG26" s="244">
        <v>21.3</v>
      </c>
      <c r="BH26" s="244">
        <v>21.1</v>
      </c>
      <c r="BI26" s="244">
        <v>21.2</v>
      </c>
      <c r="BJ26" s="244">
        <v>21.3</v>
      </c>
      <c r="BK26" s="244">
        <v>21.2</v>
      </c>
      <c r="BL26" s="244">
        <v>21.2</v>
      </c>
      <c r="BM26" s="244">
        <v>21.5</v>
      </c>
      <c r="BN26" s="244">
        <v>21.6</v>
      </c>
      <c r="BO26" s="244">
        <v>21.5</v>
      </c>
      <c r="BP26" s="244">
        <v>21.1</v>
      </c>
      <c r="BQ26" s="29">
        <v>21.1</v>
      </c>
      <c r="BR26" s="29">
        <v>21.3</v>
      </c>
    </row>
    <row r="27" spans="1:70" x14ac:dyDescent="0.2">
      <c r="A27" s="37">
        <v>22</v>
      </c>
      <c r="B27" s="37" t="s">
        <v>156</v>
      </c>
      <c r="C27" s="29" t="s">
        <v>13</v>
      </c>
      <c r="D27" s="244">
        <v>112.9</v>
      </c>
      <c r="E27" s="244">
        <v>117.9</v>
      </c>
      <c r="F27" s="244">
        <v>118.2</v>
      </c>
      <c r="G27" s="244">
        <v>106.2</v>
      </c>
      <c r="H27" s="244">
        <v>111.1</v>
      </c>
      <c r="I27" s="244">
        <v>115.5</v>
      </c>
      <c r="J27" s="244">
        <v>111.8</v>
      </c>
      <c r="K27" s="244">
        <v>100</v>
      </c>
      <c r="L27" s="244">
        <v>109.5</v>
      </c>
      <c r="M27" s="244">
        <v>113.4</v>
      </c>
      <c r="N27" s="244">
        <v>113.2</v>
      </c>
      <c r="O27" s="244">
        <v>102.3</v>
      </c>
      <c r="P27" s="244">
        <v>111.8</v>
      </c>
      <c r="Q27" s="244">
        <v>114.7</v>
      </c>
      <c r="R27" s="244">
        <v>119</v>
      </c>
      <c r="S27" s="244">
        <v>107.6</v>
      </c>
      <c r="T27" s="244">
        <v>116.6</v>
      </c>
      <c r="U27" s="244">
        <v>118.7</v>
      </c>
      <c r="V27" s="244">
        <v>121.2</v>
      </c>
      <c r="W27" s="244">
        <v>109.8</v>
      </c>
      <c r="X27" s="244">
        <v>118</v>
      </c>
      <c r="Y27" s="244">
        <v>122.1</v>
      </c>
      <c r="Z27" s="244">
        <v>116.5</v>
      </c>
      <c r="AA27" s="244">
        <v>111</v>
      </c>
      <c r="AB27" s="244">
        <v>118.4</v>
      </c>
      <c r="AC27" s="244">
        <v>125.1</v>
      </c>
      <c r="AD27" s="244">
        <v>125.3</v>
      </c>
      <c r="AE27" s="244">
        <v>113.1</v>
      </c>
      <c r="AF27" s="244">
        <v>123.8</v>
      </c>
      <c r="AG27" s="244">
        <v>129.1</v>
      </c>
      <c r="AH27" s="244">
        <v>126.5</v>
      </c>
      <c r="AI27" s="244">
        <v>119.7</v>
      </c>
      <c r="AJ27" s="244">
        <v>125.5</v>
      </c>
      <c r="AK27" s="244">
        <v>129.30000000000001</v>
      </c>
      <c r="AL27" s="244">
        <v>127.4</v>
      </c>
      <c r="AM27" s="244">
        <v>115.7</v>
      </c>
      <c r="AN27" s="244">
        <v>128.9</v>
      </c>
      <c r="AO27" s="244">
        <v>133.30000000000001</v>
      </c>
      <c r="AP27" s="244">
        <v>133.80000000000001</v>
      </c>
      <c r="AQ27" s="244">
        <v>128.30000000000001</v>
      </c>
      <c r="AR27" s="244">
        <v>138</v>
      </c>
      <c r="AS27" s="244">
        <v>142.6</v>
      </c>
      <c r="AT27" s="244">
        <v>135.6</v>
      </c>
      <c r="AU27" s="244">
        <v>133.80000000000001</v>
      </c>
      <c r="AV27" s="244">
        <v>141.69999999999999</v>
      </c>
      <c r="AW27" s="244">
        <v>143.1</v>
      </c>
      <c r="AX27" s="244">
        <v>141.30000000000001</v>
      </c>
      <c r="AY27" s="244">
        <v>145.80000000000001</v>
      </c>
      <c r="AZ27" s="244">
        <v>145.30000000000001</v>
      </c>
      <c r="BA27" s="244">
        <v>146.4</v>
      </c>
      <c r="BB27" s="244">
        <v>146</v>
      </c>
      <c r="BC27" s="244">
        <v>146.1</v>
      </c>
      <c r="BD27" s="244">
        <v>147.4</v>
      </c>
      <c r="BE27" s="244">
        <v>150.30000000000001</v>
      </c>
      <c r="BF27" s="244">
        <v>153.19999999999999</v>
      </c>
      <c r="BG27" s="244">
        <v>155.9</v>
      </c>
      <c r="BH27" s="244">
        <v>158.80000000000001</v>
      </c>
      <c r="BI27" s="244">
        <v>162.4</v>
      </c>
      <c r="BJ27" s="244">
        <v>165.9</v>
      </c>
      <c r="BK27" s="244">
        <v>168.2</v>
      </c>
      <c r="BL27" s="244">
        <v>168.9</v>
      </c>
      <c r="BM27" s="244">
        <v>170.6</v>
      </c>
      <c r="BN27" s="244">
        <v>171.6</v>
      </c>
      <c r="BO27" s="244">
        <v>171</v>
      </c>
      <c r="BP27" s="244">
        <v>168.7</v>
      </c>
      <c r="BQ27" s="29">
        <v>168.5</v>
      </c>
      <c r="BR27" s="29">
        <v>168.6</v>
      </c>
    </row>
    <row r="28" spans="1:70" x14ac:dyDescent="0.2">
      <c r="A28" s="37">
        <v>23</v>
      </c>
      <c r="B28" s="37" t="s">
        <v>157</v>
      </c>
      <c r="C28" s="29" t="s">
        <v>44</v>
      </c>
      <c r="D28" s="244">
        <v>90.6</v>
      </c>
      <c r="E28" s="244">
        <v>92.6</v>
      </c>
      <c r="F28" s="244">
        <v>87.3</v>
      </c>
      <c r="G28" s="244">
        <v>88</v>
      </c>
      <c r="H28" s="244">
        <v>89.4</v>
      </c>
      <c r="I28" s="244">
        <v>87.8</v>
      </c>
      <c r="J28" s="244">
        <v>84.8</v>
      </c>
      <c r="K28" s="244">
        <v>88</v>
      </c>
      <c r="L28" s="244">
        <v>86.4</v>
      </c>
      <c r="M28" s="244">
        <v>89.6</v>
      </c>
      <c r="N28" s="244">
        <v>85.7</v>
      </c>
      <c r="O28" s="244">
        <v>87.5</v>
      </c>
      <c r="P28" s="244">
        <v>89.3</v>
      </c>
      <c r="Q28" s="244">
        <v>90.7</v>
      </c>
      <c r="R28" s="244">
        <v>87.9</v>
      </c>
      <c r="S28" s="244">
        <v>87.7</v>
      </c>
      <c r="T28" s="244">
        <v>86.7</v>
      </c>
      <c r="U28" s="244">
        <v>92.8</v>
      </c>
      <c r="V28" s="244">
        <v>89.3</v>
      </c>
      <c r="W28" s="244">
        <v>89.6</v>
      </c>
      <c r="X28" s="244">
        <v>87.5</v>
      </c>
      <c r="Y28" s="244">
        <v>92.6</v>
      </c>
      <c r="Z28" s="244">
        <v>89.6</v>
      </c>
      <c r="AA28" s="244">
        <v>88.3</v>
      </c>
      <c r="AB28" s="244">
        <v>88.7</v>
      </c>
      <c r="AC28" s="244">
        <v>91.2</v>
      </c>
      <c r="AD28" s="244">
        <v>89.8</v>
      </c>
      <c r="AE28" s="244">
        <v>89.2</v>
      </c>
      <c r="AF28" s="244">
        <v>87.8</v>
      </c>
      <c r="AG28" s="244">
        <v>90.2</v>
      </c>
      <c r="AH28" s="244">
        <v>88.8</v>
      </c>
      <c r="AI28" s="244">
        <v>88.3</v>
      </c>
      <c r="AJ28" s="244">
        <v>86.1</v>
      </c>
      <c r="AK28" s="244">
        <v>88.7</v>
      </c>
      <c r="AL28" s="244">
        <v>86.9</v>
      </c>
      <c r="AM28" s="244">
        <v>86.9</v>
      </c>
      <c r="AN28" s="244">
        <v>84.5</v>
      </c>
      <c r="AO28" s="244">
        <v>86.8</v>
      </c>
      <c r="AP28" s="244">
        <v>85.4</v>
      </c>
      <c r="AQ28" s="244">
        <v>85</v>
      </c>
      <c r="AR28" s="244">
        <v>86.2</v>
      </c>
      <c r="AS28" s="244">
        <v>88.1</v>
      </c>
      <c r="AT28" s="244">
        <v>87.6</v>
      </c>
      <c r="AU28" s="244">
        <v>86.2</v>
      </c>
      <c r="AV28" s="244">
        <v>88.1</v>
      </c>
      <c r="AW28" s="244">
        <v>91.4</v>
      </c>
      <c r="AX28" s="244">
        <v>94</v>
      </c>
      <c r="AY28" s="244">
        <v>92.1</v>
      </c>
      <c r="AZ28" s="244">
        <v>97.4</v>
      </c>
      <c r="BA28" s="244">
        <v>98.5</v>
      </c>
      <c r="BB28" s="244">
        <v>99.1</v>
      </c>
      <c r="BC28" s="244">
        <v>98.6</v>
      </c>
      <c r="BD28" s="244">
        <v>99.5</v>
      </c>
      <c r="BE28" s="244">
        <v>101.5</v>
      </c>
      <c r="BF28" s="244">
        <v>102.6</v>
      </c>
      <c r="BG28" s="244">
        <v>102.2</v>
      </c>
      <c r="BH28" s="244">
        <v>103.4</v>
      </c>
      <c r="BI28" s="244">
        <v>105.7</v>
      </c>
      <c r="BJ28" s="244">
        <v>106.7</v>
      </c>
      <c r="BK28" s="244">
        <v>106.2</v>
      </c>
      <c r="BL28" s="244">
        <v>107.3</v>
      </c>
      <c r="BM28" s="244">
        <v>108.4</v>
      </c>
      <c r="BN28" s="244">
        <v>109.8</v>
      </c>
      <c r="BO28" s="244">
        <v>109.3</v>
      </c>
      <c r="BP28" s="244">
        <v>110.1</v>
      </c>
      <c r="BQ28" s="29">
        <v>111.4</v>
      </c>
      <c r="BR28" s="29">
        <v>112.6</v>
      </c>
    </row>
    <row r="29" spans="1:70" x14ac:dyDescent="0.2">
      <c r="A29" s="37">
        <v>24</v>
      </c>
      <c r="B29" s="37" t="s">
        <v>158</v>
      </c>
      <c r="C29" s="29" t="s">
        <v>14</v>
      </c>
      <c r="D29" s="244">
        <v>59.7</v>
      </c>
      <c r="E29" s="244">
        <v>78.3</v>
      </c>
      <c r="F29" s="244">
        <v>74.5</v>
      </c>
      <c r="G29" s="244">
        <v>64.2</v>
      </c>
      <c r="H29" s="244">
        <v>61.1</v>
      </c>
      <c r="I29" s="244">
        <v>77.2</v>
      </c>
      <c r="J29" s="244">
        <v>74.2</v>
      </c>
      <c r="K29" s="244">
        <v>66.599999999999994</v>
      </c>
      <c r="L29" s="244">
        <v>61.4</v>
      </c>
      <c r="M29" s="244">
        <v>75</v>
      </c>
      <c r="N29" s="244">
        <v>72.8</v>
      </c>
      <c r="O29" s="244">
        <v>66.400000000000006</v>
      </c>
      <c r="P29" s="244">
        <v>64.8</v>
      </c>
      <c r="Q29" s="244">
        <v>77.5</v>
      </c>
      <c r="R29" s="244">
        <v>74.099999999999994</v>
      </c>
      <c r="S29" s="244">
        <v>70.400000000000006</v>
      </c>
      <c r="T29" s="244">
        <v>63.9</v>
      </c>
      <c r="U29" s="244">
        <v>76.400000000000006</v>
      </c>
      <c r="V29" s="244">
        <v>75.099999999999994</v>
      </c>
      <c r="W29" s="244">
        <v>71.599999999999994</v>
      </c>
      <c r="X29" s="244">
        <v>67.7</v>
      </c>
      <c r="Y29" s="244">
        <v>78</v>
      </c>
      <c r="Z29" s="244">
        <v>79.900000000000006</v>
      </c>
      <c r="AA29" s="244">
        <v>71.400000000000006</v>
      </c>
      <c r="AB29" s="244">
        <v>68.8</v>
      </c>
      <c r="AC29" s="244">
        <v>79.3</v>
      </c>
      <c r="AD29" s="244">
        <v>80.7</v>
      </c>
      <c r="AE29" s="244">
        <v>76.7</v>
      </c>
      <c r="AF29" s="244">
        <v>70.900000000000006</v>
      </c>
      <c r="AG29" s="244">
        <v>80</v>
      </c>
      <c r="AH29" s="244">
        <v>80.5</v>
      </c>
      <c r="AI29" s="244">
        <v>80.5</v>
      </c>
      <c r="AJ29" s="244">
        <v>74.7</v>
      </c>
      <c r="AK29" s="244">
        <v>84.5</v>
      </c>
      <c r="AL29" s="244">
        <v>80.3</v>
      </c>
      <c r="AM29" s="244">
        <v>80.5</v>
      </c>
      <c r="AN29" s="244">
        <v>78.900000000000006</v>
      </c>
      <c r="AO29" s="244">
        <v>86.3</v>
      </c>
      <c r="AP29" s="244">
        <v>86.3</v>
      </c>
      <c r="AQ29" s="244">
        <v>89.5</v>
      </c>
      <c r="AR29" s="244">
        <v>81.8</v>
      </c>
      <c r="AS29" s="244">
        <v>84.7</v>
      </c>
      <c r="AT29" s="244">
        <v>88.7</v>
      </c>
      <c r="AU29" s="244">
        <v>88.9</v>
      </c>
      <c r="AV29" s="244">
        <v>80.599999999999994</v>
      </c>
      <c r="AW29" s="244">
        <v>86.6</v>
      </c>
      <c r="AX29" s="244">
        <v>90.9</v>
      </c>
      <c r="AY29" s="244">
        <v>89.6</v>
      </c>
      <c r="AZ29" s="244">
        <v>82.6</v>
      </c>
      <c r="BA29" s="244">
        <v>87.9</v>
      </c>
      <c r="BB29" s="244">
        <v>90.5</v>
      </c>
      <c r="BC29" s="244">
        <v>89.7</v>
      </c>
      <c r="BD29" s="244">
        <v>82.8</v>
      </c>
      <c r="BE29" s="244">
        <v>88.8</v>
      </c>
      <c r="BF29" s="244">
        <v>90.9</v>
      </c>
      <c r="BG29" s="244">
        <v>90</v>
      </c>
      <c r="BH29" s="244">
        <v>84.6</v>
      </c>
      <c r="BI29" s="244">
        <v>90.7</v>
      </c>
      <c r="BJ29" s="244">
        <v>91.9</v>
      </c>
      <c r="BK29" s="244">
        <v>90.8</v>
      </c>
      <c r="BL29" s="244">
        <v>83.8</v>
      </c>
      <c r="BM29" s="244">
        <v>89.4</v>
      </c>
      <c r="BN29" s="244">
        <v>90.3</v>
      </c>
      <c r="BO29" s="244">
        <v>89.5</v>
      </c>
      <c r="BP29" s="244">
        <v>83.3</v>
      </c>
      <c r="BQ29" s="29">
        <v>89.7</v>
      </c>
      <c r="BR29" s="29">
        <v>90.2</v>
      </c>
    </row>
    <row r="30" spans="1:70" x14ac:dyDescent="0.2">
      <c r="A30" s="37">
        <v>25</v>
      </c>
      <c r="B30" s="37" t="s">
        <v>159</v>
      </c>
      <c r="C30" s="29" t="s">
        <v>45</v>
      </c>
      <c r="D30" s="244">
        <v>175.5</v>
      </c>
      <c r="E30" s="244">
        <v>184.1</v>
      </c>
      <c r="F30" s="244">
        <v>183</v>
      </c>
      <c r="G30" s="244">
        <v>189.6</v>
      </c>
      <c r="H30" s="244">
        <v>182.7</v>
      </c>
      <c r="I30" s="244">
        <v>183.7</v>
      </c>
      <c r="J30" s="244">
        <v>182</v>
      </c>
      <c r="K30" s="244">
        <v>188.7</v>
      </c>
      <c r="L30" s="244">
        <v>183.6</v>
      </c>
      <c r="M30" s="244">
        <v>186.7</v>
      </c>
      <c r="N30" s="244">
        <v>190.1</v>
      </c>
      <c r="O30" s="244">
        <v>194.9</v>
      </c>
      <c r="P30" s="244">
        <v>189.8</v>
      </c>
      <c r="Q30" s="244">
        <v>195.1</v>
      </c>
      <c r="R30" s="244">
        <v>197.8</v>
      </c>
      <c r="S30" s="244">
        <v>204.2</v>
      </c>
      <c r="T30" s="244">
        <v>199.8</v>
      </c>
      <c r="U30" s="244">
        <v>200.6</v>
      </c>
      <c r="V30" s="244">
        <v>208.3</v>
      </c>
      <c r="W30" s="244">
        <v>213</v>
      </c>
      <c r="X30" s="244">
        <v>207.7</v>
      </c>
      <c r="Y30" s="244">
        <v>208.4</v>
      </c>
      <c r="Z30" s="244">
        <v>206.8</v>
      </c>
      <c r="AA30" s="244">
        <v>214.7</v>
      </c>
      <c r="AB30" s="244">
        <v>211.2</v>
      </c>
      <c r="AC30" s="244">
        <v>209.9</v>
      </c>
      <c r="AD30" s="244">
        <v>212.2</v>
      </c>
      <c r="AE30" s="244">
        <v>222.8</v>
      </c>
      <c r="AF30" s="244">
        <v>214.7</v>
      </c>
      <c r="AG30" s="244">
        <v>210.7</v>
      </c>
      <c r="AH30" s="244">
        <v>217.4</v>
      </c>
      <c r="AI30" s="244">
        <v>232.5</v>
      </c>
      <c r="AJ30" s="244">
        <v>214.4</v>
      </c>
      <c r="AK30" s="244">
        <v>229.2</v>
      </c>
      <c r="AL30" s="244">
        <v>220.7</v>
      </c>
      <c r="AM30" s="244">
        <v>227.4</v>
      </c>
      <c r="AN30" s="244">
        <v>234.3</v>
      </c>
      <c r="AO30" s="244">
        <v>244.3</v>
      </c>
      <c r="AP30" s="244">
        <v>239.5</v>
      </c>
      <c r="AQ30" s="244">
        <v>245.3</v>
      </c>
      <c r="AR30" s="244">
        <v>242.8</v>
      </c>
      <c r="AS30" s="244">
        <v>254.7</v>
      </c>
      <c r="AT30" s="244">
        <v>249</v>
      </c>
      <c r="AU30" s="244">
        <v>248.6</v>
      </c>
      <c r="AV30" s="244">
        <v>252.2</v>
      </c>
      <c r="AW30" s="244">
        <v>260.7</v>
      </c>
      <c r="AX30" s="244">
        <v>257.60000000000002</v>
      </c>
      <c r="AY30" s="244">
        <v>256.3</v>
      </c>
      <c r="AZ30" s="244">
        <v>257.2</v>
      </c>
      <c r="BA30" s="244">
        <v>260.10000000000002</v>
      </c>
      <c r="BB30" s="244">
        <v>256.2</v>
      </c>
      <c r="BC30" s="244">
        <v>256.5</v>
      </c>
      <c r="BD30" s="244">
        <v>253.7</v>
      </c>
      <c r="BE30" s="244">
        <v>257.10000000000002</v>
      </c>
      <c r="BF30" s="244">
        <v>260.3</v>
      </c>
      <c r="BG30" s="244">
        <v>264.39999999999998</v>
      </c>
      <c r="BH30" s="244">
        <v>264.8</v>
      </c>
      <c r="BI30" s="244">
        <v>269.8</v>
      </c>
      <c r="BJ30" s="244">
        <v>273.2</v>
      </c>
      <c r="BK30" s="244">
        <v>277.89999999999998</v>
      </c>
      <c r="BL30" s="244">
        <v>275.3</v>
      </c>
      <c r="BM30" s="244">
        <v>277.89999999999998</v>
      </c>
      <c r="BN30" s="244">
        <v>280.2</v>
      </c>
      <c r="BO30" s="244">
        <v>282.7</v>
      </c>
      <c r="BP30" s="244">
        <v>281.89999999999998</v>
      </c>
      <c r="BQ30" s="29">
        <v>283.39999999999998</v>
      </c>
      <c r="BR30" s="29">
        <v>284.7</v>
      </c>
    </row>
    <row r="31" spans="1:70" x14ac:dyDescent="0.2">
      <c r="A31" s="37">
        <v>26</v>
      </c>
      <c r="B31" s="37" t="s">
        <v>160</v>
      </c>
      <c r="C31" s="29" t="s">
        <v>15</v>
      </c>
      <c r="D31" s="244">
        <v>63.3</v>
      </c>
      <c r="E31" s="244">
        <v>67.2</v>
      </c>
      <c r="F31" s="244">
        <v>66.400000000000006</v>
      </c>
      <c r="G31" s="244">
        <v>64.7</v>
      </c>
      <c r="H31" s="244">
        <v>61.7</v>
      </c>
      <c r="I31" s="244">
        <v>64.5</v>
      </c>
      <c r="J31" s="244">
        <v>64.3</v>
      </c>
      <c r="K31" s="244">
        <v>61.1</v>
      </c>
      <c r="L31" s="244">
        <v>62.8</v>
      </c>
      <c r="M31" s="244">
        <v>65.7</v>
      </c>
      <c r="N31" s="244">
        <v>65.5</v>
      </c>
      <c r="O31" s="244">
        <v>62.5</v>
      </c>
      <c r="P31" s="244">
        <v>63.5</v>
      </c>
      <c r="Q31" s="244">
        <v>63.8</v>
      </c>
      <c r="R31" s="244">
        <v>63.4</v>
      </c>
      <c r="S31" s="244">
        <v>60.5</v>
      </c>
      <c r="T31" s="244">
        <v>64.2</v>
      </c>
      <c r="U31" s="244">
        <v>62</v>
      </c>
      <c r="V31" s="244">
        <v>65.400000000000006</v>
      </c>
      <c r="W31" s="244">
        <v>61.2</v>
      </c>
      <c r="X31" s="244">
        <v>64.599999999999994</v>
      </c>
      <c r="Y31" s="244">
        <v>64.3</v>
      </c>
      <c r="Z31" s="244">
        <v>62.7</v>
      </c>
      <c r="AA31" s="244">
        <v>63</v>
      </c>
      <c r="AB31" s="244">
        <v>64</v>
      </c>
      <c r="AC31" s="244">
        <v>65</v>
      </c>
      <c r="AD31" s="244">
        <v>65</v>
      </c>
      <c r="AE31" s="244">
        <v>62.6</v>
      </c>
      <c r="AF31" s="244">
        <v>63.7</v>
      </c>
      <c r="AG31" s="244">
        <v>63.7</v>
      </c>
      <c r="AH31" s="244">
        <v>66.8</v>
      </c>
      <c r="AI31" s="244">
        <v>65.7</v>
      </c>
      <c r="AJ31" s="244">
        <v>63.4</v>
      </c>
      <c r="AK31" s="244">
        <v>64</v>
      </c>
      <c r="AL31" s="244">
        <v>66.7</v>
      </c>
      <c r="AM31" s="244">
        <v>65</v>
      </c>
      <c r="AN31" s="244">
        <v>66.3</v>
      </c>
      <c r="AO31" s="244">
        <v>67.599999999999994</v>
      </c>
      <c r="AP31" s="244">
        <v>65.2</v>
      </c>
      <c r="AQ31" s="244">
        <v>65.3</v>
      </c>
      <c r="AR31" s="244">
        <v>65.3</v>
      </c>
      <c r="AS31" s="244">
        <v>68</v>
      </c>
      <c r="AT31" s="244">
        <v>65.7</v>
      </c>
      <c r="AU31" s="244">
        <v>69.400000000000006</v>
      </c>
      <c r="AV31" s="244">
        <v>66.7</v>
      </c>
      <c r="AW31" s="244">
        <v>65.8</v>
      </c>
      <c r="AX31" s="244">
        <v>66.900000000000006</v>
      </c>
      <c r="AY31" s="244">
        <v>67.3</v>
      </c>
      <c r="AZ31" s="244">
        <v>64.8</v>
      </c>
      <c r="BA31" s="244">
        <v>65.2</v>
      </c>
      <c r="BB31" s="244">
        <v>64</v>
      </c>
      <c r="BC31" s="244">
        <v>64.900000000000006</v>
      </c>
      <c r="BD31" s="244">
        <v>63.3</v>
      </c>
      <c r="BE31" s="244">
        <v>65</v>
      </c>
      <c r="BF31" s="244">
        <v>65.3</v>
      </c>
      <c r="BG31" s="244">
        <v>66.5</v>
      </c>
      <c r="BH31" s="244">
        <v>65.599999999999994</v>
      </c>
      <c r="BI31" s="244">
        <v>68</v>
      </c>
      <c r="BJ31" s="244">
        <v>68.5</v>
      </c>
      <c r="BK31" s="244">
        <v>69.599999999999994</v>
      </c>
      <c r="BL31" s="244">
        <v>67.7</v>
      </c>
      <c r="BM31" s="244">
        <v>69</v>
      </c>
      <c r="BN31" s="244">
        <v>68.5</v>
      </c>
      <c r="BO31" s="244">
        <v>68.3</v>
      </c>
      <c r="BP31" s="244">
        <v>66.400000000000006</v>
      </c>
      <c r="BQ31" s="29">
        <v>67.2</v>
      </c>
      <c r="BR31" s="29">
        <v>66.7</v>
      </c>
    </row>
    <row r="32" spans="1:70" x14ac:dyDescent="0.2">
      <c r="A32" s="37">
        <v>27</v>
      </c>
      <c r="B32" s="37" t="s">
        <v>161</v>
      </c>
      <c r="C32" s="29" t="s">
        <v>46</v>
      </c>
      <c r="D32" s="244">
        <v>202.1</v>
      </c>
      <c r="E32" s="244">
        <v>216.6</v>
      </c>
      <c r="F32" s="244">
        <v>220.2</v>
      </c>
      <c r="G32" s="244">
        <v>210.3</v>
      </c>
      <c r="H32" s="244">
        <v>188.2</v>
      </c>
      <c r="I32" s="244">
        <v>206.6</v>
      </c>
      <c r="J32" s="244">
        <v>212.8</v>
      </c>
      <c r="K32" s="244">
        <v>194.5</v>
      </c>
      <c r="L32" s="244">
        <v>186.3</v>
      </c>
      <c r="M32" s="244">
        <v>212.8</v>
      </c>
      <c r="N32" s="244">
        <v>230.6</v>
      </c>
      <c r="O32" s="244">
        <v>218.4</v>
      </c>
      <c r="P32" s="244">
        <v>205</v>
      </c>
      <c r="Q32" s="244">
        <v>232.5</v>
      </c>
      <c r="R32" s="244">
        <v>247.1</v>
      </c>
      <c r="S32" s="244">
        <v>232.9</v>
      </c>
      <c r="T32" s="244">
        <v>217.3</v>
      </c>
      <c r="U32" s="244">
        <v>236.7</v>
      </c>
      <c r="V32" s="244">
        <v>249.9</v>
      </c>
      <c r="W32" s="244">
        <v>234.7</v>
      </c>
      <c r="X32" s="244">
        <v>221.3</v>
      </c>
      <c r="Y32" s="244">
        <v>238.6</v>
      </c>
      <c r="Z32" s="244">
        <v>254.3</v>
      </c>
      <c r="AA32" s="244">
        <v>236.8</v>
      </c>
      <c r="AB32" s="244">
        <v>225.9</v>
      </c>
      <c r="AC32" s="244">
        <v>242.7</v>
      </c>
      <c r="AD32" s="244">
        <v>258.39999999999998</v>
      </c>
      <c r="AE32" s="244">
        <v>244.2</v>
      </c>
      <c r="AF32" s="244">
        <v>239.2</v>
      </c>
      <c r="AG32" s="244">
        <v>252.7</v>
      </c>
      <c r="AH32" s="244">
        <v>273</v>
      </c>
      <c r="AI32" s="244">
        <v>255.5</v>
      </c>
      <c r="AJ32" s="244">
        <v>253.2</v>
      </c>
      <c r="AK32" s="244">
        <v>258.60000000000002</v>
      </c>
      <c r="AL32" s="244">
        <v>281.3</v>
      </c>
      <c r="AM32" s="244">
        <v>278.5</v>
      </c>
      <c r="AN32" s="244">
        <v>261.60000000000002</v>
      </c>
      <c r="AO32" s="244">
        <v>271.8</v>
      </c>
      <c r="AP32" s="244">
        <v>290.39999999999998</v>
      </c>
      <c r="AQ32" s="244">
        <v>283.39999999999998</v>
      </c>
      <c r="AR32" s="244">
        <v>271</v>
      </c>
      <c r="AS32" s="244">
        <v>281.5</v>
      </c>
      <c r="AT32" s="244">
        <v>299.5</v>
      </c>
      <c r="AU32" s="244">
        <v>285.60000000000002</v>
      </c>
      <c r="AV32" s="244">
        <v>275.89999999999998</v>
      </c>
      <c r="AW32" s="244">
        <v>287</v>
      </c>
      <c r="AX32" s="244">
        <v>294.60000000000002</v>
      </c>
      <c r="AY32" s="244">
        <v>287.10000000000002</v>
      </c>
      <c r="AZ32" s="244">
        <v>271.60000000000002</v>
      </c>
      <c r="BA32" s="244">
        <v>267.7</v>
      </c>
      <c r="BB32" s="244">
        <v>268.39999999999998</v>
      </c>
      <c r="BC32" s="244">
        <v>266</v>
      </c>
      <c r="BD32" s="244">
        <v>261.8</v>
      </c>
      <c r="BE32" s="244">
        <v>272.60000000000002</v>
      </c>
      <c r="BF32" s="244">
        <v>288.60000000000002</v>
      </c>
      <c r="BG32" s="244">
        <v>288.10000000000002</v>
      </c>
      <c r="BH32" s="244">
        <v>286.2</v>
      </c>
      <c r="BI32" s="244">
        <v>296.5</v>
      </c>
      <c r="BJ32" s="244">
        <v>311.8</v>
      </c>
      <c r="BK32" s="244">
        <v>307.10000000000002</v>
      </c>
      <c r="BL32" s="244">
        <v>294.8</v>
      </c>
      <c r="BM32" s="244">
        <v>302</v>
      </c>
      <c r="BN32" s="244">
        <v>311.8</v>
      </c>
      <c r="BO32" s="244">
        <v>301.8</v>
      </c>
      <c r="BP32" s="244">
        <v>289.5</v>
      </c>
      <c r="BQ32" s="29">
        <v>294.2</v>
      </c>
      <c r="BR32" s="29">
        <v>301.3</v>
      </c>
    </row>
    <row r="33" spans="1:70" x14ac:dyDescent="0.2">
      <c r="A33" s="37">
        <v>28</v>
      </c>
      <c r="B33" s="37" t="s">
        <v>162</v>
      </c>
      <c r="C33" s="29" t="s">
        <v>16</v>
      </c>
      <c r="D33" s="244">
        <v>54.9</v>
      </c>
      <c r="E33" s="244">
        <v>54.9</v>
      </c>
      <c r="F33" s="244">
        <v>58</v>
      </c>
      <c r="G33" s="244">
        <v>60.2</v>
      </c>
      <c r="H33" s="244">
        <v>58.6</v>
      </c>
      <c r="I33" s="244">
        <v>59.7</v>
      </c>
      <c r="J33" s="244">
        <v>63</v>
      </c>
      <c r="K33" s="244">
        <v>66.099999999999994</v>
      </c>
      <c r="L33" s="244">
        <v>61.5</v>
      </c>
      <c r="M33" s="244">
        <v>61.6</v>
      </c>
      <c r="N33" s="244">
        <v>65.599999999999994</v>
      </c>
      <c r="O33" s="244">
        <v>69.8</v>
      </c>
      <c r="P33" s="244">
        <v>66.8</v>
      </c>
      <c r="Q33" s="244">
        <v>69.400000000000006</v>
      </c>
      <c r="R33" s="244">
        <v>72.5</v>
      </c>
      <c r="S33" s="244">
        <v>72.5</v>
      </c>
      <c r="T33" s="244">
        <v>69.400000000000006</v>
      </c>
      <c r="U33" s="244">
        <v>73.8</v>
      </c>
      <c r="V33" s="244">
        <v>75.3</v>
      </c>
      <c r="W33" s="244">
        <v>78.400000000000006</v>
      </c>
      <c r="X33" s="244">
        <v>71.5</v>
      </c>
      <c r="Y33" s="244">
        <v>75</v>
      </c>
      <c r="Z33" s="244">
        <v>77.3</v>
      </c>
      <c r="AA33" s="244">
        <v>78.7</v>
      </c>
      <c r="AB33" s="244">
        <v>71.8</v>
      </c>
      <c r="AC33" s="244">
        <v>76.7</v>
      </c>
      <c r="AD33" s="244">
        <v>80.099999999999994</v>
      </c>
      <c r="AE33" s="244">
        <v>83.3</v>
      </c>
      <c r="AF33" s="244">
        <v>78.2</v>
      </c>
      <c r="AG33" s="244">
        <v>81.400000000000006</v>
      </c>
      <c r="AH33" s="244">
        <v>80.7</v>
      </c>
      <c r="AI33" s="244">
        <v>83.4</v>
      </c>
      <c r="AJ33" s="244">
        <v>85.2</v>
      </c>
      <c r="AK33" s="244">
        <v>87.7</v>
      </c>
      <c r="AL33" s="244">
        <v>89.7</v>
      </c>
      <c r="AM33" s="244">
        <v>92.9</v>
      </c>
      <c r="AN33" s="244">
        <v>85.3</v>
      </c>
      <c r="AO33" s="244">
        <v>88</v>
      </c>
      <c r="AP33" s="244">
        <v>88.3</v>
      </c>
      <c r="AQ33" s="244">
        <v>91.2</v>
      </c>
      <c r="AR33" s="244">
        <v>88.6</v>
      </c>
      <c r="AS33" s="244">
        <v>90.6</v>
      </c>
      <c r="AT33" s="244">
        <v>90.6</v>
      </c>
      <c r="AU33" s="244">
        <v>90.6</v>
      </c>
      <c r="AV33" s="244">
        <v>89.2</v>
      </c>
      <c r="AW33" s="244">
        <v>90.9</v>
      </c>
      <c r="AX33" s="244">
        <v>89.3</v>
      </c>
      <c r="AY33" s="244">
        <v>91.3</v>
      </c>
      <c r="AZ33" s="244">
        <v>93</v>
      </c>
      <c r="BA33" s="244">
        <v>92.6</v>
      </c>
      <c r="BB33" s="244">
        <v>90</v>
      </c>
      <c r="BC33" s="244">
        <v>95.1</v>
      </c>
      <c r="BD33" s="244">
        <v>94.6</v>
      </c>
      <c r="BE33" s="244">
        <v>97.2</v>
      </c>
      <c r="BF33" s="244">
        <v>94.1</v>
      </c>
      <c r="BG33" s="244">
        <v>98.1</v>
      </c>
      <c r="BH33" s="244">
        <v>97.9</v>
      </c>
      <c r="BI33" s="244">
        <v>99.5</v>
      </c>
      <c r="BJ33" s="244">
        <v>95.4</v>
      </c>
      <c r="BK33" s="244">
        <v>99.6</v>
      </c>
      <c r="BL33" s="244">
        <v>99.4</v>
      </c>
      <c r="BM33" s="244">
        <v>100.7</v>
      </c>
      <c r="BN33" s="244">
        <v>96.8</v>
      </c>
      <c r="BO33" s="244">
        <v>99.8</v>
      </c>
      <c r="BP33" s="244">
        <v>99.1</v>
      </c>
      <c r="BQ33" s="29">
        <v>100.2</v>
      </c>
      <c r="BR33" s="29">
        <v>96.1</v>
      </c>
    </row>
    <row r="34" spans="1:70" x14ac:dyDescent="0.2">
      <c r="A34" s="37">
        <v>29</v>
      </c>
      <c r="B34" s="37" t="s">
        <v>163</v>
      </c>
      <c r="C34" s="29" t="s">
        <v>17</v>
      </c>
      <c r="D34" s="244">
        <v>63.2</v>
      </c>
      <c r="E34" s="244">
        <v>58.2</v>
      </c>
      <c r="F34" s="244">
        <v>60.4</v>
      </c>
      <c r="G34" s="244">
        <v>58.7</v>
      </c>
      <c r="H34" s="244">
        <v>62.6</v>
      </c>
      <c r="I34" s="244">
        <v>58.8</v>
      </c>
      <c r="J34" s="244">
        <v>60.9</v>
      </c>
      <c r="K34" s="244">
        <v>60.5</v>
      </c>
      <c r="L34" s="244">
        <v>67.3</v>
      </c>
      <c r="M34" s="244">
        <v>60.6</v>
      </c>
      <c r="N34" s="244">
        <v>63.3</v>
      </c>
      <c r="O34" s="244">
        <v>62.5</v>
      </c>
      <c r="P34" s="244">
        <v>70.8</v>
      </c>
      <c r="Q34" s="244">
        <v>64.2</v>
      </c>
      <c r="R34" s="244">
        <v>66</v>
      </c>
      <c r="S34" s="244">
        <v>64.5</v>
      </c>
      <c r="T34" s="244">
        <v>61.1</v>
      </c>
      <c r="U34" s="244">
        <v>56.3</v>
      </c>
      <c r="V34" s="244">
        <v>57.5</v>
      </c>
      <c r="W34" s="244">
        <v>57.5</v>
      </c>
      <c r="X34" s="244">
        <v>62.1</v>
      </c>
      <c r="Y34" s="244">
        <v>59.6</v>
      </c>
      <c r="Z34" s="244">
        <v>58.7</v>
      </c>
      <c r="AA34" s="244">
        <v>58</v>
      </c>
      <c r="AB34" s="244">
        <v>68.599999999999994</v>
      </c>
      <c r="AC34" s="244">
        <v>61.3</v>
      </c>
      <c r="AD34" s="244">
        <v>62.9</v>
      </c>
      <c r="AE34" s="244">
        <v>61.6</v>
      </c>
      <c r="AF34" s="244">
        <v>68.400000000000006</v>
      </c>
      <c r="AG34" s="244">
        <v>63.9</v>
      </c>
      <c r="AH34" s="244">
        <v>66.5</v>
      </c>
      <c r="AI34" s="244">
        <v>62.7</v>
      </c>
      <c r="AJ34" s="244">
        <v>68.3</v>
      </c>
      <c r="AK34" s="244">
        <v>66.7</v>
      </c>
      <c r="AL34" s="244">
        <v>67.8</v>
      </c>
      <c r="AM34" s="244">
        <v>63.6</v>
      </c>
      <c r="AN34" s="244">
        <v>68.5</v>
      </c>
      <c r="AO34" s="244">
        <v>70</v>
      </c>
      <c r="AP34" s="244">
        <v>70</v>
      </c>
      <c r="AQ34" s="244">
        <v>65.900000000000006</v>
      </c>
      <c r="AR34" s="244">
        <v>73.7</v>
      </c>
      <c r="AS34" s="244">
        <v>74.5</v>
      </c>
      <c r="AT34" s="244">
        <v>71.900000000000006</v>
      </c>
      <c r="AU34" s="244">
        <v>67.2</v>
      </c>
      <c r="AV34" s="244">
        <v>72.400000000000006</v>
      </c>
      <c r="AW34" s="244">
        <v>74.2</v>
      </c>
      <c r="AX34" s="244">
        <v>74</v>
      </c>
      <c r="AY34" s="244">
        <v>72.400000000000006</v>
      </c>
      <c r="AZ34" s="244">
        <v>74.8</v>
      </c>
      <c r="BA34" s="244">
        <v>74.599999999999994</v>
      </c>
      <c r="BB34" s="244">
        <v>75.2</v>
      </c>
      <c r="BC34" s="244">
        <v>76.2</v>
      </c>
      <c r="BD34" s="244">
        <v>76.8</v>
      </c>
      <c r="BE34" s="244">
        <v>79.099999999999994</v>
      </c>
      <c r="BF34" s="244">
        <v>81.7</v>
      </c>
      <c r="BG34" s="244">
        <v>81.2</v>
      </c>
      <c r="BH34" s="244">
        <v>81.8</v>
      </c>
      <c r="BI34" s="244">
        <v>81.8</v>
      </c>
      <c r="BJ34" s="244">
        <v>82.1</v>
      </c>
      <c r="BK34" s="244">
        <v>82.3</v>
      </c>
      <c r="BL34" s="244">
        <v>82.2</v>
      </c>
      <c r="BM34" s="244">
        <v>83.1</v>
      </c>
      <c r="BN34" s="244">
        <v>83.4</v>
      </c>
      <c r="BO34" s="244">
        <v>83.8</v>
      </c>
      <c r="BP34" s="244">
        <v>83.6</v>
      </c>
      <c r="BQ34" s="29">
        <v>84</v>
      </c>
      <c r="BR34" s="29">
        <v>83.8</v>
      </c>
    </row>
    <row r="35" spans="1:70" x14ac:dyDescent="0.2">
      <c r="A35" s="37">
        <v>30</v>
      </c>
      <c r="B35" s="37" t="s">
        <v>164</v>
      </c>
      <c r="C35" s="29" t="s">
        <v>18</v>
      </c>
      <c r="D35" s="244">
        <v>76.900000000000006</v>
      </c>
      <c r="E35" s="244">
        <v>82.1</v>
      </c>
      <c r="F35" s="244">
        <v>89.6</v>
      </c>
      <c r="G35" s="244">
        <v>88.9</v>
      </c>
      <c r="H35" s="244">
        <v>82.4</v>
      </c>
      <c r="I35" s="244">
        <v>87.8</v>
      </c>
      <c r="J35" s="244">
        <v>96</v>
      </c>
      <c r="K35" s="244">
        <v>95.5</v>
      </c>
      <c r="L35" s="244">
        <v>87.9</v>
      </c>
      <c r="M35" s="244">
        <v>93.5</v>
      </c>
      <c r="N35" s="244">
        <v>101.9</v>
      </c>
      <c r="O35" s="244">
        <v>101.9</v>
      </c>
      <c r="P35" s="244">
        <v>95.6</v>
      </c>
      <c r="Q35" s="244">
        <v>104.3</v>
      </c>
      <c r="R35" s="244">
        <v>113.8</v>
      </c>
      <c r="S35" s="244">
        <v>112.5</v>
      </c>
      <c r="T35" s="244">
        <v>100.4</v>
      </c>
      <c r="U35" s="244">
        <v>108.6</v>
      </c>
      <c r="V35" s="244">
        <v>114</v>
      </c>
      <c r="W35" s="244">
        <v>115.7</v>
      </c>
      <c r="X35" s="244">
        <v>107.5</v>
      </c>
      <c r="Y35" s="244">
        <v>115</v>
      </c>
      <c r="Z35" s="244">
        <v>121.1</v>
      </c>
      <c r="AA35" s="244">
        <v>125.3</v>
      </c>
      <c r="AB35" s="244">
        <v>115.3</v>
      </c>
      <c r="AC35" s="244">
        <v>123.5</v>
      </c>
      <c r="AD35" s="244">
        <v>130.80000000000001</v>
      </c>
      <c r="AE35" s="244">
        <v>134.9</v>
      </c>
      <c r="AF35" s="244">
        <v>124.3</v>
      </c>
      <c r="AG35" s="244">
        <v>128.1</v>
      </c>
      <c r="AH35" s="244">
        <v>139.80000000000001</v>
      </c>
      <c r="AI35" s="244">
        <v>137.4</v>
      </c>
      <c r="AJ35" s="244">
        <v>146.1</v>
      </c>
      <c r="AK35" s="244">
        <v>142.4</v>
      </c>
      <c r="AL35" s="244">
        <v>160.4</v>
      </c>
      <c r="AM35" s="244">
        <v>151.5</v>
      </c>
      <c r="AN35" s="244">
        <v>142.5</v>
      </c>
      <c r="AO35" s="244">
        <v>133.4</v>
      </c>
      <c r="AP35" s="244">
        <v>147.69999999999999</v>
      </c>
      <c r="AQ35" s="244">
        <v>140</v>
      </c>
      <c r="AR35" s="244">
        <v>142.6</v>
      </c>
      <c r="AS35" s="244">
        <v>133.4</v>
      </c>
      <c r="AT35" s="244">
        <v>146</v>
      </c>
      <c r="AU35" s="244">
        <v>132.9</v>
      </c>
      <c r="AV35" s="244">
        <v>130.4</v>
      </c>
      <c r="AW35" s="244">
        <v>128.30000000000001</v>
      </c>
      <c r="AX35" s="244">
        <v>137.9</v>
      </c>
      <c r="AY35" s="244">
        <v>129.4</v>
      </c>
      <c r="AZ35" s="244">
        <v>130.9</v>
      </c>
      <c r="BA35" s="244">
        <v>132.5</v>
      </c>
      <c r="BB35" s="244">
        <v>135.4</v>
      </c>
      <c r="BC35" s="244">
        <v>130.80000000000001</v>
      </c>
      <c r="BD35" s="244">
        <v>129.80000000000001</v>
      </c>
      <c r="BE35" s="244">
        <v>131.80000000000001</v>
      </c>
      <c r="BF35" s="244">
        <v>136.30000000000001</v>
      </c>
      <c r="BG35" s="244">
        <v>131.6</v>
      </c>
      <c r="BH35" s="244">
        <v>130.80000000000001</v>
      </c>
      <c r="BI35" s="244">
        <v>131.4</v>
      </c>
      <c r="BJ35" s="244">
        <v>135.4</v>
      </c>
      <c r="BK35" s="244">
        <v>131.6</v>
      </c>
      <c r="BL35" s="244">
        <v>130.19999999999999</v>
      </c>
      <c r="BM35" s="244">
        <v>131.69999999999999</v>
      </c>
      <c r="BN35" s="244">
        <v>135.80000000000001</v>
      </c>
      <c r="BO35" s="244">
        <v>132</v>
      </c>
      <c r="BP35" s="244">
        <v>130.6</v>
      </c>
      <c r="BQ35" s="29">
        <v>132.6</v>
      </c>
      <c r="BR35" s="29">
        <v>137.1</v>
      </c>
    </row>
    <row r="36" spans="1:70" x14ac:dyDescent="0.2">
      <c r="A36" s="37">
        <v>31</v>
      </c>
      <c r="B36" s="37" t="s">
        <v>165</v>
      </c>
      <c r="C36" s="29" t="s">
        <v>19</v>
      </c>
      <c r="D36" s="244">
        <v>42.9</v>
      </c>
      <c r="E36" s="244">
        <v>45.3</v>
      </c>
      <c r="F36" s="244">
        <v>51.4</v>
      </c>
      <c r="G36" s="244">
        <v>46.4</v>
      </c>
      <c r="H36" s="244">
        <v>42.2</v>
      </c>
      <c r="I36" s="244">
        <v>45.6</v>
      </c>
      <c r="J36" s="244">
        <v>51</v>
      </c>
      <c r="K36" s="244">
        <v>45.8</v>
      </c>
      <c r="L36" s="244">
        <v>43.8</v>
      </c>
      <c r="M36" s="244">
        <v>47.5</v>
      </c>
      <c r="N36" s="244">
        <v>53.3</v>
      </c>
      <c r="O36" s="244">
        <v>47.4</v>
      </c>
      <c r="P36" s="244">
        <v>43.5</v>
      </c>
      <c r="Q36" s="244">
        <v>47.6</v>
      </c>
      <c r="R36" s="244">
        <v>53.9</v>
      </c>
      <c r="S36" s="244">
        <v>46.9</v>
      </c>
      <c r="T36" s="244">
        <v>45.3</v>
      </c>
      <c r="U36" s="244">
        <v>49.2</v>
      </c>
      <c r="V36" s="244">
        <v>55.5</v>
      </c>
      <c r="W36" s="244">
        <v>49.2</v>
      </c>
      <c r="X36" s="244">
        <v>45.4</v>
      </c>
      <c r="Y36" s="244">
        <v>51.6</v>
      </c>
      <c r="Z36" s="244">
        <v>57.1</v>
      </c>
      <c r="AA36" s="244">
        <v>50.7</v>
      </c>
      <c r="AB36" s="244">
        <v>47.2</v>
      </c>
      <c r="AC36" s="244">
        <v>55.4</v>
      </c>
      <c r="AD36" s="244">
        <v>58.7</v>
      </c>
      <c r="AE36" s="244">
        <v>51.7</v>
      </c>
      <c r="AF36" s="244">
        <v>50.8</v>
      </c>
      <c r="AG36" s="244">
        <v>56.2</v>
      </c>
      <c r="AH36" s="244">
        <v>59.1</v>
      </c>
      <c r="AI36" s="244">
        <v>52.8</v>
      </c>
      <c r="AJ36" s="244">
        <v>49.5</v>
      </c>
      <c r="AK36" s="244">
        <v>58.7</v>
      </c>
      <c r="AL36" s="244">
        <v>60.5</v>
      </c>
      <c r="AM36" s="244">
        <v>55.3</v>
      </c>
      <c r="AN36" s="244">
        <v>54.3</v>
      </c>
      <c r="AO36" s="244">
        <v>61.2</v>
      </c>
      <c r="AP36" s="244">
        <v>63.4</v>
      </c>
      <c r="AQ36" s="244">
        <v>58.4</v>
      </c>
      <c r="AR36" s="244">
        <v>55.6</v>
      </c>
      <c r="AS36" s="244">
        <v>61.7</v>
      </c>
      <c r="AT36" s="244">
        <v>64.099999999999994</v>
      </c>
      <c r="AU36" s="244">
        <v>61.1</v>
      </c>
      <c r="AV36" s="244">
        <v>59.2</v>
      </c>
      <c r="AW36" s="244">
        <v>63.7</v>
      </c>
      <c r="AX36" s="244">
        <v>64.5</v>
      </c>
      <c r="AY36" s="244">
        <v>59.5</v>
      </c>
      <c r="AZ36" s="244">
        <v>61.5</v>
      </c>
      <c r="BA36" s="244">
        <v>57.3</v>
      </c>
      <c r="BB36" s="244">
        <v>57.4</v>
      </c>
      <c r="BC36" s="244">
        <v>56.3</v>
      </c>
      <c r="BD36" s="244">
        <v>55.3</v>
      </c>
      <c r="BE36" s="244">
        <v>56.9</v>
      </c>
      <c r="BF36" s="244">
        <v>62.7</v>
      </c>
      <c r="BG36" s="244">
        <v>62.1</v>
      </c>
      <c r="BH36" s="244">
        <v>61.9</v>
      </c>
      <c r="BI36" s="244">
        <v>66.400000000000006</v>
      </c>
      <c r="BJ36" s="244">
        <v>70.599999999999994</v>
      </c>
      <c r="BK36" s="244">
        <v>67.099999999999994</v>
      </c>
      <c r="BL36" s="244">
        <v>66.099999999999994</v>
      </c>
      <c r="BM36" s="244">
        <v>69.099999999999994</v>
      </c>
      <c r="BN36" s="244">
        <v>74</v>
      </c>
      <c r="BO36" s="244">
        <v>69.099999999999994</v>
      </c>
      <c r="BP36" s="244">
        <v>67.2</v>
      </c>
      <c r="BQ36" s="29">
        <v>69.8</v>
      </c>
      <c r="BR36" s="29">
        <v>73.400000000000006</v>
      </c>
    </row>
    <row r="37" spans="1:70" x14ac:dyDescent="0.2">
      <c r="A37" s="37">
        <v>32</v>
      </c>
      <c r="B37" s="37" t="s">
        <v>166</v>
      </c>
      <c r="C37" s="29" t="s">
        <v>20</v>
      </c>
      <c r="D37" s="244">
        <v>63.4</v>
      </c>
      <c r="E37" s="244">
        <v>60.8</v>
      </c>
      <c r="F37" s="244">
        <v>62</v>
      </c>
      <c r="G37" s="244">
        <v>65.3</v>
      </c>
      <c r="H37" s="244">
        <v>64.400000000000006</v>
      </c>
      <c r="I37" s="244">
        <v>60.1</v>
      </c>
      <c r="J37" s="244">
        <v>66.599999999999994</v>
      </c>
      <c r="K37" s="244">
        <v>69</v>
      </c>
      <c r="L37" s="244">
        <v>66.3</v>
      </c>
      <c r="M37" s="244">
        <v>62</v>
      </c>
      <c r="N37" s="244">
        <v>69.8</v>
      </c>
      <c r="O37" s="244">
        <v>70.099999999999994</v>
      </c>
      <c r="P37" s="244">
        <v>64.7</v>
      </c>
      <c r="Q37" s="244">
        <v>60</v>
      </c>
      <c r="R37" s="244">
        <v>67.599999999999994</v>
      </c>
      <c r="S37" s="244">
        <v>67.400000000000006</v>
      </c>
      <c r="T37" s="244">
        <v>67.3</v>
      </c>
      <c r="U37" s="244">
        <v>61.2</v>
      </c>
      <c r="V37" s="244">
        <v>66.599999999999994</v>
      </c>
      <c r="W37" s="244">
        <v>73.400000000000006</v>
      </c>
      <c r="X37" s="244">
        <v>70.5</v>
      </c>
      <c r="Y37" s="244">
        <v>63.7</v>
      </c>
      <c r="Z37" s="244">
        <v>70.099999999999994</v>
      </c>
      <c r="AA37" s="244">
        <v>75</v>
      </c>
      <c r="AB37" s="244">
        <v>75.3</v>
      </c>
      <c r="AC37" s="244">
        <v>68.2</v>
      </c>
      <c r="AD37" s="244">
        <v>73.5</v>
      </c>
      <c r="AE37" s="244">
        <v>72</v>
      </c>
      <c r="AF37" s="244">
        <v>72.900000000000006</v>
      </c>
      <c r="AG37" s="244">
        <v>66.900000000000006</v>
      </c>
      <c r="AH37" s="244">
        <v>70.5</v>
      </c>
      <c r="AI37" s="244">
        <v>72.5</v>
      </c>
      <c r="AJ37" s="244">
        <v>70.3</v>
      </c>
      <c r="AK37" s="244">
        <v>69.3</v>
      </c>
      <c r="AL37" s="244">
        <v>71.400000000000006</v>
      </c>
      <c r="AM37" s="244">
        <v>74.400000000000006</v>
      </c>
      <c r="AN37" s="244">
        <v>68.900000000000006</v>
      </c>
      <c r="AO37" s="244">
        <v>67</v>
      </c>
      <c r="AP37" s="244">
        <v>71.8</v>
      </c>
      <c r="AQ37" s="244">
        <v>76.3</v>
      </c>
      <c r="AR37" s="244">
        <v>66.5</v>
      </c>
      <c r="AS37" s="244">
        <v>67.5</v>
      </c>
      <c r="AT37" s="244">
        <v>73.900000000000006</v>
      </c>
      <c r="AU37" s="244">
        <v>76.900000000000006</v>
      </c>
      <c r="AV37" s="244">
        <v>71</v>
      </c>
      <c r="AW37" s="244">
        <v>71.2</v>
      </c>
      <c r="AX37" s="244">
        <v>71.400000000000006</v>
      </c>
      <c r="AY37" s="244">
        <v>70.099999999999994</v>
      </c>
      <c r="AZ37" s="244">
        <v>70.900000000000006</v>
      </c>
      <c r="BA37" s="244">
        <v>70</v>
      </c>
      <c r="BB37" s="244">
        <v>70.2</v>
      </c>
      <c r="BC37" s="244">
        <v>71.7</v>
      </c>
      <c r="BD37" s="244">
        <v>68.8</v>
      </c>
      <c r="BE37" s="244">
        <v>70.8</v>
      </c>
      <c r="BF37" s="244">
        <v>71.2</v>
      </c>
      <c r="BG37" s="244">
        <v>73.099999999999994</v>
      </c>
      <c r="BH37" s="244">
        <v>72.3</v>
      </c>
      <c r="BI37" s="244">
        <v>73.099999999999994</v>
      </c>
      <c r="BJ37" s="244">
        <v>72.599999999999994</v>
      </c>
      <c r="BK37" s="244">
        <v>73.5</v>
      </c>
      <c r="BL37" s="244">
        <v>72.8</v>
      </c>
      <c r="BM37" s="244">
        <v>73.599999999999994</v>
      </c>
      <c r="BN37" s="244">
        <v>72.900000000000006</v>
      </c>
      <c r="BO37" s="244">
        <v>74.400000000000006</v>
      </c>
      <c r="BP37" s="244">
        <v>73.599999999999994</v>
      </c>
      <c r="BQ37" s="29">
        <v>74</v>
      </c>
      <c r="BR37" s="29">
        <v>73</v>
      </c>
    </row>
    <row r="38" spans="1:70" x14ac:dyDescent="0.2">
      <c r="A38" s="37">
        <v>33</v>
      </c>
      <c r="B38" s="37" t="s">
        <v>167</v>
      </c>
      <c r="C38" s="29" t="s">
        <v>50</v>
      </c>
      <c r="D38" s="244">
        <v>99.3</v>
      </c>
      <c r="E38" s="244">
        <v>100.3</v>
      </c>
      <c r="F38" s="244">
        <v>100.9</v>
      </c>
      <c r="G38" s="244">
        <v>96.7</v>
      </c>
      <c r="H38" s="244">
        <v>99.9</v>
      </c>
      <c r="I38" s="244">
        <v>102.7</v>
      </c>
      <c r="J38" s="244">
        <v>102.5</v>
      </c>
      <c r="K38" s="244">
        <v>95.8</v>
      </c>
      <c r="L38" s="244">
        <v>101.1</v>
      </c>
      <c r="M38" s="244">
        <v>101.5</v>
      </c>
      <c r="N38" s="244">
        <v>103.4</v>
      </c>
      <c r="O38" s="244">
        <v>93.6</v>
      </c>
      <c r="P38" s="244">
        <v>101</v>
      </c>
      <c r="Q38" s="244">
        <v>99.4</v>
      </c>
      <c r="R38" s="244">
        <v>101.7</v>
      </c>
      <c r="S38" s="244">
        <v>92.3</v>
      </c>
      <c r="T38" s="244">
        <v>109.3</v>
      </c>
      <c r="U38" s="244">
        <v>101.8</v>
      </c>
      <c r="V38" s="244">
        <v>105.1</v>
      </c>
      <c r="W38" s="244">
        <v>92.1</v>
      </c>
      <c r="X38" s="244">
        <v>117.5</v>
      </c>
      <c r="Y38" s="244">
        <v>102.9</v>
      </c>
      <c r="Z38" s="244">
        <v>112</v>
      </c>
      <c r="AA38" s="244">
        <v>94</v>
      </c>
      <c r="AB38" s="244">
        <v>119.7</v>
      </c>
      <c r="AC38" s="244">
        <v>106.4</v>
      </c>
      <c r="AD38" s="244">
        <v>116.8</v>
      </c>
      <c r="AE38" s="244">
        <v>96.5</v>
      </c>
      <c r="AF38" s="244">
        <v>120.1</v>
      </c>
      <c r="AG38" s="244">
        <v>107.1</v>
      </c>
      <c r="AH38" s="244">
        <v>120.7</v>
      </c>
      <c r="AI38" s="244">
        <v>102.7</v>
      </c>
      <c r="AJ38" s="244">
        <v>119.5</v>
      </c>
      <c r="AK38" s="244">
        <v>109.8</v>
      </c>
      <c r="AL38" s="244">
        <v>121.8</v>
      </c>
      <c r="AM38" s="244">
        <v>104.7</v>
      </c>
      <c r="AN38" s="244">
        <v>113.3</v>
      </c>
      <c r="AO38" s="244">
        <v>120.4</v>
      </c>
      <c r="AP38" s="244">
        <v>121.9</v>
      </c>
      <c r="AQ38" s="244">
        <v>116.8</v>
      </c>
      <c r="AR38" s="244">
        <v>116</v>
      </c>
      <c r="AS38" s="244">
        <v>118</v>
      </c>
      <c r="AT38" s="244">
        <v>120.1</v>
      </c>
      <c r="AU38" s="244">
        <v>122.7</v>
      </c>
      <c r="AV38" s="244">
        <v>119.4</v>
      </c>
      <c r="AW38" s="244">
        <v>119</v>
      </c>
      <c r="AX38" s="244">
        <v>120.1</v>
      </c>
      <c r="AY38" s="244">
        <v>122.1</v>
      </c>
      <c r="AZ38" s="244">
        <v>115</v>
      </c>
      <c r="BA38" s="244">
        <v>116.6</v>
      </c>
      <c r="BB38" s="244">
        <v>118.2</v>
      </c>
      <c r="BC38" s="244">
        <v>122.3</v>
      </c>
      <c r="BD38" s="244">
        <v>107.5</v>
      </c>
      <c r="BE38" s="244">
        <v>114.8</v>
      </c>
      <c r="BF38" s="244">
        <v>119.9</v>
      </c>
      <c r="BG38" s="244">
        <v>126.8</v>
      </c>
      <c r="BH38" s="244">
        <v>112.1</v>
      </c>
      <c r="BI38" s="244">
        <v>121.6</v>
      </c>
      <c r="BJ38" s="244">
        <v>124.1</v>
      </c>
      <c r="BK38" s="244">
        <v>127.5</v>
      </c>
      <c r="BL38" s="244">
        <v>114.8</v>
      </c>
      <c r="BM38" s="244">
        <v>123.3</v>
      </c>
      <c r="BN38" s="244">
        <v>121.3</v>
      </c>
      <c r="BO38" s="244">
        <v>126.1</v>
      </c>
      <c r="BP38" s="244">
        <v>116.5</v>
      </c>
      <c r="BQ38" s="29">
        <v>123.2</v>
      </c>
      <c r="BR38" s="29">
        <v>120.8</v>
      </c>
    </row>
    <row r="39" spans="1:70" x14ac:dyDescent="0.2">
      <c r="A39" s="37">
        <v>34</v>
      </c>
      <c r="B39" s="37" t="s">
        <v>168</v>
      </c>
      <c r="C39" s="29" t="s">
        <v>47</v>
      </c>
      <c r="D39" s="244">
        <v>234.2</v>
      </c>
      <c r="E39" s="244">
        <v>244</v>
      </c>
      <c r="F39" s="244">
        <v>238.8</v>
      </c>
      <c r="G39" s="244">
        <v>237.7</v>
      </c>
      <c r="H39" s="244">
        <v>231</v>
      </c>
      <c r="I39" s="244">
        <v>238.9</v>
      </c>
      <c r="J39" s="244">
        <v>237.9</v>
      </c>
      <c r="K39" s="244">
        <v>241.4</v>
      </c>
      <c r="L39" s="244">
        <v>235.9</v>
      </c>
      <c r="M39" s="244">
        <v>243.9</v>
      </c>
      <c r="N39" s="244">
        <v>242.9</v>
      </c>
      <c r="O39" s="244">
        <v>246.5</v>
      </c>
      <c r="P39" s="244">
        <v>237.9</v>
      </c>
      <c r="Q39" s="244">
        <v>244.5</v>
      </c>
      <c r="R39" s="244">
        <v>243.1</v>
      </c>
      <c r="S39" s="244">
        <v>246.6</v>
      </c>
      <c r="T39" s="244">
        <v>241.4</v>
      </c>
      <c r="U39" s="244">
        <v>249.1</v>
      </c>
      <c r="V39" s="244">
        <v>248.3</v>
      </c>
      <c r="W39" s="244">
        <v>251.2</v>
      </c>
      <c r="X39" s="244">
        <v>247.2</v>
      </c>
      <c r="Y39" s="244">
        <v>255.5</v>
      </c>
      <c r="Z39" s="244">
        <v>253.7</v>
      </c>
      <c r="AA39" s="244">
        <v>256.39999999999998</v>
      </c>
      <c r="AB39" s="244">
        <v>251</v>
      </c>
      <c r="AC39" s="244">
        <v>258.39999999999998</v>
      </c>
      <c r="AD39" s="244">
        <v>256.2</v>
      </c>
      <c r="AE39" s="244">
        <v>259.60000000000002</v>
      </c>
      <c r="AF39" s="244">
        <v>254.4</v>
      </c>
      <c r="AG39" s="244">
        <v>259.3</v>
      </c>
      <c r="AH39" s="244">
        <v>256.3</v>
      </c>
      <c r="AI39" s="244">
        <v>260</v>
      </c>
      <c r="AJ39" s="244">
        <v>258</v>
      </c>
      <c r="AK39" s="244">
        <v>263.5</v>
      </c>
      <c r="AL39" s="244">
        <v>259.60000000000002</v>
      </c>
      <c r="AM39" s="244">
        <v>262.10000000000002</v>
      </c>
      <c r="AN39" s="244">
        <v>259.89999999999998</v>
      </c>
      <c r="AO39" s="244">
        <v>266</v>
      </c>
      <c r="AP39" s="244">
        <v>263.8</v>
      </c>
      <c r="AQ39" s="244">
        <v>266.3</v>
      </c>
      <c r="AR39" s="244">
        <v>264</v>
      </c>
      <c r="AS39" s="244">
        <v>270.60000000000002</v>
      </c>
      <c r="AT39" s="244">
        <v>266.39999999999998</v>
      </c>
      <c r="AU39" s="244">
        <v>270.7</v>
      </c>
      <c r="AV39" s="244">
        <v>268.5</v>
      </c>
      <c r="AW39" s="244">
        <v>273.39999999999998</v>
      </c>
      <c r="AX39" s="244">
        <v>269.89999999999998</v>
      </c>
      <c r="AY39" s="244">
        <v>272.89999999999998</v>
      </c>
      <c r="AZ39" s="244">
        <v>272</v>
      </c>
      <c r="BA39" s="244">
        <v>274.60000000000002</v>
      </c>
      <c r="BB39" s="244">
        <v>275.60000000000002</v>
      </c>
      <c r="BC39" s="244">
        <v>280.2</v>
      </c>
      <c r="BD39" s="244">
        <v>278.5</v>
      </c>
      <c r="BE39" s="244">
        <v>283.39999999999998</v>
      </c>
      <c r="BF39" s="244">
        <v>283.60000000000002</v>
      </c>
      <c r="BG39" s="244">
        <v>286.10000000000002</v>
      </c>
      <c r="BH39" s="244">
        <v>287.10000000000002</v>
      </c>
      <c r="BI39" s="244">
        <v>292.2</v>
      </c>
      <c r="BJ39" s="244">
        <v>292.5</v>
      </c>
      <c r="BK39" s="244">
        <v>296.60000000000002</v>
      </c>
      <c r="BL39" s="244">
        <v>296.5</v>
      </c>
      <c r="BM39" s="244">
        <v>300.2</v>
      </c>
      <c r="BN39" s="244">
        <v>300.10000000000002</v>
      </c>
      <c r="BO39" s="244">
        <v>302.10000000000002</v>
      </c>
      <c r="BP39" s="244">
        <v>302.10000000000002</v>
      </c>
      <c r="BQ39" s="29">
        <v>306.89999999999998</v>
      </c>
      <c r="BR39" s="29">
        <v>307</v>
      </c>
    </row>
    <row r="40" spans="1:70" x14ac:dyDescent="0.2">
      <c r="A40" s="37">
        <v>35</v>
      </c>
      <c r="B40" s="37" t="s">
        <v>169</v>
      </c>
      <c r="C40" s="29" t="s">
        <v>48</v>
      </c>
      <c r="D40" s="244">
        <v>843.3</v>
      </c>
      <c r="E40" s="244">
        <v>835.9</v>
      </c>
      <c r="F40" s="244">
        <v>869.4</v>
      </c>
      <c r="G40" s="244">
        <v>836.6</v>
      </c>
      <c r="H40" s="244">
        <v>826.5</v>
      </c>
      <c r="I40" s="244">
        <v>824.8</v>
      </c>
      <c r="J40" s="244">
        <v>847.2</v>
      </c>
      <c r="K40" s="244">
        <v>809.1</v>
      </c>
      <c r="L40" s="244">
        <v>807.4</v>
      </c>
      <c r="M40" s="244">
        <v>815.6</v>
      </c>
      <c r="N40" s="244">
        <v>845.6</v>
      </c>
      <c r="O40" s="244">
        <v>815.4</v>
      </c>
      <c r="P40" s="244">
        <v>810.1</v>
      </c>
      <c r="Q40" s="244">
        <v>820.9</v>
      </c>
      <c r="R40" s="244">
        <v>848</v>
      </c>
      <c r="S40" s="244">
        <v>817.4</v>
      </c>
      <c r="T40" s="244">
        <v>816.2</v>
      </c>
      <c r="U40" s="244">
        <v>826.2</v>
      </c>
      <c r="V40" s="244">
        <v>853.3</v>
      </c>
      <c r="W40" s="244">
        <v>821.9</v>
      </c>
      <c r="X40" s="244">
        <v>819.7</v>
      </c>
      <c r="Y40" s="244">
        <v>833.4</v>
      </c>
      <c r="Z40" s="244">
        <v>859</v>
      </c>
      <c r="AA40" s="244">
        <v>829.1</v>
      </c>
      <c r="AB40" s="244">
        <v>824.9</v>
      </c>
      <c r="AC40" s="244">
        <v>836.3</v>
      </c>
      <c r="AD40" s="244">
        <v>871.5</v>
      </c>
      <c r="AE40" s="244">
        <v>846.1</v>
      </c>
      <c r="AF40" s="244">
        <v>848.2</v>
      </c>
      <c r="AG40" s="244">
        <v>859.1</v>
      </c>
      <c r="AH40" s="244">
        <v>893.4</v>
      </c>
      <c r="AI40" s="244">
        <v>873.3</v>
      </c>
      <c r="AJ40" s="244">
        <v>877</v>
      </c>
      <c r="AK40" s="244">
        <v>891.6</v>
      </c>
      <c r="AL40" s="244">
        <v>929.1</v>
      </c>
      <c r="AM40" s="244">
        <v>907.5</v>
      </c>
      <c r="AN40" s="244">
        <v>899.9</v>
      </c>
      <c r="AO40" s="244">
        <v>910.4</v>
      </c>
      <c r="AP40" s="244">
        <v>940.5</v>
      </c>
      <c r="AQ40" s="244">
        <v>914.8</v>
      </c>
      <c r="AR40" s="244">
        <v>906.9</v>
      </c>
      <c r="AS40" s="244">
        <v>913.3</v>
      </c>
      <c r="AT40" s="244">
        <v>941.4</v>
      </c>
      <c r="AU40" s="244">
        <v>917.5</v>
      </c>
      <c r="AV40" s="244">
        <v>913.4</v>
      </c>
      <c r="AW40" s="244">
        <v>918.4</v>
      </c>
      <c r="AX40" s="244">
        <v>942.9</v>
      </c>
      <c r="AY40" s="244">
        <v>913</v>
      </c>
      <c r="AZ40" s="244">
        <v>905</v>
      </c>
      <c r="BA40" s="244">
        <v>906</v>
      </c>
      <c r="BB40" s="244">
        <v>933.5</v>
      </c>
      <c r="BC40" s="244">
        <v>905.9</v>
      </c>
      <c r="BD40" s="244">
        <v>897.3</v>
      </c>
      <c r="BE40" s="244">
        <v>910.8</v>
      </c>
      <c r="BF40" s="244">
        <v>944.6</v>
      </c>
      <c r="BG40" s="244">
        <v>907.3</v>
      </c>
      <c r="BH40" s="244">
        <v>904.9</v>
      </c>
      <c r="BI40" s="244">
        <v>921.1</v>
      </c>
      <c r="BJ40" s="244">
        <v>951.5</v>
      </c>
      <c r="BK40" s="244">
        <v>919.7</v>
      </c>
      <c r="BL40" s="244">
        <v>914.3</v>
      </c>
      <c r="BM40" s="244">
        <v>930.4</v>
      </c>
      <c r="BN40" s="244">
        <v>956.1</v>
      </c>
      <c r="BO40" s="244">
        <v>921.2</v>
      </c>
      <c r="BP40" s="244">
        <v>916.6</v>
      </c>
      <c r="BQ40" s="29">
        <v>933.4</v>
      </c>
      <c r="BR40" s="29">
        <v>961.6</v>
      </c>
    </row>
    <row r="41" spans="1:70" s="39" customFormat="1" x14ac:dyDescent="0.2">
      <c r="A41" s="38">
        <v>36</v>
      </c>
      <c r="B41" s="37" t="s">
        <v>170</v>
      </c>
      <c r="C41" s="39" t="s">
        <v>278</v>
      </c>
      <c r="D41" s="244">
        <v>265.8</v>
      </c>
      <c r="E41" s="244">
        <v>265.39999999999998</v>
      </c>
      <c r="F41" s="244">
        <v>271.3</v>
      </c>
      <c r="G41" s="244">
        <v>265.2</v>
      </c>
      <c r="H41" s="244">
        <v>261.3</v>
      </c>
      <c r="I41" s="244">
        <v>259.5</v>
      </c>
      <c r="J41" s="244">
        <v>264.8</v>
      </c>
      <c r="K41" s="244">
        <v>257.2</v>
      </c>
      <c r="L41" s="244">
        <v>252.9</v>
      </c>
      <c r="M41" s="244">
        <v>253.6</v>
      </c>
      <c r="N41" s="244">
        <v>260.3</v>
      </c>
      <c r="O41" s="244">
        <v>254.3</v>
      </c>
      <c r="P41" s="244">
        <v>253.9</v>
      </c>
      <c r="Q41" s="244">
        <v>256.10000000000002</v>
      </c>
      <c r="R41" s="244">
        <v>262.39999999999998</v>
      </c>
      <c r="S41" s="244">
        <v>256.10000000000002</v>
      </c>
      <c r="T41" s="244">
        <v>254.3</v>
      </c>
      <c r="U41" s="244">
        <v>256</v>
      </c>
      <c r="V41" s="244">
        <v>262.5</v>
      </c>
      <c r="W41" s="244">
        <v>255.3</v>
      </c>
      <c r="X41" s="244">
        <v>256.39999999999998</v>
      </c>
      <c r="Y41" s="244">
        <v>258.8</v>
      </c>
      <c r="Z41" s="244">
        <v>265.60000000000002</v>
      </c>
      <c r="AA41" s="244">
        <v>259.10000000000002</v>
      </c>
      <c r="AB41" s="244">
        <v>260.7</v>
      </c>
      <c r="AC41" s="244">
        <v>262.89999999999998</v>
      </c>
      <c r="AD41" s="244">
        <v>270.7</v>
      </c>
      <c r="AE41" s="244">
        <v>264.8</v>
      </c>
      <c r="AF41" s="244">
        <v>266.39999999999998</v>
      </c>
      <c r="AG41" s="244">
        <v>269.89999999999998</v>
      </c>
      <c r="AH41" s="244">
        <v>276.2</v>
      </c>
      <c r="AI41" s="244">
        <v>269.8</v>
      </c>
      <c r="AJ41" s="244">
        <v>270.8</v>
      </c>
      <c r="AK41" s="244">
        <v>273.5</v>
      </c>
      <c r="AL41" s="244">
        <v>279.8</v>
      </c>
      <c r="AM41" s="244">
        <v>273.89999999999998</v>
      </c>
      <c r="AN41" s="244">
        <v>277.7</v>
      </c>
      <c r="AO41" s="244">
        <v>280.8</v>
      </c>
      <c r="AP41" s="244">
        <v>287.2</v>
      </c>
      <c r="AQ41" s="244">
        <v>281.2</v>
      </c>
      <c r="AR41" s="244">
        <v>284.60000000000002</v>
      </c>
      <c r="AS41" s="244">
        <v>286.7</v>
      </c>
      <c r="AT41" s="244">
        <v>294.3</v>
      </c>
      <c r="AU41" s="244">
        <v>287.5</v>
      </c>
      <c r="AV41" s="244">
        <v>289.10000000000002</v>
      </c>
      <c r="AW41" s="244">
        <v>291.39999999999998</v>
      </c>
      <c r="AX41" s="244">
        <v>299.39999999999998</v>
      </c>
      <c r="AY41" s="244">
        <v>292.39999999999998</v>
      </c>
      <c r="AZ41" s="244">
        <v>291.3</v>
      </c>
      <c r="BA41" s="244">
        <v>292.89999999999998</v>
      </c>
      <c r="BB41" s="244">
        <v>300.10000000000002</v>
      </c>
      <c r="BC41" s="244">
        <v>294.60000000000002</v>
      </c>
      <c r="BD41" s="244">
        <v>297.10000000000002</v>
      </c>
      <c r="BE41" s="244">
        <v>303</v>
      </c>
      <c r="BF41" s="244">
        <v>310.10000000000002</v>
      </c>
      <c r="BG41" s="244">
        <v>299.39999999999998</v>
      </c>
      <c r="BH41" s="244">
        <v>302.5</v>
      </c>
      <c r="BI41" s="244">
        <v>304.2</v>
      </c>
      <c r="BJ41" s="244">
        <v>309.5</v>
      </c>
      <c r="BK41" s="244">
        <v>301.39999999999998</v>
      </c>
      <c r="BL41" s="244">
        <v>302.39999999999998</v>
      </c>
      <c r="BM41" s="244">
        <v>306.7</v>
      </c>
      <c r="BN41" s="244">
        <v>314.3</v>
      </c>
      <c r="BO41" s="244">
        <v>306.2</v>
      </c>
      <c r="BP41" s="244">
        <v>305.89999999999998</v>
      </c>
      <c r="BQ41" s="39">
        <v>309</v>
      </c>
      <c r="BR41" s="39">
        <v>315.60000000000002</v>
      </c>
    </row>
    <row r="42" spans="1:70" x14ac:dyDescent="0.2">
      <c r="A42" s="40"/>
      <c r="B42" s="36" t="s">
        <v>130</v>
      </c>
      <c r="C42" s="179" t="s">
        <v>30</v>
      </c>
      <c r="D42" s="295">
        <v>4532.8</v>
      </c>
      <c r="E42" s="295">
        <v>4634.1000000000004</v>
      </c>
      <c r="F42" s="295">
        <v>4716.3999999999996</v>
      </c>
      <c r="G42" s="295">
        <v>4561.3999999999996</v>
      </c>
      <c r="H42" s="295">
        <v>4475.3999999999996</v>
      </c>
      <c r="I42" s="295">
        <v>4534.2</v>
      </c>
      <c r="J42" s="295">
        <v>4595.1000000000004</v>
      </c>
      <c r="K42" s="295">
        <v>4465.8</v>
      </c>
      <c r="L42" s="295">
        <v>4431.1000000000004</v>
      </c>
      <c r="M42" s="295">
        <v>4542.2</v>
      </c>
      <c r="N42" s="295">
        <v>4668.2</v>
      </c>
      <c r="O42" s="295">
        <v>4549.8999999999996</v>
      </c>
      <c r="P42" s="295">
        <v>4556.8</v>
      </c>
      <c r="Q42" s="295">
        <v>4653.8999999999996</v>
      </c>
      <c r="R42" s="295">
        <v>4767.2</v>
      </c>
      <c r="S42" s="295">
        <v>4630.7</v>
      </c>
      <c r="T42" s="295">
        <v>4608.8999999999996</v>
      </c>
      <c r="U42" s="295">
        <v>4689.2</v>
      </c>
      <c r="V42" s="295">
        <v>4796.8</v>
      </c>
      <c r="W42" s="295">
        <v>4657.6000000000004</v>
      </c>
      <c r="X42" s="295">
        <v>4644.2</v>
      </c>
      <c r="Y42" s="295">
        <v>4734.6000000000004</v>
      </c>
      <c r="Z42" s="295">
        <v>4845.8</v>
      </c>
      <c r="AA42" s="295">
        <v>4719.7</v>
      </c>
      <c r="AB42" s="295">
        <v>4692.2</v>
      </c>
      <c r="AC42" s="295">
        <v>4797</v>
      </c>
      <c r="AD42" s="295">
        <v>4941.8999999999996</v>
      </c>
      <c r="AE42" s="295">
        <v>4790.5</v>
      </c>
      <c r="AF42" s="295">
        <v>4787</v>
      </c>
      <c r="AG42" s="295">
        <v>4855.3999999999996</v>
      </c>
      <c r="AH42" s="295">
        <v>4995.2</v>
      </c>
      <c r="AI42" s="295">
        <v>4872.8999999999996</v>
      </c>
      <c r="AJ42" s="295">
        <v>4877.8</v>
      </c>
      <c r="AK42" s="295">
        <v>4981.3</v>
      </c>
      <c r="AL42" s="295">
        <v>5071.5</v>
      </c>
      <c r="AM42" s="295">
        <v>4968.6000000000004</v>
      </c>
      <c r="AN42" s="295">
        <v>4993.3999999999996</v>
      </c>
      <c r="AO42" s="295">
        <v>5101.2</v>
      </c>
      <c r="AP42" s="295">
        <v>5213.6000000000004</v>
      </c>
      <c r="AQ42" s="295">
        <v>5093</v>
      </c>
      <c r="AR42" s="295">
        <v>5096.8999999999996</v>
      </c>
      <c r="AS42" s="295">
        <v>5192.3999999999996</v>
      </c>
      <c r="AT42" s="295">
        <v>5283.9</v>
      </c>
      <c r="AU42" s="295">
        <v>5171.8</v>
      </c>
      <c r="AV42" s="295">
        <v>5140.1000000000004</v>
      </c>
      <c r="AW42" s="295">
        <v>5222.1000000000004</v>
      </c>
      <c r="AX42" s="295">
        <v>5316.9</v>
      </c>
      <c r="AY42" s="295">
        <v>5199.3</v>
      </c>
      <c r="AZ42" s="295">
        <v>5130.2</v>
      </c>
      <c r="BA42" s="295">
        <v>5125.5</v>
      </c>
      <c r="BB42" s="295">
        <v>5222.3</v>
      </c>
      <c r="BC42" s="295">
        <v>5133.6000000000004</v>
      </c>
      <c r="BD42" s="295">
        <v>5044.7</v>
      </c>
      <c r="BE42" s="295">
        <v>5168.5</v>
      </c>
      <c r="BF42" s="295">
        <v>5374</v>
      </c>
      <c r="BG42" s="295">
        <v>5284.5</v>
      </c>
      <c r="BH42" s="295">
        <v>5242.3</v>
      </c>
      <c r="BI42" s="295">
        <v>5377.5</v>
      </c>
      <c r="BJ42" s="295">
        <v>5551</v>
      </c>
      <c r="BK42" s="295">
        <v>5430.4</v>
      </c>
      <c r="BL42" s="295">
        <v>5348.5</v>
      </c>
      <c r="BM42" s="295">
        <v>5454</v>
      </c>
      <c r="BN42" s="295">
        <v>5598.7</v>
      </c>
      <c r="BO42" s="295">
        <v>5445.6</v>
      </c>
      <c r="BP42" s="295">
        <v>5348.4</v>
      </c>
      <c r="BQ42" s="295">
        <v>5440.6</v>
      </c>
      <c r="BR42" s="295">
        <v>5575.2</v>
      </c>
    </row>
    <row r="43" spans="1:70" x14ac:dyDescent="0.2">
      <c r="C43" s="4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N43" s="218"/>
    </row>
    <row r="44" spans="1:70" ht="15" x14ac:dyDescent="0.25">
      <c r="B44" s="31"/>
      <c r="C44" s="41"/>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3"/>
      <c r="AJ44" s="43"/>
      <c r="AK44" s="43"/>
      <c r="AN44" s="43"/>
      <c r="AY44" s="186"/>
      <c r="AZ44" s="186"/>
      <c r="BA44" s="186"/>
      <c r="BB44" s="186"/>
      <c r="BC44" s="186"/>
      <c r="BD44" s="186"/>
      <c r="BE44" s="186"/>
      <c r="BF44" s="186"/>
      <c r="BN44" s="218"/>
    </row>
    <row r="45" spans="1:70" ht="15" x14ac:dyDescent="0.25">
      <c r="B45" s="253" t="s">
        <v>261</v>
      </c>
      <c r="C45" s="254" t="s">
        <v>257</v>
      </c>
      <c r="D45" s="32"/>
      <c r="E45" s="32"/>
      <c r="AI45" s="41"/>
      <c r="AJ45" s="41"/>
      <c r="AK45" s="41"/>
      <c r="AN45" s="41"/>
      <c r="AY45" s="186"/>
      <c r="AZ45" s="186"/>
      <c r="BA45" s="186"/>
      <c r="BB45" s="186"/>
      <c r="BC45" s="186"/>
      <c r="BD45" s="186"/>
      <c r="BE45" s="186"/>
      <c r="BF45" s="186"/>
    </row>
    <row r="46" spans="1:70" s="31" customFormat="1" ht="15" x14ac:dyDescent="0.25">
      <c r="B46" s="253" t="s">
        <v>262</v>
      </c>
      <c r="C46" s="254" t="s">
        <v>258</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41"/>
      <c r="AJ46" s="41"/>
      <c r="AK46" s="41"/>
      <c r="AN46" s="41"/>
      <c r="AY46" s="186"/>
      <c r="AZ46" s="186"/>
      <c r="BA46" s="186"/>
      <c r="BB46" s="186"/>
      <c r="BC46" s="186"/>
      <c r="BD46" s="186"/>
      <c r="BE46" s="186"/>
      <c r="BF46" s="186"/>
      <c r="BO46" s="254"/>
      <c r="BP46" s="254"/>
    </row>
    <row r="47" spans="1:70" s="31" customFormat="1" x14ac:dyDescent="0.2">
      <c r="B47" s="44" t="s">
        <v>131</v>
      </c>
      <c r="C47" s="176" t="s">
        <v>208</v>
      </c>
      <c r="D47" s="44" t="s">
        <v>83</v>
      </c>
      <c r="E47" s="44" t="s">
        <v>84</v>
      </c>
      <c r="F47" s="44" t="s">
        <v>85</v>
      </c>
      <c r="G47" s="44" t="s">
        <v>86</v>
      </c>
      <c r="H47" s="44" t="s">
        <v>87</v>
      </c>
      <c r="I47" s="44" t="s">
        <v>88</v>
      </c>
      <c r="J47" s="44" t="s">
        <v>89</v>
      </c>
      <c r="K47" s="44" t="s">
        <v>90</v>
      </c>
      <c r="L47" s="44" t="s">
        <v>91</v>
      </c>
      <c r="M47" s="44" t="s">
        <v>92</v>
      </c>
      <c r="N47" s="44" t="s">
        <v>93</v>
      </c>
      <c r="O47" s="44" t="s">
        <v>94</v>
      </c>
      <c r="P47" s="44" t="s">
        <v>95</v>
      </c>
      <c r="Q47" s="44" t="s">
        <v>96</v>
      </c>
      <c r="R47" s="44" t="s">
        <v>97</v>
      </c>
      <c r="S47" s="44" t="s">
        <v>98</v>
      </c>
      <c r="T47" s="44" t="s">
        <v>99</v>
      </c>
      <c r="U47" s="44" t="s">
        <v>100</v>
      </c>
      <c r="V47" s="44" t="s">
        <v>101</v>
      </c>
      <c r="W47" s="44" t="s">
        <v>102</v>
      </c>
      <c r="X47" s="44" t="s">
        <v>103</v>
      </c>
      <c r="Y47" s="44" t="s">
        <v>104</v>
      </c>
      <c r="Z47" s="44" t="s">
        <v>105</v>
      </c>
      <c r="AA47" s="44" t="s">
        <v>106</v>
      </c>
      <c r="AB47" s="44" t="s">
        <v>107</v>
      </c>
      <c r="AC47" s="44" t="s">
        <v>108</v>
      </c>
      <c r="AD47" s="44" t="s">
        <v>109</v>
      </c>
      <c r="AE47" s="44" t="s">
        <v>110</v>
      </c>
      <c r="AF47" s="44" t="s">
        <v>111</v>
      </c>
      <c r="AG47" s="44" t="s">
        <v>112</v>
      </c>
      <c r="AH47" s="44" t="s">
        <v>179</v>
      </c>
      <c r="AI47" s="44" t="s">
        <v>180</v>
      </c>
      <c r="AJ47" s="44" t="s">
        <v>194</v>
      </c>
      <c r="AK47" s="44" t="s">
        <v>196</v>
      </c>
      <c r="AL47" s="44" t="s">
        <v>198</v>
      </c>
      <c r="AM47" s="177" t="s">
        <v>200</v>
      </c>
      <c r="AN47" s="45" t="s">
        <v>201</v>
      </c>
      <c r="AO47" s="45" t="s">
        <v>205</v>
      </c>
      <c r="AP47" s="45" t="s">
        <v>209</v>
      </c>
      <c r="AQ47" s="45" t="s">
        <v>211</v>
      </c>
      <c r="AR47" s="45" t="s">
        <v>251</v>
      </c>
      <c r="AS47" s="45" t="s">
        <v>263</v>
      </c>
      <c r="AT47" s="45" t="s">
        <v>264</v>
      </c>
      <c r="AU47" s="45" t="s">
        <v>269</v>
      </c>
      <c r="AV47" s="45" t="s">
        <v>270</v>
      </c>
      <c r="AW47" s="45" t="s">
        <v>271</v>
      </c>
      <c r="AX47" s="45" t="s">
        <v>272</v>
      </c>
      <c r="AY47" s="45" t="s">
        <v>274</v>
      </c>
      <c r="AZ47" s="45" t="s">
        <v>277</v>
      </c>
      <c r="BA47" s="45" t="s">
        <v>279</v>
      </c>
      <c r="BB47" s="45" t="s">
        <v>280</v>
      </c>
      <c r="BC47" s="45" t="s">
        <v>282</v>
      </c>
      <c r="BD47" s="45" t="s">
        <v>283</v>
      </c>
      <c r="BE47" s="45" t="s">
        <v>284</v>
      </c>
      <c r="BF47" s="45" t="s">
        <v>287</v>
      </c>
      <c r="BG47" s="45" t="s">
        <v>289</v>
      </c>
      <c r="BH47" s="45" t="s">
        <v>290</v>
      </c>
      <c r="BI47" s="45" t="s">
        <v>291</v>
      </c>
      <c r="BJ47" s="45" t="s">
        <v>293</v>
      </c>
      <c r="BK47" s="45" t="s">
        <v>308</v>
      </c>
      <c r="BL47" s="45" t="s">
        <v>311</v>
      </c>
      <c r="BM47" s="45" t="s">
        <v>399</v>
      </c>
      <c r="BN47" s="45" t="s">
        <v>400</v>
      </c>
      <c r="BO47" s="45" t="s">
        <v>403</v>
      </c>
      <c r="BP47" s="45" t="s">
        <v>404</v>
      </c>
      <c r="BQ47" s="45" t="s">
        <v>419</v>
      </c>
      <c r="BR47" s="45" t="s">
        <v>428</v>
      </c>
    </row>
    <row r="48" spans="1:70" s="31" customFormat="1" x14ac:dyDescent="0.2">
      <c r="B48" s="52" t="s">
        <v>122</v>
      </c>
      <c r="C48" s="46" t="s">
        <v>22</v>
      </c>
      <c r="D48" s="68">
        <f>D6</f>
        <v>103.8</v>
      </c>
      <c r="E48" s="68">
        <f t="shared" ref="E48:BO49" si="0">E6</f>
        <v>109.5</v>
      </c>
      <c r="F48" s="68">
        <f t="shared" si="0"/>
        <v>111.4</v>
      </c>
      <c r="G48" s="68">
        <f t="shared" si="0"/>
        <v>124.5</v>
      </c>
      <c r="H48" s="68">
        <f t="shared" si="0"/>
        <v>103.1</v>
      </c>
      <c r="I48" s="68">
        <f t="shared" si="0"/>
        <v>111.8</v>
      </c>
      <c r="J48" s="68">
        <f t="shared" si="0"/>
        <v>113.7</v>
      </c>
      <c r="K48" s="68">
        <f t="shared" si="0"/>
        <v>121.3</v>
      </c>
      <c r="L48" s="68">
        <f t="shared" si="0"/>
        <v>106.4</v>
      </c>
      <c r="M48" s="68">
        <f t="shared" si="0"/>
        <v>116.7</v>
      </c>
      <c r="N48" s="68">
        <f t="shared" si="0"/>
        <v>118.5</v>
      </c>
      <c r="O48" s="68">
        <f t="shared" si="0"/>
        <v>125.3</v>
      </c>
      <c r="P48" s="68">
        <f t="shared" si="0"/>
        <v>118.5</v>
      </c>
      <c r="Q48" s="68">
        <f t="shared" si="0"/>
        <v>125.8</v>
      </c>
      <c r="R48" s="68">
        <f t="shared" si="0"/>
        <v>129.6</v>
      </c>
      <c r="S48" s="68">
        <f t="shared" si="0"/>
        <v>137.19999999999999</v>
      </c>
      <c r="T48" s="68">
        <f t="shared" si="0"/>
        <v>126.2</v>
      </c>
      <c r="U48" s="68">
        <f t="shared" si="0"/>
        <v>128.1</v>
      </c>
      <c r="V48" s="68">
        <f t="shared" si="0"/>
        <v>130.80000000000001</v>
      </c>
      <c r="W48" s="68">
        <f t="shared" si="0"/>
        <v>141.69999999999999</v>
      </c>
      <c r="X48" s="68">
        <f t="shared" si="0"/>
        <v>125.9</v>
      </c>
      <c r="Y48" s="68">
        <f t="shared" si="0"/>
        <v>134.19999999999999</v>
      </c>
      <c r="Z48" s="68">
        <f t="shared" si="0"/>
        <v>129.69999999999999</v>
      </c>
      <c r="AA48" s="68">
        <f t="shared" si="0"/>
        <v>140.80000000000001</v>
      </c>
      <c r="AB48" s="68">
        <f t="shared" si="0"/>
        <v>122.8</v>
      </c>
      <c r="AC48" s="68">
        <f t="shared" si="0"/>
        <v>133.4</v>
      </c>
      <c r="AD48" s="68">
        <f t="shared" si="0"/>
        <v>140.1</v>
      </c>
      <c r="AE48" s="68">
        <f t="shared" si="0"/>
        <v>137.30000000000001</v>
      </c>
      <c r="AF48" s="68">
        <f t="shared" si="0"/>
        <v>132.80000000000001</v>
      </c>
      <c r="AG48" s="68">
        <f t="shared" si="0"/>
        <v>135.69999999999999</v>
      </c>
      <c r="AH48" s="68">
        <f t="shared" si="0"/>
        <v>135.6</v>
      </c>
      <c r="AI48" s="68">
        <f t="shared" si="0"/>
        <v>125.4</v>
      </c>
      <c r="AJ48" s="68">
        <f t="shared" si="0"/>
        <v>124.2</v>
      </c>
      <c r="AK48" s="68">
        <f t="shared" si="0"/>
        <v>132.9</v>
      </c>
      <c r="AL48" s="68">
        <f t="shared" si="0"/>
        <v>128.1</v>
      </c>
      <c r="AM48" s="68">
        <f t="shared" si="0"/>
        <v>129.6</v>
      </c>
      <c r="AN48" s="68">
        <f t="shared" si="0"/>
        <v>125.6</v>
      </c>
      <c r="AO48" s="68">
        <f t="shared" si="0"/>
        <v>133.6</v>
      </c>
      <c r="AP48" s="68">
        <f t="shared" si="0"/>
        <v>135</v>
      </c>
      <c r="AQ48" s="68">
        <f t="shared" si="0"/>
        <v>131.5</v>
      </c>
      <c r="AR48" s="68">
        <f t="shared" si="0"/>
        <v>128.80000000000001</v>
      </c>
      <c r="AS48" s="68">
        <f t="shared" si="0"/>
        <v>125.9</v>
      </c>
      <c r="AT48" s="68">
        <f t="shared" si="0"/>
        <v>134.19999999999999</v>
      </c>
      <c r="AU48" s="68">
        <f t="shared" si="0"/>
        <v>134.19999999999999</v>
      </c>
      <c r="AV48" s="68">
        <f t="shared" si="0"/>
        <v>128.9</v>
      </c>
      <c r="AW48" s="68">
        <f t="shared" si="0"/>
        <v>132.19999999999999</v>
      </c>
      <c r="AX48" s="68">
        <f t="shared" si="0"/>
        <v>134.5</v>
      </c>
      <c r="AY48" s="68">
        <f t="shared" si="0"/>
        <v>141.69999999999999</v>
      </c>
      <c r="AZ48" s="68">
        <f t="shared" si="0"/>
        <v>129</v>
      </c>
      <c r="BA48" s="68">
        <f t="shared" si="0"/>
        <v>137</v>
      </c>
      <c r="BB48" s="68">
        <f t="shared" si="0"/>
        <v>144.4</v>
      </c>
      <c r="BC48" s="68">
        <f t="shared" si="0"/>
        <v>139.69999999999999</v>
      </c>
      <c r="BD48" s="68">
        <f t="shared" si="0"/>
        <v>131.6</v>
      </c>
      <c r="BE48" s="68">
        <f t="shared" si="0"/>
        <v>137.30000000000001</v>
      </c>
      <c r="BF48" s="68">
        <f t="shared" si="0"/>
        <v>144.5</v>
      </c>
      <c r="BG48" s="68">
        <f t="shared" si="0"/>
        <v>139</v>
      </c>
      <c r="BH48" s="68">
        <f t="shared" si="0"/>
        <v>132.30000000000001</v>
      </c>
      <c r="BI48" s="68">
        <f t="shared" si="0"/>
        <v>137.5</v>
      </c>
      <c r="BJ48" s="68">
        <f t="shared" si="0"/>
        <v>144.30000000000001</v>
      </c>
      <c r="BK48" s="278">
        <f t="shared" si="0"/>
        <v>139.4</v>
      </c>
      <c r="BL48" s="278">
        <f t="shared" si="0"/>
        <v>132.69999999999999</v>
      </c>
      <c r="BM48" s="278">
        <f t="shared" si="0"/>
        <v>138.69999999999999</v>
      </c>
      <c r="BN48" s="278">
        <f t="shared" si="0"/>
        <v>145.5</v>
      </c>
      <c r="BO48" s="278">
        <f t="shared" si="0"/>
        <v>140.1</v>
      </c>
      <c r="BP48" s="278">
        <f t="shared" ref="BP48" si="1">BP6</f>
        <v>132.80000000000001</v>
      </c>
      <c r="BQ48" s="278">
        <f t="shared" ref="BQ48:BR48" si="2">BQ6</f>
        <v>138.80000000000001</v>
      </c>
      <c r="BR48" s="278">
        <f t="shared" si="2"/>
        <v>146.69999999999999</v>
      </c>
    </row>
    <row r="49" spans="1:70" s="31" customFormat="1" x14ac:dyDescent="0.2">
      <c r="B49" s="52" t="s">
        <v>123</v>
      </c>
      <c r="C49" s="46" t="s">
        <v>23</v>
      </c>
      <c r="D49" s="68">
        <f>D7</f>
        <v>9.1</v>
      </c>
      <c r="E49" s="68">
        <f t="shared" si="0"/>
        <v>8.1999999999999993</v>
      </c>
      <c r="F49" s="68">
        <f t="shared" si="0"/>
        <v>9.8000000000000007</v>
      </c>
      <c r="G49" s="68">
        <f t="shared" si="0"/>
        <v>9.6999999999999993</v>
      </c>
      <c r="H49" s="68">
        <f t="shared" si="0"/>
        <v>9.1</v>
      </c>
      <c r="I49" s="68">
        <f t="shared" si="0"/>
        <v>7.1</v>
      </c>
      <c r="J49" s="68">
        <f t="shared" si="0"/>
        <v>8.5</v>
      </c>
      <c r="K49" s="68">
        <f t="shared" si="0"/>
        <v>8.9</v>
      </c>
      <c r="L49" s="68">
        <f t="shared" si="0"/>
        <v>9.1</v>
      </c>
      <c r="M49" s="68">
        <f t="shared" si="0"/>
        <v>8</v>
      </c>
      <c r="N49" s="68">
        <f t="shared" si="0"/>
        <v>9</v>
      </c>
      <c r="O49" s="68">
        <f t="shared" si="0"/>
        <v>9.1</v>
      </c>
      <c r="P49" s="68">
        <f t="shared" si="0"/>
        <v>9.5</v>
      </c>
      <c r="Q49" s="68">
        <f t="shared" si="0"/>
        <v>9</v>
      </c>
      <c r="R49" s="68">
        <f t="shared" si="0"/>
        <v>9.6999999999999993</v>
      </c>
      <c r="S49" s="68">
        <f t="shared" si="0"/>
        <v>9.1</v>
      </c>
      <c r="T49" s="68">
        <f t="shared" si="0"/>
        <v>9.1999999999999993</v>
      </c>
      <c r="U49" s="68">
        <f t="shared" si="0"/>
        <v>9.6</v>
      </c>
      <c r="V49" s="68">
        <f t="shared" si="0"/>
        <v>10.3</v>
      </c>
      <c r="W49" s="68">
        <f t="shared" si="0"/>
        <v>9.4</v>
      </c>
      <c r="X49" s="68">
        <f t="shared" si="0"/>
        <v>9.9</v>
      </c>
      <c r="Y49" s="68">
        <f t="shared" si="0"/>
        <v>9.4</v>
      </c>
      <c r="Z49" s="68">
        <f t="shared" si="0"/>
        <v>10.6</v>
      </c>
      <c r="AA49" s="68">
        <f t="shared" si="0"/>
        <v>9.6</v>
      </c>
      <c r="AB49" s="68">
        <f t="shared" si="0"/>
        <v>10.3</v>
      </c>
      <c r="AC49" s="68">
        <f t="shared" si="0"/>
        <v>9.6999999999999993</v>
      </c>
      <c r="AD49" s="68">
        <f t="shared" si="0"/>
        <v>10.7</v>
      </c>
      <c r="AE49" s="68">
        <f t="shared" si="0"/>
        <v>9.4</v>
      </c>
      <c r="AF49" s="68">
        <f t="shared" si="0"/>
        <v>9.8000000000000007</v>
      </c>
      <c r="AG49" s="68">
        <f t="shared" si="0"/>
        <v>8.8000000000000007</v>
      </c>
      <c r="AH49" s="68">
        <f t="shared" si="0"/>
        <v>9.6999999999999993</v>
      </c>
      <c r="AI49" s="68">
        <f t="shared" si="0"/>
        <v>8.8000000000000007</v>
      </c>
      <c r="AJ49" s="68">
        <f t="shared" si="0"/>
        <v>9.3000000000000007</v>
      </c>
      <c r="AK49" s="68">
        <f t="shared" si="0"/>
        <v>9</v>
      </c>
      <c r="AL49" s="68">
        <f t="shared" si="0"/>
        <v>9.6</v>
      </c>
      <c r="AM49" s="68">
        <f t="shared" si="0"/>
        <v>8.9</v>
      </c>
      <c r="AN49" s="68">
        <f t="shared" si="0"/>
        <v>9.1</v>
      </c>
      <c r="AO49" s="68">
        <f t="shared" si="0"/>
        <v>9</v>
      </c>
      <c r="AP49" s="68">
        <f t="shared" si="0"/>
        <v>9.6999999999999993</v>
      </c>
      <c r="AQ49" s="68">
        <f t="shared" si="0"/>
        <v>9.1</v>
      </c>
      <c r="AR49" s="68">
        <f t="shared" si="0"/>
        <v>9.5</v>
      </c>
      <c r="AS49" s="68">
        <f t="shared" si="0"/>
        <v>9.6999999999999993</v>
      </c>
      <c r="AT49" s="68">
        <f t="shared" si="0"/>
        <v>10.199999999999999</v>
      </c>
      <c r="AU49" s="68">
        <f t="shared" si="0"/>
        <v>9.1</v>
      </c>
      <c r="AV49" s="68">
        <f t="shared" si="0"/>
        <v>9.1999999999999993</v>
      </c>
      <c r="AW49" s="68">
        <f t="shared" si="0"/>
        <v>9.6999999999999993</v>
      </c>
      <c r="AX49" s="68">
        <f t="shared" si="0"/>
        <v>10.3</v>
      </c>
      <c r="AY49" s="68">
        <f t="shared" si="0"/>
        <v>9.6</v>
      </c>
      <c r="AZ49" s="68">
        <f t="shared" si="0"/>
        <v>9.5</v>
      </c>
      <c r="BA49" s="68">
        <f t="shared" si="0"/>
        <v>9.9</v>
      </c>
      <c r="BB49" s="68">
        <f t="shared" si="0"/>
        <v>10.6</v>
      </c>
      <c r="BC49" s="68">
        <f t="shared" si="0"/>
        <v>9.9</v>
      </c>
      <c r="BD49" s="68">
        <f t="shared" si="0"/>
        <v>10</v>
      </c>
      <c r="BE49" s="68">
        <f t="shared" si="0"/>
        <v>10.4</v>
      </c>
      <c r="BF49" s="68">
        <f t="shared" si="0"/>
        <v>11.2</v>
      </c>
      <c r="BG49" s="68">
        <f t="shared" si="0"/>
        <v>10.4</v>
      </c>
      <c r="BH49" s="68">
        <f t="shared" si="0"/>
        <v>10.199999999999999</v>
      </c>
      <c r="BI49" s="68">
        <f t="shared" si="0"/>
        <v>10.7</v>
      </c>
      <c r="BJ49" s="68">
        <f t="shared" si="0"/>
        <v>11.4</v>
      </c>
      <c r="BK49" s="68">
        <f t="shared" si="0"/>
        <v>10.5</v>
      </c>
      <c r="BL49" s="68">
        <f t="shared" si="0"/>
        <v>10.3</v>
      </c>
      <c r="BM49" s="68">
        <f t="shared" si="0"/>
        <v>10.8</v>
      </c>
      <c r="BN49" s="68">
        <f t="shared" si="0"/>
        <v>11.4</v>
      </c>
      <c r="BO49" s="68">
        <f t="shared" si="0"/>
        <v>10.6</v>
      </c>
      <c r="BP49" s="68">
        <f t="shared" ref="BP49" si="3">BP7</f>
        <v>10.4</v>
      </c>
      <c r="BQ49" s="68">
        <f t="shared" ref="BQ49:BR49" si="4">BQ7</f>
        <v>11</v>
      </c>
      <c r="BR49" s="68">
        <f t="shared" si="4"/>
        <v>11.5</v>
      </c>
    </row>
    <row r="50" spans="1:70" s="31" customFormat="1" x14ac:dyDescent="0.2">
      <c r="B50" s="52" t="s">
        <v>124</v>
      </c>
      <c r="C50" s="46" t="s">
        <v>0</v>
      </c>
      <c r="D50" s="68">
        <f>SUM(D8:D19)</f>
        <v>642.4</v>
      </c>
      <c r="E50" s="68">
        <f t="shared" ref="E50:BK50" si="5">SUM(E8:E19)</f>
        <v>649.1</v>
      </c>
      <c r="F50" s="68">
        <f t="shared" si="5"/>
        <v>667</v>
      </c>
      <c r="G50" s="68">
        <f t="shared" si="5"/>
        <v>629.70000000000005</v>
      </c>
      <c r="H50" s="68">
        <f t="shared" si="5"/>
        <v>600.20000000000005</v>
      </c>
      <c r="I50" s="68">
        <f t="shared" si="5"/>
        <v>582.50000000000011</v>
      </c>
      <c r="J50" s="68">
        <f t="shared" si="5"/>
        <v>586.6</v>
      </c>
      <c r="K50" s="68">
        <f t="shared" si="5"/>
        <v>573.4</v>
      </c>
      <c r="L50" s="68">
        <f t="shared" si="5"/>
        <v>560.5</v>
      </c>
      <c r="M50" s="68">
        <f t="shared" si="5"/>
        <v>564.70000000000005</v>
      </c>
      <c r="N50" s="68">
        <f t="shared" si="5"/>
        <v>590.9</v>
      </c>
      <c r="O50" s="68">
        <f t="shared" si="5"/>
        <v>581.4</v>
      </c>
      <c r="P50" s="68">
        <f t="shared" si="5"/>
        <v>575.19999999999993</v>
      </c>
      <c r="Q50" s="68">
        <f t="shared" si="5"/>
        <v>577.99999999999989</v>
      </c>
      <c r="R50" s="68">
        <f t="shared" si="5"/>
        <v>600.79999999999995</v>
      </c>
      <c r="S50" s="68">
        <f t="shared" si="5"/>
        <v>576</v>
      </c>
      <c r="T50" s="68">
        <f t="shared" si="5"/>
        <v>568.20000000000005</v>
      </c>
      <c r="U50" s="68">
        <f t="shared" si="5"/>
        <v>566.10000000000014</v>
      </c>
      <c r="V50" s="68">
        <f t="shared" si="5"/>
        <v>587.79999999999995</v>
      </c>
      <c r="W50" s="68">
        <f t="shared" si="5"/>
        <v>562.40000000000009</v>
      </c>
      <c r="X50" s="68">
        <f t="shared" si="5"/>
        <v>558.90000000000009</v>
      </c>
      <c r="Y50" s="68">
        <f t="shared" si="5"/>
        <v>550.09999999999991</v>
      </c>
      <c r="Z50" s="68">
        <f t="shared" si="5"/>
        <v>572</v>
      </c>
      <c r="AA50" s="68">
        <f t="shared" si="5"/>
        <v>553.79999999999995</v>
      </c>
      <c r="AB50" s="68">
        <f t="shared" si="5"/>
        <v>546.59999999999991</v>
      </c>
      <c r="AC50" s="68">
        <f t="shared" si="5"/>
        <v>545.20000000000005</v>
      </c>
      <c r="AD50" s="68">
        <f t="shared" si="5"/>
        <v>567.4</v>
      </c>
      <c r="AE50" s="68">
        <f t="shared" si="5"/>
        <v>548.59999999999991</v>
      </c>
      <c r="AF50" s="68">
        <f t="shared" si="5"/>
        <v>541.6</v>
      </c>
      <c r="AG50" s="68">
        <f t="shared" si="5"/>
        <v>538.4</v>
      </c>
      <c r="AH50" s="68">
        <f t="shared" si="5"/>
        <v>549.30000000000007</v>
      </c>
      <c r="AI50" s="68">
        <f t="shared" si="5"/>
        <v>539.1</v>
      </c>
      <c r="AJ50" s="68">
        <f t="shared" si="5"/>
        <v>530.5</v>
      </c>
      <c r="AK50" s="68">
        <f t="shared" si="5"/>
        <v>533.6</v>
      </c>
      <c r="AL50" s="68">
        <f t="shared" si="5"/>
        <v>537.4</v>
      </c>
      <c r="AM50" s="68">
        <f t="shared" si="5"/>
        <v>530.29999999999995</v>
      </c>
      <c r="AN50" s="68">
        <f t="shared" si="5"/>
        <v>540</v>
      </c>
      <c r="AO50" s="68">
        <f t="shared" si="5"/>
        <v>543</v>
      </c>
      <c r="AP50" s="68">
        <f t="shared" si="5"/>
        <v>557.4</v>
      </c>
      <c r="AQ50" s="68">
        <f t="shared" si="5"/>
        <v>542.6</v>
      </c>
      <c r="AR50" s="68">
        <f t="shared" si="5"/>
        <v>554.5</v>
      </c>
      <c r="AS50" s="68">
        <f t="shared" si="5"/>
        <v>562</v>
      </c>
      <c r="AT50" s="68">
        <f t="shared" si="5"/>
        <v>570.1</v>
      </c>
      <c r="AU50" s="68">
        <f t="shared" si="5"/>
        <v>548.70000000000005</v>
      </c>
      <c r="AV50" s="68">
        <f t="shared" si="5"/>
        <v>551.9</v>
      </c>
      <c r="AW50" s="68">
        <f t="shared" si="5"/>
        <v>554.9</v>
      </c>
      <c r="AX50" s="68">
        <f t="shared" si="5"/>
        <v>571.19999999999993</v>
      </c>
      <c r="AY50" s="68">
        <f t="shared" si="5"/>
        <v>547.80000000000007</v>
      </c>
      <c r="AZ50" s="68">
        <f t="shared" si="5"/>
        <v>545.5</v>
      </c>
      <c r="BA50" s="68">
        <f t="shared" si="5"/>
        <v>546.09999999999991</v>
      </c>
      <c r="BB50" s="68">
        <f t="shared" si="5"/>
        <v>554.19999999999993</v>
      </c>
      <c r="BC50" s="68">
        <f t="shared" si="5"/>
        <v>539.6</v>
      </c>
      <c r="BD50" s="68">
        <f t="shared" si="5"/>
        <v>538.70000000000005</v>
      </c>
      <c r="BE50" s="68">
        <f t="shared" si="5"/>
        <v>548.20000000000005</v>
      </c>
      <c r="BF50" s="68">
        <f t="shared" si="5"/>
        <v>566.70000000000005</v>
      </c>
      <c r="BG50" s="68">
        <f t="shared" si="5"/>
        <v>552</v>
      </c>
      <c r="BH50" s="68">
        <f t="shared" si="5"/>
        <v>554.70000000000005</v>
      </c>
      <c r="BI50" s="68">
        <f t="shared" si="5"/>
        <v>565.79999999999995</v>
      </c>
      <c r="BJ50" s="68">
        <f t="shared" si="5"/>
        <v>584.29999999999995</v>
      </c>
      <c r="BK50" s="68">
        <f t="shared" si="5"/>
        <v>566.90000000000009</v>
      </c>
      <c r="BL50" s="68">
        <f t="shared" ref="BL50:BQ50" si="6">SUM(BL8:BL19)</f>
        <v>565.4</v>
      </c>
      <c r="BM50" s="68">
        <f t="shared" si="6"/>
        <v>572.70000000000005</v>
      </c>
      <c r="BN50" s="68">
        <f t="shared" si="6"/>
        <v>589.39999999999986</v>
      </c>
      <c r="BO50" s="68">
        <f t="shared" si="6"/>
        <v>569.90000000000009</v>
      </c>
      <c r="BP50" s="68">
        <f t="shared" si="6"/>
        <v>566.29999999999995</v>
      </c>
      <c r="BQ50" s="68">
        <f t="shared" si="6"/>
        <v>572.9</v>
      </c>
      <c r="BR50" s="68">
        <f>SUM(BR8:BR19)</f>
        <v>588</v>
      </c>
    </row>
    <row r="51" spans="1:70" s="31" customFormat="1" x14ac:dyDescent="0.2">
      <c r="B51" s="52" t="s">
        <v>125</v>
      </c>
      <c r="C51" s="46" t="s">
        <v>28</v>
      </c>
      <c r="D51" s="68">
        <f>D20</f>
        <v>49</v>
      </c>
      <c r="E51" s="68">
        <f t="shared" ref="E51:BO52" si="7">E20</f>
        <v>51.1</v>
      </c>
      <c r="F51" s="68">
        <f t="shared" si="7"/>
        <v>49.1</v>
      </c>
      <c r="G51" s="68">
        <f t="shared" si="7"/>
        <v>47.2</v>
      </c>
      <c r="H51" s="68">
        <f t="shared" si="7"/>
        <v>50.2</v>
      </c>
      <c r="I51" s="68">
        <f t="shared" si="7"/>
        <v>53.5</v>
      </c>
      <c r="J51" s="68">
        <f t="shared" si="7"/>
        <v>50.1</v>
      </c>
      <c r="K51" s="68">
        <f t="shared" si="7"/>
        <v>47.1</v>
      </c>
      <c r="L51" s="68">
        <f t="shared" si="7"/>
        <v>50.4</v>
      </c>
      <c r="M51" s="68">
        <f t="shared" si="7"/>
        <v>52.4</v>
      </c>
      <c r="N51" s="68">
        <f t="shared" si="7"/>
        <v>49.5</v>
      </c>
      <c r="O51" s="68">
        <f t="shared" si="7"/>
        <v>47.1</v>
      </c>
      <c r="P51" s="68">
        <f t="shared" si="7"/>
        <v>51.8</v>
      </c>
      <c r="Q51" s="68">
        <f t="shared" si="7"/>
        <v>52.8</v>
      </c>
      <c r="R51" s="68">
        <f t="shared" si="7"/>
        <v>50.4</v>
      </c>
      <c r="S51" s="68">
        <f t="shared" si="7"/>
        <v>47.7</v>
      </c>
      <c r="T51" s="68">
        <f t="shared" si="7"/>
        <v>52.4</v>
      </c>
      <c r="U51" s="68">
        <f t="shared" si="7"/>
        <v>52.7</v>
      </c>
      <c r="V51" s="68">
        <f t="shared" si="7"/>
        <v>51.7</v>
      </c>
      <c r="W51" s="68">
        <f t="shared" si="7"/>
        <v>48.8</v>
      </c>
      <c r="X51" s="68">
        <f t="shared" si="7"/>
        <v>53.6</v>
      </c>
      <c r="Y51" s="68">
        <f t="shared" si="7"/>
        <v>54.4</v>
      </c>
      <c r="Z51" s="68">
        <f t="shared" si="7"/>
        <v>53.1</v>
      </c>
      <c r="AA51" s="68">
        <f t="shared" si="7"/>
        <v>49.7</v>
      </c>
      <c r="AB51" s="68">
        <f t="shared" si="7"/>
        <v>54.2</v>
      </c>
      <c r="AC51" s="68">
        <f t="shared" si="7"/>
        <v>54.5</v>
      </c>
      <c r="AD51" s="68">
        <f t="shared" si="7"/>
        <v>53.8</v>
      </c>
      <c r="AE51" s="68">
        <f t="shared" si="7"/>
        <v>51.1</v>
      </c>
      <c r="AF51" s="68">
        <f t="shared" si="7"/>
        <v>54.1</v>
      </c>
      <c r="AG51" s="68">
        <f t="shared" si="7"/>
        <v>53.7</v>
      </c>
      <c r="AH51" s="68">
        <f t="shared" si="7"/>
        <v>54.7</v>
      </c>
      <c r="AI51" s="68">
        <f t="shared" si="7"/>
        <v>52.4</v>
      </c>
      <c r="AJ51" s="68">
        <f t="shared" si="7"/>
        <v>53.4</v>
      </c>
      <c r="AK51" s="68">
        <f t="shared" si="7"/>
        <v>54.2</v>
      </c>
      <c r="AL51" s="68">
        <f t="shared" si="7"/>
        <v>54.2</v>
      </c>
      <c r="AM51" s="68">
        <f t="shared" si="7"/>
        <v>53.8</v>
      </c>
      <c r="AN51" s="68">
        <f t="shared" si="7"/>
        <v>55.4</v>
      </c>
      <c r="AO51" s="68">
        <f t="shared" si="7"/>
        <v>54.4</v>
      </c>
      <c r="AP51" s="68">
        <f t="shared" si="7"/>
        <v>55.6</v>
      </c>
      <c r="AQ51" s="68">
        <f t="shared" si="7"/>
        <v>54.7</v>
      </c>
      <c r="AR51" s="68">
        <f t="shared" si="7"/>
        <v>56.3</v>
      </c>
      <c r="AS51" s="68">
        <f t="shared" si="7"/>
        <v>55.7</v>
      </c>
      <c r="AT51" s="68">
        <f t="shared" si="7"/>
        <v>56.5</v>
      </c>
      <c r="AU51" s="68">
        <f t="shared" si="7"/>
        <v>55.1</v>
      </c>
      <c r="AV51" s="68">
        <f t="shared" si="7"/>
        <v>56.4</v>
      </c>
      <c r="AW51" s="68">
        <f t="shared" si="7"/>
        <v>56.2</v>
      </c>
      <c r="AX51" s="68">
        <f t="shared" si="7"/>
        <v>57.8</v>
      </c>
      <c r="AY51" s="68">
        <f t="shared" si="7"/>
        <v>57.1</v>
      </c>
      <c r="AZ51" s="68">
        <f t="shared" si="7"/>
        <v>57.7</v>
      </c>
      <c r="BA51" s="68">
        <f t="shared" si="7"/>
        <v>58.3</v>
      </c>
      <c r="BB51" s="68">
        <f t="shared" si="7"/>
        <v>60.2</v>
      </c>
      <c r="BC51" s="68">
        <f t="shared" si="7"/>
        <v>58.6</v>
      </c>
      <c r="BD51" s="68">
        <f t="shared" si="7"/>
        <v>58.5</v>
      </c>
      <c r="BE51" s="68">
        <f t="shared" si="7"/>
        <v>59.4</v>
      </c>
      <c r="BF51" s="68">
        <f t="shared" si="7"/>
        <v>61.4</v>
      </c>
      <c r="BG51" s="68">
        <f t="shared" si="7"/>
        <v>59.8</v>
      </c>
      <c r="BH51" s="68">
        <f t="shared" si="7"/>
        <v>59.4</v>
      </c>
      <c r="BI51" s="68">
        <f t="shared" si="7"/>
        <v>59.8</v>
      </c>
      <c r="BJ51" s="68">
        <f t="shared" si="7"/>
        <v>61.5</v>
      </c>
      <c r="BK51" s="68">
        <f t="shared" si="7"/>
        <v>60.3</v>
      </c>
      <c r="BL51" s="68">
        <f t="shared" si="7"/>
        <v>60.3</v>
      </c>
      <c r="BM51" s="68">
        <f t="shared" si="7"/>
        <v>61.7</v>
      </c>
      <c r="BN51" s="68">
        <f t="shared" si="7"/>
        <v>63.9</v>
      </c>
      <c r="BO51" s="68">
        <f t="shared" si="7"/>
        <v>63</v>
      </c>
      <c r="BP51" s="68">
        <f t="shared" ref="BP51" si="8">BP20</f>
        <v>63.2</v>
      </c>
      <c r="BQ51" s="68">
        <f t="shared" ref="BQ51:BR51" si="9">BQ20</f>
        <v>63.8</v>
      </c>
      <c r="BR51" s="68">
        <f t="shared" si="9"/>
        <v>65.5</v>
      </c>
    </row>
    <row r="52" spans="1:70" s="31" customFormat="1" x14ac:dyDescent="0.2">
      <c r="B52" s="52" t="s">
        <v>126</v>
      </c>
      <c r="C52" s="46" t="s">
        <v>24</v>
      </c>
      <c r="D52" s="68">
        <f>D21</f>
        <v>301.3</v>
      </c>
      <c r="E52" s="68">
        <f t="shared" si="7"/>
        <v>296.10000000000002</v>
      </c>
      <c r="F52" s="68">
        <f t="shared" si="7"/>
        <v>291.2</v>
      </c>
      <c r="G52" s="68">
        <f t="shared" si="7"/>
        <v>283</v>
      </c>
      <c r="H52" s="68">
        <f t="shared" si="7"/>
        <v>304</v>
      </c>
      <c r="I52" s="68">
        <f t="shared" si="7"/>
        <v>297.39999999999998</v>
      </c>
      <c r="J52" s="68">
        <f t="shared" si="7"/>
        <v>288.60000000000002</v>
      </c>
      <c r="K52" s="68">
        <f t="shared" si="7"/>
        <v>282.39999999999998</v>
      </c>
      <c r="L52" s="68">
        <f t="shared" si="7"/>
        <v>308.60000000000002</v>
      </c>
      <c r="M52" s="68">
        <f t="shared" si="7"/>
        <v>299</v>
      </c>
      <c r="N52" s="68">
        <f t="shared" si="7"/>
        <v>294.7</v>
      </c>
      <c r="O52" s="68">
        <f t="shared" si="7"/>
        <v>289.39999999999998</v>
      </c>
      <c r="P52" s="68">
        <f t="shared" si="7"/>
        <v>327.5</v>
      </c>
      <c r="Q52" s="68">
        <f t="shared" si="7"/>
        <v>307.3</v>
      </c>
      <c r="R52" s="68">
        <f t="shared" si="7"/>
        <v>305.5</v>
      </c>
      <c r="S52" s="68">
        <f t="shared" si="7"/>
        <v>307.7</v>
      </c>
      <c r="T52" s="68">
        <f t="shared" si="7"/>
        <v>327.3</v>
      </c>
      <c r="U52" s="68">
        <f t="shared" si="7"/>
        <v>321.7</v>
      </c>
      <c r="V52" s="68">
        <f t="shared" si="7"/>
        <v>315.8</v>
      </c>
      <c r="W52" s="68">
        <f t="shared" si="7"/>
        <v>302.39999999999998</v>
      </c>
      <c r="X52" s="68">
        <f t="shared" si="7"/>
        <v>310.8</v>
      </c>
      <c r="Y52" s="68">
        <f t="shared" si="7"/>
        <v>323.8</v>
      </c>
      <c r="Z52" s="68">
        <f t="shared" si="7"/>
        <v>322.3</v>
      </c>
      <c r="AA52" s="68">
        <f t="shared" si="7"/>
        <v>318</v>
      </c>
      <c r="AB52" s="68">
        <f t="shared" si="7"/>
        <v>317.60000000000002</v>
      </c>
      <c r="AC52" s="68">
        <f t="shared" si="7"/>
        <v>329.2</v>
      </c>
      <c r="AD52" s="68">
        <f t="shared" si="7"/>
        <v>326.5</v>
      </c>
      <c r="AE52" s="68">
        <f t="shared" si="7"/>
        <v>325.10000000000002</v>
      </c>
      <c r="AF52" s="68">
        <f t="shared" si="7"/>
        <v>326.7</v>
      </c>
      <c r="AG52" s="68">
        <f t="shared" si="7"/>
        <v>333.9</v>
      </c>
      <c r="AH52" s="68">
        <f t="shared" si="7"/>
        <v>332.8</v>
      </c>
      <c r="AI52" s="68">
        <f t="shared" si="7"/>
        <v>337.8</v>
      </c>
      <c r="AJ52" s="68">
        <f t="shared" si="7"/>
        <v>327.39999999999998</v>
      </c>
      <c r="AK52" s="68">
        <f t="shared" si="7"/>
        <v>340.4</v>
      </c>
      <c r="AL52" s="68">
        <f t="shared" si="7"/>
        <v>341.6</v>
      </c>
      <c r="AM52" s="68">
        <f t="shared" si="7"/>
        <v>343.3</v>
      </c>
      <c r="AN52" s="68">
        <f t="shared" si="7"/>
        <v>353.7</v>
      </c>
      <c r="AO52" s="68">
        <f t="shared" si="7"/>
        <v>362.1</v>
      </c>
      <c r="AP52" s="68">
        <f t="shared" si="7"/>
        <v>371</v>
      </c>
      <c r="AQ52" s="68">
        <f t="shared" si="7"/>
        <v>364.8</v>
      </c>
      <c r="AR52" s="68">
        <f t="shared" si="7"/>
        <v>363.6</v>
      </c>
      <c r="AS52" s="68">
        <f t="shared" si="7"/>
        <v>378.3</v>
      </c>
      <c r="AT52" s="68">
        <f t="shared" si="7"/>
        <v>380.5</v>
      </c>
      <c r="AU52" s="68">
        <f t="shared" si="7"/>
        <v>378.7</v>
      </c>
      <c r="AV52" s="68">
        <f t="shared" si="7"/>
        <v>366.9</v>
      </c>
      <c r="AW52" s="68">
        <f t="shared" si="7"/>
        <v>378.3</v>
      </c>
      <c r="AX52" s="68">
        <f t="shared" si="7"/>
        <v>380.2</v>
      </c>
      <c r="AY52" s="68">
        <f t="shared" si="7"/>
        <v>378.3</v>
      </c>
      <c r="AZ52" s="68">
        <f t="shared" si="7"/>
        <v>365.8</v>
      </c>
      <c r="BA52" s="68">
        <f t="shared" si="7"/>
        <v>373.5</v>
      </c>
      <c r="BB52" s="68">
        <f t="shared" si="7"/>
        <v>379</v>
      </c>
      <c r="BC52" s="68">
        <f t="shared" si="7"/>
        <v>376.4</v>
      </c>
      <c r="BD52" s="68">
        <f t="shared" si="7"/>
        <v>367.9</v>
      </c>
      <c r="BE52" s="68">
        <f t="shared" si="7"/>
        <v>377.4</v>
      </c>
      <c r="BF52" s="68">
        <f t="shared" si="7"/>
        <v>389.1</v>
      </c>
      <c r="BG52" s="68">
        <f t="shared" si="7"/>
        <v>389.9</v>
      </c>
      <c r="BH52" s="68">
        <f t="shared" si="7"/>
        <v>382.6</v>
      </c>
      <c r="BI52" s="68">
        <f t="shared" si="7"/>
        <v>391.5</v>
      </c>
      <c r="BJ52" s="68">
        <f t="shared" si="7"/>
        <v>402</v>
      </c>
      <c r="BK52" s="68">
        <f t="shared" si="7"/>
        <v>402</v>
      </c>
      <c r="BL52" s="68">
        <f t="shared" si="7"/>
        <v>392.5</v>
      </c>
      <c r="BM52" s="68">
        <f t="shared" si="7"/>
        <v>395.7</v>
      </c>
      <c r="BN52" s="68">
        <f t="shared" si="7"/>
        <v>400.8</v>
      </c>
      <c r="BO52" s="68">
        <f t="shared" si="7"/>
        <v>393.3</v>
      </c>
      <c r="BP52" s="68">
        <f t="shared" ref="BP52" si="10">BP21</f>
        <v>376.4</v>
      </c>
      <c r="BQ52" s="68">
        <f t="shared" ref="BQ52:BR52" si="11">BQ21</f>
        <v>377.3</v>
      </c>
      <c r="BR52" s="68">
        <f t="shared" si="11"/>
        <v>382.3</v>
      </c>
    </row>
    <row r="53" spans="1:70" s="31" customFormat="1" ht="13.5" customHeight="1" x14ac:dyDescent="0.2">
      <c r="B53" s="52" t="s">
        <v>127</v>
      </c>
      <c r="C53" s="46" t="s">
        <v>199</v>
      </c>
      <c r="D53" s="68">
        <f>D23</f>
        <v>224.4</v>
      </c>
      <c r="E53" s="68">
        <f t="shared" ref="E53:BK53" si="12">E23</f>
        <v>240.9</v>
      </c>
      <c r="F53" s="68">
        <f t="shared" si="12"/>
        <v>255.8</v>
      </c>
      <c r="G53" s="68">
        <f t="shared" si="12"/>
        <v>238.7</v>
      </c>
      <c r="H53" s="68">
        <f t="shared" si="12"/>
        <v>218.4</v>
      </c>
      <c r="I53" s="68">
        <f t="shared" si="12"/>
        <v>232.3</v>
      </c>
      <c r="J53" s="68">
        <f t="shared" si="12"/>
        <v>244.8</v>
      </c>
      <c r="K53" s="68">
        <f t="shared" si="12"/>
        <v>229.8</v>
      </c>
      <c r="L53" s="68">
        <f t="shared" si="12"/>
        <v>218.1</v>
      </c>
      <c r="M53" s="68">
        <f t="shared" si="12"/>
        <v>234.4</v>
      </c>
      <c r="N53" s="68">
        <f t="shared" si="12"/>
        <v>244.6</v>
      </c>
      <c r="O53" s="68">
        <f t="shared" si="12"/>
        <v>232.6</v>
      </c>
      <c r="P53" s="68">
        <f t="shared" si="12"/>
        <v>223.6</v>
      </c>
      <c r="Q53" s="68">
        <f t="shared" si="12"/>
        <v>238.3</v>
      </c>
      <c r="R53" s="68">
        <f t="shared" si="12"/>
        <v>246.3</v>
      </c>
      <c r="S53" s="68">
        <f t="shared" si="12"/>
        <v>235.9</v>
      </c>
      <c r="T53" s="68">
        <f t="shared" si="12"/>
        <v>222.2</v>
      </c>
      <c r="U53" s="68">
        <f t="shared" si="12"/>
        <v>234.2</v>
      </c>
      <c r="V53" s="68">
        <f t="shared" si="12"/>
        <v>240.4</v>
      </c>
      <c r="W53" s="68">
        <f t="shared" si="12"/>
        <v>231.4</v>
      </c>
      <c r="X53" s="68">
        <f t="shared" si="12"/>
        <v>223</v>
      </c>
      <c r="Y53" s="68">
        <f t="shared" si="12"/>
        <v>231.2</v>
      </c>
      <c r="Z53" s="68">
        <f t="shared" si="12"/>
        <v>241.3</v>
      </c>
      <c r="AA53" s="68">
        <f t="shared" si="12"/>
        <v>231.5</v>
      </c>
      <c r="AB53" s="68">
        <f t="shared" si="12"/>
        <v>221.7</v>
      </c>
      <c r="AC53" s="68">
        <f t="shared" si="12"/>
        <v>227.2</v>
      </c>
      <c r="AD53" s="68">
        <f t="shared" si="12"/>
        <v>240.8</v>
      </c>
      <c r="AE53" s="68">
        <f t="shared" si="12"/>
        <v>224.1</v>
      </c>
      <c r="AF53" s="68">
        <f t="shared" si="12"/>
        <v>219.5</v>
      </c>
      <c r="AG53" s="68">
        <f t="shared" si="12"/>
        <v>225.9</v>
      </c>
      <c r="AH53" s="68">
        <f t="shared" si="12"/>
        <v>233.3</v>
      </c>
      <c r="AI53" s="68">
        <f t="shared" si="12"/>
        <v>222.2</v>
      </c>
      <c r="AJ53" s="68">
        <f t="shared" si="12"/>
        <v>225.3</v>
      </c>
      <c r="AK53" s="68">
        <f t="shared" si="12"/>
        <v>232.4</v>
      </c>
      <c r="AL53" s="68">
        <f t="shared" si="12"/>
        <v>229.7</v>
      </c>
      <c r="AM53" s="68">
        <f t="shared" si="12"/>
        <v>229.4</v>
      </c>
      <c r="AN53" s="68">
        <f t="shared" si="12"/>
        <v>231.1</v>
      </c>
      <c r="AO53" s="68">
        <f t="shared" si="12"/>
        <v>236.6</v>
      </c>
      <c r="AP53" s="68">
        <f t="shared" si="12"/>
        <v>236.2</v>
      </c>
      <c r="AQ53" s="68">
        <f t="shared" si="12"/>
        <v>232.8</v>
      </c>
      <c r="AR53" s="68">
        <f t="shared" si="12"/>
        <v>234.1</v>
      </c>
      <c r="AS53" s="68">
        <f t="shared" si="12"/>
        <v>245.5</v>
      </c>
      <c r="AT53" s="68">
        <f t="shared" si="12"/>
        <v>243.1</v>
      </c>
      <c r="AU53" s="68">
        <f t="shared" si="12"/>
        <v>238.2</v>
      </c>
      <c r="AV53" s="68">
        <f t="shared" si="12"/>
        <v>238.3</v>
      </c>
      <c r="AW53" s="68">
        <f t="shared" si="12"/>
        <v>248.1</v>
      </c>
      <c r="AX53" s="68">
        <f t="shared" si="12"/>
        <v>247.4</v>
      </c>
      <c r="AY53" s="68">
        <f t="shared" si="12"/>
        <v>241.2</v>
      </c>
      <c r="AZ53" s="68">
        <f t="shared" si="12"/>
        <v>238.1</v>
      </c>
      <c r="BA53" s="68">
        <f t="shared" si="12"/>
        <v>232.9</v>
      </c>
      <c r="BB53" s="68">
        <f t="shared" si="12"/>
        <v>234.7</v>
      </c>
      <c r="BC53" s="68">
        <f t="shared" si="12"/>
        <v>230.1</v>
      </c>
      <c r="BD53" s="68">
        <f t="shared" si="12"/>
        <v>228.8</v>
      </c>
      <c r="BE53" s="68">
        <f t="shared" si="12"/>
        <v>231.2</v>
      </c>
      <c r="BF53" s="68">
        <f t="shared" si="12"/>
        <v>239.3</v>
      </c>
      <c r="BG53" s="68">
        <f t="shared" si="12"/>
        <v>237.2</v>
      </c>
      <c r="BH53" s="68">
        <f t="shared" si="12"/>
        <v>236.8</v>
      </c>
      <c r="BI53" s="68">
        <f t="shared" si="12"/>
        <v>238.2</v>
      </c>
      <c r="BJ53" s="68">
        <f t="shared" si="12"/>
        <v>244.7</v>
      </c>
      <c r="BK53" s="68">
        <f t="shared" si="12"/>
        <v>238.9</v>
      </c>
      <c r="BL53" s="68">
        <f t="shared" ref="BL53:BR53" si="13">BL23</f>
        <v>236.7</v>
      </c>
      <c r="BM53" s="68">
        <f t="shared" si="13"/>
        <v>238.5</v>
      </c>
      <c r="BN53" s="68">
        <f t="shared" si="13"/>
        <v>244.4</v>
      </c>
      <c r="BO53" s="68">
        <f t="shared" si="13"/>
        <v>237.7</v>
      </c>
      <c r="BP53" s="68">
        <f t="shared" si="13"/>
        <v>233.4</v>
      </c>
      <c r="BQ53" s="68">
        <f t="shared" si="13"/>
        <v>235.4</v>
      </c>
      <c r="BR53" s="68">
        <f t="shared" si="13"/>
        <v>241.5</v>
      </c>
    </row>
    <row r="54" spans="1:70" s="31" customFormat="1" x14ac:dyDescent="0.2">
      <c r="B54" s="52" t="s">
        <v>128</v>
      </c>
      <c r="C54" s="46" t="s">
        <v>29</v>
      </c>
      <c r="D54" s="68">
        <f>SUM(D24:D37)+D22</f>
        <v>1760.2000000000003</v>
      </c>
      <c r="E54" s="68">
        <f t="shared" ref="E54:BG54" si="14">SUM(E24:E37)+E22</f>
        <v>1833.6</v>
      </c>
      <c r="F54" s="68">
        <f t="shared" si="14"/>
        <v>1851.7</v>
      </c>
      <c r="G54" s="68">
        <f t="shared" si="14"/>
        <v>1792.4000000000003</v>
      </c>
      <c r="H54" s="68">
        <f t="shared" si="14"/>
        <v>1771.7000000000003</v>
      </c>
      <c r="I54" s="68">
        <f t="shared" si="14"/>
        <v>1823.6999999999998</v>
      </c>
      <c r="J54" s="68">
        <f t="shared" si="14"/>
        <v>1850.3999999999999</v>
      </c>
      <c r="K54" s="68">
        <f t="shared" si="14"/>
        <v>1799.4</v>
      </c>
      <c r="L54" s="68">
        <f t="shared" si="14"/>
        <v>1780.6999999999998</v>
      </c>
      <c r="M54" s="68">
        <f t="shared" si="14"/>
        <v>1852.4</v>
      </c>
      <c r="N54" s="68">
        <f t="shared" si="14"/>
        <v>1908.8</v>
      </c>
      <c r="O54" s="68">
        <f t="shared" si="14"/>
        <v>1855.1999999999998</v>
      </c>
      <c r="P54" s="68">
        <f t="shared" si="14"/>
        <v>1847.8</v>
      </c>
      <c r="Q54" s="68">
        <f t="shared" si="14"/>
        <v>1921.8</v>
      </c>
      <c r="R54" s="68">
        <f t="shared" si="14"/>
        <v>1969.7</v>
      </c>
      <c r="S54" s="68">
        <f t="shared" si="14"/>
        <v>1904.6999999999998</v>
      </c>
      <c r="T54" s="68">
        <f t="shared" si="14"/>
        <v>1882.2</v>
      </c>
      <c r="U54" s="68">
        <f t="shared" si="14"/>
        <v>1943.6999999999998</v>
      </c>
      <c r="V54" s="68">
        <f t="shared" si="14"/>
        <v>1990.8</v>
      </c>
      <c r="W54" s="68">
        <f t="shared" si="14"/>
        <v>1941.0000000000002</v>
      </c>
      <c r="X54" s="68">
        <f t="shared" si="14"/>
        <v>1921.3</v>
      </c>
      <c r="Y54" s="68">
        <f t="shared" si="14"/>
        <v>1980.8999999999996</v>
      </c>
      <c r="Z54" s="68">
        <f t="shared" si="14"/>
        <v>2026.4999999999995</v>
      </c>
      <c r="AA54" s="68">
        <f t="shared" si="14"/>
        <v>1977.6999999999998</v>
      </c>
      <c r="AB54" s="68">
        <f t="shared" si="14"/>
        <v>1962.6999999999998</v>
      </c>
      <c r="AC54" s="68">
        <f t="shared" si="14"/>
        <v>2033.8000000000002</v>
      </c>
      <c r="AD54" s="68">
        <f t="shared" si="14"/>
        <v>2087.4</v>
      </c>
      <c r="AE54" s="68">
        <f t="shared" si="14"/>
        <v>2027.8999999999999</v>
      </c>
      <c r="AF54" s="68">
        <f t="shared" si="14"/>
        <v>2013.4000000000003</v>
      </c>
      <c r="AG54" s="68">
        <f t="shared" si="14"/>
        <v>2063.6000000000004</v>
      </c>
      <c r="AH54" s="68">
        <f t="shared" si="14"/>
        <v>2133.1999999999998</v>
      </c>
      <c r="AI54" s="68">
        <f t="shared" si="14"/>
        <v>2081.4000000000005</v>
      </c>
      <c r="AJ54" s="68">
        <f t="shared" si="14"/>
        <v>2082.3999999999996</v>
      </c>
      <c r="AK54" s="68">
        <f t="shared" si="14"/>
        <v>2140.4000000000005</v>
      </c>
      <c r="AL54" s="68">
        <f t="shared" si="14"/>
        <v>2180.6000000000004</v>
      </c>
      <c r="AM54" s="68">
        <f t="shared" si="14"/>
        <v>2125.1</v>
      </c>
      <c r="AN54" s="68">
        <f t="shared" si="14"/>
        <v>2127.6999999999998</v>
      </c>
      <c r="AO54" s="68">
        <f t="shared" si="14"/>
        <v>2184.9000000000005</v>
      </c>
      <c r="AP54" s="68">
        <f t="shared" si="14"/>
        <v>2235.3000000000002</v>
      </c>
      <c r="AQ54" s="68">
        <f t="shared" si="14"/>
        <v>2178.4</v>
      </c>
      <c r="AR54" s="68">
        <f t="shared" si="14"/>
        <v>2178.5999999999995</v>
      </c>
      <c r="AS54" s="68">
        <f t="shared" si="14"/>
        <v>2226.6999999999998</v>
      </c>
      <c r="AT54" s="68">
        <f t="shared" si="14"/>
        <v>2267.1000000000004</v>
      </c>
      <c r="AU54" s="68">
        <f t="shared" si="14"/>
        <v>2209.4</v>
      </c>
      <c r="AV54" s="68">
        <f t="shared" si="14"/>
        <v>2198.1000000000004</v>
      </c>
      <c r="AW54" s="68">
        <f t="shared" si="14"/>
        <v>2240.5</v>
      </c>
      <c r="AX54" s="68">
        <f t="shared" si="14"/>
        <v>2283.2000000000003</v>
      </c>
      <c r="AY54" s="68">
        <f t="shared" si="14"/>
        <v>2223.2000000000003</v>
      </c>
      <c r="AZ54" s="68">
        <f t="shared" si="14"/>
        <v>2201.3000000000002</v>
      </c>
      <c r="BA54" s="68">
        <f t="shared" si="14"/>
        <v>2177.6999999999998</v>
      </c>
      <c r="BB54" s="68">
        <f t="shared" si="14"/>
        <v>2211.8000000000002</v>
      </c>
      <c r="BC54" s="68">
        <f t="shared" si="14"/>
        <v>2176.3000000000002</v>
      </c>
      <c r="BD54" s="68">
        <f t="shared" si="14"/>
        <v>2128.7999999999997</v>
      </c>
      <c r="BE54" s="68">
        <f t="shared" si="14"/>
        <v>2192.6</v>
      </c>
      <c r="BF54" s="68">
        <f t="shared" si="14"/>
        <v>2303.6</v>
      </c>
      <c r="BG54" s="68">
        <f t="shared" si="14"/>
        <v>2276.5999999999995</v>
      </c>
      <c r="BH54" s="68">
        <f t="shared" ref="BH54:BK54" si="15">SUM(BH24:BH37)+BH22</f>
        <v>2259.6999999999998</v>
      </c>
      <c r="BI54" s="68">
        <f t="shared" ref="BI54:BJ54" si="16">SUM(BI24:BI37)+BI22</f>
        <v>2334.9</v>
      </c>
      <c r="BJ54" s="68">
        <f t="shared" si="16"/>
        <v>2425.1999999999998</v>
      </c>
      <c r="BK54" s="68">
        <f t="shared" si="15"/>
        <v>2367.1999999999998</v>
      </c>
      <c r="BL54" s="68">
        <f t="shared" ref="BL54:BR54" si="17">SUM(BL24:BL37)+BL22</f>
        <v>2322.6</v>
      </c>
      <c r="BM54" s="68">
        <f t="shared" si="17"/>
        <v>2375.2999999999997</v>
      </c>
      <c r="BN54" s="68">
        <f t="shared" si="17"/>
        <v>2451.5</v>
      </c>
      <c r="BO54" s="68">
        <f t="shared" si="17"/>
        <v>2375.3999999999996</v>
      </c>
      <c r="BP54" s="68">
        <f t="shared" si="17"/>
        <v>2324.7999999999993</v>
      </c>
      <c r="BQ54" s="68">
        <f t="shared" si="17"/>
        <v>2368.9</v>
      </c>
      <c r="BR54" s="68">
        <f t="shared" si="17"/>
        <v>2434.6999999999998</v>
      </c>
    </row>
    <row r="55" spans="1:70" s="31" customFormat="1" x14ac:dyDescent="0.2">
      <c r="B55" s="52" t="s">
        <v>129</v>
      </c>
      <c r="C55" s="47" t="s">
        <v>26</v>
      </c>
      <c r="D55" s="68">
        <f>SUM(D39:D41)</f>
        <v>1343.3</v>
      </c>
      <c r="E55" s="68">
        <f t="shared" ref="E55:BK55" si="18">SUM(E39:E41)</f>
        <v>1345.3000000000002</v>
      </c>
      <c r="F55" s="68">
        <f t="shared" si="18"/>
        <v>1379.5</v>
      </c>
      <c r="G55" s="68">
        <f t="shared" si="18"/>
        <v>1339.5</v>
      </c>
      <c r="H55" s="68">
        <f t="shared" si="18"/>
        <v>1318.8</v>
      </c>
      <c r="I55" s="68">
        <f t="shared" si="18"/>
        <v>1323.2</v>
      </c>
      <c r="J55" s="68">
        <f t="shared" si="18"/>
        <v>1349.9</v>
      </c>
      <c r="K55" s="68">
        <f t="shared" si="18"/>
        <v>1307.7</v>
      </c>
      <c r="L55" s="68">
        <f t="shared" si="18"/>
        <v>1296.2</v>
      </c>
      <c r="M55" s="68">
        <f t="shared" si="18"/>
        <v>1313.1</v>
      </c>
      <c r="N55" s="68">
        <f t="shared" si="18"/>
        <v>1348.8</v>
      </c>
      <c r="O55" s="68">
        <f t="shared" si="18"/>
        <v>1316.2</v>
      </c>
      <c r="P55" s="68">
        <f t="shared" si="18"/>
        <v>1301.9000000000001</v>
      </c>
      <c r="Q55" s="68">
        <f t="shared" si="18"/>
        <v>1321.5</v>
      </c>
      <c r="R55" s="68">
        <f t="shared" si="18"/>
        <v>1353.5</v>
      </c>
      <c r="S55" s="68">
        <f t="shared" si="18"/>
        <v>1320.1</v>
      </c>
      <c r="T55" s="68">
        <f t="shared" si="18"/>
        <v>1311.9</v>
      </c>
      <c r="U55" s="68">
        <f t="shared" si="18"/>
        <v>1331.3</v>
      </c>
      <c r="V55" s="68">
        <f t="shared" si="18"/>
        <v>1364.1</v>
      </c>
      <c r="W55" s="68">
        <f t="shared" si="18"/>
        <v>1328.3999999999999</v>
      </c>
      <c r="X55" s="68">
        <f t="shared" si="18"/>
        <v>1323.3000000000002</v>
      </c>
      <c r="Y55" s="68">
        <f t="shared" si="18"/>
        <v>1347.7</v>
      </c>
      <c r="Z55" s="68">
        <f t="shared" si="18"/>
        <v>1378.3000000000002</v>
      </c>
      <c r="AA55" s="68">
        <f t="shared" si="18"/>
        <v>1344.6</v>
      </c>
      <c r="AB55" s="68">
        <f t="shared" si="18"/>
        <v>1336.6000000000001</v>
      </c>
      <c r="AC55" s="68">
        <f t="shared" si="18"/>
        <v>1357.6</v>
      </c>
      <c r="AD55" s="68">
        <f t="shared" si="18"/>
        <v>1398.4</v>
      </c>
      <c r="AE55" s="68">
        <f t="shared" si="18"/>
        <v>1370.5</v>
      </c>
      <c r="AF55" s="68">
        <f t="shared" si="18"/>
        <v>1369</v>
      </c>
      <c r="AG55" s="68">
        <f t="shared" si="18"/>
        <v>1388.3000000000002</v>
      </c>
      <c r="AH55" s="68">
        <f t="shared" si="18"/>
        <v>1425.9</v>
      </c>
      <c r="AI55" s="68">
        <f t="shared" si="18"/>
        <v>1403.1</v>
      </c>
      <c r="AJ55" s="68">
        <f t="shared" si="18"/>
        <v>1405.8</v>
      </c>
      <c r="AK55" s="68">
        <f t="shared" si="18"/>
        <v>1428.6</v>
      </c>
      <c r="AL55" s="68">
        <f t="shared" si="18"/>
        <v>1468.5</v>
      </c>
      <c r="AM55" s="68">
        <f t="shared" si="18"/>
        <v>1443.5</v>
      </c>
      <c r="AN55" s="68">
        <f t="shared" si="18"/>
        <v>1437.5</v>
      </c>
      <c r="AO55" s="68">
        <f t="shared" si="18"/>
        <v>1457.2</v>
      </c>
      <c r="AP55" s="68">
        <f t="shared" si="18"/>
        <v>1491.5</v>
      </c>
      <c r="AQ55" s="68">
        <f t="shared" si="18"/>
        <v>1462.3</v>
      </c>
      <c r="AR55" s="68">
        <f t="shared" si="18"/>
        <v>1455.5</v>
      </c>
      <c r="AS55" s="68">
        <f t="shared" si="18"/>
        <v>1470.6000000000001</v>
      </c>
      <c r="AT55" s="68">
        <f t="shared" si="18"/>
        <v>1502.1</v>
      </c>
      <c r="AU55" s="68">
        <f t="shared" si="18"/>
        <v>1475.7</v>
      </c>
      <c r="AV55" s="68">
        <f t="shared" si="18"/>
        <v>1471</v>
      </c>
      <c r="AW55" s="68">
        <f t="shared" si="18"/>
        <v>1483.1999999999998</v>
      </c>
      <c r="AX55" s="68">
        <f t="shared" si="18"/>
        <v>1512.1999999999998</v>
      </c>
      <c r="AY55" s="68">
        <f t="shared" si="18"/>
        <v>1478.3000000000002</v>
      </c>
      <c r="AZ55" s="68">
        <f t="shared" si="18"/>
        <v>1468.3</v>
      </c>
      <c r="BA55" s="68">
        <f t="shared" si="18"/>
        <v>1473.5</v>
      </c>
      <c r="BB55" s="68">
        <f t="shared" si="18"/>
        <v>1509.1999999999998</v>
      </c>
      <c r="BC55" s="68">
        <f t="shared" si="18"/>
        <v>1480.6999999999998</v>
      </c>
      <c r="BD55" s="68">
        <f t="shared" si="18"/>
        <v>1472.9</v>
      </c>
      <c r="BE55" s="68">
        <f t="shared" si="18"/>
        <v>1497.1999999999998</v>
      </c>
      <c r="BF55" s="68">
        <f t="shared" si="18"/>
        <v>1538.3000000000002</v>
      </c>
      <c r="BG55" s="68">
        <f t="shared" si="18"/>
        <v>1492.8000000000002</v>
      </c>
      <c r="BH55" s="68">
        <f t="shared" si="18"/>
        <v>1494.5</v>
      </c>
      <c r="BI55" s="68">
        <f t="shared" si="18"/>
        <v>1517.5</v>
      </c>
      <c r="BJ55" s="68">
        <f t="shared" si="18"/>
        <v>1553.5</v>
      </c>
      <c r="BK55" s="68">
        <f t="shared" si="18"/>
        <v>1517.7000000000003</v>
      </c>
      <c r="BL55" s="68">
        <f t="shared" ref="BL55:BQ55" si="19">SUM(BL39:BL41)</f>
        <v>1513.1999999999998</v>
      </c>
      <c r="BM55" s="68">
        <f t="shared" si="19"/>
        <v>1537.3</v>
      </c>
      <c r="BN55" s="68">
        <f t="shared" si="19"/>
        <v>1570.5</v>
      </c>
      <c r="BO55" s="68">
        <f t="shared" si="19"/>
        <v>1529.5000000000002</v>
      </c>
      <c r="BP55" s="68">
        <f t="shared" si="19"/>
        <v>1524.6</v>
      </c>
      <c r="BQ55" s="68">
        <f t="shared" si="19"/>
        <v>1549.3</v>
      </c>
      <c r="BR55" s="68">
        <f>SUM(BR39:BR41)</f>
        <v>1584.1999999999998</v>
      </c>
    </row>
    <row r="56" spans="1:70" s="41" customFormat="1" x14ac:dyDescent="0.2">
      <c r="B56" s="52" t="s">
        <v>183</v>
      </c>
      <c r="C56" s="31" t="s">
        <v>181</v>
      </c>
      <c r="D56" s="68">
        <f>D38</f>
        <v>99.3</v>
      </c>
      <c r="E56" s="68">
        <f t="shared" ref="E56:BK56" si="20">E38</f>
        <v>100.3</v>
      </c>
      <c r="F56" s="68">
        <f t="shared" si="20"/>
        <v>100.9</v>
      </c>
      <c r="G56" s="68">
        <f t="shared" si="20"/>
        <v>96.7</v>
      </c>
      <c r="H56" s="68">
        <f t="shared" si="20"/>
        <v>99.9</v>
      </c>
      <c r="I56" s="68">
        <f t="shared" si="20"/>
        <v>102.7</v>
      </c>
      <c r="J56" s="68">
        <f t="shared" si="20"/>
        <v>102.5</v>
      </c>
      <c r="K56" s="68">
        <f t="shared" si="20"/>
        <v>95.8</v>
      </c>
      <c r="L56" s="68">
        <f t="shared" si="20"/>
        <v>101.1</v>
      </c>
      <c r="M56" s="68">
        <f t="shared" si="20"/>
        <v>101.5</v>
      </c>
      <c r="N56" s="68">
        <f t="shared" si="20"/>
        <v>103.4</v>
      </c>
      <c r="O56" s="68">
        <f t="shared" si="20"/>
        <v>93.6</v>
      </c>
      <c r="P56" s="68">
        <f t="shared" si="20"/>
        <v>101</v>
      </c>
      <c r="Q56" s="68">
        <f t="shared" si="20"/>
        <v>99.4</v>
      </c>
      <c r="R56" s="68">
        <f t="shared" si="20"/>
        <v>101.7</v>
      </c>
      <c r="S56" s="68">
        <f t="shared" si="20"/>
        <v>92.3</v>
      </c>
      <c r="T56" s="68">
        <f t="shared" si="20"/>
        <v>109.3</v>
      </c>
      <c r="U56" s="68">
        <f t="shared" si="20"/>
        <v>101.8</v>
      </c>
      <c r="V56" s="68">
        <f t="shared" si="20"/>
        <v>105.1</v>
      </c>
      <c r="W56" s="68">
        <f t="shared" si="20"/>
        <v>92.1</v>
      </c>
      <c r="X56" s="68">
        <f t="shared" si="20"/>
        <v>117.5</v>
      </c>
      <c r="Y56" s="68">
        <f t="shared" si="20"/>
        <v>102.9</v>
      </c>
      <c r="Z56" s="68">
        <f t="shared" si="20"/>
        <v>112</v>
      </c>
      <c r="AA56" s="68">
        <f t="shared" si="20"/>
        <v>94</v>
      </c>
      <c r="AB56" s="68">
        <f t="shared" si="20"/>
        <v>119.7</v>
      </c>
      <c r="AC56" s="68">
        <f t="shared" si="20"/>
        <v>106.4</v>
      </c>
      <c r="AD56" s="68">
        <f t="shared" si="20"/>
        <v>116.8</v>
      </c>
      <c r="AE56" s="68">
        <f t="shared" si="20"/>
        <v>96.5</v>
      </c>
      <c r="AF56" s="68">
        <f t="shared" si="20"/>
        <v>120.1</v>
      </c>
      <c r="AG56" s="68">
        <f t="shared" si="20"/>
        <v>107.1</v>
      </c>
      <c r="AH56" s="68">
        <f t="shared" si="20"/>
        <v>120.7</v>
      </c>
      <c r="AI56" s="68">
        <f t="shared" si="20"/>
        <v>102.7</v>
      </c>
      <c r="AJ56" s="68">
        <f t="shared" si="20"/>
        <v>119.5</v>
      </c>
      <c r="AK56" s="68">
        <f t="shared" si="20"/>
        <v>109.8</v>
      </c>
      <c r="AL56" s="68">
        <f t="shared" si="20"/>
        <v>121.8</v>
      </c>
      <c r="AM56" s="68">
        <f t="shared" si="20"/>
        <v>104.7</v>
      </c>
      <c r="AN56" s="68">
        <f t="shared" si="20"/>
        <v>113.3</v>
      </c>
      <c r="AO56" s="68">
        <f t="shared" si="20"/>
        <v>120.4</v>
      </c>
      <c r="AP56" s="68">
        <f t="shared" si="20"/>
        <v>121.9</v>
      </c>
      <c r="AQ56" s="68">
        <f t="shared" si="20"/>
        <v>116.8</v>
      </c>
      <c r="AR56" s="68">
        <f t="shared" si="20"/>
        <v>116</v>
      </c>
      <c r="AS56" s="68">
        <f t="shared" si="20"/>
        <v>118</v>
      </c>
      <c r="AT56" s="68">
        <f t="shared" si="20"/>
        <v>120.1</v>
      </c>
      <c r="AU56" s="68">
        <f t="shared" si="20"/>
        <v>122.7</v>
      </c>
      <c r="AV56" s="68">
        <f t="shared" si="20"/>
        <v>119.4</v>
      </c>
      <c r="AW56" s="68">
        <f t="shared" si="20"/>
        <v>119</v>
      </c>
      <c r="AX56" s="68">
        <f t="shared" si="20"/>
        <v>120.1</v>
      </c>
      <c r="AY56" s="68">
        <f t="shared" si="20"/>
        <v>122.1</v>
      </c>
      <c r="AZ56" s="68">
        <f t="shared" si="20"/>
        <v>115</v>
      </c>
      <c r="BA56" s="68">
        <f t="shared" si="20"/>
        <v>116.6</v>
      </c>
      <c r="BB56" s="68">
        <f t="shared" si="20"/>
        <v>118.2</v>
      </c>
      <c r="BC56" s="68">
        <f t="shared" si="20"/>
        <v>122.3</v>
      </c>
      <c r="BD56" s="68">
        <f t="shared" si="20"/>
        <v>107.5</v>
      </c>
      <c r="BE56" s="68">
        <f t="shared" si="20"/>
        <v>114.8</v>
      </c>
      <c r="BF56" s="68">
        <f t="shared" si="20"/>
        <v>119.9</v>
      </c>
      <c r="BG56" s="68">
        <f t="shared" si="20"/>
        <v>126.8</v>
      </c>
      <c r="BH56" s="275">
        <f t="shared" si="20"/>
        <v>112.1</v>
      </c>
      <c r="BI56" s="275">
        <f t="shared" si="20"/>
        <v>121.6</v>
      </c>
      <c r="BJ56" s="275">
        <f t="shared" si="20"/>
        <v>124.1</v>
      </c>
      <c r="BK56" s="275">
        <f t="shared" si="20"/>
        <v>127.5</v>
      </c>
      <c r="BL56" s="275">
        <f t="shared" ref="BL56:BQ56" si="21">BL38</f>
        <v>114.8</v>
      </c>
      <c r="BM56" s="275">
        <f t="shared" si="21"/>
        <v>123.3</v>
      </c>
      <c r="BN56" s="275">
        <f t="shared" si="21"/>
        <v>121.3</v>
      </c>
      <c r="BO56" s="275">
        <f t="shared" si="21"/>
        <v>126.1</v>
      </c>
      <c r="BP56" s="275">
        <f t="shared" si="21"/>
        <v>116.5</v>
      </c>
      <c r="BQ56" s="275">
        <f t="shared" si="21"/>
        <v>123.2</v>
      </c>
      <c r="BR56" s="275">
        <f>BR38</f>
        <v>120.8</v>
      </c>
    </row>
    <row r="57" spans="1:70" x14ac:dyDescent="0.2">
      <c r="A57" s="40"/>
      <c r="B57" s="36" t="s">
        <v>130</v>
      </c>
      <c r="C57" s="179" t="s">
        <v>30</v>
      </c>
      <c r="D57" s="295">
        <f>D42</f>
        <v>4532.8</v>
      </c>
      <c r="E57" s="295">
        <f>E42</f>
        <v>4634.1000000000004</v>
      </c>
      <c r="F57" s="295">
        <f t="shared" ref="F57:BK57" si="22">F42</f>
        <v>4716.3999999999996</v>
      </c>
      <c r="G57" s="295">
        <f t="shared" si="22"/>
        <v>4561.3999999999996</v>
      </c>
      <c r="H57" s="295">
        <f t="shared" si="22"/>
        <v>4475.3999999999996</v>
      </c>
      <c r="I57" s="295">
        <f t="shared" si="22"/>
        <v>4534.2</v>
      </c>
      <c r="J57" s="295">
        <f t="shared" si="22"/>
        <v>4595.1000000000004</v>
      </c>
      <c r="K57" s="295">
        <f t="shared" si="22"/>
        <v>4465.8</v>
      </c>
      <c r="L57" s="295">
        <f t="shared" si="22"/>
        <v>4431.1000000000004</v>
      </c>
      <c r="M57" s="295">
        <f t="shared" si="22"/>
        <v>4542.2</v>
      </c>
      <c r="N57" s="295">
        <f t="shared" si="22"/>
        <v>4668.2</v>
      </c>
      <c r="O57" s="295">
        <f t="shared" si="22"/>
        <v>4549.8999999999996</v>
      </c>
      <c r="P57" s="295">
        <f t="shared" si="22"/>
        <v>4556.8</v>
      </c>
      <c r="Q57" s="295">
        <f t="shared" si="22"/>
        <v>4653.8999999999996</v>
      </c>
      <c r="R57" s="295">
        <f t="shared" si="22"/>
        <v>4767.2</v>
      </c>
      <c r="S57" s="295">
        <f t="shared" si="22"/>
        <v>4630.7</v>
      </c>
      <c r="T57" s="295">
        <f t="shared" si="22"/>
        <v>4608.8999999999996</v>
      </c>
      <c r="U57" s="295">
        <f t="shared" si="22"/>
        <v>4689.2</v>
      </c>
      <c r="V57" s="295">
        <f t="shared" si="22"/>
        <v>4796.8</v>
      </c>
      <c r="W57" s="295">
        <f t="shared" si="22"/>
        <v>4657.6000000000004</v>
      </c>
      <c r="X57" s="295">
        <f t="shared" si="22"/>
        <v>4644.2</v>
      </c>
      <c r="Y57" s="295">
        <f t="shared" si="22"/>
        <v>4734.6000000000004</v>
      </c>
      <c r="Z57" s="295">
        <f t="shared" si="22"/>
        <v>4845.8</v>
      </c>
      <c r="AA57" s="295">
        <f t="shared" si="22"/>
        <v>4719.7</v>
      </c>
      <c r="AB57" s="295">
        <f t="shared" si="22"/>
        <v>4692.2</v>
      </c>
      <c r="AC57" s="295">
        <f t="shared" si="22"/>
        <v>4797</v>
      </c>
      <c r="AD57" s="295">
        <f t="shared" si="22"/>
        <v>4941.8999999999996</v>
      </c>
      <c r="AE57" s="295">
        <f t="shared" si="22"/>
        <v>4790.5</v>
      </c>
      <c r="AF57" s="295">
        <f t="shared" si="22"/>
        <v>4787</v>
      </c>
      <c r="AG57" s="295">
        <f t="shared" si="22"/>
        <v>4855.3999999999996</v>
      </c>
      <c r="AH57" s="295">
        <f t="shared" si="22"/>
        <v>4995.2</v>
      </c>
      <c r="AI57" s="295">
        <f t="shared" si="22"/>
        <v>4872.8999999999996</v>
      </c>
      <c r="AJ57" s="295">
        <f t="shared" si="22"/>
        <v>4877.8</v>
      </c>
      <c r="AK57" s="295">
        <f t="shared" si="22"/>
        <v>4981.3</v>
      </c>
      <c r="AL57" s="295">
        <f t="shared" si="22"/>
        <v>5071.5</v>
      </c>
      <c r="AM57" s="295">
        <f t="shared" si="22"/>
        <v>4968.6000000000004</v>
      </c>
      <c r="AN57" s="295">
        <f t="shared" si="22"/>
        <v>4993.3999999999996</v>
      </c>
      <c r="AO57" s="295">
        <f t="shared" si="22"/>
        <v>5101.2</v>
      </c>
      <c r="AP57" s="295">
        <f t="shared" si="22"/>
        <v>5213.6000000000004</v>
      </c>
      <c r="AQ57" s="295">
        <f t="shared" si="22"/>
        <v>5093</v>
      </c>
      <c r="AR57" s="295">
        <f t="shared" si="22"/>
        <v>5096.8999999999996</v>
      </c>
      <c r="AS57" s="295">
        <f t="shared" si="22"/>
        <v>5192.3999999999996</v>
      </c>
      <c r="AT57" s="295">
        <f t="shared" si="22"/>
        <v>5283.9</v>
      </c>
      <c r="AU57" s="295">
        <f t="shared" si="22"/>
        <v>5171.8</v>
      </c>
      <c r="AV57" s="295">
        <f t="shared" si="22"/>
        <v>5140.1000000000004</v>
      </c>
      <c r="AW57" s="295">
        <f t="shared" si="22"/>
        <v>5222.1000000000004</v>
      </c>
      <c r="AX57" s="295">
        <f t="shared" si="22"/>
        <v>5316.9</v>
      </c>
      <c r="AY57" s="295">
        <f t="shared" si="22"/>
        <v>5199.3</v>
      </c>
      <c r="AZ57" s="295">
        <f t="shared" si="22"/>
        <v>5130.2</v>
      </c>
      <c r="BA57" s="295">
        <f t="shared" si="22"/>
        <v>5125.5</v>
      </c>
      <c r="BB57" s="295">
        <f t="shared" si="22"/>
        <v>5222.3</v>
      </c>
      <c r="BC57" s="295">
        <f t="shared" si="22"/>
        <v>5133.6000000000004</v>
      </c>
      <c r="BD57" s="295">
        <f t="shared" si="22"/>
        <v>5044.7</v>
      </c>
      <c r="BE57" s="295">
        <f t="shared" si="22"/>
        <v>5168.5</v>
      </c>
      <c r="BF57" s="295">
        <f t="shared" si="22"/>
        <v>5374</v>
      </c>
      <c r="BG57" s="295">
        <f t="shared" si="22"/>
        <v>5284.5</v>
      </c>
      <c r="BH57" s="295">
        <f t="shared" si="22"/>
        <v>5242.3</v>
      </c>
      <c r="BI57" s="295">
        <f t="shared" si="22"/>
        <v>5377.5</v>
      </c>
      <c r="BJ57" s="295">
        <f t="shared" si="22"/>
        <v>5551</v>
      </c>
      <c r="BK57" s="295">
        <f t="shared" si="22"/>
        <v>5430.4</v>
      </c>
      <c r="BL57" s="295">
        <f t="shared" ref="BL57:BQ57" si="23">BL42</f>
        <v>5348.5</v>
      </c>
      <c r="BM57" s="295">
        <f t="shared" si="23"/>
        <v>5454</v>
      </c>
      <c r="BN57" s="295">
        <f t="shared" si="23"/>
        <v>5598.7</v>
      </c>
      <c r="BO57" s="295">
        <f t="shared" si="23"/>
        <v>5445.6</v>
      </c>
      <c r="BP57" s="295">
        <f t="shared" si="23"/>
        <v>5348.4</v>
      </c>
      <c r="BQ57" s="295">
        <f t="shared" si="23"/>
        <v>5440.6</v>
      </c>
      <c r="BR57" s="295">
        <f>BR42</f>
        <v>5575.2</v>
      </c>
    </row>
    <row r="58" spans="1:70" s="41" customFormat="1" x14ac:dyDescent="0.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R58" s="45"/>
    </row>
    <row r="59" spans="1:70" s="41" customFormat="1" ht="15" x14ac:dyDescent="0.2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3"/>
      <c r="AJ59" s="33"/>
      <c r="AK59" s="33"/>
      <c r="AN59" s="33"/>
      <c r="AY59" s="186"/>
      <c r="AZ59" s="186"/>
      <c r="BA59" s="186"/>
      <c r="BB59" s="186"/>
      <c r="BC59" s="186"/>
      <c r="BD59" s="186"/>
      <c r="BE59" s="186"/>
      <c r="BF59" s="186"/>
      <c r="BG59" s="42"/>
    </row>
    <row r="60" spans="1:70" s="41" customFormat="1" ht="15" x14ac:dyDescent="0.25">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3"/>
      <c r="AJ60" s="33"/>
      <c r="AK60" s="33"/>
      <c r="AN60" s="33"/>
      <c r="AY60" s="186"/>
      <c r="AZ60" s="186"/>
      <c r="BA60" s="186"/>
      <c r="BB60" s="186"/>
      <c r="BC60" s="186"/>
      <c r="BD60" s="186"/>
      <c r="BE60" s="186"/>
      <c r="BF60" s="186"/>
    </row>
    <row r="61" spans="1:70" s="41" customFormat="1" ht="15" x14ac:dyDescent="0.25">
      <c r="C61" s="31"/>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29"/>
      <c r="AJ61" s="29"/>
      <c r="AK61" s="29"/>
      <c r="AN61" s="29"/>
      <c r="AY61" s="186"/>
      <c r="AZ61" s="186"/>
      <c r="BA61" s="186"/>
      <c r="BB61" s="186"/>
      <c r="BC61" s="186"/>
      <c r="BD61" s="186"/>
      <c r="BE61" s="186"/>
      <c r="BF61" s="186"/>
    </row>
    <row r="62" spans="1:70" s="41" customFormat="1" ht="15" x14ac:dyDescent="0.25">
      <c r="B62" s="48" t="s">
        <v>118</v>
      </c>
      <c r="C62" s="48" t="s">
        <v>120</v>
      </c>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c r="AJ62" s="29"/>
      <c r="AK62" s="29"/>
      <c r="AN62" s="29"/>
      <c r="AY62" s="186"/>
      <c r="AZ62" s="186"/>
      <c r="BA62" s="186"/>
      <c r="BB62" s="186"/>
      <c r="BC62" s="186"/>
      <c r="BD62" s="186"/>
      <c r="BE62" s="186"/>
      <c r="BF62" s="186"/>
    </row>
    <row r="63" spans="1:70" s="41" customFormat="1" ht="15" x14ac:dyDescent="0.25">
      <c r="B63" s="196">
        <v>45625</v>
      </c>
      <c r="C63" s="196">
        <v>45625</v>
      </c>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29"/>
      <c r="AJ63" s="29"/>
      <c r="AK63" s="29"/>
      <c r="AN63" s="29"/>
      <c r="AY63" s="186"/>
      <c r="AZ63" s="186"/>
      <c r="BA63" s="186"/>
      <c r="BB63" s="186"/>
      <c r="BC63" s="186"/>
      <c r="BD63" s="186"/>
      <c r="BE63" s="186"/>
      <c r="BF63" s="186"/>
    </row>
    <row r="64" spans="1:70" s="41" customFormat="1" ht="15" x14ac:dyDescent="0.25">
      <c r="B64" s="49"/>
      <c r="C64" s="49"/>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29"/>
      <c r="AJ64" s="29"/>
      <c r="AK64" s="29"/>
      <c r="AN64" s="29"/>
      <c r="AY64" s="186"/>
      <c r="AZ64" s="186"/>
      <c r="BA64" s="186"/>
      <c r="BB64" s="186"/>
      <c r="BC64" s="186"/>
      <c r="BD64" s="186"/>
      <c r="BE64" s="186"/>
      <c r="BF64" s="186"/>
    </row>
    <row r="65" spans="2:58" s="41" customFormat="1" ht="15" x14ac:dyDescent="0.25">
      <c r="B65" s="48" t="s">
        <v>119</v>
      </c>
      <c r="C65" s="48" t="s">
        <v>121</v>
      </c>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29"/>
      <c r="AJ65" s="29"/>
      <c r="AK65" s="29"/>
      <c r="AN65" s="29"/>
      <c r="AY65" s="186"/>
      <c r="AZ65" s="186"/>
      <c r="BA65" s="186"/>
      <c r="BB65" s="186"/>
      <c r="BC65" s="186"/>
      <c r="BD65" s="186"/>
      <c r="BE65" s="186"/>
      <c r="BF65" s="186"/>
    </row>
    <row r="66" spans="2:58" s="41" customFormat="1" x14ac:dyDescent="0.2">
      <c r="B66" s="49" t="s">
        <v>186</v>
      </c>
      <c r="C66" s="49" t="s">
        <v>268</v>
      </c>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29"/>
      <c r="AJ66" s="29"/>
      <c r="AK66" s="29"/>
      <c r="AN66" s="29"/>
    </row>
    <row r="67" spans="2:58" s="41" customFormat="1" x14ac:dyDescent="0.2">
      <c r="B67" s="29"/>
      <c r="C67" s="53"/>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c r="AJ67" s="29"/>
      <c r="AK67" s="29"/>
      <c r="AN67" s="29"/>
    </row>
    <row r="68" spans="2:58" s="41" customFormat="1" x14ac:dyDescent="0.2">
      <c r="B68" s="48" t="s">
        <v>34</v>
      </c>
      <c r="C68" s="48" t="s">
        <v>33</v>
      </c>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29"/>
      <c r="AJ68" s="29"/>
      <c r="AK68" s="29"/>
      <c r="AN68" s="29"/>
    </row>
    <row r="69" spans="2:58" s="41" customFormat="1" x14ac:dyDescent="0.2">
      <c r="B69" s="49" t="s">
        <v>212</v>
      </c>
      <c r="C69" s="49" t="s">
        <v>212</v>
      </c>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29"/>
      <c r="AJ69" s="29"/>
      <c r="AK69" s="29"/>
      <c r="AN69" s="29"/>
    </row>
    <row r="70" spans="2:58" s="41" customFormat="1" x14ac:dyDescent="0.2">
      <c r="B70" s="49" t="s">
        <v>265</v>
      </c>
      <c r="C70" s="49" t="s">
        <v>213</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29"/>
      <c r="AJ70" s="29"/>
      <c r="AK70" s="29"/>
      <c r="AN70" s="29"/>
    </row>
    <row r="71" spans="2:58" x14ac:dyDescent="0.2">
      <c r="B71" s="49" t="s">
        <v>266</v>
      </c>
      <c r="C71" s="49" t="s">
        <v>214</v>
      </c>
    </row>
    <row r="72" spans="2:58" x14ac:dyDescent="0.2">
      <c r="B72" s="49" t="s">
        <v>215</v>
      </c>
      <c r="C72" s="49" t="s">
        <v>215</v>
      </c>
    </row>
    <row r="73" spans="2:58" x14ac:dyDescent="0.2">
      <c r="B73" s="49" t="s">
        <v>265</v>
      </c>
      <c r="C73" s="49" t="s">
        <v>213</v>
      </c>
    </row>
    <row r="74" spans="2:58" x14ac:dyDescent="0.2">
      <c r="B74" s="49" t="s">
        <v>267</v>
      </c>
      <c r="C74" s="49" t="s">
        <v>216</v>
      </c>
    </row>
    <row r="75" spans="2:58" x14ac:dyDescent="0.2">
      <c r="B75" s="49"/>
      <c r="C75" s="49"/>
    </row>
    <row r="76" spans="2:58" x14ac:dyDescent="0.2">
      <c r="B76" s="49"/>
      <c r="C76" s="49"/>
    </row>
    <row r="77" spans="2:58" x14ac:dyDescent="0.2">
      <c r="B77" s="48"/>
      <c r="C77" s="48" t="s">
        <v>217</v>
      </c>
    </row>
    <row r="78" spans="2:58" x14ac:dyDescent="0.2">
      <c r="B78" s="49"/>
      <c r="C78" s="49" t="s">
        <v>218</v>
      </c>
    </row>
    <row r="79" spans="2:58" x14ac:dyDescent="0.2">
      <c r="B79" s="49"/>
      <c r="C79" s="49"/>
    </row>
    <row r="80" spans="2:58" x14ac:dyDescent="0.2">
      <c r="B80" s="48"/>
      <c r="C80" s="48" t="s">
        <v>219</v>
      </c>
    </row>
    <row r="81" spans="2:3" x14ac:dyDescent="0.2">
      <c r="B81" s="49"/>
      <c r="C81" s="49" t="s">
        <v>220</v>
      </c>
    </row>
    <row r="82" spans="2:3" x14ac:dyDescent="0.2">
      <c r="B82" s="49"/>
      <c r="C82" s="49"/>
    </row>
    <row r="83" spans="2:3" x14ac:dyDescent="0.2">
      <c r="B83" s="49"/>
      <c r="C83" s="49" t="s">
        <v>221</v>
      </c>
    </row>
    <row r="84" spans="2:3" x14ac:dyDescent="0.2">
      <c r="B84" s="49"/>
      <c r="C84" s="49" t="s">
        <v>222</v>
      </c>
    </row>
    <row r="85" spans="2:3" x14ac:dyDescent="0.2">
      <c r="B85" s="49"/>
      <c r="C85" s="49"/>
    </row>
    <row r="86" spans="2:3" x14ac:dyDescent="0.2">
      <c r="B86" s="49"/>
      <c r="C86" s="49"/>
    </row>
    <row r="87" spans="2:3" x14ac:dyDescent="0.2">
      <c r="B87" s="49"/>
      <c r="C87" s="49" t="s">
        <v>223</v>
      </c>
    </row>
    <row r="88" spans="2:3" x14ac:dyDescent="0.2">
      <c r="B88" s="49"/>
      <c r="C88" s="49"/>
    </row>
    <row r="89" spans="2:3" x14ac:dyDescent="0.2">
      <c r="B89" s="48"/>
      <c r="C89" s="48" t="s">
        <v>224</v>
      </c>
    </row>
    <row r="90" spans="2:3" x14ac:dyDescent="0.2">
      <c r="B90" s="49"/>
      <c r="C90" s="49" t="s">
        <v>225</v>
      </c>
    </row>
    <row r="91" spans="2:3" x14ac:dyDescent="0.2">
      <c r="B91" s="49"/>
      <c r="C91" s="49"/>
    </row>
    <row r="92" spans="2:3" x14ac:dyDescent="0.2">
      <c r="B92" s="49"/>
      <c r="C92" s="49" t="s">
        <v>226</v>
      </c>
    </row>
    <row r="93" spans="2:3" x14ac:dyDescent="0.2">
      <c r="B93" s="49"/>
      <c r="C93" s="49" t="s">
        <v>227</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dimension ref="A1:CC38"/>
  <sheetViews>
    <sheetView zoomScale="90" zoomScaleNormal="90" workbookViewId="0">
      <pane xSplit="3" ySplit="5" topLeftCell="D6" activePane="bottomRight" state="frozen"/>
      <selection pane="topRight" activeCell="D1" sqref="D1"/>
      <selection pane="bottomLeft" activeCell="A6" sqref="A6"/>
      <selection pane="bottomRight" activeCell="A17" sqref="A17"/>
    </sheetView>
  </sheetViews>
  <sheetFormatPr defaultRowHeight="12.75" x14ac:dyDescent="0.2"/>
  <cols>
    <col min="1" max="1" width="6.140625" customWidth="1"/>
    <col min="2" max="2" width="35.28515625" customWidth="1"/>
    <col min="3" max="3" width="41.5703125" customWidth="1"/>
  </cols>
  <sheetData>
    <row r="1" spans="1:81" s="3" customFormat="1" x14ac:dyDescent="0.2">
      <c r="A1" s="88"/>
      <c r="B1" s="193" t="s">
        <v>195</v>
      </c>
      <c r="C1" s="34"/>
      <c r="AR1" s="58"/>
      <c r="AS1" s="58"/>
      <c r="AT1" s="58"/>
      <c r="AU1" s="58"/>
      <c r="AV1" s="58"/>
      <c r="AW1" s="58"/>
      <c r="AX1" s="58"/>
      <c r="AY1" s="58"/>
      <c r="AZ1" s="58"/>
      <c r="BA1" s="58"/>
      <c r="BB1" s="58"/>
      <c r="BC1" s="58"/>
      <c r="BD1" s="58"/>
      <c r="BE1" s="58"/>
      <c r="BF1" s="58"/>
      <c r="BG1" s="58"/>
      <c r="BH1" s="58"/>
      <c r="BI1" s="58"/>
      <c r="BJ1" s="58"/>
      <c r="BK1" s="58"/>
      <c r="BL1" s="58"/>
      <c r="BM1"/>
      <c r="BN1"/>
      <c r="BO1"/>
      <c r="BP1"/>
      <c r="BQ1"/>
      <c r="BR1"/>
      <c r="BS1"/>
      <c r="BU1" s="60" t="s">
        <v>174</v>
      </c>
      <c r="BV1" s="57"/>
      <c r="BW1" s="57"/>
      <c r="BX1" s="57"/>
      <c r="BY1" s="57"/>
      <c r="CA1" s="60" t="s">
        <v>174</v>
      </c>
    </row>
    <row r="2" spans="1:81" s="3" customFormat="1" x14ac:dyDescent="0.2">
      <c r="A2" s="88"/>
      <c r="B2" s="193"/>
      <c r="C2" s="34"/>
      <c r="AR2" s="58"/>
      <c r="AS2" s="58"/>
      <c r="AT2" s="58"/>
      <c r="AU2" s="58"/>
      <c r="AV2" s="58"/>
      <c r="AW2" s="58"/>
      <c r="AX2" s="58"/>
      <c r="AY2" s="58"/>
      <c r="AZ2" s="58"/>
      <c r="BA2" s="58"/>
      <c r="BB2" s="58"/>
      <c r="BC2" s="58"/>
      <c r="BD2" s="58"/>
      <c r="BE2" s="58"/>
      <c r="BF2" s="58"/>
      <c r="BG2" s="58"/>
      <c r="BH2" s="58"/>
      <c r="BI2" s="58"/>
      <c r="BJ2" s="58"/>
      <c r="BK2" s="220"/>
      <c r="BL2" s="220"/>
      <c r="BM2"/>
      <c r="BN2"/>
      <c r="BO2"/>
      <c r="BP2"/>
      <c r="BQ2"/>
      <c r="BR2"/>
      <c r="BS2"/>
      <c r="BU2" s="60" t="s">
        <v>133</v>
      </c>
      <c r="BV2" s="57"/>
      <c r="BW2" s="57"/>
      <c r="BX2" s="57"/>
      <c r="BY2" s="57"/>
      <c r="CA2" s="60" t="s">
        <v>176</v>
      </c>
    </row>
    <row r="3" spans="1:81" s="3" customFormat="1" x14ac:dyDescent="0.2">
      <c r="A3" s="88"/>
      <c r="B3" s="60" t="s">
        <v>310</v>
      </c>
      <c r="C3" s="89" t="s">
        <v>309</v>
      </c>
      <c r="AR3" s="58"/>
      <c r="AS3" s="58"/>
      <c r="AT3" s="58"/>
      <c r="AU3" s="58"/>
      <c r="AV3" s="58"/>
      <c r="AW3" s="58"/>
      <c r="AX3" s="58"/>
      <c r="AY3" s="58"/>
      <c r="AZ3" s="58"/>
      <c r="BA3" s="58"/>
      <c r="BB3" s="58"/>
      <c r="BC3" s="58"/>
      <c r="BD3" s="89"/>
      <c r="BE3" s="89"/>
      <c r="BF3" s="89"/>
      <c r="BG3" s="89"/>
      <c r="BH3" s="89"/>
      <c r="BI3" s="89"/>
      <c r="BJ3" s="89"/>
      <c r="BK3" s="89"/>
      <c r="BL3" s="89"/>
      <c r="BM3"/>
      <c r="BN3"/>
      <c r="BO3"/>
      <c r="BP3"/>
      <c r="BQ3"/>
      <c r="BR3"/>
      <c r="BS3"/>
      <c r="BU3" s="89" t="s">
        <v>113</v>
      </c>
      <c r="CA3" s="89" t="s">
        <v>113</v>
      </c>
    </row>
    <row r="4" spans="1:81" s="89" customFormat="1" x14ac:dyDescent="0.2">
      <c r="A4" s="75"/>
      <c r="B4" s="60" t="s">
        <v>133</v>
      </c>
      <c r="C4" s="89" t="s">
        <v>27</v>
      </c>
      <c r="D4" s="89" t="s">
        <v>51</v>
      </c>
      <c r="AR4" s="57"/>
      <c r="AS4" s="57"/>
      <c r="AT4" s="57"/>
      <c r="AU4" s="57"/>
      <c r="AV4" s="57"/>
      <c r="AW4" s="57"/>
      <c r="AX4" s="57"/>
      <c r="AY4" s="57"/>
      <c r="AZ4" s="57"/>
      <c r="BA4" s="57"/>
      <c r="BB4" s="57"/>
      <c r="BC4" s="57"/>
      <c r="BT4" s="89" t="s">
        <v>27</v>
      </c>
      <c r="BZ4" s="89" t="s">
        <v>114</v>
      </c>
    </row>
    <row r="5" spans="1:81" s="89" customFormat="1" ht="16.350000000000001" customHeight="1" x14ac:dyDescent="0.2">
      <c r="A5" s="61"/>
      <c r="B5" s="61" t="s">
        <v>134</v>
      </c>
      <c r="C5" s="91" t="s">
        <v>21</v>
      </c>
      <c r="D5" s="92" t="s">
        <v>52</v>
      </c>
      <c r="E5" s="92" t="s">
        <v>53</v>
      </c>
      <c r="F5" s="92" t="s">
        <v>54</v>
      </c>
      <c r="G5" s="92" t="s">
        <v>55</v>
      </c>
      <c r="H5" s="92" t="s">
        <v>56</v>
      </c>
      <c r="I5" s="92" t="s">
        <v>57</v>
      </c>
      <c r="J5" s="92" t="s">
        <v>58</v>
      </c>
      <c r="K5" s="92" t="s">
        <v>59</v>
      </c>
      <c r="L5" s="92" t="s">
        <v>60</v>
      </c>
      <c r="M5" s="92" t="s">
        <v>61</v>
      </c>
      <c r="N5" s="92" t="s">
        <v>62</v>
      </c>
      <c r="O5" s="92" t="s">
        <v>63</v>
      </c>
      <c r="P5" s="92" t="s">
        <v>64</v>
      </c>
      <c r="Q5" s="92" t="s">
        <v>65</v>
      </c>
      <c r="R5" s="92" t="s">
        <v>66</v>
      </c>
      <c r="S5" s="92" t="s">
        <v>67</v>
      </c>
      <c r="T5" s="92" t="s">
        <v>68</v>
      </c>
      <c r="U5" s="92" t="s">
        <v>69</v>
      </c>
      <c r="V5" s="92" t="s">
        <v>70</v>
      </c>
      <c r="W5" s="92" t="s">
        <v>71</v>
      </c>
      <c r="X5" s="92" t="s">
        <v>72</v>
      </c>
      <c r="Y5" s="92" t="s">
        <v>73</v>
      </c>
      <c r="Z5" s="92" t="s">
        <v>74</v>
      </c>
      <c r="AA5" s="92" t="s">
        <v>75</v>
      </c>
      <c r="AB5" s="92" t="s">
        <v>76</v>
      </c>
      <c r="AC5" s="92" t="s">
        <v>77</v>
      </c>
      <c r="AD5" s="92" t="s">
        <v>78</v>
      </c>
      <c r="AE5" s="92" t="s">
        <v>79</v>
      </c>
      <c r="AF5" s="92" t="s">
        <v>80</v>
      </c>
      <c r="AG5" s="92" t="s">
        <v>81</v>
      </c>
      <c r="AH5" s="92" t="s">
        <v>179</v>
      </c>
      <c r="AI5" s="92" t="s">
        <v>180</v>
      </c>
      <c r="AJ5" s="92" t="s">
        <v>194</v>
      </c>
      <c r="AK5" s="92" t="s">
        <v>196</v>
      </c>
      <c r="AL5" s="92" t="s">
        <v>198</v>
      </c>
      <c r="AM5" s="92" t="s">
        <v>200</v>
      </c>
      <c r="AN5" s="92" t="s">
        <v>201</v>
      </c>
      <c r="AO5" s="92" t="s">
        <v>205</v>
      </c>
      <c r="AP5" s="92" t="s">
        <v>209</v>
      </c>
      <c r="AQ5" s="92" t="s">
        <v>211</v>
      </c>
      <c r="AR5" s="92" t="s">
        <v>251</v>
      </c>
      <c r="AS5" s="92" t="s">
        <v>263</v>
      </c>
      <c r="AT5" s="92" t="s">
        <v>264</v>
      </c>
      <c r="AU5" s="92" t="s">
        <v>269</v>
      </c>
      <c r="AV5" s="92" t="s">
        <v>270</v>
      </c>
      <c r="AW5" s="92" t="s">
        <v>271</v>
      </c>
      <c r="AX5" s="92" t="s">
        <v>272</v>
      </c>
      <c r="AY5" s="92" t="s">
        <v>274</v>
      </c>
      <c r="AZ5" s="92" t="s">
        <v>277</v>
      </c>
      <c r="BA5" s="92" t="s">
        <v>279</v>
      </c>
      <c r="BB5" s="92" t="s">
        <v>280</v>
      </c>
      <c r="BC5" s="92" t="s">
        <v>282</v>
      </c>
      <c r="BD5" s="92" t="s">
        <v>283</v>
      </c>
      <c r="BE5" s="92" t="s">
        <v>284</v>
      </c>
      <c r="BF5" s="92" t="s">
        <v>287</v>
      </c>
      <c r="BG5" s="215" t="s">
        <v>289</v>
      </c>
      <c r="BH5" s="92" t="s">
        <v>290</v>
      </c>
      <c r="BI5" s="92" t="s">
        <v>291</v>
      </c>
      <c r="BJ5" s="92" t="s">
        <v>293</v>
      </c>
      <c r="BK5" s="92" t="s">
        <v>308</v>
      </c>
      <c r="BL5" s="92" t="s">
        <v>311</v>
      </c>
      <c r="BM5" s="92" t="s">
        <v>399</v>
      </c>
      <c r="BN5" s="92" t="s">
        <v>400</v>
      </c>
      <c r="BO5" s="92" t="s">
        <v>403</v>
      </c>
      <c r="BP5" s="92" t="s">
        <v>404</v>
      </c>
      <c r="BQ5" s="114" t="s">
        <v>418</v>
      </c>
      <c r="BR5" s="114" t="s">
        <v>425</v>
      </c>
      <c r="BS5" s="227"/>
      <c r="BT5" s="333" t="s">
        <v>427</v>
      </c>
      <c r="BU5" s="215" t="s">
        <v>426</v>
      </c>
      <c r="BV5" s="215" t="s">
        <v>418</v>
      </c>
      <c r="BW5" s="334" t="s">
        <v>425</v>
      </c>
      <c r="BX5" s="227"/>
      <c r="BZ5" s="333" t="s">
        <v>427</v>
      </c>
      <c r="CA5" s="215" t="s">
        <v>426</v>
      </c>
      <c r="CB5" s="215" t="s">
        <v>418</v>
      </c>
      <c r="CC5" s="334" t="s">
        <v>425</v>
      </c>
    </row>
    <row r="6" spans="1:81" s="75" customFormat="1" x14ac:dyDescent="0.2">
      <c r="A6" s="93"/>
      <c r="B6" s="93" t="s">
        <v>298</v>
      </c>
      <c r="C6" s="75" t="s">
        <v>299</v>
      </c>
      <c r="D6" s="63">
        <v>814.04367770706415</v>
      </c>
      <c r="E6" s="63">
        <v>900.02451623068168</v>
      </c>
      <c r="F6" s="63">
        <v>865.90955690952308</v>
      </c>
      <c r="G6" s="63">
        <v>884.75130784096837</v>
      </c>
      <c r="H6" s="63">
        <v>743.2009875007052</v>
      </c>
      <c r="I6" s="63">
        <v>802.07029458629188</v>
      </c>
      <c r="J6" s="63">
        <v>801.39767246337897</v>
      </c>
      <c r="K6" s="63">
        <v>815.70896883148112</v>
      </c>
      <c r="L6" s="63">
        <v>761.19002651731</v>
      </c>
      <c r="M6" s="63">
        <v>812.06027542146705</v>
      </c>
      <c r="N6" s="63">
        <v>819.06248852314275</v>
      </c>
      <c r="O6" s="63">
        <v>864.5506018142554</v>
      </c>
      <c r="P6" s="63">
        <v>751.92718136346514</v>
      </c>
      <c r="Q6" s="63">
        <v>808.99919282228507</v>
      </c>
      <c r="R6" s="63">
        <v>809.43101037413521</v>
      </c>
      <c r="S6" s="63">
        <v>809.28914960306622</v>
      </c>
      <c r="T6" s="63">
        <v>694.95802182664556</v>
      </c>
      <c r="U6" s="63">
        <v>714.62123406512706</v>
      </c>
      <c r="V6" s="63">
        <v>711.43309482051347</v>
      </c>
      <c r="W6" s="63">
        <v>724.72484696711206</v>
      </c>
      <c r="X6" s="63">
        <v>619.19452060745255</v>
      </c>
      <c r="Y6" s="63">
        <v>667.82607885991513</v>
      </c>
      <c r="Z6" s="63">
        <v>666.37269020263602</v>
      </c>
      <c r="AA6" s="63">
        <v>654.18825938916939</v>
      </c>
      <c r="AB6" s="63">
        <v>583.05280056153197</v>
      </c>
      <c r="AC6" s="63">
        <v>633.26066729613922</v>
      </c>
      <c r="AD6" s="63">
        <v>632.50838489477792</v>
      </c>
      <c r="AE6" s="63">
        <v>638.08999605860095</v>
      </c>
      <c r="AF6" s="63">
        <v>552.46761960288541</v>
      </c>
      <c r="AG6" s="63">
        <v>585.43457658001364</v>
      </c>
      <c r="AH6" s="63">
        <v>576.80564409729868</v>
      </c>
      <c r="AI6" s="63">
        <v>587.87174780585246</v>
      </c>
      <c r="AJ6" s="63">
        <v>474.14602295826148</v>
      </c>
      <c r="AK6" s="63">
        <v>519.76651327295144</v>
      </c>
      <c r="AL6" s="63">
        <v>527.4662259626009</v>
      </c>
      <c r="AM6" s="63">
        <v>526.92832356832787</v>
      </c>
      <c r="AN6" s="63">
        <v>457.62436927404292</v>
      </c>
      <c r="AO6" s="63">
        <v>497.1307393522066</v>
      </c>
      <c r="AP6" s="63">
        <v>492.90928656608361</v>
      </c>
      <c r="AQ6" s="63">
        <v>483.01692974735278</v>
      </c>
      <c r="AR6" s="63">
        <v>413.68745983255428</v>
      </c>
      <c r="AS6" s="63">
        <v>467.68465886364476</v>
      </c>
      <c r="AT6" s="63">
        <v>469.22343346021182</v>
      </c>
      <c r="AU6" s="63">
        <v>449.16013061518078</v>
      </c>
      <c r="AV6" s="63">
        <v>402.88897810472969</v>
      </c>
      <c r="AW6" s="63">
        <v>455.69909697693345</v>
      </c>
      <c r="AX6" s="63">
        <v>457.1226145226052</v>
      </c>
      <c r="AY6" s="63">
        <v>437.57194915487196</v>
      </c>
      <c r="AZ6" s="63">
        <v>391.92157353755442</v>
      </c>
      <c r="BA6" s="63">
        <v>390.39496832960685</v>
      </c>
      <c r="BB6" s="63">
        <v>412.14545610305652</v>
      </c>
      <c r="BC6" s="63">
        <v>419.29113374280553</v>
      </c>
      <c r="BD6" s="63">
        <v>383.46337960859353</v>
      </c>
      <c r="BE6" s="63">
        <v>441.1849645770526</v>
      </c>
      <c r="BF6" s="63">
        <v>430.93465149444933</v>
      </c>
      <c r="BG6" s="63">
        <v>413.64780277388007</v>
      </c>
      <c r="BH6" s="63">
        <v>362.12763615682871</v>
      </c>
      <c r="BI6" s="63">
        <v>362.12043934042322</v>
      </c>
      <c r="BJ6" s="63">
        <v>363.33209205708022</v>
      </c>
      <c r="BK6" s="63">
        <v>371.07221424317044</v>
      </c>
      <c r="BL6" s="63">
        <v>346.26829337004108</v>
      </c>
      <c r="BM6" s="63">
        <v>358.7804402399766</v>
      </c>
      <c r="BN6" s="63">
        <v>354.02671588528847</v>
      </c>
      <c r="BO6" s="63">
        <v>360.12747128315505</v>
      </c>
      <c r="BP6" s="63">
        <v>464.36073335328751</v>
      </c>
      <c r="BQ6" s="63">
        <v>484.23017999321297</v>
      </c>
      <c r="BR6" s="63">
        <v>486.98932689660285</v>
      </c>
      <c r="BS6" s="255"/>
      <c r="BT6" s="339">
        <f>BO6-BK6</f>
        <v>-10.94474296001539</v>
      </c>
      <c r="BU6" s="340">
        <f>BP6-BL6</f>
        <v>118.09243998324644</v>
      </c>
      <c r="BV6" s="340">
        <f>BQ6-BM6</f>
        <v>125.44973975323637</v>
      </c>
      <c r="BW6" s="341">
        <f>BR6-BN6</f>
        <v>132.96261101131438</v>
      </c>
      <c r="BX6" s="194"/>
      <c r="BY6" s="255"/>
      <c r="BZ6" s="309">
        <f>BT6/BK6</f>
        <v>-2.9494913765877116E-2</v>
      </c>
      <c r="CA6" s="230">
        <f>BU6/BL6</f>
        <v>0.34104318022859359</v>
      </c>
      <c r="CB6" s="230">
        <f>BV6/BM6</f>
        <v>0.34965601711544564</v>
      </c>
      <c r="CC6" s="308">
        <f>BW6/BN6</f>
        <v>0.37557225216414697</v>
      </c>
    </row>
    <row r="7" spans="1:81" s="75" customFormat="1" x14ac:dyDescent="0.2">
      <c r="B7" s="75" t="s">
        <v>297</v>
      </c>
      <c r="C7" s="75" t="s">
        <v>300</v>
      </c>
      <c r="D7" s="63">
        <v>1033.6799134032519</v>
      </c>
      <c r="E7" s="63">
        <v>1083.5100672970052</v>
      </c>
      <c r="F7" s="63">
        <v>1079.1130769431572</v>
      </c>
      <c r="G7" s="63">
        <v>1131.7539617627313</v>
      </c>
      <c r="H7" s="63">
        <v>903.07255746402734</v>
      </c>
      <c r="I7" s="63">
        <v>958.85596098419342</v>
      </c>
      <c r="J7" s="63">
        <v>943.88085821575066</v>
      </c>
      <c r="K7" s="63">
        <v>979.0069714622523</v>
      </c>
      <c r="L7" s="63">
        <v>1027.0696521776863</v>
      </c>
      <c r="M7" s="63">
        <v>931.13097191716611</v>
      </c>
      <c r="N7" s="63">
        <v>924.59890473323208</v>
      </c>
      <c r="O7" s="63">
        <v>929.90665451656639</v>
      </c>
      <c r="P7" s="63">
        <v>676.18974728124408</v>
      </c>
      <c r="Q7" s="63">
        <v>638.98042995099433</v>
      </c>
      <c r="R7" s="63">
        <v>606.78727072585764</v>
      </c>
      <c r="S7" s="63">
        <v>510.38597149251729</v>
      </c>
      <c r="T7" s="63">
        <v>392.40168838116278</v>
      </c>
      <c r="U7" s="63">
        <v>429.76787638872349</v>
      </c>
      <c r="V7" s="63">
        <v>452.55251528943779</v>
      </c>
      <c r="W7" s="63">
        <v>507.64124869449574</v>
      </c>
      <c r="X7" s="63">
        <v>598.62951684610755</v>
      </c>
      <c r="Y7" s="63">
        <v>653.20002488632394</v>
      </c>
      <c r="Z7" s="63">
        <v>472.48939510737966</v>
      </c>
      <c r="AA7" s="63">
        <v>472.23767295029188</v>
      </c>
      <c r="AB7" s="63">
        <v>471.78861524949491</v>
      </c>
      <c r="AC7" s="63">
        <v>565.07474707122014</v>
      </c>
      <c r="AD7" s="63">
        <v>760.78478548232329</v>
      </c>
      <c r="AE7" s="63">
        <v>530.03252082610163</v>
      </c>
      <c r="AF7" s="63">
        <v>826.53258470005449</v>
      </c>
      <c r="AG7" s="63">
        <v>742.11003052854312</v>
      </c>
      <c r="AH7" s="63">
        <v>847.64692574239348</v>
      </c>
      <c r="AI7" s="63">
        <v>639.40495409870653</v>
      </c>
      <c r="AJ7" s="63">
        <v>937.37413002671371</v>
      </c>
      <c r="AK7" s="63">
        <v>796.24510856381517</v>
      </c>
      <c r="AL7" s="63">
        <v>995.03734217085969</v>
      </c>
      <c r="AM7" s="63">
        <v>945.54063247801173</v>
      </c>
      <c r="AN7" s="63">
        <v>796.67155103433777</v>
      </c>
      <c r="AO7" s="63">
        <v>769.80166697007576</v>
      </c>
      <c r="AP7" s="63">
        <v>791.40346984127154</v>
      </c>
      <c r="AQ7" s="63">
        <v>802.84236712141751</v>
      </c>
      <c r="AR7" s="63">
        <v>756.28907804182472</v>
      </c>
      <c r="AS7" s="63">
        <v>852.63219579785004</v>
      </c>
      <c r="AT7" s="63">
        <v>914.97815084911019</v>
      </c>
      <c r="AU7" s="63">
        <v>819.41563507672811</v>
      </c>
      <c r="AV7" s="63">
        <v>767.22416911291748</v>
      </c>
      <c r="AW7" s="63">
        <v>860.20486361122869</v>
      </c>
      <c r="AX7" s="63">
        <v>932.48673459983229</v>
      </c>
      <c r="AY7" s="63">
        <v>800.73825125470262</v>
      </c>
      <c r="AZ7" s="63">
        <v>757.13890673807452</v>
      </c>
      <c r="BA7" s="63">
        <v>644.10564327795089</v>
      </c>
      <c r="BB7" s="63">
        <v>723.99775156796056</v>
      </c>
      <c r="BC7" s="63">
        <v>670.01060579467162</v>
      </c>
      <c r="BD7" s="63">
        <v>696.06006371307774</v>
      </c>
      <c r="BE7" s="63">
        <v>752.92560167160366</v>
      </c>
      <c r="BF7" s="63">
        <v>663.14011273935739</v>
      </c>
      <c r="BG7" s="63">
        <v>721.13977060804393</v>
      </c>
      <c r="BH7" s="63">
        <v>753.3838563648161</v>
      </c>
      <c r="BI7" s="63">
        <v>818.45729728984111</v>
      </c>
      <c r="BJ7" s="63">
        <v>709.50129461924598</v>
      </c>
      <c r="BK7" s="63">
        <v>776.562800637696</v>
      </c>
      <c r="BL7" s="63">
        <v>760.81775964957023</v>
      </c>
      <c r="BM7" s="63">
        <v>797.67329063405134</v>
      </c>
      <c r="BN7" s="63">
        <v>684.67716528624055</v>
      </c>
      <c r="BO7" s="63">
        <v>758.36866596156278</v>
      </c>
      <c r="BP7" s="63">
        <v>756.95827961140628</v>
      </c>
      <c r="BQ7" s="63">
        <v>809.0269889216288</v>
      </c>
      <c r="BR7" s="63">
        <v>705.50331410028309</v>
      </c>
      <c r="BS7" s="255"/>
      <c r="BT7" s="339">
        <f t="shared" ref="BT7:BT9" si="0">BO7-BK7</f>
        <v>-18.194134676133217</v>
      </c>
      <c r="BU7" s="340">
        <f t="shared" ref="BU7:BU9" si="1">BP7-BL7</f>
        <v>-3.8594800381639516</v>
      </c>
      <c r="BV7" s="340">
        <f t="shared" ref="BV7:BV9" si="2">BQ7-BM7</f>
        <v>11.353698287577458</v>
      </c>
      <c r="BW7" s="341">
        <f t="shared" ref="BW7:BW9" si="3">BR7-BN7</f>
        <v>20.82614881404254</v>
      </c>
      <c r="BX7" s="194"/>
      <c r="BY7" s="255"/>
      <c r="BZ7" s="309">
        <f t="shared" ref="BZ7:BZ9" si="4">BT7/BK7</f>
        <v>-2.3429057715863549E-2</v>
      </c>
      <c r="CA7" s="230">
        <f t="shared" ref="CA7:CA9" si="5">BU7/BL7</f>
        <v>-5.0728048724067816E-3</v>
      </c>
      <c r="CB7" s="230">
        <f t="shared" ref="CB7:CB9" si="6">BV7/BM7</f>
        <v>1.423351943820593E-2</v>
      </c>
      <c r="CC7" s="308">
        <f t="shared" ref="CC7:CC9" si="7">BW7/BN7</f>
        <v>3.0417472452635142E-2</v>
      </c>
    </row>
    <row r="8" spans="1:81" s="75" customFormat="1" x14ac:dyDescent="0.2">
      <c r="B8" s="75" t="s">
        <v>296</v>
      </c>
      <c r="C8" s="75" t="s">
        <v>301</v>
      </c>
      <c r="D8" s="63">
        <v>560.1221461704821</v>
      </c>
      <c r="E8" s="63">
        <v>601.21179191993679</v>
      </c>
      <c r="F8" s="63">
        <v>575.24529628459231</v>
      </c>
      <c r="G8" s="63">
        <v>573.23672699001008</v>
      </c>
      <c r="H8" s="63">
        <v>480.19555926749581</v>
      </c>
      <c r="I8" s="63">
        <v>521.76410378681953</v>
      </c>
      <c r="J8" s="63">
        <v>491.72860514841932</v>
      </c>
      <c r="K8" s="63">
        <v>462.94082930252438</v>
      </c>
      <c r="L8" s="63">
        <v>450.21356347856198</v>
      </c>
      <c r="M8" s="63">
        <v>482.18109738737189</v>
      </c>
      <c r="N8" s="63">
        <v>514.54654952189662</v>
      </c>
      <c r="O8" s="63">
        <v>510.27793715101461</v>
      </c>
      <c r="P8" s="63">
        <v>502.71411009255939</v>
      </c>
      <c r="Q8" s="63">
        <v>562.68489597701216</v>
      </c>
      <c r="R8" s="63">
        <v>538.54597600097213</v>
      </c>
      <c r="S8" s="63">
        <v>514.64622319831926</v>
      </c>
      <c r="T8" s="63">
        <v>485.34469311044444</v>
      </c>
      <c r="U8" s="63">
        <v>522.90152368656641</v>
      </c>
      <c r="V8" s="63">
        <v>522.61277410644436</v>
      </c>
      <c r="W8" s="63">
        <v>501.39433374035195</v>
      </c>
      <c r="X8" s="63">
        <v>476.15598142664078</v>
      </c>
      <c r="Y8" s="63">
        <v>532.16729610481377</v>
      </c>
      <c r="Z8" s="63">
        <v>542.63360645900411</v>
      </c>
      <c r="AA8" s="63">
        <v>534.48948666807985</v>
      </c>
      <c r="AB8" s="63">
        <v>494.74363521243828</v>
      </c>
      <c r="AC8" s="63">
        <v>548.42678617601962</v>
      </c>
      <c r="AD8" s="63">
        <v>561.83366132193714</v>
      </c>
      <c r="AE8" s="63">
        <v>513.06316148757674</v>
      </c>
      <c r="AF8" s="63">
        <v>509.59826350071341</v>
      </c>
      <c r="AG8" s="63">
        <v>501.52042946852947</v>
      </c>
      <c r="AH8" s="63">
        <v>508.01434823376212</v>
      </c>
      <c r="AI8" s="63">
        <v>579.44816798953991</v>
      </c>
      <c r="AJ8" s="63">
        <v>568.93367724238647</v>
      </c>
      <c r="AK8" s="63">
        <v>644.61883298687917</v>
      </c>
      <c r="AL8" s="63">
        <v>663.54970618180971</v>
      </c>
      <c r="AM8" s="63">
        <v>665.87431114074934</v>
      </c>
      <c r="AN8" s="63">
        <v>610.68519432407004</v>
      </c>
      <c r="AO8" s="63">
        <v>649.69022709926946</v>
      </c>
      <c r="AP8" s="63">
        <v>697.57043342780628</v>
      </c>
      <c r="AQ8" s="63">
        <v>648.34486444252786</v>
      </c>
      <c r="AR8" s="63">
        <v>569.03392370436052</v>
      </c>
      <c r="AS8" s="63">
        <v>643.85731690656519</v>
      </c>
      <c r="AT8" s="63">
        <v>644.02765972745294</v>
      </c>
      <c r="AU8" s="63">
        <v>618.30602460459988</v>
      </c>
      <c r="AV8" s="63">
        <v>542.10331804070597</v>
      </c>
      <c r="AW8" s="63">
        <v>613.2837697434295</v>
      </c>
      <c r="AX8" s="63">
        <v>613.41709373268395</v>
      </c>
      <c r="AY8" s="63">
        <v>589.07935028220345</v>
      </c>
      <c r="AZ8" s="63">
        <v>479.24597303091673</v>
      </c>
      <c r="BA8" s="63">
        <v>107.25098255335843</v>
      </c>
      <c r="BB8" s="63">
        <v>168.52778223713597</v>
      </c>
      <c r="BC8" s="63">
        <v>153.19050871419452</v>
      </c>
      <c r="BD8" s="63">
        <v>176.69295287832398</v>
      </c>
      <c r="BE8" s="63">
        <v>202.03808985115825</v>
      </c>
      <c r="BF8" s="63">
        <v>339.25800987257588</v>
      </c>
      <c r="BG8" s="63">
        <v>365.81432288065707</v>
      </c>
      <c r="BH8" s="63">
        <v>301.01266411679705</v>
      </c>
      <c r="BI8" s="63">
        <v>343.92881177208432</v>
      </c>
      <c r="BJ8" s="63">
        <v>577.69761945506673</v>
      </c>
      <c r="BK8" s="63">
        <v>623.30782303727233</v>
      </c>
      <c r="BL8" s="63">
        <v>362.53369940837831</v>
      </c>
      <c r="BM8" s="63">
        <v>319.27494981061136</v>
      </c>
      <c r="BN8" s="63">
        <v>541.1327501272981</v>
      </c>
      <c r="BO8" s="63">
        <v>483.76572626059681</v>
      </c>
      <c r="BP8" s="63">
        <v>367.3394928284294</v>
      </c>
      <c r="BQ8" s="63">
        <v>325.54707617979352</v>
      </c>
      <c r="BR8" s="63">
        <v>464.31335388804229</v>
      </c>
      <c r="BS8" s="255"/>
      <c r="BT8" s="339">
        <f t="shared" si="0"/>
        <v>-139.54209677667552</v>
      </c>
      <c r="BU8" s="340">
        <f t="shared" si="1"/>
        <v>4.8057934200510886</v>
      </c>
      <c r="BV8" s="340">
        <f t="shared" si="2"/>
        <v>6.2721263691821605</v>
      </c>
      <c r="BW8" s="341">
        <f t="shared" si="3"/>
        <v>-76.819396239255809</v>
      </c>
      <c r="BX8" s="194"/>
      <c r="BY8" s="255"/>
      <c r="BZ8" s="309">
        <f t="shared" si="4"/>
        <v>-0.22387348853847328</v>
      </c>
      <c r="CA8" s="230">
        <f t="shared" si="5"/>
        <v>1.325612881752428E-2</v>
      </c>
      <c r="CB8" s="230">
        <f t="shared" si="6"/>
        <v>1.9644905974936906E-2</v>
      </c>
      <c r="CC8" s="308">
        <f t="shared" si="7"/>
        <v>-0.14196035302092605</v>
      </c>
    </row>
    <row r="9" spans="1:81" s="75" customFormat="1" x14ac:dyDescent="0.2">
      <c r="A9" s="223"/>
      <c r="B9" s="223" t="s">
        <v>307</v>
      </c>
      <c r="C9" s="223" t="s">
        <v>305</v>
      </c>
      <c r="D9" s="63">
        <v>2303.2475100889596</v>
      </c>
      <c r="E9" s="63">
        <v>2625.4513710306132</v>
      </c>
      <c r="F9" s="63">
        <v>2679.8720081560259</v>
      </c>
      <c r="G9" s="63">
        <v>2410.3089416922589</v>
      </c>
      <c r="H9" s="63">
        <v>2287.2350455553074</v>
      </c>
      <c r="I9" s="63">
        <v>2662.3749183658474</v>
      </c>
      <c r="J9" s="63">
        <v>2747.3769073099552</v>
      </c>
      <c r="K9" s="63">
        <v>2401.6236111205535</v>
      </c>
      <c r="L9" s="63">
        <v>2240.595470425952</v>
      </c>
      <c r="M9" s="63">
        <v>2567.0644729185879</v>
      </c>
      <c r="N9" s="63">
        <v>2699.8803556843018</v>
      </c>
      <c r="O9" s="63">
        <v>2388.8475380465657</v>
      </c>
      <c r="P9" s="63">
        <v>2163.2638802833621</v>
      </c>
      <c r="Q9" s="63">
        <v>2498.4760101083812</v>
      </c>
      <c r="R9" s="63">
        <v>2539.0599482410421</v>
      </c>
      <c r="S9" s="63">
        <v>2236.3617035725624</v>
      </c>
      <c r="T9" s="63">
        <v>2129.8595017977127</v>
      </c>
      <c r="U9" s="63">
        <v>2355.6538059641712</v>
      </c>
      <c r="V9" s="63">
        <v>2429.2197657405932</v>
      </c>
      <c r="W9" s="63">
        <v>2172.3826536741599</v>
      </c>
      <c r="X9" s="63">
        <v>2056.4850261394972</v>
      </c>
      <c r="Y9" s="63">
        <v>2360.0421521304124</v>
      </c>
      <c r="Z9" s="63">
        <v>2445.0175741429039</v>
      </c>
      <c r="AA9" s="63">
        <v>2147.9810182824913</v>
      </c>
      <c r="AB9" s="63">
        <v>2026.2670882087982</v>
      </c>
      <c r="AC9" s="63">
        <v>2359.5662718635913</v>
      </c>
      <c r="AD9" s="63">
        <v>2423.0838456613733</v>
      </c>
      <c r="AE9" s="63">
        <v>2172.6891125381285</v>
      </c>
      <c r="AF9" s="63">
        <v>2081.0082374802691</v>
      </c>
      <c r="AG9" s="63">
        <v>2378.0630899197545</v>
      </c>
      <c r="AH9" s="63">
        <v>2473.4176439377411</v>
      </c>
      <c r="AI9" s="63">
        <v>2245.6294078836618</v>
      </c>
      <c r="AJ9" s="63">
        <v>2049.0320830601836</v>
      </c>
      <c r="AK9" s="63">
        <v>2342.6540030176966</v>
      </c>
      <c r="AL9" s="63">
        <v>2424.7697671552201</v>
      </c>
      <c r="AM9" s="63">
        <v>2187.3629886702242</v>
      </c>
      <c r="AN9" s="63">
        <v>2011.0356941626455</v>
      </c>
      <c r="AO9" s="63">
        <v>2320.3378412189709</v>
      </c>
      <c r="AP9" s="63">
        <v>2382.4994842378092</v>
      </c>
      <c r="AQ9" s="63">
        <v>2143.4742687724151</v>
      </c>
      <c r="AR9" s="63">
        <v>1908.6500934682108</v>
      </c>
      <c r="AS9" s="63">
        <v>2218.7087521533062</v>
      </c>
      <c r="AT9" s="63">
        <v>2326.8890121382092</v>
      </c>
      <c r="AU9" s="63">
        <v>2079.2579566756576</v>
      </c>
      <c r="AV9" s="63">
        <v>1863.4399233294482</v>
      </c>
      <c r="AW9" s="63">
        <v>2163.9638569777462</v>
      </c>
      <c r="AX9" s="63">
        <v>2265.7118342213516</v>
      </c>
      <c r="AY9" s="63">
        <v>2029.8374737169538</v>
      </c>
      <c r="AZ9" s="63">
        <v>1834.4252847065186</v>
      </c>
      <c r="BA9" s="63">
        <v>1905.8440639070941</v>
      </c>
      <c r="BB9" s="63">
        <v>2132.8462854107447</v>
      </c>
      <c r="BC9" s="63">
        <v>1879.0530438693072</v>
      </c>
      <c r="BD9" s="63">
        <v>1693.6457526271133</v>
      </c>
      <c r="BE9" s="63">
        <v>2021.4766290750463</v>
      </c>
      <c r="BF9" s="63">
        <v>2146.0751665422154</v>
      </c>
      <c r="BG9" s="63">
        <v>1873.922237675006</v>
      </c>
      <c r="BH9" s="63">
        <v>1589.1685498311988</v>
      </c>
      <c r="BI9" s="63">
        <v>1747.5601099259261</v>
      </c>
      <c r="BJ9" s="63">
        <v>1824.236334064414</v>
      </c>
      <c r="BK9" s="63">
        <v>1697.9131873523297</v>
      </c>
      <c r="BL9" s="63">
        <v>1591.9435883296439</v>
      </c>
      <c r="BM9" s="63">
        <v>1768.7713029606996</v>
      </c>
      <c r="BN9" s="63">
        <v>1790.0866278911562</v>
      </c>
      <c r="BO9" s="63">
        <v>1651.4263690529374</v>
      </c>
      <c r="BP9" s="63">
        <v>1809.7874740093414</v>
      </c>
      <c r="BQ9" s="63">
        <v>1965.6100881570385</v>
      </c>
      <c r="BR9" s="63">
        <v>2052.6520190390661</v>
      </c>
      <c r="BS9" s="255"/>
      <c r="BT9" s="339">
        <f t="shared" si="0"/>
        <v>-46.486818299392326</v>
      </c>
      <c r="BU9" s="340">
        <f t="shared" si="1"/>
        <v>217.84388567969745</v>
      </c>
      <c r="BV9" s="340">
        <f t="shared" si="2"/>
        <v>196.8387851963389</v>
      </c>
      <c r="BW9" s="341">
        <f t="shared" si="3"/>
        <v>262.56539114790985</v>
      </c>
      <c r="BX9" s="194"/>
      <c r="BY9" s="255"/>
      <c r="BZ9" s="309">
        <f t="shared" si="4"/>
        <v>-2.7378795715629223E-2</v>
      </c>
      <c r="CA9" s="230">
        <f t="shared" si="5"/>
        <v>0.13684146051197166</v>
      </c>
      <c r="CB9" s="230">
        <f t="shared" si="6"/>
        <v>0.11128560536167433</v>
      </c>
      <c r="CC9" s="308">
        <f t="shared" si="7"/>
        <v>0.1466774775348329</v>
      </c>
    </row>
    <row r="10" spans="1:81" s="75" customFormat="1" x14ac:dyDescent="0.2">
      <c r="A10" s="67"/>
      <c r="B10" s="67"/>
      <c r="C10" s="67"/>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87"/>
      <c r="AZ10" s="87"/>
      <c r="BA10" s="87"/>
      <c r="BB10" s="87"/>
      <c r="BC10" s="87"/>
      <c r="BD10" s="87"/>
      <c r="BE10" s="87"/>
      <c r="BQ10" s="255"/>
      <c r="BR10" s="255"/>
      <c r="BS10" s="255"/>
      <c r="BT10" s="255"/>
      <c r="BU10" s="255"/>
      <c r="BV10" s="255"/>
      <c r="BW10" s="255"/>
      <c r="BX10" s="255"/>
      <c r="BZ10" s="257"/>
      <c r="CA10" s="257"/>
    </row>
    <row r="11" spans="1:81" s="75" customFormat="1" x14ac:dyDescent="0.2">
      <c r="A11" s="67"/>
      <c r="B11" s="64"/>
      <c r="C11" s="67"/>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87"/>
      <c r="AZ11" s="87"/>
      <c r="BA11" s="87"/>
      <c r="BB11" s="87"/>
      <c r="BC11" s="87"/>
      <c r="BD11" s="87"/>
      <c r="BE11" s="87"/>
      <c r="BF11" s="87"/>
      <c r="BG11" s="87"/>
      <c r="BH11" s="87"/>
      <c r="BI11" s="87"/>
      <c r="BJ11" s="87"/>
      <c r="BK11" s="87"/>
      <c r="BL11" s="87"/>
      <c r="BM11" s="194"/>
      <c r="BN11" s="194"/>
      <c r="BO11" s="194"/>
      <c r="BP11" s="194"/>
      <c r="BQ11" s="194"/>
      <c r="BR11" s="194"/>
      <c r="BS11" s="194"/>
      <c r="BT11" s="194"/>
      <c r="BU11" s="194"/>
      <c r="BV11" s="194"/>
      <c r="BW11" s="194"/>
      <c r="BX11" s="194"/>
      <c r="BZ11" s="230"/>
      <c r="CA11" s="230"/>
    </row>
    <row r="12" spans="1:81" x14ac:dyDescent="0.2">
      <c r="B12" s="82" t="s">
        <v>203</v>
      </c>
      <c r="C12" s="82" t="s">
        <v>204</v>
      </c>
    </row>
    <row r="13" spans="1:81" x14ac:dyDescent="0.2">
      <c r="A13" s="61"/>
      <c r="B13" s="61" t="s">
        <v>134</v>
      </c>
      <c r="C13" s="91" t="s">
        <v>21</v>
      </c>
      <c r="D13" s="92" t="s">
        <v>52</v>
      </c>
      <c r="E13" s="92" t="s">
        <v>53</v>
      </c>
      <c r="F13" s="92" t="s">
        <v>54</v>
      </c>
      <c r="G13" s="92" t="s">
        <v>55</v>
      </c>
      <c r="H13" s="92" t="s">
        <v>56</v>
      </c>
      <c r="I13" s="92" t="s">
        <v>57</v>
      </c>
      <c r="J13" s="92" t="s">
        <v>58</v>
      </c>
      <c r="K13" s="92" t="s">
        <v>59</v>
      </c>
      <c r="L13" s="92" t="s">
        <v>60</v>
      </c>
      <c r="M13" s="92" t="s">
        <v>61</v>
      </c>
      <c r="N13" s="92" t="s">
        <v>62</v>
      </c>
      <c r="O13" s="92" t="s">
        <v>63</v>
      </c>
      <c r="P13" s="92" t="s">
        <v>64</v>
      </c>
      <c r="Q13" s="92" t="s">
        <v>65</v>
      </c>
      <c r="R13" s="92" t="s">
        <v>66</v>
      </c>
      <c r="S13" s="92" t="s">
        <v>67</v>
      </c>
      <c r="T13" s="92" t="s">
        <v>68</v>
      </c>
      <c r="U13" s="92" t="s">
        <v>69</v>
      </c>
      <c r="V13" s="92" t="s">
        <v>70</v>
      </c>
      <c r="W13" s="92" t="s">
        <v>71</v>
      </c>
      <c r="X13" s="92" t="s">
        <v>72</v>
      </c>
      <c r="Y13" s="92" t="s">
        <v>73</v>
      </c>
      <c r="Z13" s="92" t="s">
        <v>74</v>
      </c>
      <c r="AA13" s="92" t="s">
        <v>75</v>
      </c>
      <c r="AB13" s="92" t="s">
        <v>76</v>
      </c>
      <c r="AC13" s="92" t="s">
        <v>77</v>
      </c>
      <c r="AD13" s="92" t="s">
        <v>78</v>
      </c>
      <c r="AE13" s="92" t="s">
        <v>79</v>
      </c>
      <c r="AF13" s="92" t="s">
        <v>80</v>
      </c>
      <c r="AG13" s="92" t="s">
        <v>81</v>
      </c>
      <c r="AH13" s="92" t="s">
        <v>179</v>
      </c>
      <c r="AI13" s="92" t="s">
        <v>180</v>
      </c>
      <c r="AJ13" s="92" t="s">
        <v>194</v>
      </c>
      <c r="AK13" s="92" t="s">
        <v>196</v>
      </c>
      <c r="AL13" s="92" t="s">
        <v>198</v>
      </c>
      <c r="AM13" s="92" t="s">
        <v>200</v>
      </c>
      <c r="AN13" s="92" t="s">
        <v>201</v>
      </c>
      <c r="AO13" s="92" t="s">
        <v>205</v>
      </c>
      <c r="AP13" s="92" t="s">
        <v>209</v>
      </c>
      <c r="AQ13" s="92" t="s">
        <v>211</v>
      </c>
      <c r="AR13" s="92" t="s">
        <v>251</v>
      </c>
      <c r="AS13" s="92" t="s">
        <v>263</v>
      </c>
      <c r="AT13" s="92" t="s">
        <v>264</v>
      </c>
      <c r="AU13" s="92" t="s">
        <v>269</v>
      </c>
      <c r="AV13" s="92" t="s">
        <v>270</v>
      </c>
      <c r="AW13" s="92" t="s">
        <v>271</v>
      </c>
      <c r="AX13" s="92" t="s">
        <v>272</v>
      </c>
      <c r="AY13" s="92" t="s">
        <v>274</v>
      </c>
      <c r="AZ13" s="92" t="s">
        <v>277</v>
      </c>
      <c r="BA13" s="92" t="s">
        <v>279</v>
      </c>
      <c r="BB13" s="92" t="s">
        <v>280</v>
      </c>
      <c r="BC13" s="92" t="s">
        <v>282</v>
      </c>
      <c r="BD13" s="92" t="s">
        <v>283</v>
      </c>
      <c r="BE13" s="92" t="s">
        <v>284</v>
      </c>
      <c r="BF13" s="92" t="s">
        <v>287</v>
      </c>
      <c r="BG13" s="114" t="s">
        <v>289</v>
      </c>
      <c r="BH13" s="92" t="s">
        <v>290</v>
      </c>
      <c r="BI13" s="92" t="s">
        <v>291</v>
      </c>
      <c r="BJ13" s="92" t="s">
        <v>293</v>
      </c>
      <c r="BK13" s="92" t="s">
        <v>308</v>
      </c>
      <c r="BL13" s="92" t="s">
        <v>311</v>
      </c>
      <c r="BM13" s="92" t="s">
        <v>399</v>
      </c>
      <c r="BN13" s="92" t="s">
        <v>400</v>
      </c>
      <c r="BO13" s="92" t="s">
        <v>403</v>
      </c>
      <c r="BP13" s="92" t="s">
        <v>404</v>
      </c>
      <c r="BQ13" s="92" t="s">
        <v>418</v>
      </c>
      <c r="BR13" s="92" t="s">
        <v>425</v>
      </c>
    </row>
    <row r="14" spans="1:81" x14ac:dyDescent="0.2">
      <c r="A14" s="93"/>
      <c r="B14" s="93" t="s">
        <v>298</v>
      </c>
      <c r="C14" s="75" t="s">
        <v>299</v>
      </c>
      <c r="D14" s="63">
        <f t="shared" ref="D14:AI14" si="8">D6/$D6*100</f>
        <v>100</v>
      </c>
      <c r="E14" s="63">
        <f t="shared" si="8"/>
        <v>110.56218982816767</v>
      </c>
      <c r="F14" s="63">
        <f t="shared" si="8"/>
        <v>106.37138775508346</v>
      </c>
      <c r="G14" s="63">
        <f t="shared" si="8"/>
        <v>108.68597497533155</v>
      </c>
      <c r="H14" s="63">
        <f t="shared" si="8"/>
        <v>91.297433768430807</v>
      </c>
      <c r="I14" s="63">
        <f t="shared" si="8"/>
        <v>98.529147335865559</v>
      </c>
      <c r="J14" s="63">
        <f t="shared" si="8"/>
        <v>98.446520059058074</v>
      </c>
      <c r="K14" s="63">
        <f t="shared" si="8"/>
        <v>100.2045702423619</v>
      </c>
      <c r="L14" s="63">
        <f t="shared" si="8"/>
        <v>93.50727084588037</v>
      </c>
      <c r="M14" s="63">
        <f t="shared" si="8"/>
        <v>99.756351859253584</v>
      </c>
      <c r="N14" s="63">
        <f t="shared" si="8"/>
        <v>100.61652844356155</v>
      </c>
      <c r="O14" s="63">
        <f t="shared" si="8"/>
        <v>106.20444891230593</v>
      </c>
      <c r="P14" s="63">
        <f t="shared" si="8"/>
        <v>92.36939023731945</v>
      </c>
      <c r="Q14" s="63">
        <f t="shared" si="8"/>
        <v>99.380317663176498</v>
      </c>
      <c r="R14" s="63">
        <f t="shared" si="8"/>
        <v>99.43336365612204</v>
      </c>
      <c r="S14" s="63">
        <f t="shared" si="8"/>
        <v>99.415936978051334</v>
      </c>
      <c r="T14" s="63">
        <f t="shared" si="8"/>
        <v>85.371097504761678</v>
      </c>
      <c r="U14" s="63">
        <f t="shared" si="8"/>
        <v>87.786595932790419</v>
      </c>
      <c r="V14" s="63">
        <f t="shared" si="8"/>
        <v>87.394953649713699</v>
      </c>
      <c r="W14" s="63">
        <f t="shared" si="8"/>
        <v>89.027759420533982</v>
      </c>
      <c r="X14" s="63">
        <f t="shared" si="8"/>
        <v>76.064041471527943</v>
      </c>
      <c r="Y14" s="63">
        <f t="shared" si="8"/>
        <v>82.038113819764121</v>
      </c>
      <c r="Z14" s="63">
        <f t="shared" si="8"/>
        <v>81.859574424756119</v>
      </c>
      <c r="AA14" s="63">
        <f t="shared" si="8"/>
        <v>80.362795916778907</v>
      </c>
      <c r="AB14" s="63">
        <f t="shared" si="8"/>
        <v>71.62426495391874</v>
      </c>
      <c r="AC14" s="63">
        <f t="shared" si="8"/>
        <v>77.791976602515888</v>
      </c>
      <c r="AD14" s="63">
        <f t="shared" si="8"/>
        <v>77.699563575799644</v>
      </c>
      <c r="AE14" s="63">
        <f t="shared" si="8"/>
        <v>78.385228401493634</v>
      </c>
      <c r="AF14" s="63">
        <f t="shared" si="8"/>
        <v>67.86707331958327</v>
      </c>
      <c r="AG14" s="63">
        <f t="shared" si="8"/>
        <v>71.916850730788909</v>
      </c>
      <c r="AH14" s="63">
        <f t="shared" si="8"/>
        <v>70.856842193283853</v>
      </c>
      <c r="AI14" s="63">
        <f t="shared" si="8"/>
        <v>72.216241450547784</v>
      </c>
      <c r="AJ14" s="63">
        <f t="shared" ref="AJ14:BH14" si="9">AJ6/$D6*100</f>
        <v>58.245771810893444</v>
      </c>
      <c r="AK14" s="63">
        <f t="shared" si="9"/>
        <v>63.849953940676741</v>
      </c>
      <c r="AL14" s="63">
        <f t="shared" si="9"/>
        <v>64.795813837450027</v>
      </c>
      <c r="AM14" s="63">
        <f t="shared" si="9"/>
        <v>64.729736007844096</v>
      </c>
      <c r="AN14" s="63">
        <f t="shared" si="9"/>
        <v>56.216193529448468</v>
      </c>
      <c r="AO14" s="63">
        <f t="shared" si="9"/>
        <v>61.069295538598908</v>
      </c>
      <c r="AP14" s="63">
        <f t="shared" si="9"/>
        <v>60.550717371145581</v>
      </c>
      <c r="AQ14" s="63">
        <f t="shared" si="9"/>
        <v>59.335505326677051</v>
      </c>
      <c r="AR14" s="63">
        <f t="shared" si="9"/>
        <v>50.818828419354276</v>
      </c>
      <c r="AS14" s="63">
        <f t="shared" si="9"/>
        <v>57.452035028511375</v>
      </c>
      <c r="AT14" s="63">
        <f t="shared" si="9"/>
        <v>57.641063533824678</v>
      </c>
      <c r="AU14" s="63">
        <f t="shared" si="9"/>
        <v>55.176416562848395</v>
      </c>
      <c r="AV14" s="63">
        <f t="shared" si="9"/>
        <v>49.492304791255982</v>
      </c>
      <c r="AW14" s="63">
        <f t="shared" si="9"/>
        <v>55.979686281762142</v>
      </c>
      <c r="AX14" s="63">
        <f t="shared" si="9"/>
        <v>56.154556203936522</v>
      </c>
      <c r="AY14" s="63">
        <f t="shared" si="9"/>
        <v>53.752883430946987</v>
      </c>
      <c r="AZ14" s="63">
        <f t="shared" si="9"/>
        <v>48.145030085055026</v>
      </c>
      <c r="BA14" s="63">
        <f t="shared" si="9"/>
        <v>47.957496510413485</v>
      </c>
      <c r="BB14" s="63">
        <f t="shared" si="9"/>
        <v>50.629403235948743</v>
      </c>
      <c r="BC14" s="63">
        <f t="shared" si="9"/>
        <v>51.507203510729624</v>
      </c>
      <c r="BD14" s="63">
        <f t="shared" si="9"/>
        <v>47.10599567442177</v>
      </c>
      <c r="BE14" s="63">
        <f t="shared" si="9"/>
        <v>54.196719004040247</v>
      </c>
      <c r="BF14" s="63">
        <f t="shared" si="9"/>
        <v>52.937534348067537</v>
      </c>
      <c r="BG14" s="63">
        <f t="shared" si="9"/>
        <v>50.813956806225868</v>
      </c>
      <c r="BH14" s="63">
        <f t="shared" si="9"/>
        <v>44.485037605947888</v>
      </c>
      <c r="BI14" s="63">
        <f t="shared" ref="BI14:BN14" si="10">BI6/$D6*100</f>
        <v>44.484153523606537</v>
      </c>
      <c r="BJ14" s="63">
        <f t="shared" si="10"/>
        <v>44.63299722202698</v>
      </c>
      <c r="BK14" s="238">
        <f t="shared" si="10"/>
        <v>45.583821164041005</v>
      </c>
      <c r="BL14" s="63">
        <f t="shared" si="10"/>
        <v>42.536819933960182</v>
      </c>
      <c r="BM14" s="238">
        <f t="shared" si="10"/>
        <v>44.073856239576955</v>
      </c>
      <c r="BN14" s="63">
        <f t="shared" si="10"/>
        <v>43.489891953031787</v>
      </c>
      <c r="BO14" s="238">
        <f t="shared" ref="BO14:BQ14" si="11">BO6/$D6*100</f>
        <v>44.239330289688453</v>
      </c>
      <c r="BP14" s="63">
        <f t="shared" si="11"/>
        <v>57.043712281049011</v>
      </c>
      <c r="BQ14" s="63">
        <f t="shared" si="11"/>
        <v>59.48454527122616</v>
      </c>
      <c r="BR14" s="63">
        <f>BR6/$D6*100</f>
        <v>59.823488620207343</v>
      </c>
      <c r="BS14" s="246"/>
    </row>
    <row r="15" spans="1:81" x14ac:dyDescent="0.2">
      <c r="A15" s="57"/>
      <c r="B15" s="57" t="s">
        <v>297</v>
      </c>
      <c r="C15" s="75" t="s">
        <v>300</v>
      </c>
      <c r="D15" s="63">
        <f t="shared" ref="D15:AI15" si="12">D7/$D7*100</f>
        <v>100</v>
      </c>
      <c r="E15" s="63">
        <f t="shared" si="12"/>
        <v>104.82065610907483</v>
      </c>
      <c r="F15" s="63">
        <f t="shared" si="12"/>
        <v>104.39528358351502</v>
      </c>
      <c r="G15" s="63">
        <f t="shared" si="12"/>
        <v>109.48785471090213</v>
      </c>
      <c r="H15" s="63">
        <f t="shared" si="12"/>
        <v>87.364816298962651</v>
      </c>
      <c r="I15" s="63">
        <f t="shared" si="12"/>
        <v>92.761400173414344</v>
      </c>
      <c r="J15" s="63">
        <f t="shared" si="12"/>
        <v>91.312682579673037</v>
      </c>
      <c r="K15" s="63">
        <f t="shared" si="12"/>
        <v>94.710844117982688</v>
      </c>
      <c r="L15" s="63">
        <f t="shared" si="12"/>
        <v>99.360511785142251</v>
      </c>
      <c r="M15" s="63">
        <f t="shared" si="12"/>
        <v>90.079236313255109</v>
      </c>
      <c r="N15" s="63">
        <f t="shared" si="12"/>
        <v>89.447312726539749</v>
      </c>
      <c r="O15" s="63">
        <f t="shared" si="12"/>
        <v>89.960793709822013</v>
      </c>
      <c r="P15" s="63">
        <f t="shared" si="12"/>
        <v>65.415777022790394</v>
      </c>
      <c r="Q15" s="63">
        <f t="shared" si="12"/>
        <v>61.816082683394448</v>
      </c>
      <c r="R15" s="63">
        <f t="shared" si="12"/>
        <v>58.701660239105571</v>
      </c>
      <c r="S15" s="63">
        <f t="shared" si="12"/>
        <v>49.375630199888491</v>
      </c>
      <c r="T15" s="63">
        <f t="shared" si="12"/>
        <v>37.961624608650183</v>
      </c>
      <c r="U15" s="63">
        <f t="shared" si="12"/>
        <v>41.576494891321879</v>
      </c>
      <c r="V15" s="63">
        <f t="shared" si="12"/>
        <v>43.78072064876153</v>
      </c>
      <c r="W15" s="63">
        <f t="shared" si="12"/>
        <v>49.110100923133473</v>
      </c>
      <c r="X15" s="63">
        <f t="shared" si="12"/>
        <v>57.912464882402567</v>
      </c>
      <c r="Y15" s="63">
        <f t="shared" si="12"/>
        <v>63.191711129971637</v>
      </c>
      <c r="Z15" s="63">
        <f t="shared" si="12"/>
        <v>45.709449219320895</v>
      </c>
      <c r="AA15" s="63">
        <f t="shared" si="12"/>
        <v>45.685097178246693</v>
      </c>
      <c r="AB15" s="63">
        <f t="shared" si="12"/>
        <v>45.64165455205513</v>
      </c>
      <c r="AC15" s="63">
        <f t="shared" si="12"/>
        <v>54.666317855668453</v>
      </c>
      <c r="AD15" s="63">
        <f t="shared" si="12"/>
        <v>73.599648751763183</v>
      </c>
      <c r="AE15" s="63">
        <f t="shared" si="12"/>
        <v>51.276271692369534</v>
      </c>
      <c r="AF15" s="63">
        <f t="shared" si="12"/>
        <v>79.96020566742051</v>
      </c>
      <c r="AG15" s="63">
        <f t="shared" si="12"/>
        <v>71.793020344687335</v>
      </c>
      <c r="AH15" s="63">
        <f t="shared" si="12"/>
        <v>82.002843893099381</v>
      </c>
      <c r="AI15" s="63">
        <f t="shared" si="12"/>
        <v>61.857151890816162</v>
      </c>
      <c r="AJ15" s="63">
        <f t="shared" ref="AJ15:BL15" si="13">AJ7/$D7*100</f>
        <v>90.683210331575054</v>
      </c>
      <c r="AK15" s="63">
        <f t="shared" si="13"/>
        <v>77.030142333160498</v>
      </c>
      <c r="AL15" s="63">
        <f t="shared" si="13"/>
        <v>96.261650175133354</v>
      </c>
      <c r="AM15" s="63">
        <f t="shared" si="13"/>
        <v>91.473252040367754</v>
      </c>
      <c r="AN15" s="63">
        <f t="shared" si="13"/>
        <v>77.071397122480974</v>
      </c>
      <c r="AO15" s="63">
        <f t="shared" si="13"/>
        <v>74.471957613610527</v>
      </c>
      <c r="AP15" s="63">
        <f t="shared" si="13"/>
        <v>76.561753747896887</v>
      </c>
      <c r="AQ15" s="63">
        <f t="shared" si="13"/>
        <v>77.668372647212152</v>
      </c>
      <c r="AR15" s="63">
        <f t="shared" si="13"/>
        <v>73.164726162845213</v>
      </c>
      <c r="AS15" s="63">
        <f t="shared" si="13"/>
        <v>82.485127624341018</v>
      </c>
      <c r="AT15" s="63">
        <f t="shared" si="13"/>
        <v>88.516584194488971</v>
      </c>
      <c r="AU15" s="63">
        <f t="shared" si="13"/>
        <v>79.271699532102986</v>
      </c>
      <c r="AV15" s="63">
        <f t="shared" si="13"/>
        <v>74.222605969669587</v>
      </c>
      <c r="AW15" s="63">
        <f t="shared" si="13"/>
        <v>83.217720733212275</v>
      </c>
      <c r="AX15" s="63">
        <f t="shared" si="13"/>
        <v>90.210395162826103</v>
      </c>
      <c r="AY15" s="63">
        <f t="shared" si="13"/>
        <v>77.46481680372213</v>
      </c>
      <c r="AZ15" s="63">
        <f t="shared" si="13"/>
        <v>73.246940075027339</v>
      </c>
      <c r="BA15" s="63">
        <f t="shared" si="13"/>
        <v>62.311904771112346</v>
      </c>
      <c r="BB15" s="63">
        <f t="shared" si="13"/>
        <v>70.040806847479061</v>
      </c>
      <c r="BC15" s="63">
        <f t="shared" si="13"/>
        <v>64.817996084373149</v>
      </c>
      <c r="BD15" s="63">
        <f t="shared" si="13"/>
        <v>67.338066135134014</v>
      </c>
      <c r="BE15" s="63">
        <f t="shared" si="13"/>
        <v>72.83933758494905</v>
      </c>
      <c r="BF15" s="63">
        <f t="shared" si="13"/>
        <v>64.153332587847032</v>
      </c>
      <c r="BG15" s="63">
        <f t="shared" si="13"/>
        <v>69.764320778352783</v>
      </c>
      <c r="BH15" s="63">
        <f t="shared" si="13"/>
        <v>72.88366994424814</v>
      </c>
      <c r="BI15" s="63">
        <f t="shared" ref="BI15:BJ15" si="14">BI7/$D7*100</f>
        <v>79.178988260996647</v>
      </c>
      <c r="BJ15" s="63">
        <f t="shared" si="14"/>
        <v>68.63839428622623</v>
      </c>
      <c r="BK15" s="194">
        <f t="shared" si="13"/>
        <v>75.126041491990264</v>
      </c>
      <c r="BL15" s="63">
        <f t="shared" si="13"/>
        <v>73.602838730287417</v>
      </c>
      <c r="BM15" s="194">
        <f t="shared" ref="BM15:BN15" si="15">BM7/$D7*100</f>
        <v>77.168307160755347</v>
      </c>
      <c r="BN15" s="63">
        <f t="shared" si="15"/>
        <v>66.236864662682009</v>
      </c>
      <c r="BO15" s="194">
        <f t="shared" ref="BO15:BR15" si="16">BO7/$D7*100</f>
        <v>73.365909129910051</v>
      </c>
      <c r="BP15" s="63">
        <f t="shared" si="16"/>
        <v>73.229465891353456</v>
      </c>
      <c r="BQ15" s="63">
        <f t="shared" si="16"/>
        <v>78.266683760741401</v>
      </c>
      <c r="BR15" s="63">
        <f t="shared" si="16"/>
        <v>68.25162266890807</v>
      </c>
    </row>
    <row r="16" spans="1:81" x14ac:dyDescent="0.2">
      <c r="A16" s="57"/>
      <c r="B16" s="57" t="s">
        <v>296</v>
      </c>
      <c r="C16" s="75" t="s">
        <v>301</v>
      </c>
      <c r="D16" s="63">
        <f t="shared" ref="D16:AI16" si="17">D8/$D8*100</f>
        <v>100</v>
      </c>
      <c r="E16" s="63">
        <f t="shared" si="17"/>
        <v>107.33583666176779</v>
      </c>
      <c r="F16" s="63">
        <f t="shared" si="17"/>
        <v>102.69997360709735</v>
      </c>
      <c r="G16" s="63">
        <f t="shared" si="17"/>
        <v>102.34137873483337</v>
      </c>
      <c r="H16" s="63">
        <f t="shared" si="17"/>
        <v>85.730507631337375</v>
      </c>
      <c r="I16" s="63">
        <f t="shared" si="17"/>
        <v>93.151843281699541</v>
      </c>
      <c r="J16" s="63">
        <f t="shared" si="17"/>
        <v>87.789530999681958</v>
      </c>
      <c r="K16" s="63">
        <f t="shared" si="17"/>
        <v>82.64997777138791</v>
      </c>
      <c r="L16" s="63">
        <f t="shared" si="17"/>
        <v>80.377747346117673</v>
      </c>
      <c r="M16" s="63">
        <f t="shared" si="17"/>
        <v>86.084990690693459</v>
      </c>
      <c r="N16" s="63">
        <f t="shared" si="17"/>
        <v>91.863275365885315</v>
      </c>
      <c r="O16" s="63">
        <f t="shared" si="17"/>
        <v>91.101189381593102</v>
      </c>
      <c r="P16" s="63">
        <f t="shared" si="17"/>
        <v>89.750800522632858</v>
      </c>
      <c r="Q16" s="63">
        <f t="shared" si="17"/>
        <v>100.45753409752703</v>
      </c>
      <c r="R16" s="63">
        <f t="shared" si="17"/>
        <v>96.147952671212025</v>
      </c>
      <c r="S16" s="63">
        <f t="shared" si="17"/>
        <v>91.881070355264711</v>
      </c>
      <c r="T16" s="63">
        <f t="shared" si="17"/>
        <v>86.649795304241024</v>
      </c>
      <c r="U16" s="63">
        <f t="shared" si="17"/>
        <v>93.354909685612213</v>
      </c>
      <c r="V16" s="63">
        <f t="shared" si="17"/>
        <v>93.303358504839196</v>
      </c>
      <c r="W16" s="63">
        <f t="shared" si="17"/>
        <v>89.51517756767015</v>
      </c>
      <c r="X16" s="63">
        <f t="shared" si="17"/>
        <v>85.009311751389873</v>
      </c>
      <c r="Y16" s="63">
        <f t="shared" si="17"/>
        <v>95.009151083063969</v>
      </c>
      <c r="Z16" s="63">
        <f t="shared" si="17"/>
        <v>96.877727504429885</v>
      </c>
      <c r="AA16" s="63">
        <f t="shared" si="17"/>
        <v>95.423737540525579</v>
      </c>
      <c r="AB16" s="63">
        <f t="shared" si="17"/>
        <v>88.327811816577452</v>
      </c>
      <c r="AC16" s="63">
        <f t="shared" si="17"/>
        <v>97.911998289226219</v>
      </c>
      <c r="AD16" s="63">
        <f t="shared" si="17"/>
        <v>100.30556105720092</v>
      </c>
      <c r="AE16" s="63">
        <f t="shared" si="17"/>
        <v>91.59844241034844</v>
      </c>
      <c r="AF16" s="63">
        <f t="shared" si="17"/>
        <v>90.979845554189012</v>
      </c>
      <c r="AG16" s="63">
        <f t="shared" si="17"/>
        <v>89.537689751671365</v>
      </c>
      <c r="AH16" s="63">
        <f t="shared" si="17"/>
        <v>90.697065221759658</v>
      </c>
      <c r="AI16" s="63">
        <f t="shared" si="17"/>
        <v>103.45032274677739</v>
      </c>
      <c r="AJ16" s="63">
        <f t="shared" ref="AJ16:BL16" si="18">AJ8/$D8*100</f>
        <v>101.57314456001217</v>
      </c>
      <c r="AK16" s="63">
        <f t="shared" si="18"/>
        <v>115.08540367384066</v>
      </c>
      <c r="AL16" s="63">
        <f t="shared" si="18"/>
        <v>118.46517955386248</v>
      </c>
      <c r="AM16" s="63">
        <f t="shared" si="18"/>
        <v>118.88019705938923</v>
      </c>
      <c r="AN16" s="63">
        <f t="shared" si="18"/>
        <v>109.02714675705722</v>
      </c>
      <c r="AO16" s="63">
        <f t="shared" si="18"/>
        <v>115.99081227927843</v>
      </c>
      <c r="AP16" s="63">
        <f t="shared" si="18"/>
        <v>124.53898461202597</v>
      </c>
      <c r="AQ16" s="63">
        <f t="shared" si="18"/>
        <v>115.75062133772404</v>
      </c>
      <c r="AR16" s="63">
        <f t="shared" si="18"/>
        <v>101.5910418102208</v>
      </c>
      <c r="AS16" s="63">
        <f t="shared" si="18"/>
        <v>114.94944831383206</v>
      </c>
      <c r="AT16" s="63">
        <f t="shared" si="18"/>
        <v>114.97986004135478</v>
      </c>
      <c r="AU16" s="63">
        <f t="shared" si="18"/>
        <v>110.38771254304389</v>
      </c>
      <c r="AV16" s="63">
        <f t="shared" si="18"/>
        <v>96.783053794075158</v>
      </c>
      <c r="AW16" s="63">
        <f t="shared" si="18"/>
        <v>109.49107689035506</v>
      </c>
      <c r="AX16" s="63">
        <f t="shared" si="18"/>
        <v>109.51487955378587</v>
      </c>
      <c r="AY16" s="63">
        <f t="shared" si="18"/>
        <v>105.16980167802681</v>
      </c>
      <c r="AZ16" s="63">
        <f t="shared" si="18"/>
        <v>85.560975638526287</v>
      </c>
      <c r="BA16" s="63">
        <f t="shared" si="18"/>
        <v>19.147784690647615</v>
      </c>
      <c r="BB16" s="63">
        <f t="shared" si="18"/>
        <v>30.087684157705464</v>
      </c>
      <c r="BC16" s="63">
        <f t="shared" si="18"/>
        <v>27.349482565820303</v>
      </c>
      <c r="BD16" s="63">
        <f t="shared" si="18"/>
        <v>31.545432382269112</v>
      </c>
      <c r="BE16" s="63">
        <f t="shared" si="18"/>
        <v>36.070362729358095</v>
      </c>
      <c r="BF16" s="63">
        <f t="shared" si="18"/>
        <v>60.568576370718489</v>
      </c>
      <c r="BG16" s="63">
        <f t="shared" si="18"/>
        <v>65.309740988051502</v>
      </c>
      <c r="BH16" s="63">
        <f t="shared" si="18"/>
        <v>53.740539661714969</v>
      </c>
      <c r="BI16" s="63">
        <f t="shared" ref="BI16:BJ16" si="19">BI8/$D8*100</f>
        <v>61.40246625196</v>
      </c>
      <c r="BJ16" s="63">
        <f t="shared" si="19"/>
        <v>103.13779296261485</v>
      </c>
      <c r="BK16" s="194">
        <f>BK8/$D8*100</f>
        <v>111.28069605866979</v>
      </c>
      <c r="BL16" s="63">
        <f t="shared" si="18"/>
        <v>64.724043119344074</v>
      </c>
      <c r="BM16" s="194">
        <f t="shared" ref="BM16:BN16" si="20">BM8/$D8*100</f>
        <v>57.000950952122324</v>
      </c>
      <c r="BN16" s="63">
        <f t="shared" si="20"/>
        <v>96.609775890310132</v>
      </c>
      <c r="BO16" s="194">
        <f t="shared" ref="BO16:BR16" si="21">BO8/$D8*100</f>
        <v>86.367898425025857</v>
      </c>
      <c r="BP16" s="63">
        <f t="shared" si="21"/>
        <v>65.582033372525103</v>
      </c>
      <c r="BQ16" s="63">
        <f t="shared" si="21"/>
        <v>58.120729274058746</v>
      </c>
      <c r="BR16" s="63">
        <f t="shared" si="21"/>
        <v>82.895017999649156</v>
      </c>
    </row>
    <row r="17" spans="1:70" x14ac:dyDescent="0.2">
      <c r="A17" s="66"/>
      <c r="B17" s="66" t="s">
        <v>307</v>
      </c>
      <c r="C17" s="223" t="s">
        <v>305</v>
      </c>
      <c r="D17" s="224">
        <f t="shared" ref="D17" si="22">D9/$D9*100</f>
        <v>100</v>
      </c>
      <c r="E17" s="224">
        <f t="shared" ref="E17:BL17" si="23">E9/$D9*100</f>
        <v>113.98911144070701</v>
      </c>
      <c r="F17" s="224">
        <f t="shared" si="23"/>
        <v>116.35188994744728</v>
      </c>
      <c r="G17" s="224">
        <f t="shared" si="23"/>
        <v>104.64828166032247</v>
      </c>
      <c r="H17" s="224">
        <f t="shared" si="23"/>
        <v>99.304787502710298</v>
      </c>
      <c r="I17" s="224">
        <f t="shared" si="23"/>
        <v>115.59221953801296</v>
      </c>
      <c r="J17" s="224">
        <f t="shared" si="23"/>
        <v>119.28274730681643</v>
      </c>
      <c r="K17" s="224">
        <f t="shared" si="23"/>
        <v>104.27119102921745</v>
      </c>
      <c r="L17" s="224">
        <f t="shared" si="23"/>
        <v>97.279839036466058</v>
      </c>
      <c r="M17" s="224">
        <f t="shared" si="23"/>
        <v>111.45412994799845</v>
      </c>
      <c r="N17" s="224">
        <f t="shared" si="23"/>
        <v>117.22059152817765</v>
      </c>
      <c r="O17" s="224">
        <f t="shared" si="23"/>
        <v>103.71649280342865</v>
      </c>
      <c r="P17" s="224">
        <f t="shared" si="23"/>
        <v>93.922336648908782</v>
      </c>
      <c r="Q17" s="224">
        <f t="shared" si="23"/>
        <v>108.47622755106686</v>
      </c>
      <c r="R17" s="224">
        <f t="shared" si="23"/>
        <v>110.23825868123807</v>
      </c>
      <c r="S17" s="224">
        <f t="shared" si="23"/>
        <v>97.096021759562703</v>
      </c>
      <c r="T17" s="224">
        <f t="shared" si="23"/>
        <v>92.472020157115026</v>
      </c>
      <c r="U17" s="224">
        <f t="shared" si="23"/>
        <v>102.27532193764044</v>
      </c>
      <c r="V17" s="224">
        <f t="shared" si="23"/>
        <v>105.46933211041518</v>
      </c>
      <c r="W17" s="224">
        <f t="shared" si="23"/>
        <v>94.318246048608771</v>
      </c>
      <c r="X17" s="224">
        <f t="shared" si="23"/>
        <v>89.286323642224119</v>
      </c>
      <c r="Y17" s="224">
        <f t="shared" si="23"/>
        <v>102.46585057805009</v>
      </c>
      <c r="Z17" s="224">
        <f t="shared" si="23"/>
        <v>106.1552248915041</v>
      </c>
      <c r="AA17" s="224">
        <f t="shared" si="23"/>
        <v>93.258801274011944</v>
      </c>
      <c r="AB17" s="224">
        <f t="shared" si="23"/>
        <v>87.974352705608112</v>
      </c>
      <c r="AC17" s="224">
        <f t="shared" si="23"/>
        <v>102.44518930457703</v>
      </c>
      <c r="AD17" s="224">
        <f t="shared" si="23"/>
        <v>105.2029291271343</v>
      </c>
      <c r="AE17" s="224">
        <f t="shared" si="23"/>
        <v>94.331551560179989</v>
      </c>
      <c r="AF17" s="224">
        <f t="shared" si="23"/>
        <v>90.351046874675362</v>
      </c>
      <c r="AG17" s="224">
        <f t="shared" si="23"/>
        <v>103.2482648739694</v>
      </c>
      <c r="AH17" s="224">
        <f t="shared" si="23"/>
        <v>107.38826952393879</v>
      </c>
      <c r="AI17" s="224">
        <f t="shared" si="23"/>
        <v>97.498397286747846</v>
      </c>
      <c r="AJ17" s="224">
        <f t="shared" si="23"/>
        <v>88.962739526897067</v>
      </c>
      <c r="AK17" s="224">
        <f t="shared" si="23"/>
        <v>101.71091004141431</v>
      </c>
      <c r="AL17" s="224">
        <f t="shared" si="23"/>
        <v>105.27612670952445</v>
      </c>
      <c r="AM17" s="224">
        <f t="shared" si="23"/>
        <v>94.968646621297793</v>
      </c>
      <c r="AN17" s="224">
        <f t="shared" si="23"/>
        <v>87.313051912730472</v>
      </c>
      <c r="AO17" s="224">
        <f t="shared" si="23"/>
        <v>100.74201018584195</v>
      </c>
      <c r="AP17" s="224">
        <f t="shared" si="23"/>
        <v>103.44087961895978</v>
      </c>
      <c r="AQ17" s="224">
        <f t="shared" si="23"/>
        <v>93.06313192061701</v>
      </c>
      <c r="AR17" s="224">
        <f t="shared" si="23"/>
        <v>82.86778060576269</v>
      </c>
      <c r="AS17" s="224">
        <f t="shared" si="23"/>
        <v>96.329584312352594</v>
      </c>
      <c r="AT17" s="224">
        <f t="shared" si="23"/>
        <v>101.02644209732962</v>
      </c>
      <c r="AU17" s="224">
        <f t="shared" si="23"/>
        <v>90.275055006804251</v>
      </c>
      <c r="AV17" s="224">
        <f t="shared" si="23"/>
        <v>80.90489255570607</v>
      </c>
      <c r="AW17" s="224">
        <f t="shared" si="23"/>
        <v>93.952727507525509</v>
      </c>
      <c r="AX17" s="224">
        <f t="shared" si="23"/>
        <v>98.370315144022086</v>
      </c>
      <c r="AY17" s="224">
        <f t="shared" si="23"/>
        <v>88.129367982625297</v>
      </c>
      <c r="AZ17" s="224">
        <f t="shared" si="23"/>
        <v>79.645165214383169</v>
      </c>
      <c r="BA17" s="224">
        <f t="shared" si="23"/>
        <v>82.745951338659367</v>
      </c>
      <c r="BB17" s="224">
        <f t="shared" si="23"/>
        <v>92.601697215266569</v>
      </c>
      <c r="BC17" s="224">
        <f t="shared" si="23"/>
        <v>81.582766751660643</v>
      </c>
      <c r="BD17" s="224">
        <f t="shared" si="23"/>
        <v>73.532946207839316</v>
      </c>
      <c r="BE17" s="224">
        <f t="shared" si="23"/>
        <v>87.766365543448245</v>
      </c>
      <c r="BF17" s="224">
        <f t="shared" si="23"/>
        <v>93.176054989388717</v>
      </c>
      <c r="BG17" s="224">
        <f t="shared" si="23"/>
        <v>81.36000275552793</v>
      </c>
      <c r="BH17" s="224">
        <f t="shared" si="23"/>
        <v>68.996863900650411</v>
      </c>
      <c r="BI17" s="224">
        <f t="shared" ref="BI17:BJ17" si="24">BI9/$D9*100</f>
        <v>75.873743584701799</v>
      </c>
      <c r="BJ17" s="224">
        <f t="shared" si="24"/>
        <v>79.202791974100748</v>
      </c>
      <c r="BK17" s="224">
        <f t="shared" si="23"/>
        <v>73.718225241313746</v>
      </c>
      <c r="BL17" s="224">
        <f t="shared" si="23"/>
        <v>69.117347630092837</v>
      </c>
      <c r="BM17" s="224">
        <f t="shared" ref="BM17:BN17" si="25">BM9/$D9*100</f>
        <v>76.794669058054609</v>
      </c>
      <c r="BN17" s="224">
        <f t="shared" si="25"/>
        <v>77.720115621530255</v>
      </c>
      <c r="BO17" s="224">
        <f t="shared" ref="BO17:BR17" si="26">BO9/$D9*100</f>
        <v>71.699909011913064</v>
      </c>
      <c r="BP17" s="224">
        <f t="shared" si="26"/>
        <v>78.575466426508413</v>
      </c>
      <c r="BQ17" s="224">
        <f t="shared" si="26"/>
        <v>85.340810292729657</v>
      </c>
      <c r="BR17" s="224">
        <f t="shared" si="26"/>
        <v>89.119906134611881</v>
      </c>
    </row>
    <row r="18" spans="1:70" x14ac:dyDescent="0.2">
      <c r="B18" s="75"/>
      <c r="C18" s="75"/>
    </row>
    <row r="19" spans="1:70" x14ac:dyDescent="0.2">
      <c r="B19" s="67"/>
      <c r="C19" s="75"/>
    </row>
    <row r="20" spans="1:70" x14ac:dyDescent="0.2">
      <c r="B20" s="67"/>
      <c r="C20" s="88"/>
      <c r="BF20" s="247"/>
      <c r="BG20" s="247"/>
      <c r="BH20" s="247"/>
      <c r="BI20" s="247"/>
      <c r="BJ20" s="247"/>
      <c r="BK20" s="247"/>
      <c r="BL20" s="247"/>
      <c r="BM20" s="247"/>
      <c r="BN20" s="247"/>
      <c r="BO20" s="247"/>
      <c r="BP20" s="247"/>
    </row>
    <row r="21" spans="1:70" x14ac:dyDescent="0.2">
      <c r="B21" s="75"/>
      <c r="C21" s="75"/>
      <c r="BF21" s="247"/>
      <c r="BG21" s="247"/>
      <c r="BH21" s="247"/>
      <c r="BI21" s="247"/>
      <c r="BJ21" s="247"/>
      <c r="BK21" s="247"/>
      <c r="BL21" s="247"/>
      <c r="BM21" s="247"/>
      <c r="BN21" s="247"/>
      <c r="BO21" s="247"/>
      <c r="BP21" s="247"/>
    </row>
    <row r="22" spans="1:70" x14ac:dyDescent="0.2">
      <c r="B22" s="75"/>
      <c r="C22" s="75"/>
      <c r="BF22" s="247"/>
      <c r="BG22" s="247"/>
      <c r="BH22" s="247"/>
      <c r="BI22" s="247"/>
      <c r="BJ22" s="247"/>
      <c r="BK22" s="247"/>
      <c r="BL22" s="247"/>
      <c r="BM22" s="247"/>
      <c r="BN22" s="247"/>
      <c r="BO22" s="247"/>
      <c r="BP22" s="247"/>
    </row>
    <row r="23" spans="1:70" x14ac:dyDescent="0.2">
      <c r="B23" s="75"/>
      <c r="C23" s="75"/>
    </row>
    <row r="24" spans="1:70" x14ac:dyDescent="0.2">
      <c r="B24" s="78" t="s">
        <v>118</v>
      </c>
      <c r="C24" s="78" t="s">
        <v>120</v>
      </c>
    </row>
    <row r="25" spans="1:70" x14ac:dyDescent="0.2">
      <c r="B25" s="196">
        <v>45681</v>
      </c>
      <c r="C25" s="196">
        <v>45681</v>
      </c>
    </row>
    <row r="26" spans="1:70" x14ac:dyDescent="0.2">
      <c r="B26" s="80"/>
      <c r="C26" s="80"/>
      <c r="BF26" s="87"/>
      <c r="BG26" s="87"/>
      <c r="BH26" s="87"/>
      <c r="BI26" s="87"/>
      <c r="BJ26" s="87"/>
      <c r="BK26" s="87"/>
      <c r="BL26" s="87"/>
      <c r="BM26" s="194"/>
      <c r="BN26" s="194"/>
      <c r="BO26" s="194"/>
      <c r="BP26" s="194"/>
    </row>
    <row r="27" spans="1:70" x14ac:dyDescent="0.2">
      <c r="B27" s="78" t="s">
        <v>119</v>
      </c>
      <c r="C27" s="78" t="s">
        <v>121</v>
      </c>
    </row>
    <row r="28" spans="1:70" x14ac:dyDescent="0.2">
      <c r="B28" s="80" t="s">
        <v>185</v>
      </c>
      <c r="C28" s="80" t="s">
        <v>184</v>
      </c>
    </row>
    <row r="29" spans="1:70" x14ac:dyDescent="0.2">
      <c r="B29" s="57"/>
      <c r="C29" s="80"/>
    </row>
    <row r="30" spans="1:70" x14ac:dyDescent="0.2">
      <c r="B30" s="78" t="s">
        <v>34</v>
      </c>
      <c r="C30" s="78" t="s">
        <v>33</v>
      </c>
    </row>
    <row r="31" spans="1:70" x14ac:dyDescent="0.2">
      <c r="B31" s="81" t="s">
        <v>444</v>
      </c>
      <c r="C31" s="81" t="s">
        <v>445</v>
      </c>
    </row>
    <row r="32" spans="1:70" x14ac:dyDescent="0.2">
      <c r="B32" s="81" t="s">
        <v>446</v>
      </c>
      <c r="C32" s="81" t="s">
        <v>447</v>
      </c>
    </row>
    <row r="33" spans="2:3" x14ac:dyDescent="0.2">
      <c r="B33" s="81" t="s">
        <v>448</v>
      </c>
      <c r="C33" s="81" t="s">
        <v>420</v>
      </c>
    </row>
    <row r="34" spans="2:3" ht="15" x14ac:dyDescent="0.25">
      <c r="B34" s="88"/>
      <c r="C34" s="4"/>
    </row>
    <row r="36" spans="2:3" x14ac:dyDescent="0.2">
      <c r="C36" s="81"/>
    </row>
    <row r="37" spans="2:3" x14ac:dyDescent="0.2">
      <c r="C37" s="81"/>
    </row>
    <row r="38" spans="2:3" x14ac:dyDescent="0.2">
      <c r="C38" s="81"/>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2 Diagram</vt:lpstr>
      <vt:lpstr>3 Prel. årssiffor</vt:lpstr>
      <vt:lpstr>4 Utsläpp per FV</vt:lpstr>
      <vt:lpstr>5 Utsläpp per syss.</vt:lpstr>
      <vt:lpstr>6 FV</vt:lpstr>
      <vt:lpstr>7 Syss</vt:lpstr>
      <vt:lpstr>8 Mobila utsläpp</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Kanlén Fredrik RM/MEM-S</cp:lastModifiedBy>
  <cp:lastPrinted>2021-10-26T11:50:55Z</cp:lastPrinted>
  <dcterms:created xsi:type="dcterms:W3CDTF">2012-09-11T12:09:58Z</dcterms:created>
  <dcterms:modified xsi:type="dcterms:W3CDTF">2025-01-28T11:33:15Z</dcterms:modified>
</cp:coreProperties>
</file>