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P:\Prod\RM\MIR\EEIO\2022\5. Publicering\Tabeller och figurer\"/>
    </mc:Choice>
  </mc:AlternateContent>
  <xr:revisionPtr revIDLastSave="0" documentId="13_ncr:1_{AF94379E-14B3-419F-B513-7F29AE6F1B2F}" xr6:coauthVersionLast="47" xr6:coauthVersionMax="47" xr10:uidLastSave="{00000000-0000-0000-0000-000000000000}"/>
  <bookViews>
    <workbookView xWindow="28635" yWindow="-165" windowWidth="29130" windowHeight="15810" activeTab="2" xr2:uid="{00000000-000D-0000-FFFF-FFFF00000000}"/>
  </bookViews>
  <sheets>
    <sheet name="Innehåll-Content" sheetId="10" r:id="rId1"/>
    <sheet name="1" sheetId="6" r:id="rId2"/>
    <sheet name="2" sheetId="5" r:id="rId3"/>
    <sheet name="3" sheetId="8" r:id="rId4"/>
    <sheet name="4" sheetId="7" r:id="rId5"/>
    <sheet name="5" sheetId="9" r:id="rId6"/>
  </sheets>
  <definedNames>
    <definedName name="CO22008_2009">#REF!</definedName>
    <definedName name="TILLPUBLDETALJ">#REF!</definedName>
    <definedName name="TILLPUBLICERING_20180322">#REF!</definedName>
    <definedName name="_xlnm.Print_Area" localSheetId="0">'Innehåll-Content'!$A$2:$I$52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3" i="9" l="1"/>
  <c r="Z23" i="9"/>
  <c r="AB23" i="9"/>
  <c r="AC23" i="9"/>
  <c r="AD23" i="9"/>
  <c r="AE23" i="9"/>
  <c r="AG23" i="9"/>
  <c r="AH23" i="9"/>
  <c r="N23" i="9"/>
  <c r="O23" i="9"/>
  <c r="Q23" i="9"/>
  <c r="R23" i="9"/>
  <c r="S23" i="9"/>
  <c r="T23" i="9"/>
  <c r="V23" i="9"/>
  <c r="W23" i="9"/>
  <c r="C23" i="9"/>
  <c r="D23" i="9"/>
  <c r="F23" i="9"/>
  <c r="G23" i="9"/>
  <c r="H23" i="9"/>
  <c r="I23" i="9"/>
  <c r="K23" i="9"/>
  <c r="L23" i="9"/>
  <c r="C23" i="7"/>
  <c r="D23" i="7"/>
  <c r="F23" i="7"/>
  <c r="G23" i="7"/>
  <c r="H23" i="7"/>
  <c r="I23" i="7"/>
  <c r="K23" i="7"/>
  <c r="L23" i="7"/>
  <c r="C23" i="8"/>
  <c r="D23" i="8"/>
  <c r="F23" i="8"/>
  <c r="G23" i="8"/>
  <c r="H23" i="8"/>
  <c r="I23" i="8"/>
  <c r="K23" i="8"/>
  <c r="L23" i="8"/>
  <c r="L10" i="6" l="1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N21" i="9" l="1"/>
  <c r="O21" i="9"/>
  <c r="Q21" i="9"/>
  <c r="R21" i="9"/>
  <c r="S21" i="9"/>
  <c r="T21" i="9"/>
  <c r="V21" i="9"/>
  <c r="W21" i="9"/>
  <c r="N22" i="9"/>
  <c r="O22" i="9"/>
  <c r="Q22" i="9"/>
  <c r="R22" i="9"/>
  <c r="S22" i="9"/>
  <c r="T22" i="9"/>
  <c r="V22" i="9"/>
  <c r="W22" i="9"/>
  <c r="C21" i="9"/>
  <c r="D21" i="9"/>
  <c r="F21" i="9"/>
  <c r="G21" i="9"/>
  <c r="H21" i="9"/>
  <c r="I21" i="9"/>
  <c r="C22" i="9"/>
  <c r="D22" i="9"/>
  <c r="F22" i="9"/>
  <c r="G22" i="9"/>
  <c r="H22" i="9"/>
  <c r="I22" i="9"/>
  <c r="C22" i="7"/>
  <c r="D22" i="7"/>
  <c r="F22" i="7"/>
  <c r="G22" i="7"/>
  <c r="H22" i="7"/>
  <c r="I22" i="7"/>
  <c r="C21" i="7"/>
  <c r="D21" i="7"/>
  <c r="F21" i="7"/>
  <c r="G21" i="7"/>
  <c r="H21" i="7"/>
  <c r="I21" i="7"/>
  <c r="C21" i="8"/>
  <c r="D21" i="8"/>
  <c r="F21" i="8"/>
  <c r="G21" i="8"/>
  <c r="H21" i="8"/>
  <c r="I21" i="8"/>
  <c r="K21" i="8"/>
  <c r="L21" i="8"/>
  <c r="C22" i="8"/>
  <c r="D22" i="8"/>
  <c r="F22" i="8"/>
  <c r="G22" i="8"/>
  <c r="H22" i="8"/>
  <c r="I22" i="8"/>
  <c r="K22" i="8"/>
  <c r="L22" i="8"/>
  <c r="K9" i="6"/>
  <c r="L9" i="6" s="1"/>
  <c r="L20" i="8"/>
  <c r="K20" i="8"/>
  <c r="I20" i="8"/>
  <c r="H20" i="8"/>
  <c r="G20" i="8"/>
  <c r="F20" i="8"/>
  <c r="D20" i="8"/>
  <c r="C20" i="8"/>
  <c r="C19" i="8"/>
  <c r="R17" i="9"/>
  <c r="V15" i="9"/>
  <c r="T12" i="9"/>
  <c r="C11" i="8"/>
  <c r="S20" i="9"/>
  <c r="R20" i="9"/>
  <c r="Q20" i="9"/>
  <c r="H20" i="7"/>
  <c r="G20" i="7"/>
  <c r="F20" i="7"/>
  <c r="D20" i="7"/>
  <c r="C20" i="7"/>
  <c r="I19" i="7"/>
  <c r="H19" i="7"/>
  <c r="G19" i="7"/>
  <c r="F19" i="7"/>
  <c r="D19" i="7"/>
  <c r="I18" i="7"/>
  <c r="H18" i="7"/>
  <c r="G18" i="7"/>
  <c r="F18" i="7"/>
  <c r="D18" i="7"/>
  <c r="C18" i="7"/>
  <c r="W20" i="9"/>
  <c r="V20" i="9"/>
  <c r="O20" i="9"/>
  <c r="N20" i="9"/>
  <c r="W19" i="9"/>
  <c r="V19" i="9"/>
  <c r="T19" i="9"/>
  <c r="O19" i="9"/>
  <c r="W18" i="9"/>
  <c r="V18" i="9"/>
  <c r="T18" i="9"/>
  <c r="S18" i="9"/>
  <c r="O18" i="9"/>
  <c r="N18" i="9"/>
  <c r="W17" i="9"/>
  <c r="V17" i="9"/>
  <c r="T17" i="9"/>
  <c r="S17" i="9"/>
  <c r="Q17" i="9"/>
  <c r="O17" i="9"/>
  <c r="N17" i="9"/>
  <c r="W16" i="9"/>
  <c r="V16" i="9"/>
  <c r="T16" i="9"/>
  <c r="S16" i="9"/>
  <c r="Q16" i="9"/>
  <c r="O16" i="9"/>
  <c r="N16" i="9"/>
  <c r="W15" i="9"/>
  <c r="T15" i="9"/>
  <c r="S15" i="9"/>
  <c r="Q15" i="9"/>
  <c r="O15" i="9"/>
  <c r="N15" i="9"/>
  <c r="W14" i="9"/>
  <c r="V14" i="9"/>
  <c r="T14" i="9"/>
  <c r="S14" i="9"/>
  <c r="Q14" i="9"/>
  <c r="O14" i="9"/>
  <c r="N14" i="9"/>
  <c r="W13" i="9"/>
  <c r="V13" i="9"/>
  <c r="T13" i="9"/>
  <c r="S13" i="9"/>
  <c r="Q13" i="9"/>
  <c r="O13" i="9"/>
  <c r="N13" i="9"/>
  <c r="W12" i="9"/>
  <c r="V12" i="9"/>
  <c r="S12" i="9"/>
  <c r="Q12" i="9"/>
  <c r="O12" i="9"/>
  <c r="N12" i="9"/>
  <c r="W11" i="9"/>
  <c r="V11" i="9"/>
  <c r="T11" i="9"/>
  <c r="S11" i="9"/>
  <c r="Q11" i="9"/>
  <c r="O11" i="9"/>
  <c r="I20" i="9"/>
  <c r="H20" i="9"/>
  <c r="G20" i="9"/>
  <c r="F20" i="9"/>
  <c r="D20" i="9"/>
  <c r="C20" i="9"/>
  <c r="I19" i="9"/>
  <c r="H19" i="9"/>
  <c r="G19" i="9"/>
  <c r="F19" i="9"/>
  <c r="D19" i="9"/>
  <c r="C19" i="9"/>
  <c r="I18" i="9"/>
  <c r="H18" i="9"/>
  <c r="G18" i="9"/>
  <c r="F18" i="9"/>
  <c r="D18" i="9"/>
  <c r="C18" i="9"/>
  <c r="I17" i="9"/>
  <c r="H17" i="9"/>
  <c r="G17" i="9"/>
  <c r="F17" i="9"/>
  <c r="D17" i="9"/>
  <c r="C17" i="9"/>
  <c r="I16" i="9"/>
  <c r="H16" i="9"/>
  <c r="G16" i="9"/>
  <c r="F16" i="9"/>
  <c r="D16" i="9"/>
  <c r="C16" i="9"/>
  <c r="I15" i="9"/>
  <c r="H15" i="9"/>
  <c r="G15" i="9"/>
  <c r="F15" i="9"/>
  <c r="D15" i="9"/>
  <c r="C15" i="9"/>
  <c r="I14" i="9"/>
  <c r="H14" i="9"/>
  <c r="G14" i="9"/>
  <c r="F14" i="9"/>
  <c r="D14" i="9"/>
  <c r="C14" i="9"/>
  <c r="I13" i="9"/>
  <c r="H13" i="9"/>
  <c r="G13" i="9"/>
  <c r="F13" i="9"/>
  <c r="D13" i="9"/>
  <c r="C13" i="9"/>
  <c r="I12" i="9"/>
  <c r="H12" i="9"/>
  <c r="G12" i="9"/>
  <c r="F12" i="9"/>
  <c r="D12" i="9"/>
  <c r="C12" i="9"/>
  <c r="I11" i="9"/>
  <c r="H11" i="9"/>
  <c r="G11" i="9"/>
  <c r="F11" i="9"/>
  <c r="D11" i="9"/>
  <c r="C11" i="9"/>
  <c r="L19" i="8"/>
  <c r="K19" i="8"/>
  <c r="I19" i="8"/>
  <c r="H19" i="8"/>
  <c r="G19" i="8"/>
  <c r="F19" i="8"/>
  <c r="D19" i="8"/>
  <c r="L18" i="8"/>
  <c r="K18" i="8"/>
  <c r="I18" i="8"/>
  <c r="H18" i="8"/>
  <c r="G18" i="8"/>
  <c r="F18" i="8"/>
  <c r="D18" i="8"/>
  <c r="L17" i="8"/>
  <c r="K17" i="8"/>
  <c r="I17" i="8"/>
  <c r="H17" i="8"/>
  <c r="F17" i="8"/>
  <c r="D17" i="8"/>
  <c r="L16" i="8"/>
  <c r="K16" i="8"/>
  <c r="I16" i="8"/>
  <c r="H16" i="8"/>
  <c r="G16" i="8"/>
  <c r="F16" i="8"/>
  <c r="D16" i="8"/>
  <c r="L15" i="8"/>
  <c r="I15" i="8"/>
  <c r="H15" i="8"/>
  <c r="G15" i="8"/>
  <c r="F15" i="8"/>
  <c r="D15" i="8"/>
  <c r="L14" i="8"/>
  <c r="K14" i="8"/>
  <c r="I14" i="8"/>
  <c r="H14" i="8"/>
  <c r="G14" i="8"/>
  <c r="F14" i="8"/>
  <c r="D14" i="8"/>
  <c r="L13" i="8"/>
  <c r="K13" i="8"/>
  <c r="I13" i="8"/>
  <c r="H13" i="8"/>
  <c r="G13" i="8"/>
  <c r="F13" i="8"/>
  <c r="D13" i="8"/>
  <c r="L12" i="8"/>
  <c r="K12" i="8"/>
  <c r="I12" i="8"/>
  <c r="H12" i="8"/>
  <c r="G12" i="8"/>
  <c r="F12" i="8"/>
  <c r="D12" i="8"/>
  <c r="L11" i="8"/>
  <c r="K11" i="8"/>
  <c r="I11" i="8"/>
  <c r="H11" i="8"/>
  <c r="G11" i="8"/>
  <c r="F11" i="8"/>
  <c r="D11" i="8"/>
  <c r="L10" i="8"/>
  <c r="K10" i="8"/>
  <c r="I10" i="8"/>
  <c r="H10" i="8"/>
  <c r="G10" i="8"/>
  <c r="F10" i="8"/>
  <c r="D10" i="8"/>
  <c r="C18" i="8"/>
  <c r="C17" i="8"/>
  <c r="C16" i="8"/>
  <c r="C15" i="8"/>
  <c r="C14" i="8"/>
  <c r="C13" i="8"/>
  <c r="C12" i="8"/>
  <c r="C10" i="8"/>
  <c r="C9" i="8"/>
  <c r="K22" i="9" l="1"/>
  <c r="L22" i="7"/>
  <c r="L21" i="9"/>
  <c r="L21" i="7"/>
  <c r="K21" i="7"/>
  <c r="K21" i="9"/>
  <c r="K22" i="7"/>
  <c r="L14" i="9"/>
  <c r="K14" i="9"/>
  <c r="T20" i="9"/>
  <c r="G17" i="8"/>
  <c r="N11" i="9"/>
  <c r="N19" i="9"/>
  <c r="I20" i="7"/>
  <c r="Q19" i="9"/>
  <c r="R11" i="9"/>
  <c r="R13" i="9"/>
  <c r="R15" i="9"/>
  <c r="R19" i="9"/>
  <c r="S19" i="9"/>
  <c r="K15" i="8"/>
  <c r="C19" i="7"/>
  <c r="Q18" i="9"/>
  <c r="R12" i="9"/>
  <c r="R14" i="9"/>
  <c r="R16" i="9"/>
  <c r="R18" i="9"/>
  <c r="K20" i="9"/>
  <c r="K19" i="9"/>
  <c r="K18" i="9"/>
  <c r="L22" i="9" l="1"/>
  <c r="L16" i="9"/>
  <c r="K16" i="9"/>
  <c r="L15" i="9"/>
  <c r="K15" i="9"/>
  <c r="L12" i="9"/>
  <c r="K12" i="9"/>
  <c r="L10" i="9"/>
  <c r="K10" i="9"/>
  <c r="L13" i="9"/>
  <c r="K13" i="9"/>
  <c r="L17" i="9"/>
  <c r="K17" i="9"/>
  <c r="L11" i="9"/>
  <c r="K11" i="9"/>
  <c r="L18" i="9"/>
  <c r="K18" i="7"/>
  <c r="L19" i="9"/>
  <c r="K19" i="7"/>
  <c r="L20" i="9"/>
  <c r="K20" i="7"/>
  <c r="C9" i="10"/>
  <c r="C8" i="10"/>
  <c r="L20" i="7" l="1"/>
  <c r="L19" i="7"/>
  <c r="L18" i="7"/>
  <c r="D10" i="9"/>
  <c r="F10" i="9"/>
  <c r="G10" i="9"/>
  <c r="H10" i="9"/>
  <c r="I10" i="9"/>
  <c r="N10" i="9"/>
  <c r="C10" i="9"/>
  <c r="T10" i="9"/>
  <c r="S10" i="9"/>
  <c r="R10" i="9"/>
  <c r="Q10" i="9"/>
  <c r="O10" i="9"/>
  <c r="I9" i="8"/>
  <c r="H9" i="8"/>
  <c r="G9" i="8"/>
  <c r="F9" i="8"/>
  <c r="D9" i="8"/>
  <c r="I17" i="7"/>
  <c r="H17" i="7"/>
  <c r="G17" i="7"/>
  <c r="I16" i="7"/>
  <c r="H16" i="7"/>
  <c r="G16" i="7"/>
  <c r="I15" i="7"/>
  <c r="H15" i="7"/>
  <c r="G15" i="7"/>
  <c r="I14" i="7"/>
  <c r="H14" i="7"/>
  <c r="G14" i="7"/>
  <c r="I13" i="7"/>
  <c r="H13" i="7"/>
  <c r="G13" i="7"/>
  <c r="I12" i="7"/>
  <c r="H12" i="7"/>
  <c r="G12" i="7"/>
  <c r="I11" i="7"/>
  <c r="H11" i="7"/>
  <c r="G11" i="7"/>
  <c r="I10" i="7"/>
  <c r="H10" i="7"/>
  <c r="G10" i="7"/>
  <c r="I9" i="7"/>
  <c r="H9" i="7"/>
  <c r="G9" i="7"/>
  <c r="F17" i="7"/>
  <c r="F16" i="7"/>
  <c r="F15" i="7"/>
  <c r="F14" i="7"/>
  <c r="F13" i="7"/>
  <c r="F12" i="7"/>
  <c r="F11" i="7"/>
  <c r="F10" i="7"/>
  <c r="F9" i="7"/>
  <c r="D17" i="7"/>
  <c r="D16" i="7"/>
  <c r="D15" i="7"/>
  <c r="D14" i="7"/>
  <c r="D13" i="7"/>
  <c r="D12" i="7"/>
  <c r="D11" i="7"/>
  <c r="D10" i="7"/>
  <c r="D9" i="7"/>
  <c r="C17" i="7"/>
  <c r="C16" i="7"/>
  <c r="C15" i="7"/>
  <c r="C14" i="7"/>
  <c r="C13" i="7"/>
  <c r="C12" i="7"/>
  <c r="C11" i="7"/>
  <c r="C10" i="7"/>
  <c r="C9" i="7"/>
  <c r="AC21" i="9" l="1"/>
  <c r="AC22" i="9"/>
  <c r="Y22" i="9"/>
  <c r="Y21" i="9"/>
  <c r="AB22" i="9"/>
  <c r="AB21" i="9"/>
  <c r="AE22" i="9"/>
  <c r="AE21" i="9"/>
  <c r="AD21" i="9"/>
  <c r="AD22" i="9"/>
  <c r="Z22" i="9"/>
  <c r="Z21" i="9"/>
  <c r="AC11" i="9"/>
  <c r="AB12" i="9"/>
  <c r="AB16" i="9"/>
  <c r="AC12" i="9"/>
  <c r="AE19" i="9"/>
  <c r="AE20" i="9"/>
  <c r="AE18" i="9"/>
  <c r="AB19" i="9"/>
  <c r="AB18" i="9"/>
  <c r="AB20" i="9"/>
  <c r="Y12" i="9"/>
  <c r="Y16" i="9"/>
  <c r="Z11" i="9"/>
  <c r="Z15" i="9"/>
  <c r="AC19" i="9"/>
  <c r="AC18" i="9"/>
  <c r="AC20" i="9"/>
  <c r="Z19" i="9"/>
  <c r="Z20" i="9"/>
  <c r="Z18" i="9"/>
  <c r="Z14" i="9"/>
  <c r="Y18" i="9"/>
  <c r="Y19" i="9"/>
  <c r="Y20" i="9"/>
  <c r="Y13" i="9"/>
  <c r="Z12" i="9"/>
  <c r="Z16" i="9"/>
  <c r="AD18" i="9"/>
  <c r="AD19" i="9"/>
  <c r="AD20" i="9"/>
  <c r="AE14" i="9"/>
  <c r="AC16" i="9"/>
  <c r="Y17" i="9"/>
  <c r="AB13" i="9"/>
  <c r="AB17" i="9"/>
  <c r="AD12" i="9"/>
  <c r="AE13" i="9"/>
  <c r="AC15" i="9"/>
  <c r="AD16" i="9"/>
  <c r="AE17" i="9"/>
  <c r="AD17" i="9"/>
  <c r="Y14" i="9"/>
  <c r="AB14" i="9"/>
  <c r="AD11" i="9"/>
  <c r="AE12" i="9"/>
  <c r="AC14" i="9"/>
  <c r="AD15" i="9"/>
  <c r="AE16" i="9"/>
  <c r="AD13" i="9"/>
  <c r="Y11" i="9"/>
  <c r="Y15" i="9"/>
  <c r="Z13" i="9"/>
  <c r="Z17" i="9"/>
  <c r="AB11" i="9"/>
  <c r="AB15" i="9"/>
  <c r="AE11" i="9"/>
  <c r="AC13" i="9"/>
  <c r="AD14" i="9"/>
  <c r="AE15" i="9"/>
  <c r="AC17" i="9"/>
  <c r="AD10" i="9"/>
  <c r="AC10" i="9"/>
  <c r="AB10" i="9"/>
  <c r="AE10" i="9"/>
  <c r="Y10" i="9"/>
  <c r="Z10" i="9"/>
  <c r="L11" i="7" l="1"/>
  <c r="L17" i="7"/>
  <c r="K14" i="7"/>
  <c r="L13" i="7"/>
  <c r="K10" i="7"/>
  <c r="V10" i="9"/>
  <c r="L10" i="7"/>
  <c r="W10" i="9"/>
  <c r="L14" i="7"/>
  <c r="L9" i="8"/>
  <c r="L9" i="7"/>
  <c r="L15" i="7"/>
  <c r="K12" i="7"/>
  <c r="K16" i="7"/>
  <c r="L12" i="7"/>
  <c r="L16" i="7"/>
  <c r="K9" i="8"/>
  <c r="K9" i="7"/>
  <c r="K11" i="7"/>
  <c r="K13" i="7"/>
  <c r="K15" i="7"/>
  <c r="K17" i="7"/>
  <c r="AH22" i="9" l="1"/>
  <c r="AH21" i="9"/>
  <c r="AG22" i="9"/>
  <c r="AG21" i="9"/>
  <c r="AH12" i="9"/>
  <c r="AH16" i="9"/>
  <c r="AH15" i="9"/>
  <c r="AG17" i="9"/>
  <c r="AH19" i="9"/>
  <c r="AH18" i="9"/>
  <c r="AH20" i="9"/>
  <c r="AG19" i="9"/>
  <c r="AG18" i="9"/>
  <c r="AG20" i="9"/>
  <c r="AH17" i="9"/>
  <c r="AH14" i="9"/>
  <c r="AG15" i="9"/>
  <c r="AG12" i="9"/>
  <c r="AG13" i="9"/>
  <c r="AG16" i="9"/>
  <c r="AG14" i="9"/>
  <c r="AG11" i="9"/>
  <c r="AH13" i="9"/>
  <c r="AH11" i="9"/>
  <c r="AH10" i="9"/>
  <c r="AG10" i="9"/>
</calcChain>
</file>

<file path=xl/sharedStrings.xml><?xml version="1.0" encoding="utf-8"?>
<sst xmlns="http://schemas.openxmlformats.org/spreadsheetml/2006/main" count="326" uniqueCount="100">
  <si>
    <t>slutlig inhemsk användning (exkl. export)</t>
  </si>
  <si>
    <t>Slutlig användning (inkl. export)</t>
  </si>
  <si>
    <t>Medelfolk-mängd 1000 personer</t>
  </si>
  <si>
    <t>BNP</t>
  </si>
  <si>
    <t>Offentlig konsumtion</t>
  </si>
  <si>
    <t>Export</t>
  </si>
  <si>
    <t>Import av varor och tjänster</t>
  </si>
  <si>
    <t>Imports of goods and services</t>
  </si>
  <si>
    <t>Hushållens konsumtion inkl. HIO*</t>
  </si>
  <si>
    <t>Household consumption incl. NPISH**</t>
  </si>
  <si>
    <t>Final domestic expenditure (excl. export)</t>
  </si>
  <si>
    <t>Final expenditure (incl. export)</t>
  </si>
  <si>
    <t>General government consumption</t>
  </si>
  <si>
    <t>Average population, 1000 people</t>
  </si>
  <si>
    <t xml:space="preserve">*HIO - </t>
  </si>
  <si>
    <t xml:space="preserve">** NPISH - </t>
  </si>
  <si>
    <t>Fasta bruttoinvesteringar***</t>
  </si>
  <si>
    <t>Gross fixed capital formation***</t>
  </si>
  <si>
    <t>År</t>
  </si>
  <si>
    <t>Year</t>
  </si>
  <si>
    <t>Tillförsel</t>
  </si>
  <si>
    <t>Användning</t>
  </si>
  <si>
    <t>Supply</t>
  </si>
  <si>
    <t>Use</t>
  </si>
  <si>
    <r>
      <t>Greenhouse gas emissions from consumption, kiloton carbon dioxide equivalents (kton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-equ.)</t>
    </r>
  </si>
  <si>
    <t>Inhemsk produktion och direkta utsläpp</t>
  </si>
  <si>
    <t>Domestic production and direct emissions</t>
  </si>
  <si>
    <t>GDP</t>
  </si>
  <si>
    <r>
      <t>Domestic production</t>
    </r>
    <r>
      <rPr>
        <vertAlign val="superscript"/>
        <sz val="10"/>
        <color theme="1"/>
        <rFont val="Calibri"/>
        <family val="2"/>
        <scheme val="minor"/>
      </rPr>
      <t>(a)</t>
    </r>
  </si>
  <si>
    <r>
      <t>Inhemsk produktion</t>
    </r>
    <r>
      <rPr>
        <vertAlign val="superscript"/>
        <sz val="10"/>
        <color theme="1"/>
        <rFont val="Calibri"/>
        <family val="2"/>
        <scheme val="minor"/>
      </rPr>
      <t>(a)</t>
    </r>
  </si>
  <si>
    <t>Kalkylblad</t>
  </si>
  <si>
    <t>Work sheet</t>
  </si>
  <si>
    <t>Växthusgasutsläpp från konsumtion, kiloton koldioxid ekvivalenter (kton CO2-ekv.)</t>
  </si>
  <si>
    <t>Greenhouse gas emissions from consumption, kiloton carbon dioxide equivalents (kton CO2-equ.)</t>
  </si>
  <si>
    <r>
      <t>Greenhouse gas emission intensity from consumption. Kg carbon dioxide equivalent (kg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-equ.) per SEK. </t>
    </r>
  </si>
  <si>
    <r>
      <t>Index: Greenhouse gas emission intensity from consumption. Kg carbon dioxide equivalent (kg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-equ.) per SEK. </t>
    </r>
  </si>
  <si>
    <r>
      <t>Index: Greenhouse gas emissions from consumption, kiloton carbon dioxide equivalents (kton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-equ.)</t>
    </r>
  </si>
  <si>
    <r>
      <t>Index: Växthusgasutsläpp från konsumtion, kiloton koldioxid ekvivalenter (kton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-ekv.)</t>
    </r>
  </si>
  <si>
    <t>Index: BNP, växthusgasutsläpp från konsumtion, växthusgas utsläppsintensitet från konsumtion</t>
  </si>
  <si>
    <t>Index: GDP, greenhouse gas emissions from consumption, greenhouse gas emissions intensity from consumption</t>
  </si>
  <si>
    <t xml:space="preserve">Greenhouse gas emission intensity from consumption. Kg carbon dioxide equivalent (kg CO2-equ.) per SEK. </t>
  </si>
  <si>
    <t>(a) Dessa värden kommer från statistik om växthusgasutsläpp med produktionsperspektiv för Sverige</t>
  </si>
  <si>
    <t>** NPISH - Non-profit institutions serving households</t>
  </si>
  <si>
    <t>*** inklusive lagerinvesteringar och investeringar i värdeföremål</t>
  </si>
  <si>
    <t>*HIO - hushållens icke-vinstdrivande organisationer</t>
  </si>
  <si>
    <t>Gross fixed capital formation****</t>
  </si>
  <si>
    <t>**** including inventory changes and net acquisitions of valuables</t>
  </si>
  <si>
    <t>Domestic production (a)</t>
  </si>
  <si>
    <t>Inhemsk produktion (a)</t>
  </si>
  <si>
    <t>(a) Dessa värden använder statistik om växthusgasutsläpp med produktionsperspektiv för Sverige</t>
  </si>
  <si>
    <t>(a) These values use statistics on greenhouse gas emissions from a production perspektive</t>
  </si>
  <si>
    <t>(a) These values are taken from statistics on greenhouse gas emissions from a production perspektive</t>
  </si>
  <si>
    <t>Senaste uppdatering:</t>
  </si>
  <si>
    <t>Källa:</t>
  </si>
  <si>
    <t>Nationalräkenskaper, Statistiska centralbyrån (SCB)</t>
  </si>
  <si>
    <t>Kontaktperson:</t>
  </si>
  <si>
    <t>NR Info, Statistiska centralbyrån (SCB)</t>
  </si>
  <si>
    <t xml:space="preserve"> Telefon: +46 010-479 50 00</t>
  </si>
  <si>
    <t xml:space="preserve">Fax: +46 </t>
  </si>
  <si>
    <t>e-post: nrinfo@scb.se</t>
  </si>
  <si>
    <t>(SCB) Statistikservice, Statistiska centralbyrån (SCB)</t>
  </si>
  <si>
    <t>e-post: information@scb.se</t>
  </si>
  <si>
    <t>Latest update:</t>
  </si>
  <si>
    <t>Source:</t>
  </si>
  <si>
    <t>National Accounts, Statistics Sweden</t>
  </si>
  <si>
    <t>Contact:</t>
  </si>
  <si>
    <t xml:space="preserve"> Phone: +46 010-479 50 00</t>
  </si>
  <si>
    <t>e-mail: nrinfo@scb.se</t>
  </si>
  <si>
    <t>e-mail: information@scb.se</t>
  </si>
  <si>
    <t>Miljöräkenskaperna, Statistiska centralbyrån (SCB)</t>
  </si>
  <si>
    <t>Nils Brown, Statistiska centralbyrån (SCB)</t>
  </si>
  <si>
    <t>e-post: nils.brown@scb.se</t>
  </si>
  <si>
    <t>Environmental Accounts, Statistics Sweden</t>
  </si>
  <si>
    <t>Nils Brown, Statistics Sweden</t>
  </si>
  <si>
    <t>e-mail: nils.brown@scb.se</t>
  </si>
  <si>
    <t>e-post: miljorakenskaper@scb.se</t>
  </si>
  <si>
    <t>e-mail: miljorakenskaper@scb.se</t>
  </si>
  <si>
    <t>Fasta brutto-investeringar***</t>
  </si>
  <si>
    <t>Växthusgasutsläpp från konsumtion per capita, ton koldioxid ekvivalenter (ton CO2-ekv.)</t>
  </si>
  <si>
    <t>Greenhouse gas emissions from consumption per capita, tonne carbon dioxide equivalents (ton CO2-equ.)</t>
  </si>
  <si>
    <t>Växthusgas utsläppsintensitet från konsumtion. kg koldioxid ekvivalenter (kg CO2-ekv.) per SEK</t>
  </si>
  <si>
    <t xml:space="preserve">Balansen mellan tillförsel och användning stämmer inte exakt endast då detta är en tidsserie i fasta priser. </t>
  </si>
  <si>
    <t xml:space="preserve">Supply and use do not balance exactly due to the fact that these are time series in constant prices. </t>
  </si>
  <si>
    <t>Växthusgasutsläpp från konsumtion och intensiteter 2008 - 2022</t>
  </si>
  <si>
    <t>Greenhouse gas emissions from consumption and intensities, 2008 - 2022</t>
  </si>
  <si>
    <t>BNP från användningssidan, försörjningsbalans, aggregerad, fasta priser, referensår 2020. Million SEK.</t>
  </si>
  <si>
    <t>GDP: expenditure approach, aggregated, constant prices, reference year 2020. SEK million.</t>
  </si>
  <si>
    <r>
      <t>Växthusgasutsläpp från konsumtion, kiloton koldioxidekvivalenter (kton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-ekv.)</t>
    </r>
  </si>
  <si>
    <r>
      <t>Greenhouse gas emissions from consumption per capita, tonne carbon dioxide equivalents (ton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-equ.)</t>
    </r>
  </si>
  <si>
    <r>
      <t>Växthusgasutsläpp från konsumtion per capita, ton koldioxidekvivalenter (ton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-ekv.)</t>
    </r>
  </si>
  <si>
    <t>Johanna Takman, Statistiska centralbyrån (SCB)</t>
  </si>
  <si>
    <t>e-post: johanna.takman@scb.se</t>
  </si>
  <si>
    <t>Telefon: 010 479 41 14</t>
  </si>
  <si>
    <t>Telefon: +46 10 479 41 14</t>
  </si>
  <si>
    <t>Telefon: 010 479 40 26</t>
  </si>
  <si>
    <t>Phone: +46 10 479 40 26</t>
  </si>
  <si>
    <r>
      <t>Växthusgas utsläppsintensitet från konsumtion. Kg koldioxid ekvivalenter (kg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-ekv.) per SEK</t>
    </r>
  </si>
  <si>
    <t>Index: BNP från användningssidan, försörjningsbalans, aggregerad, fasta priser, referensår 2020. Index, 2008=100</t>
  </si>
  <si>
    <t>Index: GDP: expenditure approach, aggregated, constant prices, reference year 2020. Index, 2008=100</t>
  </si>
  <si>
    <r>
      <t>Index: Växthusgas utsläppsintensitet från konsumtion. Kg koldioxid ekvivalenter (kg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-ekv.) per SEK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</si>
</sst>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#,##0.000"/>
    <numFmt numFmtId="167" formatCode="0.0%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u/>
      <sz val="10"/>
      <color theme="10"/>
      <name val="MS Sans Serif"/>
      <family val="2"/>
    </font>
    <font>
      <b/>
      <u/>
      <sz val="12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color indexed="12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1" applyFill="1" applyBorder="1"/>
    <xf numFmtId="0" fontId="1" fillId="0" borderId="0" xfId="1" applyBorder="1"/>
    <xf numFmtId="0" fontId="1" fillId="0" borderId="0" xfId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164" fontId="1" fillId="0" borderId="0" xfId="1" applyNumberFormat="1" applyBorder="1" applyAlignment="1">
      <alignment horizontal="center"/>
    </xf>
    <xf numFmtId="3" fontId="1" fillId="0" borderId="0" xfId="1" applyNumberFormat="1" applyBorder="1" applyAlignment="1">
      <alignment horizontal="center"/>
    </xf>
    <xf numFmtId="0" fontId="1" fillId="0" borderId="0" xfId="1" applyBorder="1" applyAlignment="1">
      <alignment wrapText="1"/>
    </xf>
    <xf numFmtId="0" fontId="3" fillId="0" borderId="0" xfId="1" applyFont="1" applyBorder="1"/>
    <xf numFmtId="0" fontId="1" fillId="0" borderId="1" xfId="1" applyBorder="1" applyAlignment="1">
      <alignment wrapText="1"/>
    </xf>
    <xf numFmtId="0" fontId="1" fillId="0" borderId="3" xfId="1" applyBorder="1" applyAlignment="1">
      <alignment wrapText="1"/>
    </xf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1" fontId="1" fillId="0" borderId="3" xfId="1" applyNumberFormat="1" applyBorder="1" applyAlignment="1">
      <alignment horizontal="center"/>
    </xf>
    <xf numFmtId="1" fontId="1" fillId="0" borderId="7" xfId="1" applyNumberFormat="1" applyBorder="1" applyAlignment="1">
      <alignment horizontal="center"/>
    </xf>
    <xf numFmtId="1" fontId="1" fillId="0" borderId="4" xfId="1" applyNumberFormat="1" applyBorder="1" applyAlignment="1">
      <alignment horizontal="center"/>
    </xf>
    <xf numFmtId="1" fontId="1" fillId="0" borderId="8" xfId="1" applyNumberFormat="1" applyBorder="1" applyAlignment="1">
      <alignment horizontal="center"/>
    </xf>
    <xf numFmtId="0" fontId="1" fillId="0" borderId="2" xfId="1" applyBorder="1"/>
    <xf numFmtId="0" fontId="1" fillId="0" borderId="5" xfId="1" applyBorder="1"/>
    <xf numFmtId="0" fontId="0" fillId="0" borderId="6" xfId="0" applyBorder="1"/>
    <xf numFmtId="0" fontId="1" fillId="0" borderId="1" xfId="1" applyBorder="1"/>
    <xf numFmtId="0" fontId="0" fillId="0" borderId="3" xfId="0" applyBorder="1"/>
    <xf numFmtId="0" fontId="0" fillId="0" borderId="0" xfId="0" applyBorder="1"/>
    <xf numFmtId="0" fontId="1" fillId="0" borderId="3" xfId="1" applyBorder="1"/>
    <xf numFmtId="0" fontId="1" fillId="0" borderId="7" xfId="1" applyBorder="1"/>
    <xf numFmtId="0" fontId="0" fillId="0" borderId="4" xfId="0" applyBorder="1"/>
    <xf numFmtId="0" fontId="0" fillId="0" borderId="2" xfId="0" applyBorder="1"/>
    <xf numFmtId="0" fontId="1" fillId="0" borderId="6" xfId="1" applyBorder="1"/>
    <xf numFmtId="0" fontId="0" fillId="0" borderId="1" xfId="0" applyBorder="1"/>
    <xf numFmtId="0" fontId="8" fillId="0" borderId="0" xfId="2" applyFont="1"/>
    <xf numFmtId="0" fontId="6" fillId="0" borderId="0" xfId="2"/>
    <xf numFmtId="0" fontId="9" fillId="0" borderId="0" xfId="2" applyFont="1"/>
    <xf numFmtId="0" fontId="10" fillId="2" borderId="2" xfId="2" applyFont="1" applyFill="1" applyBorder="1" applyAlignment="1">
      <alignment horizontal="center"/>
    </xf>
    <xf numFmtId="0" fontId="10" fillId="2" borderId="9" xfId="2" applyFont="1" applyFill="1" applyBorder="1"/>
    <xf numFmtId="0" fontId="11" fillId="2" borderId="7" xfId="2" applyFont="1" applyFill="1" applyBorder="1" applyAlignment="1">
      <alignment horizontal="center"/>
    </xf>
    <xf numFmtId="0" fontId="11" fillId="2" borderId="10" xfId="2" applyFont="1" applyFill="1" applyBorder="1"/>
    <xf numFmtId="0" fontId="6" fillId="3" borderId="1" xfId="2" applyFill="1" applyBorder="1" applyAlignment="1">
      <alignment horizontal="center"/>
    </xf>
    <xf numFmtId="0" fontId="13" fillId="3" borderId="1" xfId="3" applyFont="1" applyFill="1" applyBorder="1" applyAlignment="1" applyProtection="1">
      <alignment horizontal="center"/>
    </xf>
    <xf numFmtId="0" fontId="15" fillId="3" borderId="11" xfId="4" applyFont="1" applyFill="1" applyBorder="1" applyAlignment="1" applyProtection="1"/>
    <xf numFmtId="0" fontId="6" fillId="0" borderId="0" xfId="2" applyFont="1"/>
    <xf numFmtId="0" fontId="16" fillId="3" borderId="1" xfId="3" applyFont="1" applyFill="1" applyBorder="1" applyAlignment="1" applyProtection="1">
      <alignment horizontal="center"/>
    </xf>
    <xf numFmtId="0" fontId="7" fillId="3" borderId="1" xfId="2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18" fillId="3" borderId="1" xfId="3" quotePrefix="1" applyFont="1" applyFill="1" applyBorder="1" applyAlignment="1" applyProtection="1">
      <alignment horizontal="center"/>
    </xf>
    <xf numFmtId="0" fontId="19" fillId="3" borderId="1" xfId="3" applyFont="1" applyFill="1" applyBorder="1" applyAlignment="1" applyProtection="1">
      <alignment horizontal="center"/>
    </xf>
    <xf numFmtId="0" fontId="12" fillId="0" borderId="0" xfId="3" applyAlignment="1" applyProtection="1">
      <alignment horizontal="center"/>
    </xf>
    <xf numFmtId="0" fontId="21" fillId="0" borderId="0" xfId="2" applyFont="1"/>
    <xf numFmtId="0" fontId="22" fillId="0" borderId="0" xfId="2" applyFont="1"/>
    <xf numFmtId="0" fontId="23" fillId="0" borderId="0" xfId="3" applyFont="1" applyAlignment="1" applyProtection="1"/>
    <xf numFmtId="0" fontId="20" fillId="0" borderId="0" xfId="3" applyFont="1" applyAlignment="1" applyProtection="1"/>
    <xf numFmtId="0" fontId="18" fillId="0" borderId="0" xfId="3" applyFont="1" applyAlignment="1" applyProtection="1"/>
    <xf numFmtId="49" fontId="17" fillId="0" borderId="0" xfId="2" applyNumberFormat="1" applyFont="1" applyAlignment="1">
      <alignment horizontal="left"/>
    </xf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9" fillId="0" borderId="0" xfId="3" applyFont="1" applyAlignment="1" applyProtection="1">
      <alignment horizontal="center"/>
    </xf>
    <xf numFmtId="0" fontId="18" fillId="0" borderId="0" xfId="3" quotePrefix="1" applyFont="1" applyAlignment="1" applyProtection="1">
      <alignment horizontal="center"/>
    </xf>
    <xf numFmtId="0" fontId="10" fillId="0" borderId="0" xfId="3" applyFont="1" applyAlignment="1" applyProtection="1">
      <alignment horizontal="right"/>
    </xf>
    <xf numFmtId="0" fontId="6" fillId="0" borderId="5" xfId="2" applyBorder="1"/>
    <xf numFmtId="0" fontId="6" fillId="3" borderId="9" xfId="2" applyFill="1" applyBorder="1"/>
    <xf numFmtId="0" fontId="20" fillId="3" borderId="10" xfId="3" applyFont="1" applyFill="1" applyBorder="1" applyAlignment="1" applyProtection="1"/>
    <xf numFmtId="0" fontId="15" fillId="0" borderId="11" xfId="4" applyFont="1" applyBorder="1"/>
    <xf numFmtId="0" fontId="26" fillId="0" borderId="11" xfId="4" applyFont="1" applyBorder="1"/>
    <xf numFmtId="49" fontId="27" fillId="3" borderId="11" xfId="2" applyNumberFormat="1" applyFont="1" applyFill="1" applyBorder="1" applyAlignment="1">
      <alignment horizontal="left"/>
    </xf>
    <xf numFmtId="0" fontId="24" fillId="3" borderId="11" xfId="2" applyFont="1" applyFill="1" applyBorder="1"/>
    <xf numFmtId="0" fontId="27" fillId="3" borderId="11" xfId="3" applyFont="1" applyFill="1" applyBorder="1" applyAlignment="1" applyProtection="1"/>
    <xf numFmtId="0" fontId="26" fillId="3" borderId="11" xfId="4" applyFont="1" applyFill="1" applyBorder="1" applyAlignment="1" applyProtection="1"/>
    <xf numFmtId="164" fontId="1" fillId="0" borderId="3" xfId="1" applyNumberFormat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8" xfId="1" applyNumberFormat="1" applyBorder="1" applyAlignment="1">
      <alignment horizontal="center"/>
    </xf>
    <xf numFmtId="0" fontId="28" fillId="0" borderId="0" xfId="0" applyFont="1" applyFill="1" applyBorder="1"/>
    <xf numFmtId="0" fontId="28" fillId="0" borderId="0" xfId="0" applyFont="1" applyFill="1"/>
    <xf numFmtId="4" fontId="29" fillId="0" borderId="0" xfId="0" applyNumberFormat="1" applyFont="1" applyAlignment="1">
      <alignment horizontal="left"/>
    </xf>
    <xf numFmtId="14" fontId="28" fillId="0" borderId="0" xfId="0" applyNumberFormat="1" applyFont="1" applyFill="1" applyAlignment="1">
      <alignment horizontal="left"/>
    </xf>
    <xf numFmtId="4" fontId="25" fillId="0" borderId="0" xfId="0" applyNumberFormat="1" applyFont="1" applyAlignment="1">
      <alignment horizontal="left"/>
    </xf>
    <xf numFmtId="0" fontId="0" fillId="0" borderId="0" xfId="0" applyFill="1" applyProtection="1"/>
    <xf numFmtId="0" fontId="28" fillId="0" borderId="0" xfId="0" applyFont="1"/>
    <xf numFmtId="0" fontId="25" fillId="0" borderId="0" xfId="0" applyFont="1"/>
    <xf numFmtId="0" fontId="0" fillId="0" borderId="0" xfId="0" applyFont="1" applyFill="1"/>
    <xf numFmtId="4" fontId="30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left"/>
    </xf>
    <xf numFmtId="0" fontId="31" fillId="0" borderId="0" xfId="1" applyFont="1" applyFill="1" applyProtection="1"/>
    <xf numFmtId="0" fontId="32" fillId="0" borderId="0" xfId="0" applyFont="1" applyFill="1"/>
    <xf numFmtId="4" fontId="33" fillId="0" borderId="0" xfId="0" applyNumberFormat="1" applyFont="1" applyAlignment="1">
      <alignment horizontal="left"/>
    </xf>
    <xf numFmtId="1" fontId="1" fillId="0" borderId="1" xfId="1" applyNumberFormat="1" applyBorder="1" applyAlignment="1">
      <alignment horizontal="right"/>
    </xf>
    <xf numFmtId="1" fontId="1" fillId="0" borderId="7" xfId="1" applyNumberFormat="1" applyBorder="1" applyAlignment="1">
      <alignment horizontal="right"/>
    </xf>
    <xf numFmtId="0" fontId="1" fillId="0" borderId="1" xfId="0" applyFont="1" applyBorder="1"/>
    <xf numFmtId="3" fontId="1" fillId="0" borderId="0" xfId="1" applyNumberFormat="1" applyFill="1" applyBorder="1" applyAlignment="1">
      <alignment horizontal="center"/>
    </xf>
    <xf numFmtId="3" fontId="1" fillId="0" borderId="4" xfId="1" applyNumberFormat="1" applyFill="1" applyBorder="1" applyAlignment="1">
      <alignment horizontal="center"/>
    </xf>
    <xf numFmtId="0" fontId="29" fillId="0" borderId="0" xfId="1" applyFont="1" applyBorder="1"/>
    <xf numFmtId="0" fontId="25" fillId="0" borderId="0" xfId="1" applyFont="1" applyBorder="1"/>
    <xf numFmtId="0" fontId="28" fillId="0" borderId="0" xfId="0" applyFont="1" applyAlignment="1">
      <alignment vertical="center"/>
    </xf>
    <xf numFmtId="3" fontId="35" fillId="0" borderId="0" xfId="0" applyNumberFormat="1" applyFont="1" applyFill="1"/>
    <xf numFmtId="3" fontId="34" fillId="0" borderId="0" xfId="0" applyNumberFormat="1" applyFont="1" applyFill="1"/>
    <xf numFmtId="3" fontId="0" fillId="0" borderId="0" xfId="0" applyNumberFormat="1"/>
    <xf numFmtId="0" fontId="1" fillId="0" borderId="0" xfId="0" applyFont="1" applyBorder="1" applyAlignment="1">
      <alignment horizontal="right"/>
    </xf>
    <xf numFmtId="9" fontId="0" fillId="0" borderId="0" xfId="5" applyFont="1"/>
    <xf numFmtId="0" fontId="1" fillId="0" borderId="7" xfId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165" fontId="1" fillId="0" borderId="4" xfId="1" applyNumberFormat="1" applyBorder="1" applyAlignment="1">
      <alignment horizontal="center"/>
    </xf>
    <xf numFmtId="165" fontId="1" fillId="0" borderId="8" xfId="1" applyNumberFormat="1" applyBorder="1" applyAlignment="1">
      <alignment horizontal="center"/>
    </xf>
    <xf numFmtId="166" fontId="0" fillId="0" borderId="0" xfId="0" applyNumberFormat="1"/>
    <xf numFmtId="3" fontId="1" fillId="0" borderId="0" xfId="0" applyNumberFormat="1" applyFont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4" xfId="1" applyNumberFormat="1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25" fillId="0" borderId="3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67" fontId="0" fillId="0" borderId="0" xfId="5" applyNumberFormat="1" applyFont="1"/>
    <xf numFmtId="3" fontId="1" fillId="0" borderId="0" xfId="1" applyNumberFormat="1" applyFont="1" applyBorder="1" applyAlignment="1">
      <alignment horizontal="center"/>
    </xf>
    <xf numFmtId="3" fontId="1" fillId="0" borderId="3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164" fontId="0" fillId="0" borderId="0" xfId="0" applyNumberFormat="1"/>
    <xf numFmtId="16" fontId="0" fillId="0" borderId="0" xfId="0" applyNumberFormat="1"/>
    <xf numFmtId="0" fontId="0" fillId="0" borderId="5" xfId="0" applyBorder="1" applyAlignment="1"/>
    <xf numFmtId="0" fontId="0" fillId="0" borderId="0" xfId="0" applyBorder="1" applyAlignment="1"/>
    <xf numFmtId="166" fontId="1" fillId="0" borderId="0" xfId="1" applyNumberFormat="1" applyBorder="1"/>
    <xf numFmtId="3" fontId="1" fillId="0" borderId="0" xfId="1" applyNumberFormat="1" applyBorder="1"/>
    <xf numFmtId="1" fontId="1" fillId="0" borderId="0" xfId="1" applyNumberFormat="1" applyBorder="1" applyAlignment="1">
      <alignment horizontal="right"/>
    </xf>
    <xf numFmtId="1" fontId="1" fillId="0" borderId="0" xfId="1" applyNumberFormat="1" applyBorder="1"/>
    <xf numFmtId="0" fontId="1" fillId="0" borderId="5" xfId="1" applyBorder="1" applyAlignment="1"/>
    <xf numFmtId="0" fontId="0" fillId="0" borderId="5" xfId="0" applyBorder="1" applyAlignment="1"/>
    <xf numFmtId="0" fontId="1" fillId="0" borderId="0" xfId="1" applyBorder="1" applyAlignment="1"/>
    <xf numFmtId="0" fontId="0" fillId="0" borderId="0" xfId="0" applyBorder="1" applyAlignment="1"/>
    <xf numFmtId="0" fontId="1" fillId="0" borderId="2" xfId="1" applyBorder="1" applyAlignment="1"/>
    <xf numFmtId="0" fontId="1" fillId="0" borderId="1" xfId="1" applyBorder="1" applyAlignment="1"/>
  </cellXfs>
  <cellStyles count="6">
    <cellStyle name="Hyperlänk" xfId="4" builtinId="8"/>
    <cellStyle name="Hyperlänk 2" xfId="3" xr:uid="{00000000-0005-0000-0000-000001000000}"/>
    <cellStyle name="Normal" xfId="0" builtinId="0"/>
    <cellStyle name="Normal 2" xfId="1" xr:uid="{00000000-0005-0000-0000-000003000000}"/>
    <cellStyle name="Normal 6" xfId="2" xr:uid="{00000000-0005-0000-0000-000004000000}"/>
    <cellStyle name="Pro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 sz="1400"/>
              <a:t>Total slutlig efterfrågan i Sveriges</a:t>
            </a:r>
            <a:r>
              <a:rPr lang="sv-SE" sz="1400" baseline="0"/>
              <a:t> ekonomi</a:t>
            </a:r>
            <a:endParaRPr lang="sv-SE" sz="1400"/>
          </a:p>
        </c:rich>
      </c:tx>
      <c:layout>
        <c:manualLayout>
          <c:xMode val="edge"/>
          <c:yMode val="edge"/>
          <c:x val="0.31302997769191704"/>
          <c:y val="3.6060658977106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85721602349161"/>
          <c:y val="0.15969720404147097"/>
          <c:w val="0.8092392567156147"/>
          <c:h val="0.6737812440359463"/>
        </c:manualLayout>
      </c:layout>
      <c:areaChart>
        <c:grouping val="stacked"/>
        <c:varyColors val="0"/>
        <c:ser>
          <c:idx val="9"/>
          <c:order val="0"/>
          <c:tx>
            <c:strRef>
              <c:f>'1'!$F$7</c:f>
              <c:strCache>
                <c:ptCount val="1"/>
                <c:pt idx="0">
                  <c:v>Hushållens konsumtion inkl. HIO*</c:v>
                </c:pt>
              </c:strCache>
            </c:strRef>
          </c:tx>
          <c:spPr>
            <a:solidFill>
              <a:srgbClr val="1E00BE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'1'!$F$9:$F$23</c:f>
              <c:numCache>
                <c:formatCode>#,##0</c:formatCode>
                <c:ptCount val="15"/>
                <c:pt idx="0">
                  <c:v>1825355</c:v>
                </c:pt>
                <c:pt idx="1">
                  <c:v>1844739</c:v>
                </c:pt>
                <c:pt idx="2">
                  <c:v>1918065</c:v>
                </c:pt>
                <c:pt idx="3">
                  <c:v>1953607</c:v>
                </c:pt>
                <c:pt idx="4">
                  <c:v>1975680</c:v>
                </c:pt>
                <c:pt idx="5">
                  <c:v>2011798</c:v>
                </c:pt>
                <c:pt idx="6">
                  <c:v>2070012</c:v>
                </c:pt>
                <c:pt idx="7">
                  <c:v>2156795</c:v>
                </c:pt>
                <c:pt idx="8">
                  <c:v>2205659</c:v>
                </c:pt>
                <c:pt idx="9">
                  <c:v>2260192</c:v>
                </c:pt>
                <c:pt idx="10">
                  <c:v>2304261</c:v>
                </c:pt>
                <c:pt idx="11">
                  <c:v>2321742</c:v>
                </c:pt>
                <c:pt idx="12">
                  <c:v>2251380</c:v>
                </c:pt>
                <c:pt idx="13">
                  <c:v>2385375</c:v>
                </c:pt>
                <c:pt idx="14">
                  <c:v>2453325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C-421C-A286-C56E2AD13584}"/>
            </c:ext>
          </c:extLst>
        </c:ser>
        <c:ser>
          <c:idx val="10"/>
          <c:order val="1"/>
          <c:tx>
            <c:strRef>
              <c:f>'1'!$G$7</c:f>
              <c:strCache>
                <c:ptCount val="1"/>
                <c:pt idx="0">
                  <c:v>Offentlig konsumtion</c:v>
                </c:pt>
              </c:strCache>
            </c:strRef>
          </c:tx>
          <c:spPr>
            <a:solidFill>
              <a:srgbClr val="D2CCF2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'1'!$G$9:$G$23</c:f>
              <c:numCache>
                <c:formatCode>#,##0</c:formatCode>
                <c:ptCount val="15"/>
                <c:pt idx="0">
                  <c:v>1163232</c:v>
                </c:pt>
                <c:pt idx="1">
                  <c:v>1191415</c:v>
                </c:pt>
                <c:pt idx="2">
                  <c:v>1207969</c:v>
                </c:pt>
                <c:pt idx="3">
                  <c:v>1217250</c:v>
                </c:pt>
                <c:pt idx="4">
                  <c:v>1229557</c:v>
                </c:pt>
                <c:pt idx="5">
                  <c:v>1251977</c:v>
                </c:pt>
                <c:pt idx="6">
                  <c:v>1266141</c:v>
                </c:pt>
                <c:pt idx="7">
                  <c:v>1294029</c:v>
                </c:pt>
                <c:pt idx="8">
                  <c:v>1342042</c:v>
                </c:pt>
                <c:pt idx="9">
                  <c:v>1344875</c:v>
                </c:pt>
                <c:pt idx="10">
                  <c:v>1354715</c:v>
                </c:pt>
                <c:pt idx="11">
                  <c:v>1354772</c:v>
                </c:pt>
                <c:pt idx="12">
                  <c:v>1333634</c:v>
                </c:pt>
                <c:pt idx="13">
                  <c:v>1379470</c:v>
                </c:pt>
                <c:pt idx="14">
                  <c:v>1388846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C-421C-A286-C56E2AD13584}"/>
            </c:ext>
          </c:extLst>
        </c:ser>
        <c:ser>
          <c:idx val="11"/>
          <c:order val="2"/>
          <c:tx>
            <c:strRef>
              <c:f>'1'!$H$7</c:f>
              <c:strCache>
                <c:ptCount val="1"/>
                <c:pt idx="0">
                  <c:v>Fasta brutto-investeringar***</c:v>
                </c:pt>
              </c:strCache>
            </c:strRef>
          </c:tx>
          <c:spPr>
            <a:solidFill>
              <a:srgbClr val="EDEDFF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'1'!$H$9:$H$23</c:f>
              <c:numCache>
                <c:formatCode>#,##0</c:formatCode>
                <c:ptCount val="15"/>
                <c:pt idx="0">
                  <c:v>995157</c:v>
                </c:pt>
                <c:pt idx="1">
                  <c:v>872419</c:v>
                </c:pt>
                <c:pt idx="2">
                  <c:v>924853</c:v>
                </c:pt>
                <c:pt idx="3">
                  <c:v>977151</c:v>
                </c:pt>
                <c:pt idx="4">
                  <c:v>967639</c:v>
                </c:pt>
                <c:pt idx="5">
                  <c:v>967311</c:v>
                </c:pt>
                <c:pt idx="6">
                  <c:v>1021282</c:v>
                </c:pt>
                <c:pt idx="7">
                  <c:v>1092065</c:v>
                </c:pt>
                <c:pt idx="8">
                  <c:v>1147502</c:v>
                </c:pt>
                <c:pt idx="9">
                  <c:v>1194191</c:v>
                </c:pt>
                <c:pt idx="10">
                  <c:v>1210561</c:v>
                </c:pt>
                <c:pt idx="11">
                  <c:v>1211313</c:v>
                </c:pt>
                <c:pt idx="12">
                  <c:v>1231237</c:v>
                </c:pt>
                <c:pt idx="13">
                  <c:v>1321115</c:v>
                </c:pt>
                <c:pt idx="14">
                  <c:v>1324539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C-421C-A286-C56E2AD13584}"/>
            </c:ext>
          </c:extLst>
        </c:ser>
        <c:ser>
          <c:idx val="12"/>
          <c:order val="3"/>
          <c:tx>
            <c:strRef>
              <c:f>'1'!$I$7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329B46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'1'!$I$9:$I$23</c:f>
              <c:numCache>
                <c:formatCode>#,##0</c:formatCode>
                <c:ptCount val="15"/>
                <c:pt idx="0">
                  <c:v>1769324</c:v>
                </c:pt>
                <c:pt idx="1">
                  <c:v>1516610</c:v>
                </c:pt>
                <c:pt idx="2">
                  <c:v>1684204</c:v>
                </c:pt>
                <c:pt idx="3">
                  <c:v>1798330</c:v>
                </c:pt>
                <c:pt idx="4">
                  <c:v>1811063</c:v>
                </c:pt>
                <c:pt idx="5">
                  <c:v>1808765</c:v>
                </c:pt>
                <c:pt idx="6">
                  <c:v>1879645</c:v>
                </c:pt>
                <c:pt idx="7">
                  <c:v>1975629</c:v>
                </c:pt>
                <c:pt idx="8">
                  <c:v>2039189</c:v>
                </c:pt>
                <c:pt idx="9">
                  <c:v>2105456</c:v>
                </c:pt>
                <c:pt idx="10">
                  <c:v>2199037</c:v>
                </c:pt>
                <c:pt idx="11">
                  <c:v>2350853</c:v>
                </c:pt>
                <c:pt idx="12">
                  <c:v>2222282</c:v>
                </c:pt>
                <c:pt idx="13">
                  <c:v>2487462</c:v>
                </c:pt>
                <c:pt idx="14">
                  <c:v>2641352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C-421C-A286-C56E2AD1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Miljon</a:t>
                </a:r>
                <a:r>
                  <a:rPr lang="sv-SE" baseline="0"/>
                  <a:t> SEK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0304580182817909E-2"/>
              <c:y val="0.1498517111877890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ln>
          <a:solidFill>
            <a:srgbClr val="D3D3EF"/>
          </a:solidFill>
        </a:ln>
      </c:spPr>
    </c:plotArea>
    <c:legend>
      <c:legendPos val="b"/>
      <c:layout>
        <c:manualLayout>
          <c:xMode val="edge"/>
          <c:yMode val="edge"/>
          <c:x val="0.11104631246194355"/>
          <c:y val="0.91126644101374665"/>
          <c:w val="0.84400199722702596"/>
          <c:h val="4.23698545871166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Växthusgasutsläpp per capita med</a:t>
            </a:r>
            <a:r>
              <a:rPr lang="sv-SE" baseline="0"/>
              <a:t> tillförselperspektiv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9825666222069347E-2"/>
          <c:y val="0.16813047455759672"/>
          <c:w val="0.87154484345315841"/>
          <c:h val="0.68439018113647321"/>
        </c:manualLayout>
      </c:layout>
      <c:areaChart>
        <c:grouping val="stacked"/>
        <c:varyColors val="0"/>
        <c:ser>
          <c:idx val="0"/>
          <c:order val="0"/>
          <c:tx>
            <c:strRef>
              <c:f>'3'!$C$7</c:f>
              <c:strCache>
                <c:ptCount val="1"/>
                <c:pt idx="0">
                  <c:v>Inhemsk produktion (a)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'3'!$C$9:$C$23</c:f>
              <c:numCache>
                <c:formatCode>#\ ##0.0</c:formatCode>
                <c:ptCount val="15"/>
                <c:pt idx="0">
                  <c:v>7.344619739696312</c:v>
                </c:pt>
                <c:pt idx="1">
                  <c:v>6.6972188407355633</c:v>
                </c:pt>
                <c:pt idx="2">
                  <c:v>7.2936147366176156</c:v>
                </c:pt>
                <c:pt idx="3">
                  <c:v>6.6714273468091863</c:v>
                </c:pt>
                <c:pt idx="4">
                  <c:v>6.2490399201596807</c:v>
                </c:pt>
                <c:pt idx="5">
                  <c:v>6.0495947916666664</c:v>
                </c:pt>
                <c:pt idx="6">
                  <c:v>5.8337416460396039</c:v>
                </c:pt>
                <c:pt idx="7">
                  <c:v>5.8257697724257573</c:v>
                </c:pt>
                <c:pt idx="8">
                  <c:v>5.8475207094628638</c:v>
                </c:pt>
                <c:pt idx="9">
                  <c:v>5.6182159475044742</c:v>
                </c:pt>
                <c:pt idx="10">
                  <c:v>5.4678283046683047</c:v>
                </c:pt>
                <c:pt idx="11">
                  <c:v>5.2712897168985311</c:v>
                </c:pt>
                <c:pt idx="12">
                  <c:v>4.6955557809330628</c:v>
                </c:pt>
                <c:pt idx="13">
                  <c:v>4.8750326420890939</c:v>
                </c:pt>
                <c:pt idx="14">
                  <c:v>4.6810358539143699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5-49B5-B241-29C1165FB505}"/>
            </c:ext>
          </c:extLst>
        </c:ser>
        <c:ser>
          <c:idx val="1"/>
          <c:order val="1"/>
          <c:tx>
            <c:strRef>
              <c:f>'3'!$D$7</c:f>
              <c:strCache>
                <c:ptCount val="1"/>
                <c:pt idx="0">
                  <c:v>Import av varor och tjänster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'3'!$D$9:$D$23</c:f>
              <c:numCache>
                <c:formatCode>#\ ##0.0</c:formatCode>
                <c:ptCount val="15"/>
                <c:pt idx="0">
                  <c:v>16.553126789587854</c:v>
                </c:pt>
                <c:pt idx="1">
                  <c:v>12.07998967630928</c:v>
                </c:pt>
                <c:pt idx="2">
                  <c:v>14.616632117722329</c:v>
                </c:pt>
                <c:pt idx="3">
                  <c:v>16.583007514022647</c:v>
                </c:pt>
                <c:pt idx="4">
                  <c:v>15.568236789578737</c:v>
                </c:pt>
                <c:pt idx="5">
                  <c:v>14.254868958333333</c:v>
                </c:pt>
                <c:pt idx="6">
                  <c:v>13.720872731023102</c:v>
                </c:pt>
                <c:pt idx="7">
                  <c:v>12.542268394734156</c:v>
                </c:pt>
                <c:pt idx="8">
                  <c:v>11.861693641035977</c:v>
                </c:pt>
                <c:pt idx="9">
                  <c:v>12.027742692384171</c:v>
                </c:pt>
                <c:pt idx="10">
                  <c:v>12.995395085995085</c:v>
                </c:pt>
                <c:pt idx="11">
                  <c:v>11.341048545578364</c:v>
                </c:pt>
                <c:pt idx="12">
                  <c:v>9.2516753597990924</c:v>
                </c:pt>
                <c:pt idx="13">
                  <c:v>10.387140360983103</c:v>
                </c:pt>
                <c:pt idx="14">
                  <c:v>10.7928826165729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5-49B5-B241-29C1165FB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areaChart>
      <c:catAx>
        <c:axId val="61430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auto val="1"/>
        <c:lblAlgn val="ctr"/>
        <c:lblOffset val="100"/>
        <c:noMultiLvlLbl val="0"/>
      </c:cat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Ton koldioxid ekvivalenter</a:t>
                </a:r>
              </a:p>
            </c:rich>
          </c:tx>
          <c:layout>
            <c:manualLayout>
              <c:xMode val="edge"/>
              <c:yMode val="edge"/>
              <c:x val="2.5481452300691852E-2"/>
              <c:y val="0.176183110987053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Greenhouse gas emissions per capita with</a:t>
            </a:r>
            <a:r>
              <a:rPr lang="sv-SE" baseline="0"/>
              <a:t> consumption perspective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7156002572344245"/>
          <c:w val="0.84426546752514564"/>
          <c:h val="0.68096056904156088"/>
        </c:manualLayout>
      </c:layout>
      <c:areaChart>
        <c:grouping val="stacked"/>
        <c:varyColors val="0"/>
        <c:ser>
          <c:idx val="0"/>
          <c:order val="0"/>
          <c:tx>
            <c:strRef>
              <c:f>'3'!$F$8</c:f>
              <c:strCache>
                <c:ptCount val="1"/>
                <c:pt idx="0">
                  <c:v>Household consumption incl. NPISH**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'3'!$F$9:$F$23</c:f>
              <c:numCache>
                <c:formatCode>#\ ##0.0</c:formatCode>
                <c:ptCount val="15"/>
                <c:pt idx="0">
                  <c:v>7.372046529284165</c:v>
                </c:pt>
                <c:pt idx="1">
                  <c:v>6.8149416066243687</c:v>
                </c:pt>
                <c:pt idx="2">
                  <c:v>7.3787127319257841</c:v>
                </c:pt>
                <c:pt idx="3">
                  <c:v>7.3192425653508311</c:v>
                </c:pt>
                <c:pt idx="4">
                  <c:v>6.9152250236369364</c:v>
                </c:pt>
                <c:pt idx="5">
                  <c:v>6.7809481250000001</c:v>
                </c:pt>
                <c:pt idx="6">
                  <c:v>6.3206618193069311</c:v>
                </c:pt>
                <c:pt idx="7">
                  <c:v>5.980385549545872</c:v>
                </c:pt>
                <c:pt idx="8">
                  <c:v>5.8410416204776778</c:v>
                </c:pt>
                <c:pt idx="9">
                  <c:v>5.6599991051898986</c:v>
                </c:pt>
                <c:pt idx="10">
                  <c:v>5.6555835872235871</c:v>
                </c:pt>
                <c:pt idx="11">
                  <c:v>5.2166258390894056</c:v>
                </c:pt>
                <c:pt idx="12">
                  <c:v>4.6979277504105088</c:v>
                </c:pt>
                <c:pt idx="13">
                  <c:v>4.9923295890937016</c:v>
                </c:pt>
                <c:pt idx="14">
                  <c:v>4.9824061218651661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1-4B17-9426-E224870BE03A}"/>
            </c:ext>
          </c:extLst>
        </c:ser>
        <c:ser>
          <c:idx val="1"/>
          <c:order val="1"/>
          <c:tx>
            <c:strRef>
              <c:f>'3'!$G$8</c:f>
              <c:strCache>
                <c:ptCount val="1"/>
                <c:pt idx="0">
                  <c:v>General government consumption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'3'!$G$9:$G$23</c:f>
              <c:numCache>
                <c:formatCode>#\ ##0.0</c:formatCode>
                <c:ptCount val="15"/>
                <c:pt idx="0">
                  <c:v>1.2513293926247289</c:v>
                </c:pt>
                <c:pt idx="1">
                  <c:v>1.2061215184428433</c:v>
                </c:pt>
                <c:pt idx="2">
                  <c:v>1.2706530177010023</c:v>
                </c:pt>
                <c:pt idx="3">
                  <c:v>1.2681975870462483</c:v>
                </c:pt>
                <c:pt idx="4">
                  <c:v>1.2128550267885283</c:v>
                </c:pt>
                <c:pt idx="5">
                  <c:v>1.2083284375000001</c:v>
                </c:pt>
                <c:pt idx="6">
                  <c:v>1.0846501650165017</c:v>
                </c:pt>
                <c:pt idx="7">
                  <c:v>1.0812663537095621</c:v>
                </c:pt>
                <c:pt idx="8">
                  <c:v>1.0805977023077697</c:v>
                </c:pt>
                <c:pt idx="9">
                  <c:v>1.0056632531318352</c:v>
                </c:pt>
                <c:pt idx="10">
                  <c:v>1.0245885012285012</c:v>
                </c:pt>
                <c:pt idx="11">
                  <c:v>0.9281531277361611</c:v>
                </c:pt>
                <c:pt idx="12">
                  <c:v>0.88878914324350433</c:v>
                </c:pt>
                <c:pt idx="13">
                  <c:v>0.87148703917050696</c:v>
                </c:pt>
                <c:pt idx="14">
                  <c:v>0.85075140650328984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F1-4B17-9426-E224870BE03A}"/>
            </c:ext>
          </c:extLst>
        </c:ser>
        <c:ser>
          <c:idx val="2"/>
          <c:order val="2"/>
          <c:tx>
            <c:strRef>
              <c:f>'3'!$H$8</c:f>
              <c:strCache>
                <c:ptCount val="1"/>
                <c:pt idx="0">
                  <c:v>Gross fixed capital formation***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'3'!$H$9:$H$23</c:f>
              <c:numCache>
                <c:formatCode>#\ ##0.0</c:formatCode>
                <c:ptCount val="15"/>
                <c:pt idx="0">
                  <c:v>3.2807813449023859</c:v>
                </c:pt>
                <c:pt idx="1">
                  <c:v>1.9561698032046457</c:v>
                </c:pt>
                <c:pt idx="2">
                  <c:v>2.6259320750693114</c:v>
                </c:pt>
                <c:pt idx="3">
                  <c:v>3.1721758916287439</c:v>
                </c:pt>
                <c:pt idx="4">
                  <c:v>2.6546575270511608</c:v>
                </c:pt>
                <c:pt idx="5">
                  <c:v>2.7078799999999998</c:v>
                </c:pt>
                <c:pt idx="6">
                  <c:v>2.5476101485148517</c:v>
                </c:pt>
                <c:pt idx="7">
                  <c:v>2.6740805184202467</c:v>
                </c:pt>
                <c:pt idx="8">
                  <c:v>2.7717371762571803</c:v>
                </c:pt>
                <c:pt idx="9">
                  <c:v>2.6808619009743486</c:v>
                </c:pt>
                <c:pt idx="10">
                  <c:v>2.6953131203931204</c:v>
                </c:pt>
                <c:pt idx="11">
                  <c:v>2.573897849985407</c:v>
                </c:pt>
                <c:pt idx="12">
                  <c:v>2.1739842557712739</c:v>
                </c:pt>
                <c:pt idx="13">
                  <c:v>2.3548371735791092</c:v>
                </c:pt>
                <c:pt idx="14">
                  <c:v>2.5904609516544292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F1-4B17-9426-E224870BE03A}"/>
            </c:ext>
          </c:extLst>
        </c:ser>
        <c:ser>
          <c:idx val="3"/>
          <c:order val="3"/>
          <c:tx>
            <c:strRef>
              <c:f>'3'!$I$8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'3'!$I$9:$I$23</c:f>
              <c:numCache>
                <c:formatCode>#\ ##0.0</c:formatCode>
                <c:ptCount val="15"/>
                <c:pt idx="0">
                  <c:v>11.99358600867679</c:v>
                </c:pt>
                <c:pt idx="1">
                  <c:v>8.7999741907732005</c:v>
                </c:pt>
                <c:pt idx="2">
                  <c:v>10.634951268927276</c:v>
                </c:pt>
                <c:pt idx="3">
                  <c:v>11.494817229336437</c:v>
                </c:pt>
                <c:pt idx="4">
                  <c:v>11.034536085723291</c:v>
                </c:pt>
                <c:pt idx="5">
                  <c:v>9.6073067708333326</c:v>
                </c:pt>
                <c:pt idx="6">
                  <c:v>9.6016923473597355</c:v>
                </c:pt>
                <c:pt idx="7">
                  <c:v>8.6323029901010315</c:v>
                </c:pt>
                <c:pt idx="8">
                  <c:v>8.0158350297289118</c:v>
                </c:pt>
                <c:pt idx="9">
                  <c:v>8.2994307019288129</c:v>
                </c:pt>
                <c:pt idx="10">
                  <c:v>9.0877326781326779</c:v>
                </c:pt>
                <c:pt idx="11">
                  <c:v>7.893662223951746</c:v>
                </c:pt>
                <c:pt idx="12">
                  <c:v>6.18652728677678</c:v>
                </c:pt>
                <c:pt idx="13">
                  <c:v>7.0435205453148999</c:v>
                </c:pt>
                <c:pt idx="14">
                  <c:v>7.0502977972728136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F1-4B17-9426-E224870BE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areaChart>
      <c:catAx>
        <c:axId val="61430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auto val="1"/>
        <c:lblAlgn val="ctr"/>
        <c:lblOffset val="100"/>
        <c:noMultiLvlLbl val="0"/>
      </c:cat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Tonnes</a:t>
                </a:r>
                <a:r>
                  <a:rPr lang="sv-SE" baseline="0"/>
                  <a:t> carbon dioxide equivalents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5.412484761380755E-2"/>
              <c:y val="0.16474813148098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Greenhouse</a:t>
            </a:r>
            <a:r>
              <a:rPr lang="sv-SE" baseline="0"/>
              <a:t> gas emissions per capita with supply perspective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6813047455759672"/>
          <c:w val="0.84426546752514564"/>
          <c:h val="0.68439018113647321"/>
        </c:manualLayout>
      </c:layout>
      <c:areaChart>
        <c:grouping val="stacked"/>
        <c:varyColors val="0"/>
        <c:ser>
          <c:idx val="0"/>
          <c:order val="0"/>
          <c:tx>
            <c:strRef>
              <c:f>'3'!$C$8</c:f>
              <c:strCache>
                <c:ptCount val="1"/>
                <c:pt idx="0">
                  <c:v>Domestic production (a)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'3'!$C$9:$C$23</c:f>
              <c:numCache>
                <c:formatCode>#\ ##0.0</c:formatCode>
                <c:ptCount val="15"/>
                <c:pt idx="0">
                  <c:v>7.344619739696312</c:v>
                </c:pt>
                <c:pt idx="1">
                  <c:v>6.6972188407355633</c:v>
                </c:pt>
                <c:pt idx="2">
                  <c:v>7.2936147366176156</c:v>
                </c:pt>
                <c:pt idx="3">
                  <c:v>6.6714273468091863</c:v>
                </c:pt>
                <c:pt idx="4">
                  <c:v>6.2490399201596807</c:v>
                </c:pt>
                <c:pt idx="5">
                  <c:v>6.0495947916666664</c:v>
                </c:pt>
                <c:pt idx="6">
                  <c:v>5.8337416460396039</c:v>
                </c:pt>
                <c:pt idx="7">
                  <c:v>5.8257697724257573</c:v>
                </c:pt>
                <c:pt idx="8">
                  <c:v>5.8475207094628638</c:v>
                </c:pt>
                <c:pt idx="9">
                  <c:v>5.6182159475044742</c:v>
                </c:pt>
                <c:pt idx="10">
                  <c:v>5.4678283046683047</c:v>
                </c:pt>
                <c:pt idx="11">
                  <c:v>5.2712897168985311</c:v>
                </c:pt>
                <c:pt idx="12">
                  <c:v>4.6955557809330628</c:v>
                </c:pt>
                <c:pt idx="13">
                  <c:v>4.8750326420890939</c:v>
                </c:pt>
                <c:pt idx="14">
                  <c:v>4.6810358539143699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D-4FC5-B660-D439C523A66B}"/>
            </c:ext>
          </c:extLst>
        </c:ser>
        <c:ser>
          <c:idx val="1"/>
          <c:order val="1"/>
          <c:tx>
            <c:strRef>
              <c:f>'3'!$D$8</c:f>
              <c:strCache>
                <c:ptCount val="1"/>
                <c:pt idx="0">
                  <c:v>Imports of goods and services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'3'!$D$9:$D$23</c:f>
              <c:numCache>
                <c:formatCode>#\ ##0.0</c:formatCode>
                <c:ptCount val="15"/>
                <c:pt idx="0">
                  <c:v>16.553126789587854</c:v>
                </c:pt>
                <c:pt idx="1">
                  <c:v>12.07998967630928</c:v>
                </c:pt>
                <c:pt idx="2">
                  <c:v>14.616632117722329</c:v>
                </c:pt>
                <c:pt idx="3">
                  <c:v>16.583007514022647</c:v>
                </c:pt>
                <c:pt idx="4">
                  <c:v>15.568236789578737</c:v>
                </c:pt>
                <c:pt idx="5">
                  <c:v>14.254868958333333</c:v>
                </c:pt>
                <c:pt idx="6">
                  <c:v>13.720872731023102</c:v>
                </c:pt>
                <c:pt idx="7">
                  <c:v>12.542268394734156</c:v>
                </c:pt>
                <c:pt idx="8">
                  <c:v>11.861693641035977</c:v>
                </c:pt>
                <c:pt idx="9">
                  <c:v>12.027742692384171</c:v>
                </c:pt>
                <c:pt idx="10">
                  <c:v>12.995395085995085</c:v>
                </c:pt>
                <c:pt idx="11">
                  <c:v>11.341048545578364</c:v>
                </c:pt>
                <c:pt idx="12">
                  <c:v>9.2516753597990924</c:v>
                </c:pt>
                <c:pt idx="13">
                  <c:v>10.387140360983103</c:v>
                </c:pt>
                <c:pt idx="14">
                  <c:v>10.7928826165729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D-4FC5-B660-D439C523A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areaChart>
      <c:catAx>
        <c:axId val="61430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auto val="1"/>
        <c:lblAlgn val="ctr"/>
        <c:lblOffset val="100"/>
        <c:noMultiLvlLbl val="0"/>
      </c:cat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tonnes</a:t>
                </a:r>
                <a:r>
                  <a:rPr lang="sv-SE" baseline="0"/>
                  <a:t> carbon dioxide equivalents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4.1849106765329401E-2"/>
              <c:y val="0.14827815971538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Växthusgasutsläppsintensitet</a:t>
            </a:r>
            <a:r>
              <a:rPr lang="sv-SE" baseline="0"/>
              <a:t> från konsumtion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7549889019571011"/>
          <c:w val="0.84426546752514564"/>
          <c:h val="0.677021610252236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'4'!$F$7</c:f>
              <c:strCache>
                <c:ptCount val="1"/>
                <c:pt idx="0">
                  <c:v>Hushållens konsumtion inkl. HIO*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'4'!$F$9:$F$23</c:f>
              <c:numCache>
                <c:formatCode>0.000</c:formatCode>
                <c:ptCount val="15"/>
                <c:pt idx="0">
                  <c:v>3.7236739702687968E-2</c:v>
                </c:pt>
                <c:pt idx="1">
                  <c:v>3.4352904123564364E-2</c:v>
                </c:pt>
                <c:pt idx="2">
                  <c:v>3.6076758608284909E-2</c:v>
                </c:pt>
                <c:pt idx="3">
                  <c:v>3.5400939390573434E-2</c:v>
                </c:pt>
                <c:pt idx="4">
                  <c:v>3.3318162354227403E-2</c:v>
                </c:pt>
                <c:pt idx="5">
                  <c:v>3.2357673086462958E-2</c:v>
                </c:pt>
                <c:pt idx="6">
                  <c:v>2.9606174746813062E-2</c:v>
                </c:pt>
                <c:pt idx="7">
                  <c:v>2.7170777936707011E-2</c:v>
                </c:pt>
                <c:pt idx="8">
                  <c:v>2.6278158137771977E-2</c:v>
                </c:pt>
                <c:pt idx="9">
                  <c:v>2.5187360631309198E-2</c:v>
                </c:pt>
                <c:pt idx="10">
                  <c:v>2.4973543795603015E-2</c:v>
                </c:pt>
                <c:pt idx="11">
                  <c:v>2.3095458926960875E-2</c:v>
                </c:pt>
                <c:pt idx="12">
                  <c:v>2.1603481420284447E-2</c:v>
                </c:pt>
                <c:pt idx="13">
                  <c:v>2.1799551433212806E-2</c:v>
                </c:pt>
                <c:pt idx="14">
                  <c:v>2.1297827642077587E-2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A6-4B5D-86F0-E68C719EEAB1}"/>
            </c:ext>
          </c:extLst>
        </c:ser>
        <c:ser>
          <c:idx val="1"/>
          <c:order val="1"/>
          <c:tx>
            <c:strRef>
              <c:f>'4'!$G$7</c:f>
              <c:strCache>
                <c:ptCount val="1"/>
                <c:pt idx="0">
                  <c:v>Offentlig konsumtion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'4'!$G$9:$G$23</c:f>
              <c:numCache>
                <c:formatCode>0.000</c:formatCode>
                <c:ptCount val="15"/>
                <c:pt idx="0">
                  <c:v>9.9182768355753625E-3</c:v>
                </c:pt>
                <c:pt idx="1">
                  <c:v>9.413784449583058E-3</c:v>
                </c:pt>
                <c:pt idx="2">
                  <c:v>9.864643877450497E-3</c:v>
                </c:pt>
                <c:pt idx="3">
                  <c:v>9.8444846991168622E-3</c:v>
                </c:pt>
                <c:pt idx="4">
                  <c:v>9.3896964516488463E-3</c:v>
                </c:pt>
                <c:pt idx="5">
                  <c:v>9.2653083882531396E-3</c:v>
                </c:pt>
                <c:pt idx="6">
                  <c:v>8.3061586347808018E-3</c:v>
                </c:pt>
                <c:pt idx="7">
                  <c:v>8.1878605502658745E-3</c:v>
                </c:pt>
                <c:pt idx="8">
                  <c:v>7.9898922686473303E-3</c:v>
                </c:pt>
                <c:pt idx="9">
                  <c:v>7.5211160888558415E-3</c:v>
                </c:pt>
                <c:pt idx="10">
                  <c:v>7.6954842900536276E-3</c:v>
                </c:pt>
                <c:pt idx="11">
                  <c:v>7.0421340269801857E-3</c:v>
                </c:pt>
                <c:pt idx="12">
                  <c:v>6.8996696244996757E-3</c:v>
                </c:pt>
                <c:pt idx="13">
                  <c:v>6.5803598483475537E-3</c:v>
                </c:pt>
                <c:pt idx="14">
                  <c:v>6.4239159705251694E-3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A6-4B5D-86F0-E68C719EEAB1}"/>
            </c:ext>
          </c:extLst>
        </c:ser>
        <c:ser>
          <c:idx val="2"/>
          <c:order val="2"/>
          <c:tx>
            <c:strRef>
              <c:f>'4'!$H$7</c:f>
              <c:strCache>
                <c:ptCount val="1"/>
                <c:pt idx="0">
                  <c:v>Fasta brutto-investeringar***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'4'!$H$9:$H$23</c:f>
              <c:numCache>
                <c:formatCode>0.000</c:formatCode>
                <c:ptCount val="15"/>
                <c:pt idx="0">
                  <c:v>3.0396011885561777E-2</c:v>
                </c:pt>
                <c:pt idx="1">
                  <c:v>2.0850558046076485E-2</c:v>
                </c:pt>
                <c:pt idx="2">
                  <c:v>2.6626924495027859E-2</c:v>
                </c:pt>
                <c:pt idx="3">
                  <c:v>3.0674778002580973E-2</c:v>
                </c:pt>
                <c:pt idx="4">
                  <c:v>2.611478557602577E-2</c:v>
                </c:pt>
                <c:pt idx="5">
                  <c:v>2.6874136653051602E-2</c:v>
                </c:pt>
                <c:pt idx="6">
                  <c:v>2.4186882761078724E-2</c:v>
                </c:pt>
                <c:pt idx="7">
                  <c:v>2.3994281475919473E-2</c:v>
                </c:pt>
                <c:pt idx="8">
                  <c:v>2.396854035984251E-2</c:v>
                </c:pt>
                <c:pt idx="9">
                  <c:v>2.2579393916048605E-2</c:v>
                </c:pt>
                <c:pt idx="10">
                  <c:v>2.2654629547788175E-2</c:v>
                </c:pt>
                <c:pt idx="11">
                  <c:v>2.1841667677965977E-2</c:v>
                </c:pt>
                <c:pt idx="12">
                  <c:v>1.8280200318866312E-2</c:v>
                </c:pt>
                <c:pt idx="13">
                  <c:v>1.8566123312504967E-2</c:v>
                </c:pt>
                <c:pt idx="14">
                  <c:v>2.0509901180712685E-2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A6-4B5D-86F0-E68C719EEAB1}"/>
            </c:ext>
          </c:extLst>
        </c:ser>
        <c:ser>
          <c:idx val="3"/>
          <c:order val="3"/>
          <c:tx>
            <c:strRef>
              <c:f>'4'!$I$7</c:f>
              <c:strCache>
                <c:ptCount val="1"/>
                <c:pt idx="0">
                  <c:v>Export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'4'!$I$9:$I$23</c:f>
              <c:numCache>
                <c:formatCode>0.000</c:formatCode>
                <c:ptCount val="15"/>
                <c:pt idx="0">
                  <c:v>6.2498933490982997E-2</c:v>
                </c:pt>
                <c:pt idx="1">
                  <c:v>5.3956495077838076E-2</c:v>
                </c:pt>
                <c:pt idx="2">
                  <c:v>5.9217632187074723E-2</c:v>
                </c:pt>
                <c:pt idx="3">
                  <c:v>6.0397439846969131E-2</c:v>
                </c:pt>
                <c:pt idx="4">
                  <c:v>5.7997843807752684E-2</c:v>
                </c:pt>
                <c:pt idx="5">
                  <c:v>5.0990673194140752E-2</c:v>
                </c:pt>
                <c:pt idx="6">
                  <c:v>4.9529570211396298E-2</c:v>
                </c:pt>
                <c:pt idx="7">
                  <c:v>4.2815699202633693E-2</c:v>
                </c:pt>
                <c:pt idx="8">
                  <c:v>3.9006257389579878E-2</c:v>
                </c:pt>
                <c:pt idx="9">
                  <c:v>3.9647313456087421E-2</c:v>
                </c:pt>
                <c:pt idx="10">
                  <c:v>4.2049169704738938E-2</c:v>
                </c:pt>
                <c:pt idx="11">
                  <c:v>3.4514686371287358E-2</c:v>
                </c:pt>
                <c:pt idx="12">
                  <c:v>2.8821327356294116E-2</c:v>
                </c:pt>
                <c:pt idx="13">
                  <c:v>2.9494042522056618E-2</c:v>
                </c:pt>
                <c:pt idx="14">
                  <c:v>2.7991904524652528E-2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A6-4B5D-86F0-E68C719EE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scatterChart>
      <c:valAx>
        <c:axId val="614302096"/>
        <c:scaling>
          <c:orientation val="minMax"/>
          <c:max val="2021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crossBetween val="midCat"/>
      </c:val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kg</a:t>
                </a:r>
                <a:r>
                  <a:rPr lang="sv-SE" baseline="0"/>
                  <a:t> koldioxid ekvivalenter per SEK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5.0528748144537547E-2"/>
              <c:y val="0.20692471169187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Växthusgasutsläppsintensitet med tillförselperspektiv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5972262594551997"/>
          <c:w val="0.84426546752514564"/>
          <c:h val="0.69279787450242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Inhemsk produktion (a)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'4'!$C$9:$C$23</c:f>
              <c:numCache>
                <c:formatCode>0.000</c:formatCode>
                <c:ptCount val="15"/>
                <c:pt idx="0">
                  <c:v>1.6173782178634022E-2</c:v>
                </c:pt>
                <c:pt idx="1">
                  <c:v>1.5535620017227586E-2</c:v>
                </c:pt>
                <c:pt idx="2">
                  <c:v>1.6134945471049364E-2</c:v>
                </c:pt>
                <c:pt idx="3">
                  <c:v>1.4414224045186505E-2</c:v>
                </c:pt>
                <c:pt idx="4">
                  <c:v>1.3658249018705161E-2</c:v>
                </c:pt>
                <c:pt idx="5">
                  <c:v>1.3184837329573769E-2</c:v>
                </c:pt>
                <c:pt idx="6">
                  <c:v>1.2553343314347805E-2</c:v>
                </c:pt>
                <c:pt idx="7">
                  <c:v>1.2134223836905295E-2</c:v>
                </c:pt>
                <c:pt idx="8">
                  <c:v>1.205049645390071E-2</c:v>
                </c:pt>
                <c:pt idx="9">
                  <c:v>1.1525112002078713E-2</c:v>
                </c:pt>
                <c:pt idx="10">
                  <c:v>1.1135188238903821E-2</c:v>
                </c:pt>
                <c:pt idx="11">
                  <c:v>1.0575036018709821E-2</c:v>
                </c:pt>
                <c:pt idx="12">
                  <c:v>9.6819960175089387E-3</c:v>
                </c:pt>
                <c:pt idx="13">
                  <c:v>9.546417541767882E-3</c:v>
                </c:pt>
                <c:pt idx="14">
                  <c:v>9.0962701418639477E-3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91-4047-813A-41F64F72A09E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Import av varor och tjänster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'4'!$D$9:$D$23</c:f>
              <c:numCache>
                <c:formatCode>0.000</c:formatCode>
                <c:ptCount val="15"/>
                <c:pt idx="0">
                  <c:v>9.7810840083391179E-2</c:v>
                </c:pt>
                <c:pt idx="1">
                  <c:v>8.3730242875628358E-2</c:v>
                </c:pt>
                <c:pt idx="2">
                  <c:v>9.1082792948854685E-2</c:v>
                </c:pt>
                <c:pt idx="3">
                  <c:v>9.7571825050142502E-2</c:v>
                </c:pt>
                <c:pt idx="4">
                  <c:v>9.1773861853113814E-2</c:v>
                </c:pt>
                <c:pt idx="5">
                  <c:v>8.4011596761747021E-2</c:v>
                </c:pt>
                <c:pt idx="6">
                  <c:v>7.668636815083002E-2</c:v>
                </c:pt>
                <c:pt idx="7">
                  <c:v>6.6975885742561095E-2</c:v>
                </c:pt>
                <c:pt idx="8">
                  <c:v>6.0821088617811818E-2</c:v>
                </c:pt>
                <c:pt idx="9">
                  <c:v>5.9854082247573923E-2</c:v>
                </c:pt>
                <c:pt idx="10">
                  <c:v>6.2854829593664896E-2</c:v>
                </c:pt>
                <c:pt idx="11">
                  <c:v>5.4315118589736124E-2</c:v>
                </c:pt>
                <c:pt idx="12">
                  <c:v>4.7606893915747323E-2</c:v>
                </c:pt>
                <c:pt idx="13">
                  <c:v>4.766344879236098E-2</c:v>
                </c:pt>
                <c:pt idx="14">
                  <c:v>4.5468479969919325E-2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91-4047-813A-41F64F72A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scatterChart>
      <c:valAx>
        <c:axId val="614302096"/>
        <c:scaling>
          <c:orientation val="minMax"/>
          <c:max val="2021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crossBetween val="midCat"/>
      </c:val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kg koldioxid ekvivalenter</a:t>
                </a:r>
                <a:r>
                  <a:rPr lang="sv-SE" baseline="0"/>
                  <a:t> per SEK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4.3518149996991516E-2"/>
              <c:y val="0.18196666164807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Greenhous</a:t>
            </a:r>
            <a:r>
              <a:rPr lang="sv-SE" baseline="0"/>
              <a:t>e gas emission intensity from a consumption perspective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6918838449563406"/>
          <c:w val="0.84426546752514564"/>
          <c:h val="0.683332115952312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'4'!$F$8</c:f>
              <c:strCache>
                <c:ptCount val="1"/>
                <c:pt idx="0">
                  <c:v>Household consumption incl. NPISH**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'4'!$F$9:$F$23</c:f>
              <c:numCache>
                <c:formatCode>0.000</c:formatCode>
                <c:ptCount val="15"/>
                <c:pt idx="0">
                  <c:v>3.7236739702687968E-2</c:v>
                </c:pt>
                <c:pt idx="1">
                  <c:v>3.4352904123564364E-2</c:v>
                </c:pt>
                <c:pt idx="2">
                  <c:v>3.6076758608284909E-2</c:v>
                </c:pt>
                <c:pt idx="3">
                  <c:v>3.5400939390573434E-2</c:v>
                </c:pt>
                <c:pt idx="4">
                  <c:v>3.3318162354227403E-2</c:v>
                </c:pt>
                <c:pt idx="5">
                  <c:v>3.2357673086462958E-2</c:v>
                </c:pt>
                <c:pt idx="6">
                  <c:v>2.9606174746813062E-2</c:v>
                </c:pt>
                <c:pt idx="7">
                  <c:v>2.7170777936707011E-2</c:v>
                </c:pt>
                <c:pt idx="8">
                  <c:v>2.6278158137771977E-2</c:v>
                </c:pt>
                <c:pt idx="9">
                  <c:v>2.5187360631309198E-2</c:v>
                </c:pt>
                <c:pt idx="10">
                  <c:v>2.4973543795603015E-2</c:v>
                </c:pt>
                <c:pt idx="11">
                  <c:v>2.3095458926960875E-2</c:v>
                </c:pt>
                <c:pt idx="12">
                  <c:v>2.1603481420284447E-2</c:v>
                </c:pt>
                <c:pt idx="13">
                  <c:v>2.1799551433212806E-2</c:v>
                </c:pt>
                <c:pt idx="14">
                  <c:v>2.1297827642077587E-2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C0-4CDF-AFCE-6E9ECEA4028C}"/>
            </c:ext>
          </c:extLst>
        </c:ser>
        <c:ser>
          <c:idx val="1"/>
          <c:order val="1"/>
          <c:tx>
            <c:strRef>
              <c:f>'4'!$G$8</c:f>
              <c:strCache>
                <c:ptCount val="1"/>
                <c:pt idx="0">
                  <c:v>General government consumption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'4'!$G$9:$G$23</c:f>
              <c:numCache>
                <c:formatCode>0.000</c:formatCode>
                <c:ptCount val="15"/>
                <c:pt idx="0">
                  <c:v>9.9182768355753625E-3</c:v>
                </c:pt>
                <c:pt idx="1">
                  <c:v>9.413784449583058E-3</c:v>
                </c:pt>
                <c:pt idx="2">
                  <c:v>9.864643877450497E-3</c:v>
                </c:pt>
                <c:pt idx="3">
                  <c:v>9.8444846991168622E-3</c:v>
                </c:pt>
                <c:pt idx="4">
                  <c:v>9.3896964516488463E-3</c:v>
                </c:pt>
                <c:pt idx="5">
                  <c:v>9.2653083882531396E-3</c:v>
                </c:pt>
                <c:pt idx="6">
                  <c:v>8.3061586347808018E-3</c:v>
                </c:pt>
                <c:pt idx="7">
                  <c:v>8.1878605502658745E-3</c:v>
                </c:pt>
                <c:pt idx="8">
                  <c:v>7.9898922686473303E-3</c:v>
                </c:pt>
                <c:pt idx="9">
                  <c:v>7.5211160888558415E-3</c:v>
                </c:pt>
                <c:pt idx="10">
                  <c:v>7.6954842900536276E-3</c:v>
                </c:pt>
                <c:pt idx="11">
                  <c:v>7.0421340269801857E-3</c:v>
                </c:pt>
                <c:pt idx="12">
                  <c:v>6.8996696244996757E-3</c:v>
                </c:pt>
                <c:pt idx="13">
                  <c:v>6.5803598483475537E-3</c:v>
                </c:pt>
                <c:pt idx="14">
                  <c:v>6.4239159705251694E-3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C0-4CDF-AFCE-6E9ECEA4028C}"/>
            </c:ext>
          </c:extLst>
        </c:ser>
        <c:ser>
          <c:idx val="2"/>
          <c:order val="2"/>
          <c:tx>
            <c:strRef>
              <c:f>'4'!$H$8</c:f>
              <c:strCache>
                <c:ptCount val="1"/>
                <c:pt idx="0">
                  <c:v>Gross fixed capital formation****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'4'!$H$9:$H$23</c:f>
              <c:numCache>
                <c:formatCode>0.000</c:formatCode>
                <c:ptCount val="15"/>
                <c:pt idx="0">
                  <c:v>3.0396011885561777E-2</c:v>
                </c:pt>
                <c:pt idx="1">
                  <c:v>2.0850558046076485E-2</c:v>
                </c:pt>
                <c:pt idx="2">
                  <c:v>2.6626924495027859E-2</c:v>
                </c:pt>
                <c:pt idx="3">
                  <c:v>3.0674778002580973E-2</c:v>
                </c:pt>
                <c:pt idx="4">
                  <c:v>2.611478557602577E-2</c:v>
                </c:pt>
                <c:pt idx="5">
                  <c:v>2.6874136653051602E-2</c:v>
                </c:pt>
                <c:pt idx="6">
                  <c:v>2.4186882761078724E-2</c:v>
                </c:pt>
                <c:pt idx="7">
                  <c:v>2.3994281475919473E-2</c:v>
                </c:pt>
                <c:pt idx="8">
                  <c:v>2.396854035984251E-2</c:v>
                </c:pt>
                <c:pt idx="9">
                  <c:v>2.2579393916048605E-2</c:v>
                </c:pt>
                <c:pt idx="10">
                  <c:v>2.2654629547788175E-2</c:v>
                </c:pt>
                <c:pt idx="11">
                  <c:v>2.1841667677965977E-2</c:v>
                </c:pt>
                <c:pt idx="12">
                  <c:v>1.8280200318866312E-2</c:v>
                </c:pt>
                <c:pt idx="13">
                  <c:v>1.8566123312504967E-2</c:v>
                </c:pt>
                <c:pt idx="14">
                  <c:v>2.0509901180712685E-2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C0-4CDF-AFCE-6E9ECEA4028C}"/>
            </c:ext>
          </c:extLst>
        </c:ser>
        <c:ser>
          <c:idx val="3"/>
          <c:order val="3"/>
          <c:tx>
            <c:strRef>
              <c:f>'4'!$I$8</c:f>
              <c:strCache>
                <c:ptCount val="1"/>
                <c:pt idx="0">
                  <c:v>Export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'4'!$I$9:$I$23</c:f>
              <c:numCache>
                <c:formatCode>0.000</c:formatCode>
                <c:ptCount val="15"/>
                <c:pt idx="0">
                  <c:v>6.2498933490982997E-2</c:v>
                </c:pt>
                <c:pt idx="1">
                  <c:v>5.3956495077838076E-2</c:v>
                </c:pt>
                <c:pt idx="2">
                  <c:v>5.9217632187074723E-2</c:v>
                </c:pt>
                <c:pt idx="3">
                  <c:v>6.0397439846969131E-2</c:v>
                </c:pt>
                <c:pt idx="4">
                  <c:v>5.7997843807752684E-2</c:v>
                </c:pt>
                <c:pt idx="5">
                  <c:v>5.0990673194140752E-2</c:v>
                </c:pt>
                <c:pt idx="6">
                  <c:v>4.9529570211396298E-2</c:v>
                </c:pt>
                <c:pt idx="7">
                  <c:v>4.2815699202633693E-2</c:v>
                </c:pt>
                <c:pt idx="8">
                  <c:v>3.9006257389579878E-2</c:v>
                </c:pt>
                <c:pt idx="9">
                  <c:v>3.9647313456087421E-2</c:v>
                </c:pt>
                <c:pt idx="10">
                  <c:v>4.2049169704738938E-2</c:v>
                </c:pt>
                <c:pt idx="11">
                  <c:v>3.4514686371287358E-2</c:v>
                </c:pt>
                <c:pt idx="12">
                  <c:v>2.8821327356294116E-2</c:v>
                </c:pt>
                <c:pt idx="13">
                  <c:v>2.9494042522056618E-2</c:v>
                </c:pt>
                <c:pt idx="14">
                  <c:v>2.7991904524652528E-2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C0-4CDF-AFCE-6E9ECEA40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scatterChart>
      <c:valAx>
        <c:axId val="614302096"/>
        <c:scaling>
          <c:orientation val="minMax"/>
          <c:max val="2021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crossBetween val="midCat"/>
      </c:val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kg carbon dioxide equivalents per </a:t>
                </a:r>
                <a:r>
                  <a:rPr lang="sv-SE" baseline="0"/>
                  <a:t>SEK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5.0528748144537547E-2"/>
              <c:y val="0.20692471169187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Greenhouse gas emissions intensity from a supply perspective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4079110884529172"/>
          <c:w val="0.84426546752514564"/>
          <c:h val="0.7117293916026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Inhemsk produktion (a)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'4'!$C$9:$C$23</c:f>
              <c:numCache>
                <c:formatCode>0.000</c:formatCode>
                <c:ptCount val="15"/>
                <c:pt idx="0">
                  <c:v>1.6173782178634022E-2</c:v>
                </c:pt>
                <c:pt idx="1">
                  <c:v>1.5535620017227586E-2</c:v>
                </c:pt>
                <c:pt idx="2">
                  <c:v>1.6134945471049364E-2</c:v>
                </c:pt>
                <c:pt idx="3">
                  <c:v>1.4414224045186505E-2</c:v>
                </c:pt>
                <c:pt idx="4">
                  <c:v>1.3658249018705161E-2</c:v>
                </c:pt>
                <c:pt idx="5">
                  <c:v>1.3184837329573769E-2</c:v>
                </c:pt>
                <c:pt idx="6">
                  <c:v>1.2553343314347805E-2</c:v>
                </c:pt>
                <c:pt idx="7">
                  <c:v>1.2134223836905295E-2</c:v>
                </c:pt>
                <c:pt idx="8">
                  <c:v>1.205049645390071E-2</c:v>
                </c:pt>
                <c:pt idx="9">
                  <c:v>1.1525112002078713E-2</c:v>
                </c:pt>
                <c:pt idx="10">
                  <c:v>1.1135188238903821E-2</c:v>
                </c:pt>
                <c:pt idx="11">
                  <c:v>1.0575036018709821E-2</c:v>
                </c:pt>
                <c:pt idx="12">
                  <c:v>9.6819960175089387E-3</c:v>
                </c:pt>
                <c:pt idx="13">
                  <c:v>9.546417541767882E-3</c:v>
                </c:pt>
                <c:pt idx="14">
                  <c:v>9.0962701418639477E-3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DC-46E0-8DE5-A3AB3DCCEB92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Import av varor och tjänster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'4'!$B$9:$B$23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'4'!$D$9:$D$23</c:f>
              <c:numCache>
                <c:formatCode>0.000</c:formatCode>
                <c:ptCount val="15"/>
                <c:pt idx="0">
                  <c:v>9.7810840083391179E-2</c:v>
                </c:pt>
                <c:pt idx="1">
                  <c:v>8.3730242875628358E-2</c:v>
                </c:pt>
                <c:pt idx="2">
                  <c:v>9.1082792948854685E-2</c:v>
                </c:pt>
                <c:pt idx="3">
                  <c:v>9.7571825050142502E-2</c:v>
                </c:pt>
                <c:pt idx="4">
                  <c:v>9.1773861853113814E-2</c:v>
                </c:pt>
                <c:pt idx="5">
                  <c:v>8.4011596761747021E-2</c:v>
                </c:pt>
                <c:pt idx="6">
                  <c:v>7.668636815083002E-2</c:v>
                </c:pt>
                <c:pt idx="7">
                  <c:v>6.6975885742561095E-2</c:v>
                </c:pt>
                <c:pt idx="8">
                  <c:v>6.0821088617811818E-2</c:v>
                </c:pt>
                <c:pt idx="9">
                  <c:v>5.9854082247573923E-2</c:v>
                </c:pt>
                <c:pt idx="10">
                  <c:v>6.2854829593664896E-2</c:v>
                </c:pt>
                <c:pt idx="11">
                  <c:v>5.4315118589736124E-2</c:v>
                </c:pt>
                <c:pt idx="12">
                  <c:v>4.7606893915747323E-2</c:v>
                </c:pt>
                <c:pt idx="13">
                  <c:v>4.766344879236098E-2</c:v>
                </c:pt>
                <c:pt idx="14">
                  <c:v>4.5468479969919325E-2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DC-46E0-8DE5-A3AB3DCCE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scatterChart>
      <c:valAx>
        <c:axId val="614302096"/>
        <c:scaling>
          <c:orientation val="minMax"/>
          <c:max val="2021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crossBetween val="midCat"/>
      </c:val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kg carbon dioxide equivalents </a:t>
                </a:r>
                <a:r>
                  <a:rPr lang="sv-SE" baseline="0"/>
                  <a:t>per SEK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4.3518149996991516E-2"/>
              <c:y val="0.18196666164807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sv-SE" sz="1400"/>
              <a:t>Total tillförsel i Sveriges ekonomi</a:t>
            </a:r>
          </a:p>
        </c:rich>
      </c:tx>
      <c:layout>
        <c:manualLayout>
          <c:xMode val="edge"/>
          <c:yMode val="edge"/>
          <c:x val="0.30724963638721237"/>
          <c:y val="3.86364203326139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82418384335851"/>
          <c:y val="0.15712144268596337"/>
          <c:w val="0.81935802239851718"/>
          <c:h val="0.67635700539145382"/>
        </c:manualLayout>
      </c:layout>
      <c:areaChart>
        <c:grouping val="stacked"/>
        <c:varyColors val="0"/>
        <c:ser>
          <c:idx val="9"/>
          <c:order val="0"/>
          <c:tx>
            <c:strRef>
              <c:f>'1'!$C$7</c:f>
              <c:strCache>
                <c:ptCount val="1"/>
                <c:pt idx="0">
                  <c:v>BNP</c:v>
                </c:pt>
              </c:strCache>
            </c:strRef>
          </c:tx>
          <c:spPr>
            <a:solidFill>
              <a:srgbClr val="1E00BE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'1'!$C$9:$C$23</c:f>
              <c:numCache>
                <c:formatCode>#,##0</c:formatCode>
                <c:ptCount val="15"/>
                <c:pt idx="0">
                  <c:v>4186862</c:v>
                </c:pt>
                <c:pt idx="1">
                  <c:v>4008687</c:v>
                </c:pt>
                <c:pt idx="2">
                  <c:v>4239216</c:v>
                </c:pt>
                <c:pt idx="3">
                  <c:v>4373341</c:v>
                </c:pt>
                <c:pt idx="4">
                  <c:v>4355215</c:v>
                </c:pt>
                <c:pt idx="5">
                  <c:v>4404765</c:v>
                </c:pt>
                <c:pt idx="6">
                  <c:v>4505888</c:v>
                </c:pt>
                <c:pt idx="7">
                  <c:v>4704604</c:v>
                </c:pt>
                <c:pt idx="8">
                  <c:v>4815150</c:v>
                </c:pt>
                <c:pt idx="9">
                  <c:v>4903034</c:v>
                </c:pt>
                <c:pt idx="10">
                  <c:v>4996337</c:v>
                </c:pt>
                <c:pt idx="11">
                  <c:v>5123726</c:v>
                </c:pt>
                <c:pt idx="12">
                  <c:v>5020978</c:v>
                </c:pt>
                <c:pt idx="13">
                  <c:v>5319099</c:v>
                </c:pt>
                <c:pt idx="14">
                  <c:v>5396720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C-421C-A286-C56E2AD13584}"/>
            </c:ext>
          </c:extLst>
        </c:ser>
        <c:ser>
          <c:idx val="10"/>
          <c:order val="1"/>
          <c:tx>
            <c:strRef>
              <c:f>'1'!$D$7</c:f>
              <c:strCache>
                <c:ptCount val="1"/>
                <c:pt idx="0">
                  <c:v>Import av varor och tjänster</c:v>
                </c:pt>
              </c:strCache>
            </c:strRef>
          </c:tx>
          <c:spPr>
            <a:solidFill>
              <a:srgbClr val="D2CCF2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'1'!$D$9:$D$23</c:f>
              <c:numCache>
                <c:formatCode>#,##0</c:formatCode>
                <c:ptCount val="15"/>
                <c:pt idx="0">
                  <c:v>1560357</c:v>
                </c:pt>
                <c:pt idx="1">
                  <c:v>1341592</c:v>
                </c:pt>
                <c:pt idx="2">
                  <c:v>1504947</c:v>
                </c:pt>
                <c:pt idx="3">
                  <c:v>1605923</c:v>
                </c:pt>
                <c:pt idx="4">
                  <c:v>1614774</c:v>
                </c:pt>
                <c:pt idx="5">
                  <c:v>1628903</c:v>
                </c:pt>
                <c:pt idx="6">
                  <c:v>1734827</c:v>
                </c:pt>
                <c:pt idx="7">
                  <c:v>1835014</c:v>
                </c:pt>
                <c:pt idx="8">
                  <c:v>1935243</c:v>
                </c:pt>
                <c:pt idx="9">
                  <c:v>2021166</c:v>
                </c:pt>
                <c:pt idx="10">
                  <c:v>2103707</c:v>
                </c:pt>
                <c:pt idx="11">
                  <c:v>2146265</c:v>
                </c:pt>
                <c:pt idx="12">
                  <c:v>2011948</c:v>
                </c:pt>
                <c:pt idx="13">
                  <c:v>2269925</c:v>
                </c:pt>
                <c:pt idx="14">
                  <c:v>2489306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C-421C-A286-C56E2AD1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ln>
          <a:solidFill>
            <a:srgbClr val="D3D3EF"/>
          </a:solidFill>
        </a:ln>
      </c:spPr>
    </c:plotArea>
    <c:legend>
      <c:legendPos val="b"/>
      <c:layout>
        <c:manualLayout>
          <c:xMode val="edge"/>
          <c:yMode val="edge"/>
          <c:x val="0.36093727980888252"/>
          <c:y val="0.91899372508026944"/>
          <c:w val="0.31298983468165281"/>
          <c:h val="4.23698545871166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sv-SE" sz="1400"/>
              <a:t>Total deman</a:t>
            </a:r>
            <a:r>
              <a:rPr lang="sv-SE" sz="1400" baseline="0"/>
              <a:t>d in Sweden's economy</a:t>
            </a:r>
            <a:endParaRPr lang="sv-SE" sz="1400"/>
          </a:p>
        </c:rich>
      </c:tx>
      <c:layout>
        <c:manualLayout>
          <c:xMode val="edge"/>
          <c:yMode val="edge"/>
          <c:x val="0.34368493369843134"/>
          <c:y val="6.965320261525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185452640542"/>
          <c:y val="0.15736464294557687"/>
          <c:w val="0.81271720051957741"/>
          <c:h val="0.69133454439310005"/>
        </c:manualLayout>
      </c:layout>
      <c:areaChart>
        <c:grouping val="stacked"/>
        <c:varyColors val="0"/>
        <c:ser>
          <c:idx val="9"/>
          <c:order val="0"/>
          <c:tx>
            <c:strRef>
              <c:f>'1'!$F$8</c:f>
              <c:strCache>
                <c:ptCount val="1"/>
                <c:pt idx="0">
                  <c:v>Household consumption incl. NPISH**</c:v>
                </c:pt>
              </c:strCache>
            </c:strRef>
          </c:tx>
          <c:spPr>
            <a:solidFill>
              <a:srgbClr val="1E00BE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'1'!$F$9:$F$23</c:f>
              <c:numCache>
                <c:formatCode>#,##0</c:formatCode>
                <c:ptCount val="15"/>
                <c:pt idx="0">
                  <c:v>1825355</c:v>
                </c:pt>
                <c:pt idx="1">
                  <c:v>1844739</c:v>
                </c:pt>
                <c:pt idx="2">
                  <c:v>1918065</c:v>
                </c:pt>
                <c:pt idx="3">
                  <c:v>1953607</c:v>
                </c:pt>
                <c:pt idx="4">
                  <c:v>1975680</c:v>
                </c:pt>
                <c:pt idx="5">
                  <c:v>2011798</c:v>
                </c:pt>
                <c:pt idx="6">
                  <c:v>2070012</c:v>
                </c:pt>
                <c:pt idx="7">
                  <c:v>2156795</c:v>
                </c:pt>
                <c:pt idx="8">
                  <c:v>2205659</c:v>
                </c:pt>
                <c:pt idx="9">
                  <c:v>2260192</c:v>
                </c:pt>
                <c:pt idx="10">
                  <c:v>2304261</c:v>
                </c:pt>
                <c:pt idx="11">
                  <c:v>2321742</c:v>
                </c:pt>
                <c:pt idx="12">
                  <c:v>2251380</c:v>
                </c:pt>
                <c:pt idx="13">
                  <c:v>2385375</c:v>
                </c:pt>
                <c:pt idx="14">
                  <c:v>2453325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C-421C-A286-C56E2AD13584}"/>
            </c:ext>
          </c:extLst>
        </c:ser>
        <c:ser>
          <c:idx val="10"/>
          <c:order val="1"/>
          <c:tx>
            <c:strRef>
              <c:f>'1'!$G$8</c:f>
              <c:strCache>
                <c:ptCount val="1"/>
                <c:pt idx="0">
                  <c:v>General government consumption</c:v>
                </c:pt>
              </c:strCache>
            </c:strRef>
          </c:tx>
          <c:spPr>
            <a:solidFill>
              <a:srgbClr val="D2CCF2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'1'!$G$9:$G$23</c:f>
              <c:numCache>
                <c:formatCode>#,##0</c:formatCode>
                <c:ptCount val="15"/>
                <c:pt idx="0">
                  <c:v>1163232</c:v>
                </c:pt>
                <c:pt idx="1">
                  <c:v>1191415</c:v>
                </c:pt>
                <c:pt idx="2">
                  <c:v>1207969</c:v>
                </c:pt>
                <c:pt idx="3">
                  <c:v>1217250</c:v>
                </c:pt>
                <c:pt idx="4">
                  <c:v>1229557</c:v>
                </c:pt>
                <c:pt idx="5">
                  <c:v>1251977</c:v>
                </c:pt>
                <c:pt idx="6">
                  <c:v>1266141</c:v>
                </c:pt>
                <c:pt idx="7">
                  <c:v>1294029</c:v>
                </c:pt>
                <c:pt idx="8">
                  <c:v>1342042</c:v>
                </c:pt>
                <c:pt idx="9">
                  <c:v>1344875</c:v>
                </c:pt>
                <c:pt idx="10">
                  <c:v>1354715</c:v>
                </c:pt>
                <c:pt idx="11">
                  <c:v>1354772</c:v>
                </c:pt>
                <c:pt idx="12">
                  <c:v>1333634</c:v>
                </c:pt>
                <c:pt idx="13">
                  <c:v>1379470</c:v>
                </c:pt>
                <c:pt idx="14">
                  <c:v>1388846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C-421C-A286-C56E2AD13584}"/>
            </c:ext>
          </c:extLst>
        </c:ser>
        <c:ser>
          <c:idx val="11"/>
          <c:order val="2"/>
          <c:tx>
            <c:strRef>
              <c:f>'1'!$H$8</c:f>
              <c:strCache>
                <c:ptCount val="1"/>
                <c:pt idx="0">
                  <c:v>Gross fixed capital formation****</c:v>
                </c:pt>
              </c:strCache>
            </c:strRef>
          </c:tx>
          <c:spPr>
            <a:solidFill>
              <a:srgbClr val="EDEDFF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'1'!$H$9:$H$23</c:f>
              <c:numCache>
                <c:formatCode>#,##0</c:formatCode>
                <c:ptCount val="15"/>
                <c:pt idx="0">
                  <c:v>995157</c:v>
                </c:pt>
                <c:pt idx="1">
                  <c:v>872419</c:v>
                </c:pt>
                <c:pt idx="2">
                  <c:v>924853</c:v>
                </c:pt>
                <c:pt idx="3">
                  <c:v>977151</c:v>
                </c:pt>
                <c:pt idx="4">
                  <c:v>967639</c:v>
                </c:pt>
                <c:pt idx="5">
                  <c:v>967311</c:v>
                </c:pt>
                <c:pt idx="6">
                  <c:v>1021282</c:v>
                </c:pt>
                <c:pt idx="7">
                  <c:v>1092065</c:v>
                </c:pt>
                <c:pt idx="8">
                  <c:v>1147502</c:v>
                </c:pt>
                <c:pt idx="9">
                  <c:v>1194191</c:v>
                </c:pt>
                <c:pt idx="10">
                  <c:v>1210561</c:v>
                </c:pt>
                <c:pt idx="11">
                  <c:v>1211313</c:v>
                </c:pt>
                <c:pt idx="12">
                  <c:v>1231237</c:v>
                </c:pt>
                <c:pt idx="13">
                  <c:v>1321115</c:v>
                </c:pt>
                <c:pt idx="14">
                  <c:v>1324539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C-421C-A286-C56E2AD13584}"/>
            </c:ext>
          </c:extLst>
        </c:ser>
        <c:ser>
          <c:idx val="12"/>
          <c:order val="3"/>
          <c:tx>
            <c:strRef>
              <c:f>'1'!$I$8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329B46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'1'!$I$9:$I$23</c:f>
              <c:numCache>
                <c:formatCode>#,##0</c:formatCode>
                <c:ptCount val="15"/>
                <c:pt idx="0">
                  <c:v>1769324</c:v>
                </c:pt>
                <c:pt idx="1">
                  <c:v>1516610</c:v>
                </c:pt>
                <c:pt idx="2">
                  <c:v>1684204</c:v>
                </c:pt>
                <c:pt idx="3">
                  <c:v>1798330</c:v>
                </c:pt>
                <c:pt idx="4">
                  <c:v>1811063</c:v>
                </c:pt>
                <c:pt idx="5">
                  <c:v>1808765</c:v>
                </c:pt>
                <c:pt idx="6">
                  <c:v>1879645</c:v>
                </c:pt>
                <c:pt idx="7">
                  <c:v>1975629</c:v>
                </c:pt>
                <c:pt idx="8">
                  <c:v>2039189</c:v>
                </c:pt>
                <c:pt idx="9">
                  <c:v>2105456</c:v>
                </c:pt>
                <c:pt idx="10">
                  <c:v>2199037</c:v>
                </c:pt>
                <c:pt idx="11">
                  <c:v>2350853</c:v>
                </c:pt>
                <c:pt idx="12">
                  <c:v>2222282</c:v>
                </c:pt>
                <c:pt idx="13">
                  <c:v>2487462</c:v>
                </c:pt>
                <c:pt idx="14">
                  <c:v>2641352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C-421C-A286-C56E2AD1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Million SEK</a:t>
                </a:r>
              </a:p>
            </c:rich>
          </c:tx>
          <c:layout>
            <c:manualLayout>
              <c:xMode val="edge"/>
              <c:yMode val="edge"/>
              <c:x val="2.6488716979889766E-2"/>
              <c:y val="0.1529857742119021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ln>
          <a:solidFill>
            <a:srgbClr val="D3D3EF"/>
          </a:solidFill>
        </a:ln>
      </c:spPr>
    </c:plotArea>
    <c:legend>
      <c:legendPos val="b"/>
      <c:layout>
        <c:manualLayout>
          <c:xMode val="edge"/>
          <c:yMode val="edge"/>
          <c:x val="6.1002554569780543E-2"/>
          <c:y val="0.92144808784794352"/>
          <c:w val="0.89999997112175245"/>
          <c:h val="4.243543672192406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sv-SE" sz="1400"/>
              <a:t>Total supply</a:t>
            </a:r>
            <a:r>
              <a:rPr lang="sv-SE" sz="1400" baseline="0"/>
              <a:t> in Sweden's economy</a:t>
            </a:r>
            <a:endParaRPr lang="sv-SE" sz="1400"/>
          </a:p>
        </c:rich>
      </c:tx>
      <c:layout>
        <c:manualLayout>
          <c:xMode val="edge"/>
          <c:yMode val="edge"/>
          <c:x val="0.36082811741895565"/>
          <c:y val="4.89394657546443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3855769616659"/>
          <c:y val="0.14166687455291779"/>
          <c:w val="0.83900211753201726"/>
          <c:h val="0.68150852810246909"/>
        </c:manualLayout>
      </c:layout>
      <c:areaChart>
        <c:grouping val="stacked"/>
        <c:varyColors val="0"/>
        <c:ser>
          <c:idx val="9"/>
          <c:order val="0"/>
          <c:tx>
            <c:strRef>
              <c:f>'1'!$C$8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rgbClr val="1E00BE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'1'!$C$9:$C$23</c:f>
              <c:numCache>
                <c:formatCode>#,##0</c:formatCode>
                <c:ptCount val="15"/>
                <c:pt idx="0">
                  <c:v>4186862</c:v>
                </c:pt>
                <c:pt idx="1">
                  <c:v>4008687</c:v>
                </c:pt>
                <c:pt idx="2">
                  <c:v>4239216</c:v>
                </c:pt>
                <c:pt idx="3">
                  <c:v>4373341</c:v>
                </c:pt>
                <c:pt idx="4">
                  <c:v>4355215</c:v>
                </c:pt>
                <c:pt idx="5">
                  <c:v>4404765</c:v>
                </c:pt>
                <c:pt idx="6">
                  <c:v>4505888</c:v>
                </c:pt>
                <c:pt idx="7">
                  <c:v>4704604</c:v>
                </c:pt>
                <c:pt idx="8">
                  <c:v>4815150</c:v>
                </c:pt>
                <c:pt idx="9">
                  <c:v>4903034</c:v>
                </c:pt>
                <c:pt idx="10">
                  <c:v>4996337</c:v>
                </c:pt>
                <c:pt idx="11">
                  <c:v>5123726</c:v>
                </c:pt>
                <c:pt idx="12">
                  <c:v>5020978</c:v>
                </c:pt>
                <c:pt idx="13">
                  <c:v>5319099</c:v>
                </c:pt>
                <c:pt idx="14">
                  <c:v>5396720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C-421C-A286-C56E2AD13584}"/>
            </c:ext>
          </c:extLst>
        </c:ser>
        <c:ser>
          <c:idx val="10"/>
          <c:order val="1"/>
          <c:tx>
            <c:strRef>
              <c:f>'1'!$D$8</c:f>
              <c:strCache>
                <c:ptCount val="1"/>
                <c:pt idx="0">
                  <c:v>Imports of goods and services</c:v>
                </c:pt>
              </c:strCache>
            </c:strRef>
          </c:tx>
          <c:spPr>
            <a:solidFill>
              <a:srgbClr val="D2CCF2"/>
            </a:solidFill>
          </c:spPr>
          <c:cat>
            <c:numRef>
              <c:f>'1'!$B$9:$B$23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'1'!$D$9:$D$23</c:f>
              <c:numCache>
                <c:formatCode>#,##0</c:formatCode>
                <c:ptCount val="15"/>
                <c:pt idx="0">
                  <c:v>1560357</c:v>
                </c:pt>
                <c:pt idx="1">
                  <c:v>1341592</c:v>
                </c:pt>
                <c:pt idx="2">
                  <c:v>1504947</c:v>
                </c:pt>
                <c:pt idx="3">
                  <c:v>1605923</c:v>
                </c:pt>
                <c:pt idx="4">
                  <c:v>1614774</c:v>
                </c:pt>
                <c:pt idx="5">
                  <c:v>1628903</c:v>
                </c:pt>
                <c:pt idx="6">
                  <c:v>1734827</c:v>
                </c:pt>
                <c:pt idx="7">
                  <c:v>1835014</c:v>
                </c:pt>
                <c:pt idx="8">
                  <c:v>1935243</c:v>
                </c:pt>
                <c:pt idx="9">
                  <c:v>2021166</c:v>
                </c:pt>
                <c:pt idx="10">
                  <c:v>2103707</c:v>
                </c:pt>
                <c:pt idx="11">
                  <c:v>2146265</c:v>
                </c:pt>
                <c:pt idx="12">
                  <c:v>2011948</c:v>
                </c:pt>
                <c:pt idx="13">
                  <c:v>2269925</c:v>
                </c:pt>
                <c:pt idx="14">
                  <c:v>2489306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C-421C-A286-C56E2AD1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ln>
          <a:solidFill>
            <a:srgbClr val="D3D3EF"/>
          </a:solidFill>
        </a:ln>
      </c:spPr>
    </c:plotArea>
    <c:legend>
      <c:legendPos val="b"/>
      <c:layout>
        <c:manualLayout>
          <c:xMode val="edge"/>
          <c:yMode val="edge"/>
          <c:x val="0.34780215251495228"/>
          <c:y val="0.89838763423620871"/>
          <c:w val="0.3153566310282811"/>
          <c:h val="4.23698545871166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r>
              <a:rPr lang="sv-SE" sz="1400"/>
              <a:t>Växthusgasutsläpp med användningsperspektiv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998083727004924"/>
          <c:y val="0.13675213675213677"/>
          <c:w val="0.8543687397382701"/>
          <c:h val="0.69082746707943576"/>
        </c:manualLayout>
      </c:layout>
      <c:areaChart>
        <c:grouping val="stacked"/>
        <c:varyColors val="0"/>
        <c:ser>
          <c:idx val="0"/>
          <c:order val="0"/>
          <c:tx>
            <c:strRef>
              <c:f>'2'!$F$7</c:f>
              <c:strCache>
                <c:ptCount val="1"/>
                <c:pt idx="0">
                  <c:v>Hushållens konsumtion inkl. HIO*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'2'!$F$9:$F$23</c:f>
              <c:numCache>
                <c:formatCode>#,##0</c:formatCode>
                <c:ptCount val="15"/>
                <c:pt idx="0">
                  <c:v>67970.269</c:v>
                </c:pt>
                <c:pt idx="1">
                  <c:v>63372.142</c:v>
                </c:pt>
                <c:pt idx="2">
                  <c:v>69197.567999999999</c:v>
                </c:pt>
                <c:pt idx="3">
                  <c:v>69159.523000000001</c:v>
                </c:pt>
                <c:pt idx="4">
                  <c:v>65826.027000000002</c:v>
                </c:pt>
                <c:pt idx="5">
                  <c:v>65097.101999999999</c:v>
                </c:pt>
                <c:pt idx="6">
                  <c:v>61285.137000000002</c:v>
                </c:pt>
                <c:pt idx="7">
                  <c:v>58601.798000000003</c:v>
                </c:pt>
                <c:pt idx="8">
                  <c:v>57960.656000000003</c:v>
                </c:pt>
                <c:pt idx="9">
                  <c:v>56928.271000000001</c:v>
                </c:pt>
                <c:pt idx="10">
                  <c:v>57545.563000000002</c:v>
                </c:pt>
                <c:pt idx="11">
                  <c:v>53621.697</c:v>
                </c:pt>
                <c:pt idx="12">
                  <c:v>48637.646000000001</c:v>
                </c:pt>
                <c:pt idx="13">
                  <c:v>52000.105000000003</c:v>
                </c:pt>
                <c:pt idx="14">
                  <c:v>52250.493000000002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E-42B8-93A5-1348AE0990DD}"/>
            </c:ext>
          </c:extLst>
        </c:ser>
        <c:ser>
          <c:idx val="1"/>
          <c:order val="1"/>
          <c:tx>
            <c:strRef>
              <c:f>'2'!$G$7</c:f>
              <c:strCache>
                <c:ptCount val="1"/>
                <c:pt idx="0">
                  <c:v>Offentlig konsumtion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8D90F5"/>
              </a:solidFill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'2'!$G$9:$G$23</c:f>
              <c:numCache>
                <c:formatCode>#,##0</c:formatCode>
                <c:ptCount val="15"/>
                <c:pt idx="0">
                  <c:v>11537.257</c:v>
                </c:pt>
                <c:pt idx="1">
                  <c:v>11215.724</c:v>
                </c:pt>
                <c:pt idx="2">
                  <c:v>11916.183999999999</c:v>
                </c:pt>
                <c:pt idx="3">
                  <c:v>11983.199000000001</c:v>
                </c:pt>
                <c:pt idx="4">
                  <c:v>11545.166999999999</c:v>
                </c:pt>
                <c:pt idx="5">
                  <c:v>11599.953</c:v>
                </c:pt>
                <c:pt idx="6">
                  <c:v>10516.768</c:v>
                </c:pt>
                <c:pt idx="7">
                  <c:v>10595.329</c:v>
                </c:pt>
                <c:pt idx="8">
                  <c:v>10722.771000000001</c:v>
                </c:pt>
                <c:pt idx="9">
                  <c:v>10114.960999999999</c:v>
                </c:pt>
                <c:pt idx="10">
                  <c:v>10425.188</c:v>
                </c:pt>
                <c:pt idx="11">
                  <c:v>9540.4860000000008</c:v>
                </c:pt>
                <c:pt idx="12">
                  <c:v>9201.634</c:v>
                </c:pt>
                <c:pt idx="13">
                  <c:v>9077.4089999999997</c:v>
                </c:pt>
                <c:pt idx="14">
                  <c:v>8921.83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E-42B8-93A5-1348AE0990DD}"/>
            </c:ext>
          </c:extLst>
        </c:ser>
        <c:ser>
          <c:idx val="2"/>
          <c:order val="2"/>
          <c:tx>
            <c:strRef>
              <c:f>'2'!$H$7</c:f>
              <c:strCache>
                <c:ptCount val="1"/>
                <c:pt idx="0">
                  <c:v>Fasta bruttoinvesteringar***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329B46"/>
              </a:solidFill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'2'!$H$9:$H$23</c:f>
              <c:numCache>
                <c:formatCode>#,##0</c:formatCode>
                <c:ptCount val="15"/>
                <c:pt idx="0">
                  <c:v>30248.804</c:v>
                </c:pt>
                <c:pt idx="1">
                  <c:v>18190.422999999999</c:v>
                </c:pt>
                <c:pt idx="2">
                  <c:v>24625.991000000002</c:v>
                </c:pt>
                <c:pt idx="3">
                  <c:v>29973.89</c:v>
                </c:pt>
                <c:pt idx="4">
                  <c:v>25269.685000000001</c:v>
                </c:pt>
                <c:pt idx="5">
                  <c:v>25995.648000000001</c:v>
                </c:pt>
                <c:pt idx="6">
                  <c:v>24701.628000000001</c:v>
                </c:pt>
                <c:pt idx="7">
                  <c:v>26203.314999999999</c:v>
                </c:pt>
                <c:pt idx="8">
                  <c:v>27503.948</c:v>
                </c:pt>
                <c:pt idx="9">
                  <c:v>26964.109</c:v>
                </c:pt>
                <c:pt idx="10">
                  <c:v>27424.811000000002</c:v>
                </c:pt>
                <c:pt idx="11">
                  <c:v>26457.096000000001</c:v>
                </c:pt>
                <c:pt idx="12">
                  <c:v>22507.258999999998</c:v>
                </c:pt>
                <c:pt idx="13">
                  <c:v>24527.984</c:v>
                </c:pt>
                <c:pt idx="14">
                  <c:v>27166.164000000001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E-42B8-93A5-1348AE0990DD}"/>
            </c:ext>
          </c:extLst>
        </c:ser>
        <c:ser>
          <c:idx val="3"/>
          <c:order val="3"/>
          <c:tx>
            <c:strRef>
              <c:f>'2'!$I$7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70DC69"/>
              </a:solidFill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'2'!$I$9:$I$23</c:f>
              <c:numCache>
                <c:formatCode>#,##0</c:formatCode>
                <c:ptCount val="15"/>
                <c:pt idx="0">
                  <c:v>110580.863</c:v>
                </c:pt>
                <c:pt idx="1">
                  <c:v>81830.960000000006</c:v>
                </c:pt>
                <c:pt idx="2">
                  <c:v>99734.573000000004</c:v>
                </c:pt>
                <c:pt idx="3">
                  <c:v>108614.52800000001</c:v>
                </c:pt>
                <c:pt idx="4">
                  <c:v>105037.749</c:v>
                </c:pt>
                <c:pt idx="5">
                  <c:v>92230.145000000004</c:v>
                </c:pt>
                <c:pt idx="6">
                  <c:v>93098.009000000005</c:v>
                </c:pt>
                <c:pt idx="7">
                  <c:v>84587.937000000005</c:v>
                </c:pt>
                <c:pt idx="8">
                  <c:v>79541.130999999994</c:v>
                </c:pt>
                <c:pt idx="9">
                  <c:v>83475.673999999999</c:v>
                </c:pt>
                <c:pt idx="10">
                  <c:v>92467.68</c:v>
                </c:pt>
                <c:pt idx="11">
                  <c:v>81138.953999999998</c:v>
                </c:pt>
                <c:pt idx="12">
                  <c:v>64049.116999999998</c:v>
                </c:pt>
                <c:pt idx="13">
                  <c:v>73365.31</c:v>
                </c:pt>
                <c:pt idx="14">
                  <c:v>73936.472999999998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E-42B8-93A5-1348AE099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2867998527882852E-2"/>
          <c:y val="0.92870583484756697"/>
          <c:w val="0.8999999699894573"/>
          <c:h val="5.5339749198016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r>
              <a:rPr lang="sv-SE" sz="1400"/>
              <a:t>Växthusgasutsläpp med tillförselsperspektiv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998083727004924"/>
          <c:y val="0.13675213675213677"/>
          <c:w val="0.8543687397382701"/>
          <c:h val="0.69082746707943576"/>
        </c:manualLayout>
      </c:layout>
      <c:areaChart>
        <c:grouping val="stacked"/>
        <c:varyColors val="0"/>
        <c:ser>
          <c:idx val="4"/>
          <c:order val="0"/>
          <c:tx>
            <c:strRef>
              <c:f>'2'!$C$7</c:f>
              <c:strCache>
                <c:ptCount val="1"/>
                <c:pt idx="0">
                  <c:v>Inhemsk produktion(a)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'2'!$C$9:$C$23</c:f>
              <c:numCache>
                <c:formatCode>#,##0</c:formatCode>
                <c:ptCount val="15"/>
                <c:pt idx="0">
                  <c:v>67717.394</c:v>
                </c:pt>
                <c:pt idx="1">
                  <c:v>62277.438000000002</c:v>
                </c:pt>
                <c:pt idx="2">
                  <c:v>68399.519</c:v>
                </c:pt>
                <c:pt idx="3">
                  <c:v>63038.317000000003</c:v>
                </c:pt>
                <c:pt idx="4">
                  <c:v>59484.610999999997</c:v>
                </c:pt>
                <c:pt idx="5">
                  <c:v>58076.11</c:v>
                </c:pt>
                <c:pt idx="6">
                  <c:v>56563.959000000003</c:v>
                </c:pt>
                <c:pt idx="7">
                  <c:v>57086.718000000001</c:v>
                </c:pt>
                <c:pt idx="8">
                  <c:v>58024.947999999997</c:v>
                </c:pt>
                <c:pt idx="9">
                  <c:v>56508.016000000003</c:v>
                </c:pt>
                <c:pt idx="10">
                  <c:v>55635.152999999998</c:v>
                </c:pt>
                <c:pt idx="11">
                  <c:v>54183.587</c:v>
                </c:pt>
                <c:pt idx="12">
                  <c:v>48613.089</c:v>
                </c:pt>
                <c:pt idx="13">
                  <c:v>50778.34</c:v>
                </c:pt>
                <c:pt idx="14">
                  <c:v>49090.023000000001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E1A-4F56-9796-8E48F77BDD1A}"/>
            </c:ext>
          </c:extLst>
        </c:ser>
        <c:ser>
          <c:idx val="5"/>
          <c:order val="1"/>
          <c:tx>
            <c:strRef>
              <c:f>'2'!$D$7</c:f>
              <c:strCache>
                <c:ptCount val="1"/>
                <c:pt idx="0">
                  <c:v>Import av varor och tjänster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'2'!$D$9:$D$23</c:f>
              <c:numCache>
                <c:formatCode>#,##0</c:formatCode>
                <c:ptCount val="15"/>
                <c:pt idx="0">
                  <c:v>152619.829</c:v>
                </c:pt>
                <c:pt idx="1">
                  <c:v>112331.82399999999</c:v>
                </c:pt>
                <c:pt idx="2">
                  <c:v>137074.77600000001</c:v>
                </c:pt>
                <c:pt idx="3">
                  <c:v>156692.83799999999</c:v>
                </c:pt>
                <c:pt idx="4">
                  <c:v>148194.046</c:v>
                </c:pt>
                <c:pt idx="5">
                  <c:v>136846.742</c:v>
                </c:pt>
                <c:pt idx="6">
                  <c:v>133037.58199999999</c:v>
                </c:pt>
                <c:pt idx="7">
                  <c:v>122901.68799999999</c:v>
                </c:pt>
                <c:pt idx="8">
                  <c:v>117703.586</c:v>
                </c:pt>
                <c:pt idx="9">
                  <c:v>120975.03599999999</c:v>
                </c:pt>
                <c:pt idx="10">
                  <c:v>132228.14499999999</c:v>
                </c:pt>
                <c:pt idx="11">
                  <c:v>116574.63800000001</c:v>
                </c:pt>
                <c:pt idx="12">
                  <c:v>95782.595000000001</c:v>
                </c:pt>
                <c:pt idx="13">
                  <c:v>108192.454</c:v>
                </c:pt>
                <c:pt idx="14">
                  <c:v>113184.96000000001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E1A-4F56-9796-8E48F77BD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2867998527882852E-2"/>
          <c:y val="0.92870583484756697"/>
          <c:w val="0.8999999699894573"/>
          <c:h val="5.5339749198016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r>
              <a:rPr lang="sv-SE" sz="1400"/>
              <a:t>Greenhouse gas emissions with</a:t>
            </a:r>
            <a:r>
              <a:rPr lang="sv-SE" sz="1400" baseline="0"/>
              <a:t> a use perspective</a:t>
            </a:r>
            <a:endParaRPr lang="sv-SE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998083727004924"/>
          <c:y val="0.13675213675213677"/>
          <c:w val="0.8543687397382701"/>
          <c:h val="0.69082746707943576"/>
        </c:manualLayout>
      </c:layout>
      <c:areaChart>
        <c:grouping val="stacked"/>
        <c:varyColors val="0"/>
        <c:ser>
          <c:idx val="4"/>
          <c:order val="0"/>
          <c:tx>
            <c:strRef>
              <c:f>'2'!$F$8</c:f>
              <c:strCache>
                <c:ptCount val="1"/>
                <c:pt idx="0">
                  <c:v>Household consumption incl. NPISH**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'2'!$F$9:$F$23</c:f>
              <c:numCache>
                <c:formatCode>#,##0</c:formatCode>
                <c:ptCount val="15"/>
                <c:pt idx="0">
                  <c:v>67970.269</c:v>
                </c:pt>
                <c:pt idx="1">
                  <c:v>63372.142</c:v>
                </c:pt>
                <c:pt idx="2">
                  <c:v>69197.567999999999</c:v>
                </c:pt>
                <c:pt idx="3">
                  <c:v>69159.523000000001</c:v>
                </c:pt>
                <c:pt idx="4">
                  <c:v>65826.027000000002</c:v>
                </c:pt>
                <c:pt idx="5">
                  <c:v>65097.101999999999</c:v>
                </c:pt>
                <c:pt idx="6">
                  <c:v>61285.137000000002</c:v>
                </c:pt>
                <c:pt idx="7">
                  <c:v>58601.798000000003</c:v>
                </c:pt>
                <c:pt idx="8">
                  <c:v>57960.656000000003</c:v>
                </c:pt>
                <c:pt idx="9">
                  <c:v>56928.271000000001</c:v>
                </c:pt>
                <c:pt idx="10">
                  <c:v>57545.563000000002</c:v>
                </c:pt>
                <c:pt idx="11">
                  <c:v>53621.697</c:v>
                </c:pt>
                <c:pt idx="12">
                  <c:v>48637.646000000001</c:v>
                </c:pt>
                <c:pt idx="13">
                  <c:v>52000.105000000003</c:v>
                </c:pt>
                <c:pt idx="14">
                  <c:v>52250.493000000002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61-4327-8CBF-07F65098EC7A}"/>
            </c:ext>
          </c:extLst>
        </c:ser>
        <c:ser>
          <c:idx val="5"/>
          <c:order val="1"/>
          <c:tx>
            <c:strRef>
              <c:f>'2'!$G$8</c:f>
              <c:strCache>
                <c:ptCount val="1"/>
                <c:pt idx="0">
                  <c:v>General government consumption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8D90F5"/>
              </a:solidFill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'2'!$G$9:$G$23</c:f>
              <c:numCache>
                <c:formatCode>#,##0</c:formatCode>
                <c:ptCount val="15"/>
                <c:pt idx="0">
                  <c:v>11537.257</c:v>
                </c:pt>
                <c:pt idx="1">
                  <c:v>11215.724</c:v>
                </c:pt>
                <c:pt idx="2">
                  <c:v>11916.183999999999</c:v>
                </c:pt>
                <c:pt idx="3">
                  <c:v>11983.199000000001</c:v>
                </c:pt>
                <c:pt idx="4">
                  <c:v>11545.166999999999</c:v>
                </c:pt>
                <c:pt idx="5">
                  <c:v>11599.953</c:v>
                </c:pt>
                <c:pt idx="6">
                  <c:v>10516.768</c:v>
                </c:pt>
                <c:pt idx="7">
                  <c:v>10595.329</c:v>
                </c:pt>
                <c:pt idx="8">
                  <c:v>10722.771000000001</c:v>
                </c:pt>
                <c:pt idx="9">
                  <c:v>10114.960999999999</c:v>
                </c:pt>
                <c:pt idx="10">
                  <c:v>10425.188</c:v>
                </c:pt>
                <c:pt idx="11">
                  <c:v>9540.4860000000008</c:v>
                </c:pt>
                <c:pt idx="12">
                  <c:v>9201.634</c:v>
                </c:pt>
                <c:pt idx="13">
                  <c:v>9077.4089999999997</c:v>
                </c:pt>
                <c:pt idx="14">
                  <c:v>8921.83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61-4327-8CBF-07F65098EC7A}"/>
            </c:ext>
          </c:extLst>
        </c:ser>
        <c:ser>
          <c:idx val="6"/>
          <c:order val="2"/>
          <c:tx>
            <c:strRef>
              <c:f>'2'!$H$8</c:f>
              <c:strCache>
                <c:ptCount val="1"/>
                <c:pt idx="0">
                  <c:v>Gross fixed capital formation****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329B46"/>
              </a:solidFill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'2'!$H$9:$H$23</c:f>
              <c:numCache>
                <c:formatCode>#,##0</c:formatCode>
                <c:ptCount val="15"/>
                <c:pt idx="0">
                  <c:v>30248.804</c:v>
                </c:pt>
                <c:pt idx="1">
                  <c:v>18190.422999999999</c:v>
                </c:pt>
                <c:pt idx="2">
                  <c:v>24625.991000000002</c:v>
                </c:pt>
                <c:pt idx="3">
                  <c:v>29973.89</c:v>
                </c:pt>
                <c:pt idx="4">
                  <c:v>25269.685000000001</c:v>
                </c:pt>
                <c:pt idx="5">
                  <c:v>25995.648000000001</c:v>
                </c:pt>
                <c:pt idx="6">
                  <c:v>24701.628000000001</c:v>
                </c:pt>
                <c:pt idx="7">
                  <c:v>26203.314999999999</c:v>
                </c:pt>
                <c:pt idx="8">
                  <c:v>27503.948</c:v>
                </c:pt>
                <c:pt idx="9">
                  <c:v>26964.109</c:v>
                </c:pt>
                <c:pt idx="10">
                  <c:v>27424.811000000002</c:v>
                </c:pt>
                <c:pt idx="11">
                  <c:v>26457.096000000001</c:v>
                </c:pt>
                <c:pt idx="12">
                  <c:v>22507.258999999998</c:v>
                </c:pt>
                <c:pt idx="13">
                  <c:v>24527.984</c:v>
                </c:pt>
                <c:pt idx="14">
                  <c:v>27166.164000000001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61-4327-8CBF-07F65098EC7A}"/>
            </c:ext>
          </c:extLst>
        </c:ser>
        <c:ser>
          <c:idx val="7"/>
          <c:order val="3"/>
          <c:tx>
            <c:strRef>
              <c:f>'2'!$I$8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70DC69"/>
              </a:solidFill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'2'!$I$9:$I$23</c:f>
              <c:numCache>
                <c:formatCode>#,##0</c:formatCode>
                <c:ptCount val="15"/>
                <c:pt idx="0">
                  <c:v>110580.863</c:v>
                </c:pt>
                <c:pt idx="1">
                  <c:v>81830.960000000006</c:v>
                </c:pt>
                <c:pt idx="2">
                  <c:v>99734.573000000004</c:v>
                </c:pt>
                <c:pt idx="3">
                  <c:v>108614.52800000001</c:v>
                </c:pt>
                <c:pt idx="4">
                  <c:v>105037.749</c:v>
                </c:pt>
                <c:pt idx="5">
                  <c:v>92230.145000000004</c:v>
                </c:pt>
                <c:pt idx="6">
                  <c:v>93098.009000000005</c:v>
                </c:pt>
                <c:pt idx="7">
                  <c:v>84587.937000000005</c:v>
                </c:pt>
                <c:pt idx="8">
                  <c:v>79541.130999999994</c:v>
                </c:pt>
                <c:pt idx="9">
                  <c:v>83475.673999999999</c:v>
                </c:pt>
                <c:pt idx="10">
                  <c:v>92467.68</c:v>
                </c:pt>
                <c:pt idx="11">
                  <c:v>81138.953999999998</c:v>
                </c:pt>
                <c:pt idx="12">
                  <c:v>64049.116999999998</c:v>
                </c:pt>
                <c:pt idx="13">
                  <c:v>73365.31</c:v>
                </c:pt>
                <c:pt idx="14">
                  <c:v>73936.472999999998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61-4327-8CBF-07F65098E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2867998527882852E-2"/>
          <c:y val="0.92870583484756697"/>
          <c:w val="0.89999997991779956"/>
          <c:h val="5.2236983197613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r>
              <a:rPr lang="sv-SE" sz="1400"/>
              <a:t>Greenhouse gas emissions with</a:t>
            </a:r>
            <a:r>
              <a:rPr lang="sv-SE" sz="1400" baseline="0"/>
              <a:t> a supply perspective</a:t>
            </a:r>
            <a:endParaRPr lang="sv-SE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998083727004924"/>
          <c:y val="0.13675213675213677"/>
          <c:w val="0.8543687397382701"/>
          <c:h val="0.69082746707943576"/>
        </c:manualLayout>
      </c:layout>
      <c:areaChart>
        <c:grouping val="stacked"/>
        <c:varyColors val="0"/>
        <c:ser>
          <c:idx val="4"/>
          <c:order val="0"/>
          <c:tx>
            <c:strRef>
              <c:f>'2'!$C$8</c:f>
              <c:strCache>
                <c:ptCount val="1"/>
                <c:pt idx="0">
                  <c:v>Domestic production(a)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'2'!$C$9:$C$23</c:f>
              <c:numCache>
                <c:formatCode>#,##0</c:formatCode>
                <c:ptCount val="15"/>
                <c:pt idx="0">
                  <c:v>67717.394</c:v>
                </c:pt>
                <c:pt idx="1">
                  <c:v>62277.438000000002</c:v>
                </c:pt>
                <c:pt idx="2">
                  <c:v>68399.519</c:v>
                </c:pt>
                <c:pt idx="3">
                  <c:v>63038.317000000003</c:v>
                </c:pt>
                <c:pt idx="4">
                  <c:v>59484.610999999997</c:v>
                </c:pt>
                <c:pt idx="5">
                  <c:v>58076.11</c:v>
                </c:pt>
                <c:pt idx="6">
                  <c:v>56563.959000000003</c:v>
                </c:pt>
                <c:pt idx="7">
                  <c:v>57086.718000000001</c:v>
                </c:pt>
                <c:pt idx="8">
                  <c:v>58024.947999999997</c:v>
                </c:pt>
                <c:pt idx="9">
                  <c:v>56508.016000000003</c:v>
                </c:pt>
                <c:pt idx="10">
                  <c:v>55635.152999999998</c:v>
                </c:pt>
                <c:pt idx="11">
                  <c:v>54183.587</c:v>
                </c:pt>
                <c:pt idx="12">
                  <c:v>48613.089</c:v>
                </c:pt>
                <c:pt idx="13">
                  <c:v>50778.34</c:v>
                </c:pt>
                <c:pt idx="14">
                  <c:v>49090.023000000001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6-4A73-83C8-803AA2FAF07C}"/>
            </c:ext>
          </c:extLst>
        </c:ser>
        <c:ser>
          <c:idx val="5"/>
          <c:order val="1"/>
          <c:tx>
            <c:strRef>
              <c:f>'2'!$D$8</c:f>
              <c:strCache>
                <c:ptCount val="1"/>
                <c:pt idx="0">
                  <c:v>Imports of goods and services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'2'!$B$9:$B$23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'2'!$D$9:$D$23</c:f>
              <c:numCache>
                <c:formatCode>#,##0</c:formatCode>
                <c:ptCount val="15"/>
                <c:pt idx="0">
                  <c:v>152619.829</c:v>
                </c:pt>
                <c:pt idx="1">
                  <c:v>112331.82399999999</c:v>
                </c:pt>
                <c:pt idx="2">
                  <c:v>137074.77600000001</c:v>
                </c:pt>
                <c:pt idx="3">
                  <c:v>156692.83799999999</c:v>
                </c:pt>
                <c:pt idx="4">
                  <c:v>148194.046</c:v>
                </c:pt>
                <c:pt idx="5">
                  <c:v>136846.742</c:v>
                </c:pt>
                <c:pt idx="6">
                  <c:v>133037.58199999999</c:v>
                </c:pt>
                <c:pt idx="7">
                  <c:v>122901.68799999999</c:v>
                </c:pt>
                <c:pt idx="8">
                  <c:v>117703.586</c:v>
                </c:pt>
                <c:pt idx="9">
                  <c:v>120975.03599999999</c:v>
                </c:pt>
                <c:pt idx="10">
                  <c:v>132228.14499999999</c:v>
                </c:pt>
                <c:pt idx="11">
                  <c:v>116574.63800000001</c:v>
                </c:pt>
                <c:pt idx="12">
                  <c:v>95782.595000000001</c:v>
                </c:pt>
                <c:pt idx="13">
                  <c:v>108192.454</c:v>
                </c:pt>
                <c:pt idx="14">
                  <c:v>113184.96000000001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6-4A73-83C8-803AA2FAF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2867998527882852E-2"/>
          <c:y val="0.92870583484756697"/>
          <c:w val="0.89999995997232485"/>
          <c:h val="5.2236983197613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Växthusgasutsläpp</a:t>
            </a:r>
            <a:r>
              <a:rPr lang="sv-SE" baseline="0"/>
              <a:t> från konsumtion per capita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189637427455797E-2"/>
          <c:y val="0.22752525853440422"/>
          <c:w val="0.87018087224777185"/>
          <c:h val="0.62499533623059911"/>
        </c:manualLayout>
      </c:layout>
      <c:areaChart>
        <c:grouping val="stacked"/>
        <c:varyColors val="0"/>
        <c:ser>
          <c:idx val="0"/>
          <c:order val="0"/>
          <c:tx>
            <c:strRef>
              <c:f>'3'!$F$7</c:f>
              <c:strCache>
                <c:ptCount val="1"/>
                <c:pt idx="0">
                  <c:v>Hushållens konsumtion inkl. HIO*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'3'!$F$9:$F$23</c:f>
              <c:numCache>
                <c:formatCode>#\ ##0.0</c:formatCode>
                <c:ptCount val="15"/>
                <c:pt idx="0">
                  <c:v>7.372046529284165</c:v>
                </c:pt>
                <c:pt idx="1">
                  <c:v>6.8149416066243687</c:v>
                </c:pt>
                <c:pt idx="2">
                  <c:v>7.3787127319257841</c:v>
                </c:pt>
                <c:pt idx="3">
                  <c:v>7.3192425653508311</c:v>
                </c:pt>
                <c:pt idx="4">
                  <c:v>6.9152250236369364</c:v>
                </c:pt>
                <c:pt idx="5">
                  <c:v>6.7809481250000001</c:v>
                </c:pt>
                <c:pt idx="6">
                  <c:v>6.3206618193069311</c:v>
                </c:pt>
                <c:pt idx="7">
                  <c:v>5.980385549545872</c:v>
                </c:pt>
                <c:pt idx="8">
                  <c:v>5.8410416204776778</c:v>
                </c:pt>
                <c:pt idx="9">
                  <c:v>5.6599991051898986</c:v>
                </c:pt>
                <c:pt idx="10">
                  <c:v>5.6555835872235871</c:v>
                </c:pt>
                <c:pt idx="11">
                  <c:v>5.2166258390894056</c:v>
                </c:pt>
                <c:pt idx="12">
                  <c:v>4.6979277504105088</c:v>
                </c:pt>
                <c:pt idx="13">
                  <c:v>4.9923295890937016</c:v>
                </c:pt>
                <c:pt idx="14">
                  <c:v>4.9824061218651661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2-49F9-890F-0EFAEBC7175D}"/>
            </c:ext>
          </c:extLst>
        </c:ser>
        <c:ser>
          <c:idx val="1"/>
          <c:order val="1"/>
          <c:tx>
            <c:strRef>
              <c:f>'3'!$G$7</c:f>
              <c:strCache>
                <c:ptCount val="1"/>
                <c:pt idx="0">
                  <c:v>Offentlig konsumtion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'3'!$G$9:$G$23</c:f>
              <c:numCache>
                <c:formatCode>#\ ##0.0</c:formatCode>
                <c:ptCount val="15"/>
                <c:pt idx="0">
                  <c:v>1.2513293926247289</c:v>
                </c:pt>
                <c:pt idx="1">
                  <c:v>1.2061215184428433</c:v>
                </c:pt>
                <c:pt idx="2">
                  <c:v>1.2706530177010023</c:v>
                </c:pt>
                <c:pt idx="3">
                  <c:v>1.2681975870462483</c:v>
                </c:pt>
                <c:pt idx="4">
                  <c:v>1.2128550267885283</c:v>
                </c:pt>
                <c:pt idx="5">
                  <c:v>1.2083284375000001</c:v>
                </c:pt>
                <c:pt idx="6">
                  <c:v>1.0846501650165017</c:v>
                </c:pt>
                <c:pt idx="7">
                  <c:v>1.0812663537095621</c:v>
                </c:pt>
                <c:pt idx="8">
                  <c:v>1.0805977023077697</c:v>
                </c:pt>
                <c:pt idx="9">
                  <c:v>1.0056632531318352</c:v>
                </c:pt>
                <c:pt idx="10">
                  <c:v>1.0245885012285012</c:v>
                </c:pt>
                <c:pt idx="11">
                  <c:v>0.9281531277361611</c:v>
                </c:pt>
                <c:pt idx="12">
                  <c:v>0.88878914324350433</c:v>
                </c:pt>
                <c:pt idx="13">
                  <c:v>0.87148703917050696</c:v>
                </c:pt>
                <c:pt idx="14">
                  <c:v>0.85075140650328984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2-49F9-890F-0EFAEBC7175D}"/>
            </c:ext>
          </c:extLst>
        </c:ser>
        <c:ser>
          <c:idx val="2"/>
          <c:order val="2"/>
          <c:tx>
            <c:strRef>
              <c:f>'3'!$H$7</c:f>
              <c:strCache>
                <c:ptCount val="1"/>
                <c:pt idx="0">
                  <c:v>Fasta bruttoinvesteringar***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'3'!$H$9:$H$23</c:f>
              <c:numCache>
                <c:formatCode>#\ ##0.0</c:formatCode>
                <c:ptCount val="15"/>
                <c:pt idx="0">
                  <c:v>3.2807813449023859</c:v>
                </c:pt>
                <c:pt idx="1">
                  <c:v>1.9561698032046457</c:v>
                </c:pt>
                <c:pt idx="2">
                  <c:v>2.6259320750693114</c:v>
                </c:pt>
                <c:pt idx="3">
                  <c:v>3.1721758916287439</c:v>
                </c:pt>
                <c:pt idx="4">
                  <c:v>2.6546575270511608</c:v>
                </c:pt>
                <c:pt idx="5">
                  <c:v>2.7078799999999998</c:v>
                </c:pt>
                <c:pt idx="6">
                  <c:v>2.5476101485148517</c:v>
                </c:pt>
                <c:pt idx="7">
                  <c:v>2.6740805184202467</c:v>
                </c:pt>
                <c:pt idx="8">
                  <c:v>2.7717371762571803</c:v>
                </c:pt>
                <c:pt idx="9">
                  <c:v>2.6808619009743486</c:v>
                </c:pt>
                <c:pt idx="10">
                  <c:v>2.6953131203931204</c:v>
                </c:pt>
                <c:pt idx="11">
                  <c:v>2.573897849985407</c:v>
                </c:pt>
                <c:pt idx="12">
                  <c:v>2.1739842557712739</c:v>
                </c:pt>
                <c:pt idx="13">
                  <c:v>2.3548371735791092</c:v>
                </c:pt>
                <c:pt idx="14">
                  <c:v>2.5904609516544292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82-49F9-890F-0EFAEBC7175D}"/>
            </c:ext>
          </c:extLst>
        </c:ser>
        <c:ser>
          <c:idx val="3"/>
          <c:order val="3"/>
          <c:tx>
            <c:strRef>
              <c:f>'3'!$I$7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'3'!$B$9:$B$23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'3'!$I$9:$I$23</c:f>
              <c:numCache>
                <c:formatCode>#\ ##0.0</c:formatCode>
                <c:ptCount val="15"/>
                <c:pt idx="0">
                  <c:v>11.99358600867679</c:v>
                </c:pt>
                <c:pt idx="1">
                  <c:v>8.7999741907732005</c:v>
                </c:pt>
                <c:pt idx="2">
                  <c:v>10.634951268927276</c:v>
                </c:pt>
                <c:pt idx="3">
                  <c:v>11.494817229336437</c:v>
                </c:pt>
                <c:pt idx="4">
                  <c:v>11.034536085723291</c:v>
                </c:pt>
                <c:pt idx="5">
                  <c:v>9.6073067708333326</c:v>
                </c:pt>
                <c:pt idx="6">
                  <c:v>9.6016923473597355</c:v>
                </c:pt>
                <c:pt idx="7">
                  <c:v>8.6323029901010315</c:v>
                </c:pt>
                <c:pt idx="8">
                  <c:v>8.0158350297289118</c:v>
                </c:pt>
                <c:pt idx="9">
                  <c:v>8.2994307019288129</c:v>
                </c:pt>
                <c:pt idx="10">
                  <c:v>9.0877326781326779</c:v>
                </c:pt>
                <c:pt idx="11">
                  <c:v>7.893662223951746</c:v>
                </c:pt>
                <c:pt idx="12">
                  <c:v>6.18652728677678</c:v>
                </c:pt>
                <c:pt idx="13">
                  <c:v>7.0435205453148999</c:v>
                </c:pt>
                <c:pt idx="14">
                  <c:v>7.0502977972728136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82-49F9-890F-0EFAEBC7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areaChart>
      <c:catAx>
        <c:axId val="61430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auto val="1"/>
        <c:lblAlgn val="ctr"/>
        <c:lblOffset val="100"/>
        <c:noMultiLvlLbl val="0"/>
      </c:cat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Ton</a:t>
                </a:r>
                <a:r>
                  <a:rPr lang="sv-SE" baseline="0"/>
                  <a:t> koldioxidekvivalenter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2753509889918932E-2"/>
              <c:y val="0.21457569686997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gif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360661</xdr:colOff>
      <xdr:row>31</xdr:row>
      <xdr:rowOff>130529</xdr:rowOff>
    </xdr:from>
    <xdr:to>
      <xdr:col>8</xdr:col>
      <xdr:colOff>392906</xdr:colOff>
      <xdr:row>57</xdr:row>
      <xdr:rowOff>108110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262888</xdr:colOff>
      <xdr:row>57</xdr:row>
      <xdr:rowOff>171927</xdr:rowOff>
    </xdr:from>
    <xdr:to>
      <xdr:col>8</xdr:col>
      <xdr:colOff>309562</xdr:colOff>
      <xdr:row>83</xdr:row>
      <xdr:rowOff>149508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89</xdr:row>
      <xdr:rowOff>114300</xdr:rowOff>
    </xdr:from>
    <xdr:to>
      <xdr:col>3</xdr:col>
      <xdr:colOff>239712</xdr:colOff>
      <xdr:row>91</xdr:row>
      <xdr:rowOff>66983</xdr:rowOff>
    </xdr:to>
    <xdr:pic>
      <xdr:nvPicPr>
        <xdr:cNvPr id="5" name="Bildobjekt 4" descr="Symbolen för Sveriges officiella statistik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070" y="1062990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89</xdr:row>
      <xdr:rowOff>76200</xdr:rowOff>
    </xdr:from>
    <xdr:to>
      <xdr:col>6</xdr:col>
      <xdr:colOff>712786</xdr:colOff>
      <xdr:row>91</xdr:row>
      <xdr:rowOff>28883</xdr:rowOff>
    </xdr:to>
    <xdr:pic>
      <xdr:nvPicPr>
        <xdr:cNvPr id="7" name="Bildobjekt 6" descr="Symbolen för Sveriges officiella statistik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" y="1059180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144303</xdr:colOff>
      <xdr:row>31</xdr:row>
      <xdr:rowOff>7620</xdr:rowOff>
    </xdr:from>
    <xdr:to>
      <xdr:col>19</xdr:col>
      <xdr:colOff>297656</xdr:colOff>
      <xdr:row>56</xdr:row>
      <xdr:rowOff>168081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129876</xdr:colOff>
      <xdr:row>58</xdr:row>
      <xdr:rowOff>25206</xdr:rowOff>
    </xdr:from>
    <xdr:to>
      <xdr:col>19</xdr:col>
      <xdr:colOff>309562</xdr:colOff>
      <xdr:row>84</xdr:row>
      <xdr:rowOff>2787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339090</xdr:colOff>
      <xdr:row>32</xdr:row>
      <xdr:rowOff>120491</xdr:rowOff>
    </xdr:from>
    <xdr:to>
      <xdr:col>10</xdr:col>
      <xdr:colOff>428625</xdr:colOff>
      <xdr:row>54</xdr:row>
      <xdr:rowOff>122165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353378</xdr:colOff>
      <xdr:row>56</xdr:row>
      <xdr:rowOff>10478</xdr:rowOff>
    </xdr:from>
    <xdr:to>
      <xdr:col>10</xdr:col>
      <xdr:colOff>345281</xdr:colOff>
      <xdr:row>78</xdr:row>
      <xdr:rowOff>12152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82</xdr:row>
      <xdr:rowOff>114300</xdr:rowOff>
    </xdr:from>
    <xdr:to>
      <xdr:col>2</xdr:col>
      <xdr:colOff>923924</xdr:colOff>
      <xdr:row>84</xdr:row>
      <xdr:rowOff>66983</xdr:rowOff>
    </xdr:to>
    <xdr:pic>
      <xdr:nvPicPr>
        <xdr:cNvPr id="6" name="Bildobjekt 5" descr="Symbolen för Sveriges officiella statistik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25118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48578</xdr:colOff>
      <xdr:row>82</xdr:row>
      <xdr:rowOff>91440</xdr:rowOff>
    </xdr:from>
    <xdr:to>
      <xdr:col>6</xdr:col>
      <xdr:colOff>857251</xdr:colOff>
      <xdr:row>84</xdr:row>
      <xdr:rowOff>35719</xdr:rowOff>
    </xdr:to>
    <xdr:pic>
      <xdr:nvPicPr>
        <xdr:cNvPr id="7" name="Bildobjekt 6" descr="Symbolen för Sveriges officiella statistik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0516" y="15569565"/>
          <a:ext cx="1927860" cy="325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848679</xdr:colOff>
      <xdr:row>33</xdr:row>
      <xdr:rowOff>2381</xdr:rowOff>
    </xdr:from>
    <xdr:to>
      <xdr:col>20</xdr:col>
      <xdr:colOff>35719</xdr:colOff>
      <xdr:row>55</xdr:row>
      <xdr:rowOff>4055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827248</xdr:colOff>
      <xdr:row>56</xdr:row>
      <xdr:rowOff>19050</xdr:rowOff>
    </xdr:from>
    <xdr:to>
      <xdr:col>20</xdr:col>
      <xdr:colOff>71438</xdr:colOff>
      <xdr:row>78</xdr:row>
      <xdr:rowOff>20724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31</xdr:row>
      <xdr:rowOff>114300</xdr:rowOff>
    </xdr:from>
    <xdr:to>
      <xdr:col>3</xdr:col>
      <xdr:colOff>408781</xdr:colOff>
      <xdr:row>33</xdr:row>
      <xdr:rowOff>63808</xdr:rowOff>
    </xdr:to>
    <xdr:pic>
      <xdr:nvPicPr>
        <xdr:cNvPr id="3" name="Bildobjekt 2" descr="Symbolen för Sveriges officiella statistik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1422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31</xdr:row>
      <xdr:rowOff>91440</xdr:rowOff>
    </xdr:from>
    <xdr:to>
      <xdr:col>6</xdr:col>
      <xdr:colOff>835818</xdr:colOff>
      <xdr:row>33</xdr:row>
      <xdr:rowOff>47298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030" y="1469136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0.0212</cdr:x>
      <cdr:y>0.11129</cdr:y>
    </cdr:from>
    <cdr:to>
      <cdr:x>0.04238</cdr:x>
      <cdr:y>0.26898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A7148E5-03CC-4AEF-836C-FF0949E23948}"/>
            </a:ext>
          </a:extLst>
        </cdr:cNvPr>
        <cdr:cNvSpPr txBox="1"/>
      </cdr:nvSpPr>
      <cdr:spPr>
        <a:xfrm xmlns:a="http://schemas.openxmlformats.org/drawingml/2006/main" rot="16200000">
          <a:off x="-180295" y="868023"/>
          <a:ext cx="777514" cy="138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Miljon</a:t>
          </a:r>
          <a:r>
            <a:rPr lang="en-US" sz="800" baseline="0">
              <a:solidFill>
                <a:srgbClr val="1E00BE"/>
              </a:solidFill>
            </a:rPr>
            <a:t> SEK</a:t>
          </a:r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0.01241</cdr:x>
      <cdr:y>0.11398</cdr:y>
    </cdr:from>
    <cdr:to>
      <cdr:x>0.03236</cdr:x>
      <cdr:y>0.2504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A7148E5-03CC-4AEF-836C-FF0949E23948}"/>
            </a:ext>
          </a:extLst>
        </cdr:cNvPr>
        <cdr:cNvSpPr txBox="1"/>
      </cdr:nvSpPr>
      <cdr:spPr>
        <a:xfrm xmlns:a="http://schemas.openxmlformats.org/drawingml/2006/main" rot="16200000">
          <a:off x="-180713" y="828937"/>
          <a:ext cx="672621" cy="138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Million</a:t>
          </a:r>
          <a:r>
            <a:rPr lang="en-US" sz="800" baseline="0">
              <a:solidFill>
                <a:srgbClr val="1E00BE"/>
              </a:solidFill>
            </a:rPr>
            <a:t> SEK</a:t>
          </a:r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433386</xdr:colOff>
      <xdr:row>33</xdr:row>
      <xdr:rowOff>68579</xdr:rowOff>
    </xdr:from>
    <xdr:to>
      <xdr:col>11</xdr:col>
      <xdr:colOff>214311</xdr:colOff>
      <xdr:row>62</xdr:row>
      <xdr:rowOff>116204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96</xdr:row>
      <xdr:rowOff>114300</xdr:rowOff>
    </xdr:from>
    <xdr:to>
      <xdr:col>2</xdr:col>
      <xdr:colOff>923924</xdr:colOff>
      <xdr:row>98</xdr:row>
      <xdr:rowOff>66983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54708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96</xdr:row>
      <xdr:rowOff>123825</xdr:rowOff>
    </xdr:from>
    <xdr:to>
      <xdr:col>6</xdr:col>
      <xdr:colOff>865187</xdr:colOff>
      <xdr:row>98</xdr:row>
      <xdr:rowOff>50473</xdr:rowOff>
    </xdr:to>
    <xdr:pic>
      <xdr:nvPicPr>
        <xdr:cNvPr id="5" name="Bildobjekt 4" descr="Symbolen för Sveriges officiella statisti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204305"/>
          <a:ext cx="1976437" cy="286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462642</xdr:colOff>
      <xdr:row>64</xdr:row>
      <xdr:rowOff>27214</xdr:rowOff>
    </xdr:from>
    <xdr:to>
      <xdr:col>11</xdr:col>
      <xdr:colOff>246968</xdr:colOff>
      <xdr:row>93</xdr:row>
      <xdr:rowOff>74839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561294</xdr:colOff>
      <xdr:row>33</xdr:row>
      <xdr:rowOff>0</xdr:rowOff>
    </xdr:from>
    <xdr:to>
      <xdr:col>21</xdr:col>
      <xdr:colOff>791255</xdr:colOff>
      <xdr:row>62</xdr:row>
      <xdr:rowOff>47625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904875</xdr:colOff>
      <xdr:row>64</xdr:row>
      <xdr:rowOff>23813</xdr:rowOff>
    </xdr:from>
    <xdr:to>
      <xdr:col>22</xdr:col>
      <xdr:colOff>15649</xdr:colOff>
      <xdr:row>93</xdr:row>
      <xdr:rowOff>71438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0.00674</cdr:x>
      <cdr:y>0.00501</cdr:y>
    </cdr:from>
    <cdr:to>
      <cdr:x>0.03645</cdr:x>
      <cdr:y>0.44709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 rot="16200000">
          <a:off x="-1015837" y="1111089"/>
          <a:ext cx="2463359" cy="296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E00BE"/>
              </a:solidFill>
            </a:rPr>
            <a:t>Kiloton</a:t>
          </a:r>
          <a:r>
            <a:rPr lang="en-US" sz="1400" baseline="0">
              <a:solidFill>
                <a:srgbClr val="1E00BE"/>
              </a:solidFill>
            </a:rPr>
            <a:t> koldioxid ekvivalenter</a:t>
          </a:r>
          <a:endParaRPr lang="en-US" sz="1400">
            <a:solidFill>
              <a:srgbClr val="1E00BE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0.00674</cdr:x>
      <cdr:y>0.00501</cdr:y>
    </cdr:from>
    <cdr:to>
      <cdr:x>0.03645</cdr:x>
      <cdr:y>0.44709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 rot="16200000">
          <a:off x="-1015837" y="1111089"/>
          <a:ext cx="2463359" cy="296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E00BE"/>
              </a:solidFill>
            </a:rPr>
            <a:t>Kiloton</a:t>
          </a:r>
          <a:r>
            <a:rPr lang="en-US" sz="1400" baseline="0">
              <a:solidFill>
                <a:srgbClr val="1E00BE"/>
              </a:solidFill>
            </a:rPr>
            <a:t> koldioxid ekvivalenter</a:t>
          </a:r>
          <a:endParaRPr lang="en-US" sz="14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0.00674</cdr:x>
      <cdr:y>0.00501</cdr:y>
    </cdr:from>
    <cdr:to>
      <cdr:x>0.03645</cdr:x>
      <cdr:y>0.44709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 rot="16200000">
          <a:off x="-1015837" y="1111089"/>
          <a:ext cx="2463359" cy="296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E00BE"/>
              </a:solidFill>
            </a:rPr>
            <a:t>Kiloton</a:t>
          </a:r>
          <a:r>
            <a:rPr lang="en-US" sz="1400" baseline="0">
              <a:solidFill>
                <a:srgbClr val="1E00BE"/>
              </a:solidFill>
            </a:rPr>
            <a:t> koldioxid ekvivalenter</a:t>
          </a:r>
          <a:endParaRPr lang="en-US" sz="1400">
            <a:solidFill>
              <a:srgbClr val="1E00BE"/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0.00674</cdr:x>
      <cdr:y>0.00501</cdr:y>
    </cdr:from>
    <cdr:to>
      <cdr:x>0.03645</cdr:x>
      <cdr:y>0.44709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 rot="16200000">
          <a:off x="-1015837" y="1111089"/>
          <a:ext cx="2463359" cy="296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E00BE"/>
              </a:solidFill>
            </a:rPr>
            <a:t>Kiloton</a:t>
          </a:r>
          <a:r>
            <a:rPr lang="en-US" sz="1400" baseline="0">
              <a:solidFill>
                <a:srgbClr val="1E00BE"/>
              </a:solidFill>
            </a:rPr>
            <a:t> koldioxid ekvivalenter</a:t>
          </a:r>
          <a:endParaRPr lang="en-US" sz="1400">
            <a:solidFill>
              <a:srgbClr val="1E00BE"/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0.00674</cdr:x>
      <cdr:y>0.00501</cdr:y>
    </cdr:from>
    <cdr:to>
      <cdr:x>0.03645</cdr:x>
      <cdr:y>0.44709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 rot="16200000">
          <a:off x="-1015837" y="1111089"/>
          <a:ext cx="2463359" cy="296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E00BE"/>
              </a:solidFill>
            </a:rPr>
            <a:t>Kiloton</a:t>
          </a:r>
          <a:r>
            <a:rPr lang="en-US" sz="1400" baseline="0">
              <a:solidFill>
                <a:srgbClr val="1E00BE"/>
              </a:solidFill>
            </a:rPr>
            <a:t> koldioxid ekvivalenter</a:t>
          </a:r>
          <a:endParaRPr lang="en-US" sz="1400">
            <a:solidFill>
              <a:srgbClr val="1E00BE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353467</xdr:colOff>
      <xdr:row>32</xdr:row>
      <xdr:rowOff>55268</xdr:rowOff>
    </xdr:from>
    <xdr:to>
      <xdr:col>7</xdr:col>
      <xdr:colOff>857250</xdr:colOff>
      <xdr:row>50</xdr:row>
      <xdr:rowOff>167327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374810</xdr:colOff>
      <xdr:row>51</xdr:row>
      <xdr:rowOff>103346</xdr:rowOff>
    </xdr:from>
    <xdr:to>
      <xdr:col>7</xdr:col>
      <xdr:colOff>833438</xdr:colOff>
      <xdr:row>70</xdr:row>
      <xdr:rowOff>24905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73</xdr:row>
      <xdr:rowOff>114300</xdr:rowOff>
    </xdr:from>
    <xdr:to>
      <xdr:col>3</xdr:col>
      <xdr:colOff>78580</xdr:colOff>
      <xdr:row>75</xdr:row>
      <xdr:rowOff>63808</xdr:rowOff>
    </xdr:to>
    <xdr:pic>
      <xdr:nvPicPr>
        <xdr:cNvPr id="5" name="Bildobjekt 4" descr="Symbolen för Sveriges officiella statistik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7454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73</xdr:row>
      <xdr:rowOff>123825</xdr:rowOff>
    </xdr:from>
    <xdr:to>
      <xdr:col>6</xdr:col>
      <xdr:colOff>46989</xdr:colOff>
      <xdr:row>75</xdr:row>
      <xdr:rowOff>47298</xdr:rowOff>
    </xdr:to>
    <xdr:pic>
      <xdr:nvPicPr>
        <xdr:cNvPr id="7" name="Bildobjekt 6" descr="Symbolen för Sveriges officiella statistik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17284065"/>
          <a:ext cx="1976437" cy="286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1156901</xdr:colOff>
      <xdr:row>32</xdr:row>
      <xdr:rowOff>31432</xdr:rowOff>
    </xdr:from>
    <xdr:to>
      <xdr:col>16</xdr:col>
      <xdr:colOff>452437</xdr:colOff>
      <xdr:row>50</xdr:row>
      <xdr:rowOff>143491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1128236</xdr:colOff>
      <xdr:row>51</xdr:row>
      <xdr:rowOff>158569</xdr:rowOff>
    </xdr:from>
    <xdr:to>
      <xdr:col>16</xdr:col>
      <xdr:colOff>476249</xdr:colOff>
      <xdr:row>70</xdr:row>
      <xdr:rowOff>80128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2:K52"/>
  <sheetViews>
    <sheetView zoomScale="80" zoomScaleNormal="80" workbookViewId="0"/>
  </sheetViews>
  <sheetFormatPr defaultColWidth="9.1796875" defaultRowHeight="14.5" x14ac:dyDescent="0.35"/>
  <cols>
    <col min="1" max="1" width="9.1796875" style="31" customWidth="1"/>
    <col min="2" max="2" width="15.7265625" style="31" customWidth="1"/>
    <col min="3" max="3" width="111.26953125" style="31" customWidth="1"/>
    <col min="4" max="16384" width="9.1796875" style="31"/>
  </cols>
  <sheetData>
    <row r="2" spans="2:4" ht="15.5" x14ac:dyDescent="0.35">
      <c r="B2" s="30" t="s">
        <v>83</v>
      </c>
    </row>
    <row r="3" spans="2:4" ht="15.5" x14ac:dyDescent="0.35">
      <c r="B3" s="32" t="s">
        <v>84</v>
      </c>
    </row>
    <row r="5" spans="2:4" ht="17.25" customHeight="1" x14ac:dyDescent="0.35">
      <c r="B5" s="33" t="s">
        <v>30</v>
      </c>
      <c r="C5" s="34"/>
    </row>
    <row r="6" spans="2:4" ht="17.25" customHeight="1" x14ac:dyDescent="0.35">
      <c r="B6" s="35" t="s">
        <v>31</v>
      </c>
      <c r="C6" s="36"/>
    </row>
    <row r="7" spans="2:4" x14ac:dyDescent="0.35">
      <c r="B7" s="37"/>
      <c r="C7" s="59"/>
    </row>
    <row r="8" spans="2:4" ht="15.5" x14ac:dyDescent="0.35">
      <c r="B8" s="38">
        <v>1</v>
      </c>
      <c r="C8" s="61" t="str">
        <f>'1'!B2</f>
        <v>BNP från användningssidan, försörjningsbalans, aggregerad, fasta priser, referensår 2020. Million SEK.</v>
      </c>
      <c r="D8" s="40"/>
    </row>
    <row r="9" spans="2:4" ht="15.5" x14ac:dyDescent="0.35">
      <c r="B9" s="41">
        <v>1</v>
      </c>
      <c r="C9" s="62" t="str">
        <f>'1'!B3</f>
        <v>GDP: expenditure approach, aggregated, constant prices, reference year 2020. SEK million.</v>
      </c>
    </row>
    <row r="10" spans="2:4" ht="15.5" x14ac:dyDescent="0.35">
      <c r="B10" s="42"/>
      <c r="C10" s="63"/>
    </row>
    <row r="11" spans="2:4" ht="15.5" x14ac:dyDescent="0.35">
      <c r="B11" s="38">
        <v>2</v>
      </c>
      <c r="C11" s="61" t="s">
        <v>32</v>
      </c>
      <c r="D11" s="40"/>
    </row>
    <row r="12" spans="2:4" ht="15.5" x14ac:dyDescent="0.35">
      <c r="B12" s="41">
        <v>2</v>
      </c>
      <c r="C12" s="62" t="s">
        <v>33</v>
      </c>
    </row>
    <row r="13" spans="2:4" ht="15.5" x14ac:dyDescent="0.35">
      <c r="B13" s="42"/>
      <c r="C13" s="64"/>
    </row>
    <row r="14" spans="2:4" ht="15.5" x14ac:dyDescent="0.35">
      <c r="B14" s="43">
        <v>3</v>
      </c>
      <c r="C14" s="61" t="s">
        <v>78</v>
      </c>
      <c r="D14" s="40"/>
    </row>
    <row r="15" spans="2:4" ht="15.5" x14ac:dyDescent="0.35">
      <c r="B15" s="41">
        <v>3</v>
      </c>
      <c r="C15" s="62" t="s">
        <v>79</v>
      </c>
    </row>
    <row r="16" spans="2:4" ht="15.5" x14ac:dyDescent="0.35">
      <c r="B16" s="44"/>
      <c r="C16" s="65"/>
    </row>
    <row r="17" spans="2:11" ht="15.5" x14ac:dyDescent="0.35">
      <c r="B17" s="42">
        <v>4</v>
      </c>
      <c r="C17" s="61" t="s">
        <v>80</v>
      </c>
      <c r="D17" s="40"/>
    </row>
    <row r="18" spans="2:11" ht="15.5" x14ac:dyDescent="0.35">
      <c r="B18" s="41">
        <v>4</v>
      </c>
      <c r="C18" s="62" t="s">
        <v>40</v>
      </c>
    </row>
    <row r="19" spans="2:11" ht="15.5" x14ac:dyDescent="0.35">
      <c r="B19" s="42"/>
      <c r="C19" s="63"/>
    </row>
    <row r="20" spans="2:11" ht="15.5" x14ac:dyDescent="0.35">
      <c r="B20" s="42">
        <v>5</v>
      </c>
      <c r="C20" s="39" t="s">
        <v>38</v>
      </c>
      <c r="D20" s="40"/>
    </row>
    <row r="21" spans="2:11" ht="15.5" x14ac:dyDescent="0.35">
      <c r="B21" s="41">
        <v>5</v>
      </c>
      <c r="C21" s="66" t="s">
        <v>39</v>
      </c>
    </row>
    <row r="22" spans="2:11" x14ac:dyDescent="0.35">
      <c r="B22" s="45"/>
      <c r="C22" s="60"/>
    </row>
    <row r="23" spans="2:11" x14ac:dyDescent="0.35">
      <c r="B23" s="58"/>
      <c r="C23" s="58"/>
      <c r="D23" s="40"/>
    </row>
    <row r="27" spans="2:11" x14ac:dyDescent="0.35">
      <c r="K27" s="46"/>
    </row>
    <row r="32" spans="2:11" x14ac:dyDescent="0.35">
      <c r="D32" s="47"/>
    </row>
    <row r="33" spans="1:7" x14ac:dyDescent="0.35">
      <c r="B33" s="49"/>
      <c r="D33" s="48"/>
    </row>
    <row r="34" spans="1:7" x14ac:dyDescent="0.35">
      <c r="B34" s="50"/>
    </row>
    <row r="35" spans="1:7" x14ac:dyDescent="0.35">
      <c r="B35" s="51"/>
    </row>
    <row r="36" spans="1:7" x14ac:dyDescent="0.35">
      <c r="B36" s="52"/>
    </row>
    <row r="37" spans="1:7" x14ac:dyDescent="0.35">
      <c r="G37" s="47"/>
    </row>
    <row r="38" spans="1:7" x14ac:dyDescent="0.35">
      <c r="B38" s="49"/>
      <c r="G38" s="48"/>
    </row>
    <row r="39" spans="1:7" x14ac:dyDescent="0.35">
      <c r="B39" s="50"/>
    </row>
    <row r="40" spans="1:7" x14ac:dyDescent="0.35">
      <c r="A40" s="53"/>
      <c r="B40" s="51"/>
    </row>
    <row r="41" spans="1:7" x14ac:dyDescent="0.35">
      <c r="A41" s="53"/>
      <c r="B41" s="52"/>
    </row>
    <row r="42" spans="1:7" x14ac:dyDescent="0.35">
      <c r="A42" s="54"/>
    </row>
    <row r="43" spans="1:7" x14ac:dyDescent="0.35">
      <c r="A43" s="55"/>
      <c r="B43" s="51"/>
    </row>
    <row r="44" spans="1:7" x14ac:dyDescent="0.35">
      <c r="A44" s="56"/>
    </row>
    <row r="45" spans="1:7" x14ac:dyDescent="0.35">
      <c r="A45" s="53"/>
    </row>
    <row r="46" spans="1:7" x14ac:dyDescent="0.35">
      <c r="A46" s="53"/>
    </row>
    <row r="47" spans="1:7" x14ac:dyDescent="0.35">
      <c r="A47" s="54"/>
    </row>
    <row r="48" spans="1:7" x14ac:dyDescent="0.35">
      <c r="A48" s="55"/>
    </row>
    <row r="49" spans="1:1" x14ac:dyDescent="0.35">
      <c r="A49" s="56"/>
    </row>
    <row r="50" spans="1:1" x14ac:dyDescent="0.35">
      <c r="A50" s="53"/>
    </row>
    <row r="52" spans="1:1" x14ac:dyDescent="0.35">
      <c r="A52" s="57"/>
    </row>
  </sheetData>
  <hyperlinks>
    <hyperlink ref="C9" location="'1'!A1" display="GDP: expenditure approach 2008-2017, aggregated, constant prices, reference year 2015. SEK million. " xr:uid="{00000000-0004-0000-0000-000000000000}"/>
    <hyperlink ref="C11" location="'2'!A1" display="Växthusgasutsläpp från konsumtion, kiloton koldioxid ekvivalenter (kton CO2-ekv.)" xr:uid="{00000000-0004-0000-0000-000001000000}"/>
    <hyperlink ref="C12" location="'2'!A1" display="Greenhouse gas emissions from consumption, kiloton carbon dioxide equivalents (kton CO2-equ.)" xr:uid="{00000000-0004-0000-0000-000002000000}"/>
    <hyperlink ref="C14" location="'3'!A1" display="Växthusgasutsläpp från konsumtion per capita, ton koldioxid ekvivalenter (kton CO2-ekv.)" xr:uid="{00000000-0004-0000-0000-000003000000}"/>
    <hyperlink ref="C15" location="'3'!A1" display="Greenhouse gas emissions from consumption per capita, tonne carbon dioxide equivalents (kton CO2-equ.)" xr:uid="{00000000-0004-0000-0000-000004000000}"/>
    <hyperlink ref="C17" location="'4'!A1" display="Växthusgas utsläppsintensitet från konsumtion. kg koldioxid ekvivalenter (kton CO2-ekv.) per SEK" xr:uid="{00000000-0004-0000-0000-000005000000}"/>
    <hyperlink ref="C18" location="'4'!A1" display="Greenhouse gas emission intensity from consumption. Kg carbon dioxide equivalent (kg CO2-equ.) per SEK. " xr:uid="{00000000-0004-0000-0000-000006000000}"/>
    <hyperlink ref="C20" location="'5'!A1" display="Index: BNP, växthusgasutsläpp från konsumtion, växthusgas utsläppsintensitet från konsumtion" xr:uid="{00000000-0004-0000-0000-000007000000}"/>
    <hyperlink ref="C21" location="'5'!A1" display="Index: GDP, greenhouse gas emissions from consumption, greenhouse gas emissions intensity from consumption" xr:uid="{00000000-0004-0000-0000-000008000000}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2:AA108"/>
  <sheetViews>
    <sheetView zoomScaleNormal="100" workbookViewId="0"/>
  </sheetViews>
  <sheetFormatPr defaultRowHeight="14.5" x14ac:dyDescent="0.35"/>
  <cols>
    <col min="2" max="2" width="15.7265625" customWidth="1"/>
    <col min="3" max="3" width="10.26953125" bestFit="1" customWidth="1"/>
    <col min="4" max="4" width="14.453125" customWidth="1"/>
    <col min="5" max="5" width="3.453125" customWidth="1"/>
    <col min="6" max="6" width="18.81640625" customWidth="1"/>
    <col min="7" max="7" width="12.26953125" customWidth="1"/>
    <col min="8" max="8" width="13.26953125" customWidth="1"/>
    <col min="9" max="9" width="10.26953125" bestFit="1" customWidth="1"/>
    <col min="10" max="10" width="3.7265625" customWidth="1"/>
    <col min="11" max="11" width="16.7265625" customWidth="1"/>
    <col min="12" max="12" width="12.453125" customWidth="1"/>
    <col min="13" max="13" width="4.26953125" customWidth="1"/>
    <col min="14" max="14" width="12.7265625" customWidth="1"/>
    <col min="16" max="16" width="11.81640625" customWidth="1"/>
    <col min="17" max="17" width="12.453125" customWidth="1"/>
    <col min="21" max="21" width="14.7265625" customWidth="1"/>
    <col min="25" max="25" width="13.54296875" customWidth="1"/>
  </cols>
  <sheetData>
    <row r="2" spans="2:25" x14ac:dyDescent="0.35">
      <c r="B2" s="89" t="s">
        <v>85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2:25" x14ac:dyDescent="0.35">
      <c r="B3" s="90" t="s">
        <v>86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2:25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25" x14ac:dyDescent="0.35">
      <c r="B5" s="18"/>
      <c r="C5" s="123" t="s">
        <v>20</v>
      </c>
      <c r="D5" s="124"/>
      <c r="E5" s="19"/>
      <c r="F5" s="123" t="s">
        <v>21</v>
      </c>
      <c r="G5" s="124"/>
      <c r="H5" s="124"/>
      <c r="I5" s="124"/>
      <c r="J5" s="117"/>
      <c r="K5" s="19"/>
      <c r="L5" s="19"/>
      <c r="M5" s="19"/>
      <c r="N5" s="20"/>
    </row>
    <row r="6" spans="2:25" x14ac:dyDescent="0.35">
      <c r="B6" s="21"/>
      <c r="C6" s="125" t="s">
        <v>22</v>
      </c>
      <c r="D6" s="126"/>
      <c r="E6" s="2"/>
      <c r="F6" s="125" t="s">
        <v>23</v>
      </c>
      <c r="G6" s="126"/>
      <c r="H6" s="126"/>
      <c r="I6" s="126"/>
      <c r="J6" s="118"/>
      <c r="K6" s="2"/>
      <c r="L6" s="2"/>
      <c r="M6" s="2"/>
      <c r="N6" s="22"/>
    </row>
    <row r="7" spans="2:25" ht="39.5" x14ac:dyDescent="0.35">
      <c r="B7" s="86" t="s">
        <v>18</v>
      </c>
      <c r="C7" s="7" t="s">
        <v>3</v>
      </c>
      <c r="D7" s="7" t="s">
        <v>6</v>
      </c>
      <c r="E7" s="23"/>
      <c r="F7" s="7" t="s">
        <v>8</v>
      </c>
      <c r="G7" s="7" t="s">
        <v>4</v>
      </c>
      <c r="H7" s="7" t="s">
        <v>77</v>
      </c>
      <c r="I7" s="7" t="s">
        <v>5</v>
      </c>
      <c r="J7" s="7"/>
      <c r="K7" s="7" t="s">
        <v>0</v>
      </c>
      <c r="L7" s="7" t="s">
        <v>1</v>
      </c>
      <c r="M7" s="7"/>
      <c r="N7" s="10" t="s">
        <v>2</v>
      </c>
    </row>
    <row r="8" spans="2:25" ht="39.5" x14ac:dyDescent="0.35">
      <c r="B8" s="86" t="s">
        <v>19</v>
      </c>
      <c r="C8" s="7" t="s">
        <v>27</v>
      </c>
      <c r="D8" s="7" t="s">
        <v>7</v>
      </c>
      <c r="E8" s="23"/>
      <c r="F8" s="7" t="s">
        <v>9</v>
      </c>
      <c r="G8" s="7" t="s">
        <v>12</v>
      </c>
      <c r="H8" s="7" t="s">
        <v>45</v>
      </c>
      <c r="I8" s="7" t="s">
        <v>5</v>
      </c>
      <c r="J8" s="7"/>
      <c r="K8" s="7" t="s">
        <v>10</v>
      </c>
      <c r="L8" s="7" t="s">
        <v>11</v>
      </c>
      <c r="M8" s="7"/>
      <c r="N8" s="10" t="s">
        <v>13</v>
      </c>
    </row>
    <row r="9" spans="2:25" x14ac:dyDescent="0.35">
      <c r="B9" s="11">
        <v>2008</v>
      </c>
      <c r="C9" s="103">
        <v>4186862</v>
      </c>
      <c r="D9" s="103">
        <v>1560357</v>
      </c>
      <c r="E9" s="104"/>
      <c r="F9" s="103">
        <v>1825355</v>
      </c>
      <c r="G9" s="103">
        <v>1163232</v>
      </c>
      <c r="H9" s="103">
        <v>995157</v>
      </c>
      <c r="I9" s="103">
        <v>1769324</v>
      </c>
      <c r="J9" s="87"/>
      <c r="K9" s="87">
        <f>SUM(F9:H9)</f>
        <v>3983744</v>
      </c>
      <c r="L9" s="87">
        <f>K9+I9</f>
        <v>5753068</v>
      </c>
      <c r="M9" s="87"/>
      <c r="N9" s="107">
        <v>9220</v>
      </c>
      <c r="P9" s="102"/>
      <c r="Q9" s="110"/>
      <c r="R9" s="94"/>
      <c r="S9" s="94"/>
      <c r="X9" s="93"/>
      <c r="Y9" s="94"/>
    </row>
    <row r="10" spans="2:25" x14ac:dyDescent="0.35">
      <c r="B10" s="11">
        <v>2009</v>
      </c>
      <c r="C10" s="103">
        <v>4008687</v>
      </c>
      <c r="D10" s="103">
        <v>1341592</v>
      </c>
      <c r="E10" s="104"/>
      <c r="F10" s="103">
        <v>1844739</v>
      </c>
      <c r="G10" s="103">
        <v>1191415</v>
      </c>
      <c r="H10" s="103">
        <v>872419</v>
      </c>
      <c r="I10" s="103">
        <v>1516610</v>
      </c>
      <c r="J10" s="87"/>
      <c r="K10" s="87">
        <f t="shared" ref="K10:K23" si="0">SUM(F10:H10)</f>
        <v>3908573</v>
      </c>
      <c r="L10" s="87">
        <f t="shared" ref="L10:L23" si="1">K10+I10</f>
        <v>5425183</v>
      </c>
      <c r="M10" s="87"/>
      <c r="N10" s="107">
        <v>9299</v>
      </c>
      <c r="P10" s="102"/>
      <c r="Q10" s="110"/>
      <c r="R10" s="94"/>
      <c r="S10" s="94"/>
      <c r="X10" s="93"/>
      <c r="Y10" s="94"/>
    </row>
    <row r="11" spans="2:25" x14ac:dyDescent="0.35">
      <c r="B11" s="11">
        <v>2010</v>
      </c>
      <c r="C11" s="103">
        <v>4239216</v>
      </c>
      <c r="D11" s="103">
        <v>1504947</v>
      </c>
      <c r="E11" s="104"/>
      <c r="F11" s="103">
        <v>1918065</v>
      </c>
      <c r="G11" s="103">
        <v>1207969</v>
      </c>
      <c r="H11" s="103">
        <v>924853</v>
      </c>
      <c r="I11" s="103">
        <v>1684204</v>
      </c>
      <c r="J11" s="87"/>
      <c r="K11" s="87">
        <f t="shared" si="0"/>
        <v>4050887</v>
      </c>
      <c r="L11" s="87">
        <f t="shared" si="1"/>
        <v>5735091</v>
      </c>
      <c r="M11" s="87"/>
      <c r="N11" s="107">
        <v>9378</v>
      </c>
      <c r="P11" s="102"/>
      <c r="Q11" s="110"/>
      <c r="R11" s="94"/>
      <c r="S11" s="94"/>
      <c r="X11" s="93"/>
      <c r="Y11" s="94"/>
    </row>
    <row r="12" spans="2:25" x14ac:dyDescent="0.35">
      <c r="B12" s="11">
        <v>2011</v>
      </c>
      <c r="C12" s="103">
        <v>4373341</v>
      </c>
      <c r="D12" s="103">
        <v>1605923</v>
      </c>
      <c r="E12" s="104"/>
      <c r="F12" s="103">
        <v>1953607</v>
      </c>
      <c r="G12" s="103">
        <v>1217250</v>
      </c>
      <c r="H12" s="103">
        <v>977151</v>
      </c>
      <c r="I12" s="103">
        <v>1798330</v>
      </c>
      <c r="J12" s="87"/>
      <c r="K12" s="87">
        <f t="shared" si="0"/>
        <v>4148008</v>
      </c>
      <c r="L12" s="87">
        <f t="shared" si="1"/>
        <v>5946338</v>
      </c>
      <c r="M12" s="87"/>
      <c r="N12" s="107">
        <v>9449</v>
      </c>
      <c r="P12" s="102"/>
      <c r="Q12" s="110"/>
      <c r="R12" s="94"/>
      <c r="S12" s="94"/>
      <c r="X12" s="93"/>
      <c r="Y12" s="94"/>
    </row>
    <row r="13" spans="2:25" x14ac:dyDescent="0.35">
      <c r="B13" s="11">
        <v>2012</v>
      </c>
      <c r="C13" s="103">
        <v>4355215</v>
      </c>
      <c r="D13" s="103">
        <v>1614774</v>
      </c>
      <c r="E13" s="104"/>
      <c r="F13" s="103">
        <v>1975680</v>
      </c>
      <c r="G13" s="103">
        <v>1229557</v>
      </c>
      <c r="H13" s="103">
        <v>967639</v>
      </c>
      <c r="I13" s="103">
        <v>1811063</v>
      </c>
      <c r="J13" s="87"/>
      <c r="K13" s="87">
        <f t="shared" si="0"/>
        <v>4172876</v>
      </c>
      <c r="L13" s="87">
        <f t="shared" si="1"/>
        <v>5983939</v>
      </c>
      <c r="M13" s="87"/>
      <c r="N13" s="107">
        <v>9519</v>
      </c>
      <c r="P13" s="102"/>
      <c r="Q13" s="110"/>
      <c r="R13" s="94"/>
      <c r="S13" s="94"/>
      <c r="X13" s="93"/>
      <c r="Y13" s="94"/>
    </row>
    <row r="14" spans="2:25" x14ac:dyDescent="0.35">
      <c r="B14" s="11">
        <v>2013</v>
      </c>
      <c r="C14" s="103">
        <v>4404765</v>
      </c>
      <c r="D14" s="103">
        <v>1628903</v>
      </c>
      <c r="E14" s="104"/>
      <c r="F14" s="103">
        <v>2011798</v>
      </c>
      <c r="G14" s="103">
        <v>1251977</v>
      </c>
      <c r="H14" s="103">
        <v>967311</v>
      </c>
      <c r="I14" s="103">
        <v>1808765</v>
      </c>
      <c r="J14" s="87"/>
      <c r="K14" s="87">
        <f t="shared" si="0"/>
        <v>4231086</v>
      </c>
      <c r="L14" s="87">
        <f t="shared" si="1"/>
        <v>6039851</v>
      </c>
      <c r="M14" s="87"/>
      <c r="N14" s="107">
        <v>9600</v>
      </c>
      <c r="P14" s="102"/>
      <c r="Q14" s="110"/>
      <c r="R14" s="94"/>
      <c r="S14" s="94"/>
      <c r="X14" s="93"/>
      <c r="Y14" s="94"/>
    </row>
    <row r="15" spans="2:25" x14ac:dyDescent="0.35">
      <c r="B15" s="11">
        <v>2014</v>
      </c>
      <c r="C15" s="103">
        <v>4505888</v>
      </c>
      <c r="D15" s="103">
        <v>1734827</v>
      </c>
      <c r="E15" s="104"/>
      <c r="F15" s="103">
        <v>2070012</v>
      </c>
      <c r="G15" s="103">
        <v>1266141</v>
      </c>
      <c r="H15" s="103">
        <v>1021282</v>
      </c>
      <c r="I15" s="103">
        <v>1879645</v>
      </c>
      <c r="J15" s="87"/>
      <c r="K15" s="87">
        <f t="shared" si="0"/>
        <v>4357435</v>
      </c>
      <c r="L15" s="87">
        <f t="shared" si="1"/>
        <v>6237080</v>
      </c>
      <c r="M15" s="87"/>
      <c r="N15" s="107">
        <v>9696</v>
      </c>
      <c r="P15" s="102"/>
      <c r="Q15" s="110"/>
      <c r="R15" s="94"/>
      <c r="S15" s="94"/>
      <c r="U15" s="92"/>
      <c r="V15" s="93"/>
      <c r="X15" s="93"/>
      <c r="Y15" s="94"/>
    </row>
    <row r="16" spans="2:25" x14ac:dyDescent="0.35">
      <c r="B16" s="11">
        <v>2015</v>
      </c>
      <c r="C16" s="103">
        <v>4704604</v>
      </c>
      <c r="D16" s="103">
        <v>1835014</v>
      </c>
      <c r="E16" s="104"/>
      <c r="F16" s="103">
        <v>2156795</v>
      </c>
      <c r="G16" s="103">
        <v>1294029</v>
      </c>
      <c r="H16" s="103">
        <v>1092065</v>
      </c>
      <c r="I16" s="103">
        <v>1975629</v>
      </c>
      <c r="J16" s="87"/>
      <c r="K16" s="87">
        <f t="shared" si="0"/>
        <v>4542889</v>
      </c>
      <c r="L16" s="87">
        <f t="shared" si="1"/>
        <v>6518518</v>
      </c>
      <c r="M16" s="87"/>
      <c r="N16" s="107">
        <v>9799</v>
      </c>
      <c r="P16" s="102"/>
      <c r="Q16" s="110"/>
      <c r="R16" s="94"/>
      <c r="S16" s="94"/>
      <c r="U16" s="94"/>
      <c r="X16" s="92"/>
      <c r="Y16" s="94"/>
    </row>
    <row r="17" spans="2:27" x14ac:dyDescent="0.35">
      <c r="B17" s="11">
        <v>2016</v>
      </c>
      <c r="C17" s="103">
        <v>4815150</v>
      </c>
      <c r="D17" s="103">
        <v>1935243</v>
      </c>
      <c r="E17" s="104"/>
      <c r="F17" s="103">
        <v>2205659</v>
      </c>
      <c r="G17" s="103">
        <v>1342042</v>
      </c>
      <c r="H17" s="103">
        <v>1147502</v>
      </c>
      <c r="I17" s="103">
        <v>2039189</v>
      </c>
      <c r="J17" s="87"/>
      <c r="K17" s="87">
        <f t="shared" si="0"/>
        <v>4695203</v>
      </c>
      <c r="L17" s="87">
        <f t="shared" si="1"/>
        <v>6734392</v>
      </c>
      <c r="M17" s="87"/>
      <c r="N17" s="108">
        <v>9923</v>
      </c>
      <c r="P17" s="102"/>
      <c r="Q17" s="110"/>
      <c r="R17" s="94"/>
      <c r="S17" s="94"/>
      <c r="X17" s="92"/>
      <c r="Y17" s="94"/>
    </row>
    <row r="18" spans="2:27" x14ac:dyDescent="0.35">
      <c r="B18" s="11">
        <v>2017</v>
      </c>
      <c r="C18" s="103">
        <v>4903034</v>
      </c>
      <c r="D18" s="103">
        <v>2021166</v>
      </c>
      <c r="E18" s="104"/>
      <c r="F18" s="103">
        <v>2260192</v>
      </c>
      <c r="G18" s="103">
        <v>1344875</v>
      </c>
      <c r="H18" s="103">
        <v>1194191</v>
      </c>
      <c r="I18" s="103">
        <v>2105456</v>
      </c>
      <c r="J18" s="87"/>
      <c r="K18" s="87">
        <f t="shared" si="0"/>
        <v>4799258</v>
      </c>
      <c r="L18" s="87">
        <f t="shared" si="1"/>
        <v>6904714</v>
      </c>
      <c r="M18" s="87"/>
      <c r="N18" s="108">
        <v>10058</v>
      </c>
      <c r="P18" s="102"/>
      <c r="Q18" s="110"/>
      <c r="R18" s="94"/>
      <c r="S18" s="94"/>
      <c r="X18" s="92"/>
      <c r="Y18" s="94"/>
    </row>
    <row r="19" spans="2:27" x14ac:dyDescent="0.35">
      <c r="B19" s="11">
        <v>2018</v>
      </c>
      <c r="C19" s="103">
        <v>4996337</v>
      </c>
      <c r="D19" s="103">
        <v>2103707</v>
      </c>
      <c r="E19" s="104"/>
      <c r="F19" s="103">
        <v>2304261</v>
      </c>
      <c r="G19" s="103">
        <v>1354715</v>
      </c>
      <c r="H19" s="103">
        <v>1210561</v>
      </c>
      <c r="I19" s="103">
        <v>2199037</v>
      </c>
      <c r="J19" s="87"/>
      <c r="K19" s="87">
        <f t="shared" si="0"/>
        <v>4869537</v>
      </c>
      <c r="L19" s="87">
        <f t="shared" si="1"/>
        <v>7068574</v>
      </c>
      <c r="M19" s="87"/>
      <c r="N19" s="108">
        <v>10175</v>
      </c>
      <c r="P19" s="102"/>
      <c r="Q19" s="110"/>
      <c r="R19" s="94"/>
      <c r="S19" s="94"/>
      <c r="X19" s="92"/>
      <c r="Y19" s="94"/>
    </row>
    <row r="20" spans="2:27" x14ac:dyDescent="0.35">
      <c r="B20" s="11">
        <v>2019</v>
      </c>
      <c r="C20" s="103">
        <v>5123726</v>
      </c>
      <c r="D20" s="103">
        <v>2146265</v>
      </c>
      <c r="E20" s="104"/>
      <c r="F20" s="103">
        <v>2321742</v>
      </c>
      <c r="G20" s="103">
        <v>1354772</v>
      </c>
      <c r="H20" s="103">
        <v>1211313</v>
      </c>
      <c r="I20" s="103">
        <v>2350853</v>
      </c>
      <c r="J20" s="87"/>
      <c r="K20" s="87">
        <f t="shared" si="0"/>
        <v>4887827</v>
      </c>
      <c r="L20" s="87">
        <f t="shared" si="1"/>
        <v>7238680</v>
      </c>
      <c r="M20" s="87"/>
      <c r="N20" s="107">
        <v>10279</v>
      </c>
      <c r="P20" s="102"/>
      <c r="Q20" s="110"/>
      <c r="R20" s="94"/>
      <c r="S20" s="94"/>
      <c r="X20" s="92"/>
      <c r="Y20" s="94"/>
    </row>
    <row r="21" spans="2:27" x14ac:dyDescent="0.35">
      <c r="B21" s="11">
        <v>2020</v>
      </c>
      <c r="C21" s="103">
        <v>5020978</v>
      </c>
      <c r="D21" s="103">
        <v>2011948</v>
      </c>
      <c r="E21" s="104"/>
      <c r="F21" s="103">
        <v>2251380</v>
      </c>
      <c r="G21" s="103">
        <v>1333634</v>
      </c>
      <c r="H21" s="103">
        <v>1231237</v>
      </c>
      <c r="I21" s="103">
        <v>2222282</v>
      </c>
      <c r="J21" s="87"/>
      <c r="K21" s="87">
        <f t="shared" si="0"/>
        <v>4816251</v>
      </c>
      <c r="L21" s="87">
        <f t="shared" si="1"/>
        <v>7038533</v>
      </c>
      <c r="M21" s="87"/>
      <c r="N21" s="107">
        <v>10353</v>
      </c>
      <c r="P21" s="102"/>
      <c r="Q21" s="110"/>
      <c r="R21" s="102"/>
      <c r="S21" s="94"/>
      <c r="X21" s="92"/>
      <c r="Y21" s="94"/>
    </row>
    <row r="22" spans="2:27" x14ac:dyDescent="0.35">
      <c r="B22" s="11">
        <v>2021</v>
      </c>
      <c r="C22" s="103">
        <v>5319099</v>
      </c>
      <c r="D22" s="103">
        <v>2269925</v>
      </c>
      <c r="E22" s="104"/>
      <c r="F22" s="103">
        <v>2385375</v>
      </c>
      <c r="G22" s="103">
        <v>1379470</v>
      </c>
      <c r="H22" s="103">
        <v>1321115</v>
      </c>
      <c r="I22" s="103">
        <v>2487462</v>
      </c>
      <c r="J22" s="87"/>
      <c r="K22" s="87">
        <f t="shared" si="0"/>
        <v>5085960</v>
      </c>
      <c r="L22" s="87">
        <f t="shared" si="1"/>
        <v>7573422</v>
      </c>
      <c r="M22" s="87"/>
      <c r="N22" s="107">
        <v>10416</v>
      </c>
      <c r="P22" s="102"/>
      <c r="Q22" s="102"/>
      <c r="R22" s="94"/>
      <c r="S22" s="102"/>
      <c r="T22" s="102"/>
      <c r="U22" s="102"/>
      <c r="V22" s="102"/>
      <c r="X22" s="102"/>
      <c r="Y22" s="102"/>
      <c r="AA22" s="102"/>
    </row>
    <row r="23" spans="2:27" x14ac:dyDescent="0.35">
      <c r="B23" s="97">
        <v>2022</v>
      </c>
      <c r="C23" s="105">
        <v>5396720</v>
      </c>
      <c r="D23" s="105">
        <v>2489306</v>
      </c>
      <c r="E23" s="106"/>
      <c r="F23" s="105">
        <v>2453325</v>
      </c>
      <c r="G23" s="105">
        <v>1388846</v>
      </c>
      <c r="H23" s="105">
        <v>1324539</v>
      </c>
      <c r="I23" s="105">
        <v>2641352</v>
      </c>
      <c r="J23" s="88"/>
      <c r="K23" s="88">
        <f t="shared" si="0"/>
        <v>5166710</v>
      </c>
      <c r="L23" s="88">
        <f t="shared" si="1"/>
        <v>7808062</v>
      </c>
      <c r="M23" s="88"/>
      <c r="N23" s="109">
        <v>10487</v>
      </c>
      <c r="P23" s="102"/>
      <c r="Q23" s="102"/>
      <c r="R23" s="94"/>
      <c r="S23" s="102"/>
      <c r="T23" s="102"/>
      <c r="U23" s="102"/>
      <c r="V23" s="102"/>
      <c r="X23" s="102"/>
      <c r="Y23" s="102"/>
      <c r="AA23" s="102"/>
    </row>
    <row r="24" spans="2:27" x14ac:dyDescent="0.35">
      <c r="B24" s="91" t="s">
        <v>81</v>
      </c>
      <c r="C24" s="6"/>
      <c r="D24" s="6"/>
      <c r="E24" s="23"/>
      <c r="F24" s="6"/>
      <c r="G24" s="6"/>
      <c r="H24" s="6"/>
      <c r="I24" s="6"/>
      <c r="J24" s="6"/>
      <c r="K24" s="6"/>
      <c r="L24" s="6"/>
      <c r="M24" s="6"/>
      <c r="N24" s="3"/>
    </row>
    <row r="25" spans="2:27" x14ac:dyDescent="0.35">
      <c r="B25" s="91" t="s">
        <v>82</v>
      </c>
      <c r="C25" s="6"/>
      <c r="D25" s="6"/>
      <c r="E25" s="23"/>
      <c r="F25" s="6"/>
      <c r="G25" s="6"/>
      <c r="H25" s="6"/>
      <c r="I25" s="6"/>
      <c r="J25" s="6"/>
      <c r="K25" s="6"/>
      <c r="L25" s="6"/>
      <c r="M25" s="6"/>
      <c r="N25" s="3"/>
    </row>
    <row r="26" spans="2:27" x14ac:dyDescent="0.35">
      <c r="B26" s="2"/>
      <c r="C26" s="6"/>
      <c r="D26" s="6"/>
      <c r="E26" s="23"/>
      <c r="F26" s="6"/>
      <c r="G26" s="6"/>
      <c r="H26" s="6"/>
      <c r="I26" s="6"/>
      <c r="J26" s="6"/>
      <c r="K26" s="6"/>
      <c r="L26" s="6"/>
      <c r="M26" s="6"/>
      <c r="N26" s="3"/>
    </row>
    <row r="27" spans="2:27" x14ac:dyDescent="0.35">
      <c r="B27" t="s">
        <v>44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27" x14ac:dyDescent="0.35">
      <c r="B28" t="s">
        <v>42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27" x14ac:dyDescent="0.35"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27" x14ac:dyDescent="0.35">
      <c r="B30" t="s">
        <v>43</v>
      </c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27" x14ac:dyDescent="0.35">
      <c r="B31" t="s">
        <v>46</v>
      </c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27" x14ac:dyDescent="0.35"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 x14ac:dyDescent="0.35"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x14ac:dyDescent="0.35"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x14ac:dyDescent="0.35"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x14ac:dyDescent="0.35"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13" x14ac:dyDescent="0.35"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x14ac:dyDescent="0.35"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x14ac:dyDescent="0.35"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x14ac:dyDescent="0.35"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x14ac:dyDescent="0.35"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x14ac:dyDescent="0.35"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 x14ac:dyDescent="0.35"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13" x14ac:dyDescent="0.35"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13" x14ac:dyDescent="0.35"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2:13" x14ac:dyDescent="0.35"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2:13" x14ac:dyDescent="0.35"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2:13" x14ac:dyDescent="0.35"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x14ac:dyDescent="0.35"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2:13" x14ac:dyDescent="0.35"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2:13" x14ac:dyDescent="0.35"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2:13" x14ac:dyDescent="0.35"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2:13" x14ac:dyDescent="0.35"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13" x14ac:dyDescent="0.35"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13" x14ac:dyDescent="0.35"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13" x14ac:dyDescent="0.35"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x14ac:dyDescent="0.35"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13" x14ac:dyDescent="0.35"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13" x14ac:dyDescent="0.35"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2:13" x14ac:dyDescent="0.35"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3" x14ac:dyDescent="0.35"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2:13" x14ac:dyDescent="0.35"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2:13" x14ac:dyDescent="0.35"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2:13" x14ac:dyDescent="0.35"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2:13" x14ac:dyDescent="0.35"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3" x14ac:dyDescent="0.35"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13" x14ac:dyDescent="0.35"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2:13" x14ac:dyDescent="0.35"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2:13" x14ac:dyDescent="0.35"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2:13" x14ac:dyDescent="0.35"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2:13" x14ac:dyDescent="0.35"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2:13" x14ac:dyDescent="0.35"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2:13" x14ac:dyDescent="0.35"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2:13" x14ac:dyDescent="0.35"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13" x14ac:dyDescent="0.35"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13" x14ac:dyDescent="0.35"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 x14ac:dyDescent="0.35"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2:13" x14ac:dyDescent="0.35"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2:13" x14ac:dyDescent="0.35"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2:13" x14ac:dyDescent="0.35"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2:13" x14ac:dyDescent="0.35"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2:13" x14ac:dyDescent="0.35"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2:13" x14ac:dyDescent="0.35"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2:13" x14ac:dyDescent="0.35"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2:13" x14ac:dyDescent="0.35"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2:13" x14ac:dyDescent="0.35"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2:13" x14ac:dyDescent="0.35"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2:13" x14ac:dyDescent="0.35">
      <c r="B88" s="1"/>
      <c r="C88" s="1"/>
      <c r="D88" s="2"/>
      <c r="E88" s="2"/>
      <c r="G88" s="2"/>
      <c r="H88" s="2"/>
      <c r="I88" s="2"/>
      <c r="J88" s="2"/>
      <c r="K88" s="2"/>
      <c r="L88" s="2"/>
      <c r="M88" s="2"/>
    </row>
    <row r="89" spans="2:13" x14ac:dyDescent="0.35">
      <c r="B89" s="70"/>
      <c r="C89" s="1"/>
      <c r="D89" s="2"/>
      <c r="E89" s="2"/>
      <c r="F89" s="71"/>
      <c r="G89" s="2"/>
      <c r="H89" s="2"/>
      <c r="I89" s="2"/>
      <c r="J89" s="2"/>
      <c r="K89" s="2"/>
      <c r="L89" s="2"/>
      <c r="M89" s="2"/>
    </row>
    <row r="90" spans="2:13" x14ac:dyDescent="0.35">
      <c r="B90" s="71"/>
      <c r="C90" s="1"/>
      <c r="D90" s="2"/>
      <c r="E90" s="2"/>
      <c r="F90" s="70"/>
      <c r="G90" s="2"/>
      <c r="H90" s="2"/>
      <c r="I90" s="2"/>
      <c r="J90" s="2"/>
      <c r="K90" s="2"/>
      <c r="L90" s="2"/>
      <c r="M90" s="2"/>
    </row>
    <row r="91" spans="2:13" x14ac:dyDescent="0.35">
      <c r="B91" s="71"/>
      <c r="C91" s="1"/>
      <c r="D91" s="2"/>
      <c r="E91" s="2"/>
      <c r="F91" s="71"/>
      <c r="G91" s="2"/>
      <c r="H91" s="2"/>
      <c r="I91" s="2"/>
      <c r="J91" s="2"/>
      <c r="K91" s="2"/>
      <c r="L91" s="2"/>
      <c r="M91" s="2"/>
    </row>
    <row r="92" spans="2:13" x14ac:dyDescent="0.35">
      <c r="B92" s="71"/>
      <c r="C92" s="1"/>
      <c r="D92" s="2"/>
      <c r="E92" s="2"/>
      <c r="F92" s="71"/>
      <c r="G92" s="2"/>
      <c r="H92" s="2"/>
      <c r="I92" s="2"/>
      <c r="J92" s="2"/>
      <c r="K92" s="2"/>
      <c r="L92" s="2"/>
      <c r="M92" s="2"/>
    </row>
    <row r="93" spans="2:13" x14ac:dyDescent="0.35">
      <c r="B93" s="72" t="s">
        <v>52</v>
      </c>
      <c r="C93" s="1"/>
      <c r="D93" s="2"/>
      <c r="E93" s="2"/>
      <c r="F93" s="72" t="s">
        <v>62</v>
      </c>
      <c r="G93" s="2"/>
      <c r="H93" s="2"/>
      <c r="I93" s="2"/>
      <c r="J93" s="2"/>
      <c r="K93" s="2"/>
      <c r="L93" s="2"/>
      <c r="M93" s="2"/>
    </row>
    <row r="94" spans="2:13" x14ac:dyDescent="0.35">
      <c r="B94" s="73">
        <v>45558</v>
      </c>
      <c r="C94" s="1"/>
      <c r="D94" s="2"/>
      <c r="E94" s="2"/>
      <c r="F94" s="73">
        <v>45558</v>
      </c>
      <c r="G94" s="2"/>
      <c r="H94" s="2"/>
      <c r="I94" s="2"/>
      <c r="J94" s="2"/>
      <c r="K94" s="2"/>
      <c r="L94" s="2"/>
      <c r="M94" s="2"/>
    </row>
    <row r="95" spans="2:13" x14ac:dyDescent="0.35">
      <c r="B95" s="74"/>
      <c r="C95" s="1"/>
      <c r="D95" s="2"/>
      <c r="E95" s="2"/>
      <c r="F95" s="74"/>
      <c r="G95" s="2"/>
      <c r="H95" s="2"/>
      <c r="I95" s="2"/>
      <c r="J95" s="2"/>
      <c r="K95" s="2"/>
      <c r="L95" s="2"/>
      <c r="M95" s="2"/>
    </row>
    <row r="96" spans="2:13" x14ac:dyDescent="0.35">
      <c r="B96" s="72" t="s">
        <v>53</v>
      </c>
      <c r="C96" s="1"/>
      <c r="D96" s="2"/>
      <c r="E96" s="2"/>
      <c r="F96" s="72" t="s">
        <v>63</v>
      </c>
      <c r="G96" s="2"/>
      <c r="H96" s="2"/>
      <c r="I96" s="2"/>
      <c r="J96" s="2"/>
      <c r="K96" s="2"/>
      <c r="L96" s="2"/>
      <c r="M96" s="2"/>
    </row>
    <row r="97" spans="2:13" x14ac:dyDescent="0.35">
      <c r="B97" s="74" t="s">
        <v>54</v>
      </c>
      <c r="C97" s="1"/>
      <c r="D97" s="2"/>
      <c r="E97" s="2"/>
      <c r="F97" s="74" t="s">
        <v>64</v>
      </c>
      <c r="G97" s="2"/>
      <c r="H97" s="2"/>
      <c r="I97" s="2"/>
      <c r="J97" s="2"/>
      <c r="K97" s="2"/>
      <c r="L97" s="2"/>
      <c r="M97" s="2"/>
    </row>
    <row r="98" spans="2:13" x14ac:dyDescent="0.35">
      <c r="B98" s="75"/>
      <c r="C98" s="1"/>
      <c r="D98" s="2"/>
      <c r="E98" s="2"/>
      <c r="F98" s="77"/>
      <c r="G98" s="2"/>
      <c r="H98" s="2"/>
      <c r="I98" s="2"/>
      <c r="J98" s="2"/>
      <c r="K98" s="2"/>
      <c r="L98" s="2"/>
      <c r="M98" s="2"/>
    </row>
    <row r="99" spans="2:13" x14ac:dyDescent="0.35">
      <c r="B99" s="72" t="s">
        <v>55</v>
      </c>
      <c r="C99" s="1"/>
      <c r="D99" s="2"/>
      <c r="E99" s="2"/>
      <c r="F99" s="72" t="s">
        <v>65</v>
      </c>
      <c r="G99" s="2"/>
      <c r="H99" s="2"/>
      <c r="I99" s="2"/>
      <c r="J99" s="2"/>
      <c r="K99" s="2"/>
      <c r="L99" s="2"/>
      <c r="M99" s="2"/>
    </row>
    <row r="100" spans="2:13" x14ac:dyDescent="0.35">
      <c r="B100" s="74" t="s">
        <v>56</v>
      </c>
      <c r="F100" s="74" t="s">
        <v>56</v>
      </c>
    </row>
    <row r="101" spans="2:13" x14ac:dyDescent="0.35">
      <c r="B101" s="74" t="s">
        <v>57</v>
      </c>
      <c r="F101" s="74" t="s">
        <v>66</v>
      </c>
    </row>
    <row r="102" spans="2:13" x14ac:dyDescent="0.35">
      <c r="B102" s="74"/>
      <c r="F102" s="74"/>
    </row>
    <row r="103" spans="2:13" x14ac:dyDescent="0.35">
      <c r="B103" s="74" t="s">
        <v>59</v>
      </c>
      <c r="F103" s="74" t="s">
        <v>67</v>
      </c>
    </row>
    <row r="104" spans="2:13" x14ac:dyDescent="0.35">
      <c r="B104" s="74" t="s">
        <v>60</v>
      </c>
      <c r="F104" s="74" t="s">
        <v>60</v>
      </c>
    </row>
    <row r="105" spans="2:13" x14ac:dyDescent="0.35">
      <c r="B105" s="74" t="s">
        <v>57</v>
      </c>
      <c r="F105" s="74" t="s">
        <v>66</v>
      </c>
    </row>
    <row r="106" spans="2:13" x14ac:dyDescent="0.35">
      <c r="B106" s="74" t="s">
        <v>58</v>
      </c>
      <c r="F106" s="74" t="s">
        <v>58</v>
      </c>
    </row>
    <row r="107" spans="2:13" x14ac:dyDescent="0.35">
      <c r="B107" s="74" t="s">
        <v>61</v>
      </c>
      <c r="F107" s="74" t="s">
        <v>68</v>
      </c>
    </row>
    <row r="108" spans="2:13" x14ac:dyDescent="0.35">
      <c r="B108" s="76"/>
    </row>
  </sheetData>
  <mergeCells count="4">
    <mergeCell ref="C5:D5"/>
    <mergeCell ref="F5:I5"/>
    <mergeCell ref="C6:D6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2:AX116"/>
  <sheetViews>
    <sheetView tabSelected="1" zoomScaleNormal="100" workbookViewId="0">
      <selection activeCell="G1" sqref="G1"/>
    </sheetView>
  </sheetViews>
  <sheetFormatPr defaultRowHeight="14.5" x14ac:dyDescent="0.35"/>
  <cols>
    <col min="2" max="2" width="15.7265625" customWidth="1"/>
    <col min="3" max="4" width="16.7265625" customWidth="1"/>
    <col min="5" max="5" width="8.1796875" customWidth="1"/>
    <col min="6" max="7" width="16.7265625" customWidth="1"/>
    <col min="8" max="8" width="20.453125" customWidth="1"/>
    <col min="9" max="9" width="16.7265625" customWidth="1"/>
    <col min="10" max="10" width="8.26953125" customWidth="1"/>
    <col min="11" max="12" width="16.7265625" customWidth="1"/>
    <col min="13" max="13" width="9.1796875" customWidth="1"/>
    <col min="15" max="16" width="16.7265625" customWidth="1"/>
    <col min="17" max="17" width="10.453125" customWidth="1"/>
    <col min="18" max="23" width="16.7265625" customWidth="1"/>
  </cols>
  <sheetData>
    <row r="2" spans="2:50" ht="15" x14ac:dyDescent="0.4">
      <c r="B2" s="8" t="s">
        <v>87</v>
      </c>
      <c r="D2" s="2"/>
      <c r="E2" s="2"/>
      <c r="F2" s="2"/>
      <c r="G2" s="2"/>
      <c r="H2" s="2"/>
      <c r="I2" s="2"/>
      <c r="J2" s="2"/>
      <c r="K2" s="2"/>
      <c r="L2" s="2"/>
      <c r="M2" s="2"/>
      <c r="O2" s="8"/>
      <c r="P2" s="2"/>
      <c r="Q2" s="2"/>
      <c r="R2" s="2"/>
      <c r="S2" s="2"/>
      <c r="T2" s="2"/>
      <c r="U2" s="2"/>
      <c r="V2" s="2"/>
      <c r="W2" s="2"/>
    </row>
    <row r="3" spans="2:50" ht="15" x14ac:dyDescent="0.4">
      <c r="B3" s="2" t="s">
        <v>24</v>
      </c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</row>
    <row r="4" spans="2:50" x14ac:dyDescent="0.3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2"/>
      <c r="P4" s="2"/>
      <c r="Q4" s="2"/>
      <c r="R4" s="2"/>
      <c r="S4" s="2"/>
      <c r="T4" s="2"/>
      <c r="U4" s="2"/>
      <c r="V4" s="2"/>
      <c r="W4" s="2"/>
    </row>
    <row r="5" spans="2:50" x14ac:dyDescent="0.35">
      <c r="B5" s="27"/>
      <c r="C5" s="123" t="s">
        <v>20</v>
      </c>
      <c r="D5" s="124"/>
      <c r="E5" s="19"/>
      <c r="F5" s="123" t="s">
        <v>21</v>
      </c>
      <c r="G5" s="124"/>
      <c r="H5" s="124"/>
      <c r="I5" s="124"/>
      <c r="J5" s="19"/>
      <c r="K5" s="19"/>
      <c r="L5" s="28"/>
      <c r="M5" s="2"/>
    </row>
    <row r="6" spans="2:50" x14ac:dyDescent="0.35">
      <c r="B6" s="29"/>
      <c r="C6" s="125" t="s">
        <v>22</v>
      </c>
      <c r="D6" s="126"/>
      <c r="E6" s="2"/>
      <c r="F6" s="125" t="s">
        <v>23</v>
      </c>
      <c r="G6" s="126"/>
      <c r="H6" s="126"/>
      <c r="I6" s="126"/>
      <c r="J6" s="2"/>
      <c r="K6" s="2"/>
      <c r="L6" s="24"/>
      <c r="M6" s="2"/>
    </row>
    <row r="7" spans="2:50" ht="39.5" x14ac:dyDescent="0.35">
      <c r="B7" s="86" t="s">
        <v>18</v>
      </c>
      <c r="C7" s="7" t="s">
        <v>29</v>
      </c>
      <c r="D7" s="7" t="s">
        <v>6</v>
      </c>
      <c r="E7" s="7"/>
      <c r="F7" s="7" t="s">
        <v>8</v>
      </c>
      <c r="G7" s="7" t="s">
        <v>4</v>
      </c>
      <c r="H7" s="7" t="s">
        <v>16</v>
      </c>
      <c r="I7" s="7" t="s">
        <v>5</v>
      </c>
      <c r="J7" s="7"/>
      <c r="K7" s="7" t="s">
        <v>0</v>
      </c>
      <c r="L7" s="10" t="s">
        <v>1</v>
      </c>
      <c r="M7" s="7"/>
    </row>
    <row r="8" spans="2:50" ht="39.5" x14ac:dyDescent="0.35">
      <c r="B8" s="86" t="s">
        <v>19</v>
      </c>
      <c r="C8" s="7" t="s">
        <v>28</v>
      </c>
      <c r="D8" s="7" t="s">
        <v>7</v>
      </c>
      <c r="E8" s="7"/>
      <c r="F8" s="7" t="s">
        <v>9</v>
      </c>
      <c r="G8" s="7" t="s">
        <v>12</v>
      </c>
      <c r="H8" s="7" t="s">
        <v>45</v>
      </c>
      <c r="I8" s="7" t="s">
        <v>5</v>
      </c>
      <c r="J8" s="7"/>
      <c r="K8" s="7" t="s">
        <v>10</v>
      </c>
      <c r="L8" s="10" t="s">
        <v>11</v>
      </c>
      <c r="M8" s="7"/>
    </row>
    <row r="9" spans="2:50" x14ac:dyDescent="0.35">
      <c r="B9" s="13">
        <v>2008</v>
      </c>
      <c r="C9" s="103">
        <v>67717.394</v>
      </c>
      <c r="D9" s="111">
        <v>152619.829</v>
      </c>
      <c r="E9" s="111"/>
      <c r="F9" s="103">
        <v>67970.269</v>
      </c>
      <c r="G9" s="111">
        <v>11537.257</v>
      </c>
      <c r="H9" s="111">
        <v>30248.804</v>
      </c>
      <c r="I9" s="111">
        <v>110580.863</v>
      </c>
      <c r="J9" s="111"/>
      <c r="K9" s="111">
        <v>109756.356</v>
      </c>
      <c r="L9" s="112">
        <v>220337.223</v>
      </c>
      <c r="M9" s="6"/>
      <c r="O9" s="94"/>
      <c r="P9" s="94"/>
      <c r="R9" s="94"/>
      <c r="S9" s="94"/>
      <c r="T9" s="94"/>
      <c r="U9" s="94"/>
      <c r="W9" s="94"/>
      <c r="X9" s="94"/>
    </row>
    <row r="10" spans="2:50" x14ac:dyDescent="0.35">
      <c r="B10" s="13">
        <v>2009</v>
      </c>
      <c r="C10" s="103">
        <v>62277.438000000002</v>
      </c>
      <c r="D10" s="111">
        <v>112331.82399999999</v>
      </c>
      <c r="E10" s="111"/>
      <c r="F10" s="103">
        <v>63372.142</v>
      </c>
      <c r="G10" s="111">
        <v>11215.724</v>
      </c>
      <c r="H10" s="111">
        <v>18190.422999999999</v>
      </c>
      <c r="I10" s="111">
        <v>81830.960000000006</v>
      </c>
      <c r="J10" s="111"/>
      <c r="K10" s="111">
        <v>92778.285000000003</v>
      </c>
      <c r="L10" s="112">
        <v>174609.26199999999</v>
      </c>
      <c r="M10" s="6"/>
      <c r="O10" s="94"/>
      <c r="P10" s="94"/>
      <c r="R10" s="94"/>
      <c r="S10" s="94"/>
      <c r="T10" s="94"/>
      <c r="U10" s="94"/>
      <c r="W10" s="94"/>
      <c r="X10" s="94"/>
      <c r="AC10" s="94"/>
      <c r="AD10" s="94"/>
      <c r="AF10" s="94"/>
      <c r="AG10" s="94"/>
      <c r="AH10" s="94"/>
      <c r="AI10" s="94"/>
      <c r="AK10" s="94"/>
      <c r="AL10" s="94"/>
      <c r="AO10" s="96"/>
      <c r="AP10" s="96"/>
      <c r="AR10" s="96"/>
      <c r="AS10" s="96"/>
      <c r="AT10" s="96"/>
      <c r="AU10" s="96"/>
      <c r="AW10" s="96"/>
      <c r="AX10" s="96"/>
    </row>
    <row r="11" spans="2:50" x14ac:dyDescent="0.35">
      <c r="B11" s="13">
        <v>2010</v>
      </c>
      <c r="C11" s="103">
        <v>68399.519</v>
      </c>
      <c r="D11" s="111">
        <v>137074.77600000001</v>
      </c>
      <c r="E11" s="111"/>
      <c r="F11" s="103">
        <v>69197.567999999999</v>
      </c>
      <c r="G11" s="111">
        <v>11916.183999999999</v>
      </c>
      <c r="H11" s="111">
        <v>24625.991000000002</v>
      </c>
      <c r="I11" s="111">
        <v>99734.573000000004</v>
      </c>
      <c r="J11" s="111"/>
      <c r="K11" s="111">
        <v>105739.694</v>
      </c>
      <c r="L11" s="112">
        <v>205474.29500000001</v>
      </c>
      <c r="M11" s="6"/>
      <c r="O11" s="94"/>
      <c r="P11" s="94"/>
      <c r="R11" s="94"/>
      <c r="S11" s="94"/>
      <c r="T11" s="94"/>
      <c r="U11" s="94"/>
      <c r="W11" s="94"/>
      <c r="X11" s="94"/>
      <c r="AC11" s="94"/>
      <c r="AD11" s="94"/>
      <c r="AF11" s="94"/>
      <c r="AG11" s="94"/>
      <c r="AH11" s="94"/>
      <c r="AI11" s="94"/>
      <c r="AK11" s="94"/>
      <c r="AL11" s="94"/>
      <c r="AO11" s="96"/>
      <c r="AP11" s="96"/>
      <c r="AR11" s="96"/>
      <c r="AS11" s="96"/>
      <c r="AT11" s="96"/>
      <c r="AU11" s="96"/>
      <c r="AW11" s="96"/>
      <c r="AX11" s="96"/>
    </row>
    <row r="12" spans="2:50" x14ac:dyDescent="0.35">
      <c r="B12" s="13">
        <v>2011</v>
      </c>
      <c r="C12" s="103">
        <v>63038.317000000003</v>
      </c>
      <c r="D12" s="111">
        <v>156692.83799999999</v>
      </c>
      <c r="E12" s="111"/>
      <c r="F12" s="103">
        <v>69159.523000000001</v>
      </c>
      <c r="G12" s="111">
        <v>11983.199000000001</v>
      </c>
      <c r="H12" s="111">
        <v>29973.89</v>
      </c>
      <c r="I12" s="111">
        <v>108614.52800000001</v>
      </c>
      <c r="J12" s="111"/>
      <c r="K12" s="111">
        <v>111116.64599999999</v>
      </c>
      <c r="L12" s="112">
        <v>219731.155</v>
      </c>
      <c r="M12" s="6"/>
      <c r="O12" s="94"/>
      <c r="P12" s="94"/>
      <c r="R12" s="94"/>
      <c r="S12" s="94"/>
      <c r="T12" s="94"/>
      <c r="U12" s="94"/>
      <c r="W12" s="94"/>
      <c r="X12" s="94"/>
      <c r="AC12" s="94"/>
      <c r="AD12" s="94"/>
      <c r="AF12" s="94"/>
      <c r="AG12" s="94"/>
      <c r="AH12" s="94"/>
      <c r="AI12" s="94"/>
      <c r="AK12" s="94"/>
      <c r="AL12" s="94"/>
      <c r="AO12" s="96"/>
      <c r="AP12" s="96"/>
      <c r="AR12" s="96"/>
      <c r="AS12" s="96"/>
      <c r="AT12" s="96"/>
      <c r="AU12" s="96"/>
      <c r="AW12" s="96"/>
      <c r="AX12" s="96"/>
    </row>
    <row r="13" spans="2:50" x14ac:dyDescent="0.35">
      <c r="B13" s="13">
        <v>2012</v>
      </c>
      <c r="C13" s="103">
        <v>59484.610999999997</v>
      </c>
      <c r="D13" s="111">
        <v>148194.046</v>
      </c>
      <c r="E13" s="111"/>
      <c r="F13" s="103">
        <v>65826.027000000002</v>
      </c>
      <c r="G13" s="111">
        <v>11545.166999999999</v>
      </c>
      <c r="H13" s="111">
        <v>25269.685000000001</v>
      </c>
      <c r="I13" s="111">
        <v>105037.749</v>
      </c>
      <c r="J13" s="111"/>
      <c r="K13" s="111">
        <v>102640.88800000001</v>
      </c>
      <c r="L13" s="112">
        <v>207678.65700000001</v>
      </c>
      <c r="M13" s="6"/>
      <c r="O13" s="94"/>
      <c r="P13" s="94"/>
      <c r="R13" s="94"/>
      <c r="S13" s="94"/>
      <c r="T13" s="94"/>
      <c r="U13" s="94"/>
      <c r="W13" s="94"/>
      <c r="X13" s="94"/>
      <c r="AC13" s="94"/>
      <c r="AD13" s="94"/>
      <c r="AF13" s="94"/>
      <c r="AG13" s="94"/>
      <c r="AH13" s="94"/>
      <c r="AI13" s="94"/>
      <c r="AK13" s="94"/>
      <c r="AL13" s="94"/>
      <c r="AO13" s="96"/>
      <c r="AP13" s="96"/>
      <c r="AR13" s="96"/>
      <c r="AS13" s="96"/>
      <c r="AT13" s="96"/>
      <c r="AU13" s="96"/>
      <c r="AW13" s="96"/>
      <c r="AX13" s="96"/>
    </row>
    <row r="14" spans="2:50" x14ac:dyDescent="0.35">
      <c r="B14" s="13">
        <v>2013</v>
      </c>
      <c r="C14" s="103">
        <v>58076.11</v>
      </c>
      <c r="D14" s="111">
        <v>136846.742</v>
      </c>
      <c r="E14" s="111"/>
      <c r="F14" s="103">
        <v>65097.101999999999</v>
      </c>
      <c r="G14" s="111">
        <v>11599.953</v>
      </c>
      <c r="H14" s="111">
        <v>25995.648000000001</v>
      </c>
      <c r="I14" s="111">
        <v>92230.145000000004</v>
      </c>
      <c r="J14" s="111"/>
      <c r="K14" s="111">
        <v>102692.734</v>
      </c>
      <c r="L14" s="112">
        <v>194922.85200000001</v>
      </c>
      <c r="M14" s="6"/>
      <c r="O14" s="94"/>
      <c r="P14" s="94"/>
      <c r="R14" s="94"/>
      <c r="S14" s="94"/>
      <c r="T14" s="94"/>
      <c r="U14" s="94"/>
      <c r="W14" s="94"/>
      <c r="X14" s="94"/>
      <c r="AC14" s="94"/>
      <c r="AD14" s="94"/>
      <c r="AF14" s="94"/>
      <c r="AG14" s="94"/>
      <c r="AH14" s="94"/>
      <c r="AI14" s="94"/>
      <c r="AK14" s="94"/>
      <c r="AL14" s="94"/>
      <c r="AO14" s="96"/>
      <c r="AP14" s="96"/>
      <c r="AR14" s="96"/>
      <c r="AS14" s="96"/>
      <c r="AT14" s="96"/>
      <c r="AU14" s="96"/>
      <c r="AW14" s="96"/>
      <c r="AX14" s="96"/>
    </row>
    <row r="15" spans="2:50" x14ac:dyDescent="0.35">
      <c r="B15" s="13">
        <v>2014</v>
      </c>
      <c r="C15" s="103">
        <v>56563.959000000003</v>
      </c>
      <c r="D15" s="111">
        <v>133037.58199999999</v>
      </c>
      <c r="E15" s="111"/>
      <c r="F15" s="103">
        <v>61285.137000000002</v>
      </c>
      <c r="G15" s="111">
        <v>10516.768</v>
      </c>
      <c r="H15" s="111">
        <v>24701.628000000001</v>
      </c>
      <c r="I15" s="111">
        <v>93098.009000000005</v>
      </c>
      <c r="J15" s="111"/>
      <c r="K15" s="111">
        <v>96503.554999999993</v>
      </c>
      <c r="L15" s="112">
        <v>189601.541</v>
      </c>
      <c r="M15" s="6"/>
      <c r="O15" s="94"/>
      <c r="P15" s="94"/>
      <c r="R15" s="94"/>
      <c r="S15" s="94"/>
      <c r="T15" s="94"/>
      <c r="U15" s="94"/>
      <c r="W15" s="94"/>
      <c r="X15" s="94"/>
      <c r="AC15" s="94"/>
      <c r="AD15" s="94"/>
      <c r="AF15" s="94"/>
      <c r="AG15" s="94"/>
      <c r="AH15" s="94"/>
      <c r="AI15" s="94"/>
      <c r="AK15" s="94"/>
      <c r="AL15" s="94"/>
      <c r="AO15" s="96"/>
      <c r="AP15" s="96"/>
      <c r="AR15" s="96"/>
      <c r="AS15" s="96"/>
      <c r="AT15" s="96"/>
      <c r="AU15" s="96"/>
      <c r="AW15" s="96"/>
      <c r="AX15" s="96"/>
    </row>
    <row r="16" spans="2:50" x14ac:dyDescent="0.35">
      <c r="B16" s="13">
        <v>2015</v>
      </c>
      <c r="C16" s="103">
        <v>57086.718000000001</v>
      </c>
      <c r="D16" s="111">
        <v>122901.68799999999</v>
      </c>
      <c r="E16" s="111"/>
      <c r="F16" s="103">
        <v>58601.798000000003</v>
      </c>
      <c r="G16" s="111">
        <v>10595.329</v>
      </c>
      <c r="H16" s="111">
        <v>26203.314999999999</v>
      </c>
      <c r="I16" s="111">
        <v>84587.937000000005</v>
      </c>
      <c r="J16" s="111"/>
      <c r="K16" s="111">
        <v>95400.437999999995</v>
      </c>
      <c r="L16" s="112">
        <v>179988.40599999999</v>
      </c>
      <c r="M16" s="6"/>
      <c r="O16" s="94"/>
      <c r="P16" s="94"/>
      <c r="R16" s="94"/>
      <c r="S16" s="94"/>
      <c r="T16" s="94"/>
      <c r="U16" s="94"/>
      <c r="W16" s="94"/>
      <c r="X16" s="94"/>
      <c r="AC16" s="94"/>
      <c r="AD16" s="94"/>
      <c r="AF16" s="94"/>
      <c r="AG16" s="94"/>
      <c r="AH16" s="94"/>
      <c r="AI16" s="94"/>
      <c r="AK16" s="94"/>
      <c r="AL16" s="94"/>
      <c r="AO16" s="96"/>
      <c r="AP16" s="96"/>
      <c r="AR16" s="96"/>
      <c r="AS16" s="96"/>
      <c r="AT16" s="96"/>
      <c r="AU16" s="96"/>
      <c r="AW16" s="96"/>
      <c r="AX16" s="96"/>
    </row>
    <row r="17" spans="2:50" x14ac:dyDescent="0.35">
      <c r="B17" s="13">
        <v>2016</v>
      </c>
      <c r="C17" s="103">
        <v>58024.947999999997</v>
      </c>
      <c r="D17" s="111">
        <v>117703.586</v>
      </c>
      <c r="E17" s="111"/>
      <c r="F17" s="103">
        <v>57960.656000000003</v>
      </c>
      <c r="G17" s="111">
        <v>10722.771000000001</v>
      </c>
      <c r="H17" s="111">
        <v>27503.948</v>
      </c>
      <c r="I17" s="111">
        <v>79541.130999999994</v>
      </c>
      <c r="J17" s="111"/>
      <c r="K17" s="111">
        <v>96187.387000000002</v>
      </c>
      <c r="L17" s="112">
        <v>175728.53400000001</v>
      </c>
      <c r="M17" s="6"/>
      <c r="O17" s="94"/>
      <c r="P17" s="94"/>
      <c r="R17" s="94"/>
      <c r="S17" s="94"/>
      <c r="T17" s="94"/>
      <c r="U17" s="94"/>
      <c r="W17" s="94"/>
      <c r="X17" s="94"/>
      <c r="AC17" s="94"/>
      <c r="AD17" s="94"/>
      <c r="AF17" s="94"/>
      <c r="AG17" s="94"/>
      <c r="AH17" s="94"/>
      <c r="AI17" s="94"/>
      <c r="AK17" s="94"/>
      <c r="AL17" s="94"/>
      <c r="AO17" s="96"/>
      <c r="AP17" s="96"/>
      <c r="AR17" s="96"/>
      <c r="AS17" s="96"/>
      <c r="AT17" s="96"/>
      <c r="AU17" s="96"/>
      <c r="AW17" s="96"/>
      <c r="AX17" s="96"/>
    </row>
    <row r="18" spans="2:50" x14ac:dyDescent="0.35">
      <c r="B18" s="13">
        <v>2017</v>
      </c>
      <c r="C18" s="103">
        <v>56508.016000000003</v>
      </c>
      <c r="D18" s="111">
        <v>120975.03599999999</v>
      </c>
      <c r="E18" s="111"/>
      <c r="F18" s="103">
        <v>56928.271000000001</v>
      </c>
      <c r="G18" s="111">
        <v>10114.960999999999</v>
      </c>
      <c r="H18" s="111">
        <v>26964.109</v>
      </c>
      <c r="I18" s="111">
        <v>83475.673999999999</v>
      </c>
      <c r="J18" s="111"/>
      <c r="K18" s="111">
        <v>94007.369000000006</v>
      </c>
      <c r="L18" s="112">
        <v>177483.052</v>
      </c>
      <c r="M18" s="6"/>
      <c r="O18" s="94"/>
      <c r="P18" s="94"/>
      <c r="R18" s="94"/>
      <c r="S18" s="94"/>
      <c r="T18" s="94"/>
      <c r="U18" s="94"/>
      <c r="W18" s="94"/>
      <c r="X18" s="94"/>
      <c r="AC18" s="94"/>
      <c r="AD18" s="94"/>
      <c r="AF18" s="94"/>
      <c r="AG18" s="94"/>
      <c r="AH18" s="94"/>
      <c r="AI18" s="94"/>
      <c r="AK18" s="94"/>
      <c r="AL18" s="94"/>
      <c r="AO18" s="96"/>
      <c r="AP18" s="96"/>
      <c r="AR18" s="96"/>
      <c r="AS18" s="96"/>
      <c r="AT18" s="96"/>
      <c r="AU18" s="96"/>
      <c r="AW18" s="96"/>
      <c r="AX18" s="96"/>
    </row>
    <row r="19" spans="2:50" x14ac:dyDescent="0.35">
      <c r="B19" s="13">
        <v>2018</v>
      </c>
      <c r="C19" s="103">
        <v>55635.152999999998</v>
      </c>
      <c r="D19" s="111">
        <v>132228.14499999999</v>
      </c>
      <c r="E19" s="111"/>
      <c r="F19" s="103">
        <v>57545.563000000002</v>
      </c>
      <c r="G19" s="111">
        <v>10425.188</v>
      </c>
      <c r="H19" s="111">
        <v>27424.811000000002</v>
      </c>
      <c r="I19" s="111">
        <v>92467.68</v>
      </c>
      <c r="J19" s="111"/>
      <c r="K19" s="111">
        <v>95395.618000000002</v>
      </c>
      <c r="L19" s="112">
        <v>187863.29800000001</v>
      </c>
      <c r="M19" s="6"/>
      <c r="O19" s="94"/>
      <c r="P19" s="94"/>
      <c r="R19" s="94"/>
      <c r="S19" s="94"/>
      <c r="T19" s="94"/>
      <c r="U19" s="94"/>
      <c r="W19" s="94"/>
      <c r="X19" s="94"/>
      <c r="AC19" s="94"/>
      <c r="AD19" s="94"/>
      <c r="AF19" s="94"/>
      <c r="AG19" s="94"/>
      <c r="AH19" s="94"/>
      <c r="AI19" s="94"/>
      <c r="AK19" s="94"/>
      <c r="AL19" s="94"/>
      <c r="AO19" s="96"/>
      <c r="AP19" s="96"/>
      <c r="AR19" s="96"/>
      <c r="AS19" s="96"/>
      <c r="AT19" s="96"/>
      <c r="AU19" s="96"/>
      <c r="AW19" s="96"/>
      <c r="AX19" s="96"/>
    </row>
    <row r="20" spans="2:50" x14ac:dyDescent="0.35">
      <c r="B20" s="13">
        <v>2019</v>
      </c>
      <c r="C20" s="103">
        <v>54183.587</v>
      </c>
      <c r="D20" s="111">
        <v>116574.63800000001</v>
      </c>
      <c r="E20" s="111"/>
      <c r="F20" s="103">
        <v>53621.697</v>
      </c>
      <c r="G20" s="111">
        <v>9540.4860000000008</v>
      </c>
      <c r="H20" s="111">
        <v>26457.096000000001</v>
      </c>
      <c r="I20" s="111">
        <v>81138.953999999998</v>
      </c>
      <c r="J20" s="111"/>
      <c r="K20" s="111">
        <v>89619.282999999996</v>
      </c>
      <c r="L20" s="112">
        <v>170758.22500000001</v>
      </c>
      <c r="M20" s="2"/>
      <c r="O20" s="94"/>
      <c r="P20" s="94"/>
      <c r="R20" s="94"/>
      <c r="S20" s="94"/>
      <c r="T20" s="94"/>
      <c r="U20" s="94"/>
      <c r="W20" s="94"/>
      <c r="X20" s="94"/>
    </row>
    <row r="21" spans="2:50" x14ac:dyDescent="0.35">
      <c r="B21" s="13">
        <v>2020</v>
      </c>
      <c r="C21" s="103">
        <v>48613.089</v>
      </c>
      <c r="D21" s="111">
        <v>95782.595000000001</v>
      </c>
      <c r="E21" s="111"/>
      <c r="F21" s="103">
        <v>48637.646000000001</v>
      </c>
      <c r="G21" s="111">
        <v>9201.634</v>
      </c>
      <c r="H21" s="111">
        <v>22507.258999999998</v>
      </c>
      <c r="I21" s="111">
        <v>64049.116999999998</v>
      </c>
      <c r="J21" s="111"/>
      <c r="K21" s="111">
        <v>80346.573999999993</v>
      </c>
      <c r="L21" s="112">
        <v>144395.68400000001</v>
      </c>
      <c r="M21" s="2"/>
      <c r="O21" s="94"/>
      <c r="P21" s="94"/>
      <c r="R21" s="94"/>
      <c r="S21" s="94"/>
      <c r="T21" s="94"/>
      <c r="U21" s="94"/>
      <c r="W21" s="94"/>
      <c r="X21" s="94"/>
    </row>
    <row r="22" spans="2:50" x14ac:dyDescent="0.35">
      <c r="B22" s="13">
        <v>2021</v>
      </c>
      <c r="C22" s="103">
        <v>50778.34</v>
      </c>
      <c r="D22" s="111">
        <v>108192.454</v>
      </c>
      <c r="E22" s="111"/>
      <c r="F22" s="103">
        <v>52000.105000000003</v>
      </c>
      <c r="G22" s="111">
        <v>9077.4089999999997</v>
      </c>
      <c r="H22" s="111">
        <v>24527.984</v>
      </c>
      <c r="I22" s="111">
        <v>73365.31</v>
      </c>
      <c r="J22" s="111"/>
      <c r="K22" s="111">
        <v>85605.505999999994</v>
      </c>
      <c r="L22" s="112">
        <v>158970.79399999999</v>
      </c>
      <c r="M22" s="120"/>
      <c r="O22" s="94"/>
      <c r="P22" s="94"/>
      <c r="R22" s="94"/>
      <c r="S22" s="94"/>
      <c r="T22" s="94"/>
      <c r="U22" s="94"/>
      <c r="W22" s="94"/>
      <c r="X22" s="94"/>
    </row>
    <row r="23" spans="2:50" x14ac:dyDescent="0.35">
      <c r="B23" s="15">
        <v>2022</v>
      </c>
      <c r="C23" s="105">
        <v>49090.023000000001</v>
      </c>
      <c r="D23" s="113">
        <v>113184.96000000001</v>
      </c>
      <c r="E23" s="113"/>
      <c r="F23" s="105">
        <v>52250.493000000002</v>
      </c>
      <c r="G23" s="113">
        <v>8921.83</v>
      </c>
      <c r="H23" s="113">
        <v>27166.164000000001</v>
      </c>
      <c r="I23" s="113">
        <v>73936.472999999998</v>
      </c>
      <c r="J23" s="113"/>
      <c r="K23" s="113">
        <v>88338.489000000001</v>
      </c>
      <c r="L23" s="114">
        <v>162274.98300000001</v>
      </c>
      <c r="M23" s="2"/>
      <c r="O23" s="94"/>
      <c r="P23" s="94"/>
      <c r="R23" s="94"/>
      <c r="S23" s="94"/>
      <c r="T23" s="94"/>
      <c r="U23" s="94"/>
      <c r="W23" s="94"/>
      <c r="X23" s="94"/>
    </row>
    <row r="24" spans="2:50" x14ac:dyDescent="0.35"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2"/>
      <c r="O24" s="102"/>
      <c r="P24" s="102"/>
      <c r="Q24" s="102"/>
      <c r="R24" s="94"/>
      <c r="S24" s="102"/>
      <c r="T24" s="102"/>
      <c r="U24" s="102"/>
      <c r="V24" s="102"/>
      <c r="X24" s="102"/>
      <c r="Y24" s="102"/>
      <c r="AA24" s="102"/>
    </row>
    <row r="25" spans="2:50" x14ac:dyDescent="0.35">
      <c r="B25" t="s">
        <v>41</v>
      </c>
      <c r="C25" s="2"/>
      <c r="D25" s="2"/>
      <c r="E25" s="2"/>
      <c r="F25" s="2"/>
      <c r="G25" s="2"/>
      <c r="H25" s="2"/>
      <c r="I25" s="2"/>
      <c r="J25" s="2"/>
      <c r="K25" s="2"/>
      <c r="L25" s="1"/>
      <c r="M25" s="2"/>
      <c r="O25" s="95"/>
      <c r="P25" s="119"/>
      <c r="Q25" s="2"/>
      <c r="R25" s="2"/>
      <c r="S25" s="2"/>
      <c r="T25" s="2"/>
      <c r="U25" s="2"/>
      <c r="V25" s="2"/>
      <c r="W25" s="2"/>
    </row>
    <row r="26" spans="2:50" x14ac:dyDescent="0.35">
      <c r="B26" t="s">
        <v>51</v>
      </c>
      <c r="C26" s="2"/>
      <c r="D26" s="2"/>
      <c r="E26" s="2"/>
      <c r="F26" s="2"/>
      <c r="G26" s="2"/>
      <c r="H26" s="2"/>
      <c r="I26" s="2"/>
      <c r="J26" s="2"/>
      <c r="K26" s="2"/>
      <c r="L26" s="1"/>
      <c r="M26" s="2"/>
      <c r="O26" s="2"/>
      <c r="P26" s="2"/>
      <c r="Q26" s="2"/>
      <c r="R26" s="2"/>
      <c r="S26" s="2"/>
      <c r="T26" s="2"/>
      <c r="U26" s="2"/>
      <c r="V26" s="2"/>
      <c r="W26" s="2"/>
    </row>
    <row r="27" spans="2:50" x14ac:dyDescent="0.35">
      <c r="D27" s="2"/>
      <c r="E27" s="2"/>
      <c r="F27" s="2"/>
      <c r="G27" s="2"/>
      <c r="H27" s="2"/>
      <c r="I27" s="2"/>
      <c r="J27" s="2"/>
      <c r="K27" s="2"/>
      <c r="L27" s="2"/>
      <c r="M27" s="2"/>
      <c r="O27" s="2"/>
      <c r="P27" s="2"/>
      <c r="Q27" s="2"/>
      <c r="R27" s="2"/>
      <c r="S27" s="2"/>
      <c r="T27" s="2"/>
      <c r="U27" s="2"/>
      <c r="V27" s="2"/>
      <c r="W27" s="2"/>
    </row>
    <row r="28" spans="2:50" x14ac:dyDescent="0.35">
      <c r="B28" t="s">
        <v>44</v>
      </c>
      <c r="D28" s="2"/>
      <c r="E28" s="2"/>
      <c r="F28" s="2"/>
      <c r="G28" s="2"/>
      <c r="H28" s="2"/>
      <c r="I28" s="2"/>
      <c r="J28" s="2"/>
      <c r="K28" s="2"/>
      <c r="L28" s="2"/>
      <c r="M28" s="2"/>
      <c r="P28" s="2"/>
      <c r="Q28" s="2"/>
      <c r="R28" s="2"/>
      <c r="S28" s="2"/>
      <c r="T28" s="2"/>
      <c r="U28" s="2"/>
      <c r="V28" s="2"/>
      <c r="W28" s="2"/>
    </row>
    <row r="29" spans="2:50" x14ac:dyDescent="0.35">
      <c r="B29" t="s">
        <v>42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P29" s="2"/>
      <c r="Q29" s="2"/>
      <c r="R29" s="2"/>
      <c r="S29" s="2"/>
      <c r="T29" s="2"/>
      <c r="U29" s="2"/>
      <c r="V29" s="2"/>
      <c r="W29" s="2"/>
    </row>
    <row r="30" spans="2:50" x14ac:dyDescent="0.3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O30" s="2"/>
      <c r="P30" s="2"/>
      <c r="Q30" s="2"/>
      <c r="R30" s="2"/>
      <c r="S30" s="2"/>
      <c r="T30" s="2"/>
      <c r="U30" s="2"/>
      <c r="V30" s="2"/>
      <c r="W30" s="2"/>
    </row>
    <row r="31" spans="2:50" x14ac:dyDescent="0.35">
      <c r="B31" t="s">
        <v>43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</row>
    <row r="32" spans="2:50" x14ac:dyDescent="0.35">
      <c r="B32" t="s">
        <v>46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</row>
    <row r="33" spans="3:23" x14ac:dyDescent="0.3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2"/>
      <c r="P33" s="2"/>
      <c r="Q33" s="2"/>
      <c r="R33" s="2"/>
      <c r="S33" s="2"/>
      <c r="T33" s="2"/>
      <c r="U33" s="2"/>
      <c r="V33" s="2"/>
      <c r="W33" s="2"/>
    </row>
    <row r="34" spans="3:23" x14ac:dyDescent="0.3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2"/>
      <c r="P34" s="2"/>
      <c r="Q34" s="2"/>
      <c r="R34" s="2"/>
      <c r="S34" s="2"/>
      <c r="T34" s="2"/>
      <c r="U34" s="2"/>
      <c r="V34" s="2"/>
      <c r="W34" s="2"/>
    </row>
    <row r="35" spans="3:23" x14ac:dyDescent="0.3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O35" s="2"/>
      <c r="P35" s="2"/>
      <c r="Q35" s="2"/>
      <c r="R35" s="2"/>
      <c r="S35" s="2"/>
      <c r="T35" s="2"/>
      <c r="U35" s="2"/>
      <c r="V35" s="2"/>
      <c r="W35" s="2"/>
    </row>
    <row r="36" spans="3:23" x14ac:dyDescent="0.3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2"/>
      <c r="S36" s="2"/>
      <c r="T36" s="2"/>
      <c r="U36" s="2"/>
      <c r="V36" s="2"/>
      <c r="W36" s="2"/>
    </row>
    <row r="37" spans="3:23" x14ac:dyDescent="0.3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</row>
    <row r="38" spans="3:23" x14ac:dyDescent="0.3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</row>
    <row r="39" spans="3:23" x14ac:dyDescent="0.3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O39" s="2"/>
      <c r="P39" s="2"/>
      <c r="Q39" s="2"/>
      <c r="R39" s="2"/>
      <c r="S39" s="2"/>
      <c r="T39" s="2"/>
      <c r="U39" s="2"/>
      <c r="V39" s="2"/>
      <c r="W39" s="2"/>
    </row>
    <row r="40" spans="3:23" x14ac:dyDescent="0.3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 s="2"/>
      <c r="P40" s="2"/>
      <c r="Q40" s="2"/>
      <c r="R40" s="2"/>
      <c r="S40" s="2"/>
      <c r="T40" s="2"/>
      <c r="U40" s="2"/>
      <c r="V40" s="2"/>
      <c r="W40" s="2"/>
    </row>
    <row r="41" spans="3:23" x14ac:dyDescent="0.3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"/>
      <c r="P41" s="2"/>
      <c r="Q41" s="2"/>
      <c r="R41" s="2"/>
      <c r="S41" s="2"/>
      <c r="T41" s="2"/>
      <c r="U41" s="2"/>
      <c r="V41" s="2"/>
      <c r="W41" s="2"/>
    </row>
    <row r="42" spans="3:23" x14ac:dyDescent="0.3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  <c r="Q42" s="2"/>
      <c r="R42" s="2"/>
      <c r="S42" s="2"/>
      <c r="T42" s="2"/>
      <c r="U42" s="2"/>
      <c r="V42" s="2"/>
      <c r="W42" s="2"/>
    </row>
    <row r="43" spans="3:23" x14ac:dyDescent="0.3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O43" s="2"/>
      <c r="P43" s="2"/>
      <c r="Q43" s="2"/>
      <c r="R43" s="2"/>
      <c r="S43" s="2"/>
      <c r="T43" s="2"/>
      <c r="U43" s="2"/>
      <c r="V43" s="2"/>
      <c r="W43" s="2"/>
    </row>
    <row r="44" spans="3:23" x14ac:dyDescent="0.3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O44" s="2"/>
      <c r="P44" s="2"/>
      <c r="Q44" s="2"/>
      <c r="R44" s="2"/>
      <c r="S44" s="2"/>
      <c r="T44" s="2"/>
      <c r="U44" s="2"/>
      <c r="V44" s="2"/>
      <c r="W44" s="2"/>
    </row>
    <row r="45" spans="3:23" x14ac:dyDescent="0.3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  <c r="W45" s="2"/>
    </row>
    <row r="46" spans="3:23" x14ac:dyDescent="0.3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O46" s="2"/>
      <c r="P46" s="2"/>
      <c r="Q46" s="2"/>
      <c r="R46" s="2"/>
      <c r="S46" s="2"/>
      <c r="T46" s="2"/>
      <c r="U46" s="2"/>
      <c r="V46" s="2"/>
      <c r="W46" s="2"/>
    </row>
    <row r="47" spans="3:23" x14ac:dyDescent="0.3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2"/>
      <c r="P47" s="2"/>
      <c r="Q47" s="2"/>
      <c r="R47" s="2"/>
      <c r="S47" s="2"/>
      <c r="T47" s="2"/>
      <c r="U47" s="2"/>
      <c r="V47" s="2"/>
      <c r="W47" s="2"/>
    </row>
    <row r="48" spans="3:23" x14ac:dyDescent="0.3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O48" s="2"/>
      <c r="P48" s="2"/>
      <c r="Q48" s="2"/>
      <c r="R48" s="2"/>
      <c r="S48" s="2"/>
      <c r="T48" s="2"/>
      <c r="U48" s="2"/>
      <c r="V48" s="2"/>
      <c r="W48" s="2"/>
    </row>
    <row r="49" spans="3:23" x14ac:dyDescent="0.3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O49" s="2"/>
      <c r="P49" s="2"/>
      <c r="Q49" s="2"/>
      <c r="R49" s="2"/>
      <c r="S49" s="2"/>
      <c r="T49" s="2"/>
      <c r="U49" s="2"/>
      <c r="V49" s="2"/>
      <c r="W49" s="2"/>
    </row>
    <row r="50" spans="3:23" x14ac:dyDescent="0.3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O50" s="2"/>
      <c r="P50" s="2"/>
      <c r="Q50" s="2"/>
      <c r="R50" s="2"/>
      <c r="S50" s="2"/>
      <c r="T50" s="2"/>
      <c r="U50" s="2"/>
      <c r="V50" s="2"/>
      <c r="W50" s="2"/>
    </row>
    <row r="51" spans="3:23" x14ac:dyDescent="0.3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O51" s="2"/>
      <c r="P51" s="2"/>
      <c r="Q51" s="2"/>
      <c r="R51" s="2"/>
      <c r="S51" s="2"/>
      <c r="T51" s="2"/>
      <c r="U51" s="2"/>
      <c r="V51" s="2"/>
      <c r="W51" s="2"/>
    </row>
    <row r="52" spans="3:23" x14ac:dyDescent="0.3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O52" s="2"/>
      <c r="P52" s="2"/>
      <c r="Q52" s="2"/>
      <c r="R52" s="2"/>
      <c r="S52" s="2"/>
      <c r="T52" s="2"/>
      <c r="U52" s="2"/>
      <c r="V52" s="2"/>
      <c r="W52" s="2"/>
    </row>
    <row r="53" spans="3:23" x14ac:dyDescent="0.3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O53" s="2"/>
      <c r="P53" s="2"/>
      <c r="Q53" s="2"/>
      <c r="R53" s="2"/>
      <c r="S53" s="2"/>
      <c r="T53" s="2"/>
      <c r="U53" s="2"/>
      <c r="V53" s="2"/>
      <c r="W53" s="2"/>
    </row>
    <row r="54" spans="3:23" x14ac:dyDescent="0.3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O54" s="2"/>
      <c r="P54" s="2"/>
      <c r="Q54" s="2"/>
      <c r="R54" s="2"/>
      <c r="S54" s="2"/>
      <c r="T54" s="2"/>
      <c r="U54" s="2"/>
      <c r="V54" s="2"/>
      <c r="W54" s="2"/>
    </row>
    <row r="55" spans="3:23" x14ac:dyDescent="0.3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O55" s="2"/>
      <c r="P55" s="2"/>
      <c r="Q55" s="2"/>
      <c r="R55" s="2"/>
      <c r="S55" s="2"/>
      <c r="T55" s="2"/>
      <c r="U55" s="2"/>
      <c r="V55" s="2"/>
      <c r="W55" s="2"/>
    </row>
    <row r="56" spans="3:23" x14ac:dyDescent="0.3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O56" s="2"/>
      <c r="P56" s="2"/>
      <c r="Q56" s="2"/>
      <c r="R56" s="2"/>
      <c r="S56" s="2"/>
      <c r="T56" s="2"/>
      <c r="U56" s="2"/>
      <c r="V56" s="2"/>
      <c r="W56" s="2"/>
    </row>
    <row r="57" spans="3:23" x14ac:dyDescent="0.3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O57" s="2"/>
      <c r="P57" s="2"/>
      <c r="Q57" s="2"/>
      <c r="R57" s="2"/>
      <c r="S57" s="2"/>
      <c r="T57" s="2"/>
      <c r="U57" s="2"/>
      <c r="V57" s="2"/>
      <c r="W57" s="2"/>
    </row>
    <row r="58" spans="3:23" x14ac:dyDescent="0.3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O58" s="2"/>
      <c r="P58" s="2"/>
      <c r="Q58" s="2"/>
      <c r="R58" s="2"/>
      <c r="S58" s="2"/>
      <c r="T58" s="2"/>
      <c r="U58" s="2"/>
      <c r="V58" s="2"/>
      <c r="W58" s="2"/>
    </row>
    <row r="59" spans="3:23" x14ac:dyDescent="0.3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O59" s="2"/>
      <c r="P59" s="2"/>
      <c r="Q59" s="2"/>
      <c r="R59" s="2"/>
      <c r="S59" s="2"/>
      <c r="T59" s="2"/>
      <c r="U59" s="2"/>
      <c r="V59" s="2"/>
      <c r="W59" s="2"/>
    </row>
    <row r="60" spans="3:23" x14ac:dyDescent="0.3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O60" s="2"/>
      <c r="P60" s="2"/>
      <c r="Q60" s="2"/>
      <c r="R60" s="2"/>
      <c r="S60" s="2"/>
      <c r="T60" s="2"/>
      <c r="U60" s="2"/>
      <c r="V60" s="2"/>
      <c r="W60" s="2"/>
    </row>
    <row r="61" spans="3:23" x14ac:dyDescent="0.3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O61" s="2"/>
      <c r="P61" s="2"/>
      <c r="Q61" s="2"/>
      <c r="R61" s="2"/>
      <c r="S61" s="2"/>
      <c r="T61" s="2"/>
      <c r="U61" s="2"/>
      <c r="V61" s="2"/>
      <c r="W61" s="2"/>
    </row>
    <row r="62" spans="3:23" x14ac:dyDescent="0.3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O62" s="2"/>
      <c r="P62" s="2"/>
      <c r="Q62" s="2"/>
      <c r="R62" s="2"/>
      <c r="S62" s="2"/>
      <c r="T62" s="2"/>
      <c r="U62" s="2"/>
      <c r="V62" s="2"/>
      <c r="W62" s="2"/>
    </row>
    <row r="63" spans="3:23" x14ac:dyDescent="0.3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O63" s="2"/>
      <c r="P63" s="2"/>
      <c r="Q63" s="2"/>
      <c r="R63" s="2"/>
      <c r="S63" s="2"/>
      <c r="T63" s="2"/>
      <c r="U63" s="2"/>
      <c r="V63" s="2"/>
      <c r="W63" s="2"/>
    </row>
    <row r="64" spans="3:23" x14ac:dyDescent="0.3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2"/>
      <c r="P64" s="2"/>
      <c r="Q64" s="2"/>
      <c r="R64" s="2"/>
      <c r="S64" s="2"/>
      <c r="T64" s="2"/>
      <c r="U64" s="2"/>
      <c r="V64" s="2"/>
      <c r="W64" s="2"/>
    </row>
    <row r="65" spans="3:23" x14ac:dyDescent="0.3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O65" s="2"/>
      <c r="P65" s="2"/>
      <c r="Q65" s="2"/>
      <c r="R65" s="2"/>
      <c r="S65" s="2"/>
      <c r="T65" s="2"/>
      <c r="U65" s="2"/>
      <c r="V65" s="2"/>
      <c r="W65" s="2"/>
    </row>
    <row r="66" spans="3:23" x14ac:dyDescent="0.3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O66" s="2"/>
      <c r="P66" s="2"/>
      <c r="Q66" s="2"/>
      <c r="R66" s="2"/>
      <c r="S66" s="2"/>
      <c r="T66" s="2"/>
      <c r="U66" s="2"/>
      <c r="V66" s="2"/>
      <c r="W66" s="2"/>
    </row>
    <row r="67" spans="3:23" x14ac:dyDescent="0.3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O67" s="2"/>
      <c r="P67" s="2"/>
      <c r="Q67" s="2"/>
      <c r="R67" s="2"/>
      <c r="S67" s="2"/>
      <c r="T67" s="2"/>
      <c r="U67" s="2"/>
      <c r="V67" s="2"/>
      <c r="W67" s="2"/>
    </row>
    <row r="68" spans="3:23" x14ac:dyDescent="0.3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2"/>
      <c r="P68" s="2"/>
      <c r="Q68" s="2"/>
      <c r="R68" s="2"/>
      <c r="S68" s="2"/>
      <c r="T68" s="2"/>
      <c r="U68" s="2"/>
      <c r="V68" s="2"/>
      <c r="W68" s="2"/>
    </row>
    <row r="69" spans="3:23" x14ac:dyDescent="0.3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O69" s="2"/>
      <c r="P69" s="2"/>
      <c r="Q69" s="2"/>
      <c r="R69" s="2"/>
      <c r="S69" s="2"/>
      <c r="T69" s="2"/>
      <c r="U69" s="2"/>
      <c r="V69" s="2"/>
      <c r="W69" s="2"/>
    </row>
    <row r="70" spans="3:23" x14ac:dyDescent="0.3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O70" s="2"/>
      <c r="P70" s="2"/>
      <c r="Q70" s="2"/>
      <c r="R70" s="2"/>
      <c r="S70" s="2"/>
      <c r="T70" s="2"/>
      <c r="U70" s="2"/>
      <c r="V70" s="2"/>
      <c r="W70" s="2"/>
    </row>
    <row r="71" spans="3:23" x14ac:dyDescent="0.35">
      <c r="C71" s="2" t="s">
        <v>14</v>
      </c>
      <c r="D71" s="2"/>
      <c r="E71" s="2"/>
      <c r="F71" s="2"/>
      <c r="G71" s="2"/>
      <c r="H71" s="2"/>
      <c r="I71" s="2"/>
      <c r="J71" s="2"/>
      <c r="K71" s="2"/>
      <c r="L71" s="2"/>
      <c r="O71" s="2"/>
      <c r="P71" s="2"/>
      <c r="Q71" s="2"/>
      <c r="R71" s="2"/>
      <c r="S71" s="2"/>
      <c r="T71" s="2"/>
      <c r="U71" s="2"/>
      <c r="V71" s="2"/>
      <c r="W71" s="2"/>
    </row>
    <row r="72" spans="3:23" x14ac:dyDescent="0.35">
      <c r="C72" s="2" t="s">
        <v>15</v>
      </c>
      <c r="O72" s="2"/>
    </row>
    <row r="73" spans="3:23" x14ac:dyDescent="0.35">
      <c r="O73" s="2"/>
    </row>
    <row r="96" spans="3:6" x14ac:dyDescent="0.35">
      <c r="C96" s="71"/>
      <c r="F96" s="82"/>
    </row>
    <row r="97" spans="2:6" x14ac:dyDescent="0.35">
      <c r="B97" s="78"/>
      <c r="F97" s="82"/>
    </row>
    <row r="98" spans="2:6" x14ac:dyDescent="0.35">
      <c r="B98" s="71"/>
      <c r="F98" s="82"/>
    </row>
    <row r="99" spans="2:6" x14ac:dyDescent="0.35">
      <c r="B99" s="71"/>
      <c r="F99" s="82"/>
    </row>
    <row r="100" spans="2:6" x14ac:dyDescent="0.35">
      <c r="B100" s="71"/>
      <c r="F100" s="83"/>
    </row>
    <row r="101" spans="2:6" x14ac:dyDescent="0.35">
      <c r="B101" s="79" t="s">
        <v>52</v>
      </c>
      <c r="F101" s="79" t="s">
        <v>62</v>
      </c>
    </row>
    <row r="102" spans="2:6" x14ac:dyDescent="0.35">
      <c r="B102" s="73">
        <v>45560</v>
      </c>
      <c r="F102" s="73">
        <v>45560</v>
      </c>
    </row>
    <row r="103" spans="2:6" x14ac:dyDescent="0.35">
      <c r="B103" s="80"/>
      <c r="F103" s="80"/>
    </row>
    <row r="104" spans="2:6" x14ac:dyDescent="0.35">
      <c r="B104" s="79" t="s">
        <v>53</v>
      </c>
      <c r="F104" s="79" t="s">
        <v>63</v>
      </c>
    </row>
    <row r="105" spans="2:6" x14ac:dyDescent="0.35">
      <c r="B105" s="80" t="s">
        <v>69</v>
      </c>
      <c r="F105" s="80" t="s">
        <v>72</v>
      </c>
    </row>
    <row r="106" spans="2:6" x14ac:dyDescent="0.35">
      <c r="B106" s="80"/>
      <c r="F106" s="76"/>
    </row>
    <row r="107" spans="2:6" x14ac:dyDescent="0.35">
      <c r="B107" s="79" t="s">
        <v>55</v>
      </c>
      <c r="F107" s="79" t="s">
        <v>65</v>
      </c>
    </row>
    <row r="108" spans="2:6" x14ac:dyDescent="0.35">
      <c r="B108" s="81" t="s">
        <v>70</v>
      </c>
      <c r="F108" s="81" t="s">
        <v>73</v>
      </c>
    </row>
    <row r="109" spans="2:6" x14ac:dyDescent="0.35">
      <c r="B109" s="81" t="s">
        <v>94</v>
      </c>
      <c r="F109" s="81" t="s">
        <v>95</v>
      </c>
    </row>
    <row r="110" spans="2:6" x14ac:dyDescent="0.35">
      <c r="B110" s="81" t="s">
        <v>71</v>
      </c>
      <c r="F110" s="81" t="s">
        <v>74</v>
      </c>
    </row>
    <row r="111" spans="2:6" x14ac:dyDescent="0.35">
      <c r="B111" s="71" t="s">
        <v>75</v>
      </c>
      <c r="F111" s="81" t="s">
        <v>76</v>
      </c>
    </row>
    <row r="113" spans="2:6" x14ac:dyDescent="0.35">
      <c r="B113" s="81" t="s">
        <v>90</v>
      </c>
      <c r="F113" s="81" t="s">
        <v>90</v>
      </c>
    </row>
    <row r="114" spans="2:6" x14ac:dyDescent="0.35">
      <c r="B114" s="81" t="s">
        <v>92</v>
      </c>
      <c r="F114" s="81" t="s">
        <v>93</v>
      </c>
    </row>
    <row r="115" spans="2:6" x14ac:dyDescent="0.35">
      <c r="B115" s="81" t="s">
        <v>91</v>
      </c>
      <c r="F115" s="81" t="s">
        <v>91</v>
      </c>
    </row>
    <row r="116" spans="2:6" x14ac:dyDescent="0.35">
      <c r="B116" s="71" t="s">
        <v>75</v>
      </c>
      <c r="F116" s="71" t="s">
        <v>75</v>
      </c>
    </row>
  </sheetData>
  <mergeCells count="4">
    <mergeCell ref="C6:D6"/>
    <mergeCell ref="F6:I6"/>
    <mergeCell ref="C5:D5"/>
    <mergeCell ref="F5:I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2:O93"/>
  <sheetViews>
    <sheetView zoomScaleNormal="100" workbookViewId="0"/>
  </sheetViews>
  <sheetFormatPr defaultRowHeight="14.5" x14ac:dyDescent="0.35"/>
  <cols>
    <col min="2" max="2" width="15.7265625" customWidth="1"/>
    <col min="3" max="3" width="12.7265625" customWidth="1"/>
    <col min="4" max="4" width="16.7265625" customWidth="1"/>
    <col min="5" max="5" width="12.1796875" customWidth="1"/>
    <col min="6" max="7" width="16.7265625" customWidth="1"/>
    <col min="8" max="8" width="20.453125" customWidth="1"/>
    <col min="9" max="9" width="13.453125" customWidth="1"/>
    <col min="10" max="10" width="6.7265625" customWidth="1"/>
    <col min="11" max="13" width="16.7265625" customWidth="1"/>
  </cols>
  <sheetData>
    <row r="2" spans="2:12" ht="15" x14ac:dyDescent="0.4">
      <c r="B2" s="8" t="s">
        <v>89</v>
      </c>
      <c r="D2" s="2"/>
      <c r="E2" s="2"/>
      <c r="F2" s="2"/>
      <c r="G2" s="2"/>
      <c r="H2" s="2"/>
      <c r="I2" s="2"/>
      <c r="J2" s="2"/>
      <c r="K2" s="2"/>
      <c r="L2" s="2"/>
    </row>
    <row r="3" spans="2:12" ht="15" x14ac:dyDescent="0.4">
      <c r="B3" s="2" t="s">
        <v>88</v>
      </c>
      <c r="D3" s="2"/>
      <c r="E3" s="2"/>
      <c r="F3" s="2"/>
      <c r="G3" s="2"/>
      <c r="H3" s="2"/>
      <c r="I3" s="2"/>
      <c r="J3" s="2"/>
      <c r="K3" s="2"/>
      <c r="L3" s="2"/>
    </row>
    <row r="4" spans="2:12" x14ac:dyDescent="0.35"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x14ac:dyDescent="0.35">
      <c r="B5" s="27"/>
      <c r="C5" s="123" t="s">
        <v>20</v>
      </c>
      <c r="D5" s="124"/>
      <c r="E5" s="19"/>
      <c r="F5" s="123" t="s">
        <v>21</v>
      </c>
      <c r="G5" s="124"/>
      <c r="H5" s="124"/>
      <c r="I5" s="124"/>
      <c r="J5" s="19"/>
      <c r="K5" s="19"/>
      <c r="L5" s="28"/>
    </row>
    <row r="6" spans="2:12" x14ac:dyDescent="0.35">
      <c r="B6" s="29"/>
      <c r="C6" s="125" t="s">
        <v>22</v>
      </c>
      <c r="D6" s="126"/>
      <c r="E6" s="2"/>
      <c r="F6" s="125" t="s">
        <v>23</v>
      </c>
      <c r="G6" s="126"/>
      <c r="H6" s="126"/>
      <c r="I6" s="126"/>
      <c r="J6" s="2"/>
      <c r="K6" s="2"/>
      <c r="L6" s="24"/>
    </row>
    <row r="7" spans="2:12" ht="39.5" x14ac:dyDescent="0.35">
      <c r="B7" s="86" t="s">
        <v>18</v>
      </c>
      <c r="C7" s="7" t="s">
        <v>48</v>
      </c>
      <c r="D7" s="7" t="s">
        <v>6</v>
      </c>
      <c r="E7" s="7"/>
      <c r="F7" s="7" t="s">
        <v>8</v>
      </c>
      <c r="G7" s="7" t="s">
        <v>4</v>
      </c>
      <c r="H7" s="7" t="s">
        <v>16</v>
      </c>
      <c r="I7" s="7" t="s">
        <v>5</v>
      </c>
      <c r="J7" s="7"/>
      <c r="K7" s="7" t="s">
        <v>0</v>
      </c>
      <c r="L7" s="10" t="s">
        <v>1</v>
      </c>
    </row>
    <row r="8" spans="2:12" ht="39.5" x14ac:dyDescent="0.35">
      <c r="B8" s="86" t="s">
        <v>19</v>
      </c>
      <c r="C8" s="7" t="s">
        <v>47</v>
      </c>
      <c r="D8" s="7" t="s">
        <v>7</v>
      </c>
      <c r="E8" s="7"/>
      <c r="F8" s="7" t="s">
        <v>9</v>
      </c>
      <c r="G8" s="7" t="s">
        <v>12</v>
      </c>
      <c r="H8" s="7" t="s">
        <v>17</v>
      </c>
      <c r="I8" s="7" t="s">
        <v>5</v>
      </c>
      <c r="J8" s="7"/>
      <c r="K8" s="7" t="s">
        <v>10</v>
      </c>
      <c r="L8" s="10" t="s">
        <v>11</v>
      </c>
    </row>
    <row r="9" spans="2:12" x14ac:dyDescent="0.35">
      <c r="B9" s="84">
        <v>2008</v>
      </c>
      <c r="C9" s="98">
        <f>1000*'2'!C9/('1'!$N9*1000)</f>
        <v>7.344619739696312</v>
      </c>
      <c r="D9" s="98">
        <f>1000*'2'!D9/('1'!$N9*1000)</f>
        <v>16.553126789587854</v>
      </c>
      <c r="E9" s="98"/>
      <c r="F9" s="98">
        <f>1000*'2'!F9/('1'!$N9*1000)</f>
        <v>7.372046529284165</v>
      </c>
      <c r="G9" s="98">
        <f>1000*'2'!G9/('1'!$N9*1000)</f>
        <v>1.2513293926247289</v>
      </c>
      <c r="H9" s="98">
        <f>1000*'2'!H9/('1'!$N9*1000)</f>
        <v>3.2807813449023859</v>
      </c>
      <c r="I9" s="98">
        <f>1000*'2'!I9/('1'!$N9*1000)</f>
        <v>11.99358600867679</v>
      </c>
      <c r="J9" s="98"/>
      <c r="K9" s="98">
        <f>1000*'2'!K9/('1'!$N9*1000)</f>
        <v>11.904160086767895</v>
      </c>
      <c r="L9" s="99">
        <f>1000*'2'!L9/('1'!$N9*1000)</f>
        <v>23.897746529284166</v>
      </c>
    </row>
    <row r="10" spans="2:12" x14ac:dyDescent="0.35">
      <c r="B10" s="84">
        <v>2009</v>
      </c>
      <c r="C10" s="98">
        <f>1000*'2'!C10/('1'!$N10*1000)</f>
        <v>6.6972188407355633</v>
      </c>
      <c r="D10" s="98">
        <f>1000*'2'!D10/('1'!$N10*1000)</f>
        <v>12.07998967630928</v>
      </c>
      <c r="E10" s="98"/>
      <c r="F10" s="98">
        <f>1000*'2'!F10/('1'!$N10*1000)</f>
        <v>6.8149416066243687</v>
      </c>
      <c r="G10" s="98">
        <f>1000*'2'!G10/('1'!$N10*1000)</f>
        <v>1.2061215184428433</v>
      </c>
      <c r="H10" s="98">
        <f>1000*'2'!H10/('1'!$N10*1000)</f>
        <v>1.9561698032046457</v>
      </c>
      <c r="I10" s="98">
        <f>1000*'2'!I10/('1'!$N10*1000)</f>
        <v>8.7999741907732005</v>
      </c>
      <c r="J10" s="98"/>
      <c r="K10" s="98">
        <f>1000*'2'!K10/('1'!$N10*1000)</f>
        <v>9.9772324981180773</v>
      </c>
      <c r="L10" s="99">
        <f>1000*'2'!L10/('1'!$N10*1000)</f>
        <v>18.777208517044844</v>
      </c>
    </row>
    <row r="11" spans="2:12" x14ac:dyDescent="0.35">
      <c r="B11" s="84">
        <v>2010</v>
      </c>
      <c r="C11" s="98">
        <f>1000*'2'!C11/('1'!$N11*1000)</f>
        <v>7.2936147366176156</v>
      </c>
      <c r="D11" s="98">
        <f>1000*'2'!D11/('1'!$N11*1000)</f>
        <v>14.616632117722329</v>
      </c>
      <c r="E11" s="98"/>
      <c r="F11" s="98">
        <f>1000*'2'!F11/('1'!$N11*1000)</f>
        <v>7.3787127319257841</v>
      </c>
      <c r="G11" s="98">
        <f>1000*'2'!G11/('1'!$N11*1000)</f>
        <v>1.2706530177010023</v>
      </c>
      <c r="H11" s="98">
        <f>1000*'2'!H11/('1'!$N11*1000)</f>
        <v>2.6259320750693114</v>
      </c>
      <c r="I11" s="98">
        <f>1000*'2'!I11/('1'!$N11*1000)</f>
        <v>10.634951268927276</v>
      </c>
      <c r="J11" s="98"/>
      <c r="K11" s="98">
        <f>1000*'2'!K11/('1'!$N11*1000)</f>
        <v>11.275292599701428</v>
      </c>
      <c r="L11" s="99">
        <f>1000*'2'!L11/('1'!$N11*1000)</f>
        <v>21.910246854339945</v>
      </c>
    </row>
    <row r="12" spans="2:12" x14ac:dyDescent="0.35">
      <c r="B12" s="84">
        <v>2011</v>
      </c>
      <c r="C12" s="98">
        <f>1000*'2'!C12/('1'!$N12*1000)</f>
        <v>6.6714273468091863</v>
      </c>
      <c r="D12" s="98">
        <f>1000*'2'!D12/('1'!$N12*1000)</f>
        <v>16.583007514022647</v>
      </c>
      <c r="E12" s="98"/>
      <c r="F12" s="98">
        <f>1000*'2'!F12/('1'!$N12*1000)</f>
        <v>7.3192425653508311</v>
      </c>
      <c r="G12" s="98">
        <f>1000*'2'!G12/('1'!$N12*1000)</f>
        <v>1.2681975870462483</v>
      </c>
      <c r="H12" s="98">
        <f>1000*'2'!H12/('1'!$N12*1000)</f>
        <v>3.1721758916287439</v>
      </c>
      <c r="I12" s="98">
        <f>1000*'2'!I12/('1'!$N12*1000)</f>
        <v>11.494817229336437</v>
      </c>
      <c r="J12" s="98"/>
      <c r="K12" s="98">
        <f>1000*'2'!K12/('1'!$N12*1000)</f>
        <v>11.75961964229019</v>
      </c>
      <c r="L12" s="99">
        <f>1000*'2'!L12/('1'!$N12*1000)</f>
        <v>23.254434860831832</v>
      </c>
    </row>
    <row r="13" spans="2:12" x14ac:dyDescent="0.35">
      <c r="B13" s="84">
        <v>2012</v>
      </c>
      <c r="C13" s="98">
        <f>1000*'2'!C13/('1'!$N13*1000)</f>
        <v>6.2490399201596807</v>
      </c>
      <c r="D13" s="98">
        <f>1000*'2'!D13/('1'!$N13*1000)</f>
        <v>15.568236789578737</v>
      </c>
      <c r="E13" s="98"/>
      <c r="F13" s="98">
        <f>1000*'2'!F13/('1'!$N13*1000)</f>
        <v>6.9152250236369364</v>
      </c>
      <c r="G13" s="98">
        <f>1000*'2'!G13/('1'!$N13*1000)</f>
        <v>1.2128550267885283</v>
      </c>
      <c r="H13" s="98">
        <f>1000*'2'!H13/('1'!$N13*1000)</f>
        <v>2.6546575270511608</v>
      </c>
      <c r="I13" s="98">
        <f>1000*'2'!I13/('1'!$N13*1000)</f>
        <v>11.034536085723291</v>
      </c>
      <c r="J13" s="98"/>
      <c r="K13" s="98">
        <f>1000*'2'!K13/('1'!$N13*1000)</f>
        <v>10.782738522954093</v>
      </c>
      <c r="L13" s="99">
        <f>1000*'2'!L13/('1'!$N13*1000)</f>
        <v>21.817276709738419</v>
      </c>
    </row>
    <row r="14" spans="2:12" x14ac:dyDescent="0.35">
      <c r="B14" s="84">
        <v>2013</v>
      </c>
      <c r="C14" s="98">
        <f>1000*'2'!C14/('1'!$N14*1000)</f>
        <v>6.0495947916666664</v>
      </c>
      <c r="D14" s="98">
        <f>1000*'2'!D14/('1'!$N14*1000)</f>
        <v>14.254868958333333</v>
      </c>
      <c r="E14" s="98"/>
      <c r="F14" s="98">
        <f>1000*'2'!F14/('1'!$N14*1000)</f>
        <v>6.7809481250000001</v>
      </c>
      <c r="G14" s="98">
        <f>1000*'2'!G14/('1'!$N14*1000)</f>
        <v>1.2083284375000001</v>
      </c>
      <c r="H14" s="98">
        <f>1000*'2'!H14/('1'!$N14*1000)</f>
        <v>2.7078799999999998</v>
      </c>
      <c r="I14" s="98">
        <f>1000*'2'!I14/('1'!$N14*1000)</f>
        <v>9.6073067708333326</v>
      </c>
      <c r="J14" s="98"/>
      <c r="K14" s="98">
        <f>1000*'2'!K14/('1'!$N14*1000)</f>
        <v>10.697159791666667</v>
      </c>
      <c r="L14" s="99">
        <f>1000*'2'!L14/('1'!$N14*1000)</f>
        <v>20.30446375</v>
      </c>
    </row>
    <row r="15" spans="2:12" x14ac:dyDescent="0.35">
      <c r="B15" s="84">
        <v>2014</v>
      </c>
      <c r="C15" s="98">
        <f>1000*'2'!C15/('1'!$N15*1000)</f>
        <v>5.8337416460396039</v>
      </c>
      <c r="D15" s="98">
        <f>1000*'2'!D15/('1'!$N15*1000)</f>
        <v>13.720872731023102</v>
      </c>
      <c r="E15" s="98"/>
      <c r="F15" s="98">
        <f>1000*'2'!F15/('1'!$N15*1000)</f>
        <v>6.3206618193069311</v>
      </c>
      <c r="G15" s="98">
        <f>1000*'2'!G15/('1'!$N15*1000)</f>
        <v>1.0846501650165017</v>
      </c>
      <c r="H15" s="98">
        <f>1000*'2'!H15/('1'!$N15*1000)</f>
        <v>2.5476101485148517</v>
      </c>
      <c r="I15" s="98">
        <f>1000*'2'!I15/('1'!$N15*1000)</f>
        <v>9.6016923473597355</v>
      </c>
      <c r="J15" s="98"/>
      <c r="K15" s="98">
        <f>1000*'2'!K15/('1'!$N15*1000)</f>
        <v>9.9529244018151815</v>
      </c>
      <c r="L15" s="99">
        <f>1000*'2'!L15/('1'!$N15*1000)</f>
        <v>19.554614377062705</v>
      </c>
    </row>
    <row r="16" spans="2:12" x14ac:dyDescent="0.35">
      <c r="B16" s="84">
        <v>2015</v>
      </c>
      <c r="C16" s="98">
        <f>1000*'2'!C16/('1'!$N16*1000)</f>
        <v>5.8257697724257573</v>
      </c>
      <c r="D16" s="98">
        <f>1000*'2'!D16/('1'!$N16*1000)</f>
        <v>12.542268394734156</v>
      </c>
      <c r="E16" s="98"/>
      <c r="F16" s="98">
        <f>1000*'2'!F16/('1'!$N16*1000)</f>
        <v>5.980385549545872</v>
      </c>
      <c r="G16" s="98">
        <f>1000*'2'!G16/('1'!$N16*1000)</f>
        <v>1.0812663537095621</v>
      </c>
      <c r="H16" s="98">
        <f>1000*'2'!H16/('1'!$N16*1000)</f>
        <v>2.6740805184202467</v>
      </c>
      <c r="I16" s="98">
        <f>1000*'2'!I16/('1'!$N16*1000)</f>
        <v>8.6323029901010315</v>
      </c>
      <c r="J16" s="98"/>
      <c r="K16" s="98">
        <f>1000*'2'!K16/('1'!$N16*1000)</f>
        <v>9.7357320134707628</v>
      </c>
      <c r="L16" s="99">
        <f>1000*'2'!L16/('1'!$N16*1000)</f>
        <v>18.368038167159913</v>
      </c>
    </row>
    <row r="17" spans="2:15" x14ac:dyDescent="0.35">
      <c r="B17" s="84">
        <v>2016</v>
      </c>
      <c r="C17" s="98">
        <f>1000*'2'!C17/('1'!$N17*1000)</f>
        <v>5.8475207094628638</v>
      </c>
      <c r="D17" s="98">
        <f>1000*'2'!D17/('1'!$N17*1000)</f>
        <v>11.861693641035977</v>
      </c>
      <c r="E17" s="98"/>
      <c r="F17" s="98">
        <f>1000*'2'!F17/('1'!$N17*1000)</f>
        <v>5.8410416204776778</v>
      </c>
      <c r="G17" s="98">
        <f>1000*'2'!G17/('1'!$N17*1000)</f>
        <v>1.0805977023077697</v>
      </c>
      <c r="H17" s="98">
        <f>1000*'2'!H17/('1'!$N17*1000)</f>
        <v>2.7717371762571803</v>
      </c>
      <c r="I17" s="98">
        <f>1000*'2'!I17/('1'!$N17*1000)</f>
        <v>8.0158350297289118</v>
      </c>
      <c r="J17" s="98"/>
      <c r="K17" s="98">
        <f>1000*'2'!K17/('1'!$N17*1000)</f>
        <v>9.693377708354328</v>
      </c>
      <c r="L17" s="99">
        <f>1000*'2'!L17/('1'!$N17*1000)</f>
        <v>17.70921435049884</v>
      </c>
    </row>
    <row r="18" spans="2:15" x14ac:dyDescent="0.35">
      <c r="B18" s="84">
        <v>2017</v>
      </c>
      <c r="C18" s="98">
        <f>1000*'2'!C18/('1'!$N18*1000)</f>
        <v>5.6182159475044742</v>
      </c>
      <c r="D18" s="98">
        <f>1000*'2'!D18/('1'!$N18*1000)</f>
        <v>12.027742692384171</v>
      </c>
      <c r="E18" s="98"/>
      <c r="F18" s="98">
        <f>1000*'2'!F18/('1'!$N18*1000)</f>
        <v>5.6599991051898986</v>
      </c>
      <c r="G18" s="98">
        <f>1000*'2'!G18/('1'!$N18*1000)</f>
        <v>1.0056632531318352</v>
      </c>
      <c r="H18" s="98">
        <f>1000*'2'!H18/('1'!$N18*1000)</f>
        <v>2.6808619009743486</v>
      </c>
      <c r="I18" s="98">
        <f>1000*'2'!I18/('1'!$N18*1000)</f>
        <v>8.2994307019288129</v>
      </c>
      <c r="J18" s="98"/>
      <c r="K18" s="98">
        <f>1000*'2'!K18/('1'!$N18*1000)</f>
        <v>9.3465270431497309</v>
      </c>
      <c r="L18" s="99">
        <f>1000*'2'!L18/('1'!$N18*1000)</f>
        <v>17.645958639888647</v>
      </c>
    </row>
    <row r="19" spans="2:15" x14ac:dyDescent="0.35">
      <c r="B19" s="84">
        <v>2018</v>
      </c>
      <c r="C19" s="98">
        <f>1000*'2'!C19/('1'!$N19*1000)</f>
        <v>5.4678283046683047</v>
      </c>
      <c r="D19" s="98">
        <f>1000*'2'!D19/('1'!$N19*1000)</f>
        <v>12.995395085995085</v>
      </c>
      <c r="E19" s="98"/>
      <c r="F19" s="98">
        <f>1000*'2'!F19/('1'!$N19*1000)</f>
        <v>5.6555835872235871</v>
      </c>
      <c r="G19" s="98">
        <f>1000*'2'!G19/('1'!$N19*1000)</f>
        <v>1.0245885012285012</v>
      </c>
      <c r="H19" s="98">
        <f>1000*'2'!H19/('1'!$N19*1000)</f>
        <v>2.6953131203931204</v>
      </c>
      <c r="I19" s="98">
        <f>1000*'2'!I19/('1'!$N19*1000)</f>
        <v>9.0877326781326779</v>
      </c>
      <c r="J19" s="98"/>
      <c r="K19" s="98">
        <f>1000*'2'!K19/('1'!$N19*1000)</f>
        <v>9.3754907125307128</v>
      </c>
      <c r="L19" s="99">
        <f>1000*'2'!L19/('1'!$N19*1000)</f>
        <v>18.463223390663391</v>
      </c>
    </row>
    <row r="20" spans="2:15" x14ac:dyDescent="0.35">
      <c r="B20" s="84">
        <v>2019</v>
      </c>
      <c r="C20" s="98">
        <f>1000*'2'!C20/('1'!$N20*1000)</f>
        <v>5.2712897168985311</v>
      </c>
      <c r="D20" s="98">
        <f>1000*'2'!D20/('1'!$N20*1000)</f>
        <v>11.341048545578364</v>
      </c>
      <c r="E20" s="98"/>
      <c r="F20" s="98">
        <f>1000*'2'!F20/('1'!$N20*1000)</f>
        <v>5.2166258390894056</v>
      </c>
      <c r="G20" s="98">
        <f>1000*'2'!G20/('1'!$N20*1000)</f>
        <v>0.9281531277361611</v>
      </c>
      <c r="H20" s="98">
        <f>1000*'2'!H20/('1'!$N20*1000)</f>
        <v>2.573897849985407</v>
      </c>
      <c r="I20" s="98">
        <f>1000*'2'!I20/('1'!$N20*1000)</f>
        <v>7.893662223951746</v>
      </c>
      <c r="J20" s="98"/>
      <c r="K20" s="98">
        <f>1000*'2'!K20/('1'!$N20*1000)</f>
        <v>8.7186772059538864</v>
      </c>
      <c r="L20" s="99">
        <f>1000*'2'!L20/('1'!$N20*1000)</f>
        <v>16.612338262476893</v>
      </c>
    </row>
    <row r="21" spans="2:15" x14ac:dyDescent="0.35">
      <c r="B21" s="84">
        <v>2020</v>
      </c>
      <c r="C21" s="98">
        <f>1000*'2'!C21/('1'!$N21*1000)</f>
        <v>4.6955557809330628</v>
      </c>
      <c r="D21" s="98">
        <f>1000*'2'!D21/('1'!$N21*1000)</f>
        <v>9.2516753597990924</v>
      </c>
      <c r="E21" s="98"/>
      <c r="F21" s="98">
        <f>1000*'2'!F21/('1'!$N21*1000)</f>
        <v>4.6979277504105088</v>
      </c>
      <c r="G21" s="98">
        <f>1000*'2'!G21/('1'!$N21*1000)</f>
        <v>0.88878914324350433</v>
      </c>
      <c r="H21" s="98">
        <f>1000*'2'!H21/('1'!$N21*1000)</f>
        <v>2.1739842557712739</v>
      </c>
      <c r="I21" s="98">
        <f>1000*'2'!I21/('1'!$N21*1000)</f>
        <v>6.18652728677678</v>
      </c>
      <c r="J21" s="98"/>
      <c r="K21" s="98">
        <f>1000*'2'!K21/('1'!$N21*1000)</f>
        <v>7.7607045300878976</v>
      </c>
      <c r="L21" s="99">
        <f>1000*'2'!L21/('1'!$N21*1000)</f>
        <v>13.947231140732155</v>
      </c>
    </row>
    <row r="22" spans="2:15" x14ac:dyDescent="0.35">
      <c r="B22" s="84">
        <v>2021</v>
      </c>
      <c r="C22" s="98">
        <f>1000*'2'!C22/('1'!$N22*1000)</f>
        <v>4.8750326420890939</v>
      </c>
      <c r="D22" s="98">
        <f>1000*'2'!D22/('1'!$N22*1000)</f>
        <v>10.387140360983103</v>
      </c>
      <c r="E22" s="98"/>
      <c r="F22" s="98">
        <f>1000*'2'!F22/('1'!$N22*1000)</f>
        <v>4.9923295890937016</v>
      </c>
      <c r="G22" s="98">
        <f>1000*'2'!G22/('1'!$N22*1000)</f>
        <v>0.87148703917050696</v>
      </c>
      <c r="H22" s="98">
        <f>1000*'2'!H22/('1'!$N22*1000)</f>
        <v>2.3548371735791092</v>
      </c>
      <c r="I22" s="98">
        <f>1000*'2'!I22/('1'!$N22*1000)</f>
        <v>7.0435205453148999</v>
      </c>
      <c r="J22" s="98"/>
      <c r="K22" s="98">
        <f>1000*'2'!K22/('1'!$N22*1000)</f>
        <v>8.2186545698924736</v>
      </c>
      <c r="L22" s="99">
        <f>1000*'2'!L22/('1'!$N22*1000)</f>
        <v>15.262173003072197</v>
      </c>
    </row>
    <row r="23" spans="2:15" x14ac:dyDescent="0.35">
      <c r="B23" s="85">
        <v>2022</v>
      </c>
      <c r="C23" s="100">
        <f>1000*'2'!C23/('1'!$N23*1000)</f>
        <v>4.6810358539143699</v>
      </c>
      <c r="D23" s="100">
        <f>1000*'2'!D23/('1'!$N23*1000)</f>
        <v>10.7928826165729</v>
      </c>
      <c r="E23" s="100"/>
      <c r="F23" s="100">
        <f>1000*'2'!F23/('1'!$N23*1000)</f>
        <v>4.9824061218651661</v>
      </c>
      <c r="G23" s="100">
        <f>1000*'2'!G23/('1'!$N23*1000)</f>
        <v>0.85075140650328984</v>
      </c>
      <c r="H23" s="100">
        <f>1000*'2'!H23/('1'!$N23*1000)</f>
        <v>2.5904609516544292</v>
      </c>
      <c r="I23" s="100">
        <f>1000*'2'!I23/('1'!$N23*1000)</f>
        <v>7.0502977972728136</v>
      </c>
      <c r="J23" s="100"/>
      <c r="K23" s="100">
        <f>1000*'2'!K23/('1'!$N23*1000)</f>
        <v>8.4236186707351965</v>
      </c>
      <c r="L23" s="101">
        <f>1000*'2'!L23/('1'!$N23*1000)</f>
        <v>15.47391847048727</v>
      </c>
    </row>
    <row r="24" spans="2:15" x14ac:dyDescent="0.35">
      <c r="B24" s="121"/>
      <c r="C24" s="98"/>
      <c r="D24" s="98"/>
      <c r="E24" s="98"/>
      <c r="F24" s="98"/>
      <c r="G24" s="98"/>
      <c r="H24" s="98"/>
      <c r="I24" s="98"/>
      <c r="J24" s="98"/>
      <c r="K24" s="98"/>
      <c r="L24" s="98"/>
    </row>
    <row r="25" spans="2:15" x14ac:dyDescent="0.35">
      <c r="B25" t="s">
        <v>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N25" s="115"/>
      <c r="O25" s="115"/>
    </row>
    <row r="26" spans="2:15" x14ac:dyDescent="0.35">
      <c r="B26" t="s">
        <v>50</v>
      </c>
      <c r="C26" s="2"/>
      <c r="D26" s="2"/>
      <c r="E26" s="2"/>
      <c r="F26" s="2"/>
      <c r="G26" s="2"/>
      <c r="H26" s="2"/>
      <c r="I26" s="2"/>
      <c r="J26" s="2"/>
      <c r="K26" s="2"/>
      <c r="L26" s="2"/>
      <c r="O26" s="116"/>
    </row>
    <row r="27" spans="2:15" x14ac:dyDescent="0.35">
      <c r="D27" s="2"/>
      <c r="E27" s="2"/>
      <c r="F27" s="2"/>
      <c r="G27" s="2"/>
      <c r="H27" s="2"/>
      <c r="I27" s="2"/>
      <c r="J27" s="2"/>
      <c r="K27" s="2"/>
      <c r="L27" s="2"/>
    </row>
    <row r="28" spans="2:15" x14ac:dyDescent="0.35">
      <c r="B28" t="s">
        <v>44</v>
      </c>
      <c r="D28" s="2"/>
      <c r="E28" s="2"/>
      <c r="F28" s="2"/>
      <c r="G28" s="2"/>
      <c r="H28" s="2"/>
      <c r="I28" s="2"/>
      <c r="J28" s="2"/>
      <c r="K28" s="2"/>
      <c r="L28" s="2"/>
    </row>
    <row r="29" spans="2:15" x14ac:dyDescent="0.35">
      <c r="B29" t="s">
        <v>42</v>
      </c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5" x14ac:dyDescent="0.35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5" x14ac:dyDescent="0.35">
      <c r="B31" t="s">
        <v>43</v>
      </c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5" x14ac:dyDescent="0.35">
      <c r="B32" t="s">
        <v>46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35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35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35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35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x14ac:dyDescent="0.35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3:12" x14ac:dyDescent="0.35"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3:12" x14ac:dyDescent="0.35"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3:12" x14ac:dyDescent="0.35"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3:12" x14ac:dyDescent="0.35"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3:12" x14ac:dyDescent="0.35"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3:12" x14ac:dyDescent="0.35"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3:12" x14ac:dyDescent="0.35"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3:12" x14ac:dyDescent="0.35"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3:12" x14ac:dyDescent="0.35"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3:12" x14ac:dyDescent="0.35"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3:12" x14ac:dyDescent="0.35"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3:12" x14ac:dyDescent="0.35"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3:12" x14ac:dyDescent="0.35"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3:12" x14ac:dyDescent="0.35"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3:12" x14ac:dyDescent="0.35"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3:12" x14ac:dyDescent="0.35"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3:12" x14ac:dyDescent="0.35"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3:12" x14ac:dyDescent="0.35"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3:12" x14ac:dyDescent="0.35"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3:12" x14ac:dyDescent="0.35"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3:12" x14ac:dyDescent="0.35"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3:12" x14ac:dyDescent="0.35"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3:12" x14ac:dyDescent="0.35"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3:12" x14ac:dyDescent="0.35"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3:12" x14ac:dyDescent="0.35"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3:12" x14ac:dyDescent="0.35"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3:12" x14ac:dyDescent="0.35"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2:12" x14ac:dyDescent="0.35"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12" x14ac:dyDescent="0.35"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2:12" x14ac:dyDescent="0.35"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2:12" x14ac:dyDescent="0.35"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2:12" x14ac:dyDescent="0.35"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2:12" x14ac:dyDescent="0.35"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2:12" x14ac:dyDescent="0.35"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2:12" x14ac:dyDescent="0.35">
      <c r="C72" s="2"/>
    </row>
    <row r="74" spans="2:12" x14ac:dyDescent="0.35">
      <c r="B74" s="78"/>
      <c r="E74" s="82"/>
    </row>
    <row r="75" spans="2:12" x14ac:dyDescent="0.35">
      <c r="B75" s="71"/>
      <c r="E75" s="82"/>
    </row>
    <row r="76" spans="2:12" x14ac:dyDescent="0.35">
      <c r="B76" s="71"/>
      <c r="E76" s="82"/>
    </row>
    <row r="77" spans="2:12" x14ac:dyDescent="0.35">
      <c r="B77" s="71"/>
      <c r="E77" s="83"/>
    </row>
    <row r="78" spans="2:12" x14ac:dyDescent="0.35">
      <c r="B78" s="79" t="s">
        <v>52</v>
      </c>
      <c r="F78" s="79" t="s">
        <v>62</v>
      </c>
    </row>
    <row r="79" spans="2:12" x14ac:dyDescent="0.35">
      <c r="B79" s="73">
        <v>45560</v>
      </c>
      <c r="F79" s="73">
        <v>45560</v>
      </c>
    </row>
    <row r="80" spans="2:12" x14ac:dyDescent="0.35">
      <c r="B80" s="80"/>
      <c r="F80" s="80"/>
    </row>
    <row r="81" spans="2:6" x14ac:dyDescent="0.35">
      <c r="B81" s="79" t="s">
        <v>53</v>
      </c>
      <c r="F81" s="79" t="s">
        <v>63</v>
      </c>
    </row>
    <row r="82" spans="2:6" x14ac:dyDescent="0.35">
      <c r="B82" s="80" t="s">
        <v>69</v>
      </c>
      <c r="F82" s="80" t="s">
        <v>72</v>
      </c>
    </row>
    <row r="83" spans="2:6" x14ac:dyDescent="0.35">
      <c r="B83" s="80"/>
      <c r="F83" s="76"/>
    </row>
    <row r="84" spans="2:6" x14ac:dyDescent="0.35">
      <c r="B84" s="79" t="s">
        <v>55</v>
      </c>
      <c r="F84" s="79" t="s">
        <v>65</v>
      </c>
    </row>
    <row r="85" spans="2:6" x14ac:dyDescent="0.35">
      <c r="B85" s="81" t="s">
        <v>70</v>
      </c>
      <c r="F85" s="81" t="s">
        <v>73</v>
      </c>
    </row>
    <row r="86" spans="2:6" x14ac:dyDescent="0.35">
      <c r="B86" s="81" t="s">
        <v>94</v>
      </c>
      <c r="F86" s="81" t="s">
        <v>95</v>
      </c>
    </row>
    <row r="87" spans="2:6" x14ac:dyDescent="0.35">
      <c r="B87" s="81" t="s">
        <v>71</v>
      </c>
      <c r="F87" s="81" t="s">
        <v>74</v>
      </c>
    </row>
    <row r="88" spans="2:6" x14ac:dyDescent="0.35">
      <c r="B88" s="71" t="s">
        <v>75</v>
      </c>
      <c r="F88" s="81" t="s">
        <v>76</v>
      </c>
    </row>
    <row r="90" spans="2:6" x14ac:dyDescent="0.35">
      <c r="B90" s="81" t="s">
        <v>90</v>
      </c>
      <c r="F90" s="81" t="s">
        <v>90</v>
      </c>
    </row>
    <row r="91" spans="2:6" x14ac:dyDescent="0.35">
      <c r="B91" s="81" t="s">
        <v>92</v>
      </c>
      <c r="F91" s="81" t="s">
        <v>93</v>
      </c>
    </row>
    <row r="92" spans="2:6" x14ac:dyDescent="0.35">
      <c r="B92" s="81" t="s">
        <v>91</v>
      </c>
      <c r="F92" s="81" t="s">
        <v>91</v>
      </c>
    </row>
    <row r="93" spans="2:6" x14ac:dyDescent="0.35">
      <c r="B93" s="71" t="s">
        <v>75</v>
      </c>
      <c r="F93" s="71" t="s">
        <v>75</v>
      </c>
    </row>
  </sheetData>
  <mergeCells count="4">
    <mergeCell ref="C6:D6"/>
    <mergeCell ref="C5:D5"/>
    <mergeCell ref="F5:I5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2:W102"/>
  <sheetViews>
    <sheetView zoomScaleNormal="100" workbookViewId="0">
      <selection activeCell="K30" sqref="K30"/>
    </sheetView>
  </sheetViews>
  <sheetFormatPr defaultRowHeight="14.5" x14ac:dyDescent="0.35"/>
  <cols>
    <col min="2" max="2" width="15.7265625" customWidth="1"/>
    <col min="3" max="3" width="16.26953125" customWidth="1"/>
    <col min="4" max="4" width="16.7265625" customWidth="1"/>
    <col min="5" max="5" width="3.1796875" customWidth="1"/>
    <col min="6" max="6" width="16.7265625" customWidth="1"/>
    <col min="7" max="7" width="13.453125" customWidth="1"/>
    <col min="8" max="8" width="15.81640625" customWidth="1"/>
    <col min="9" max="9" width="13.453125" customWidth="1"/>
    <col min="10" max="10" width="6.453125" customWidth="1"/>
    <col min="11" max="16" width="16.7265625" customWidth="1"/>
  </cols>
  <sheetData>
    <row r="2" spans="2:23" ht="15" x14ac:dyDescent="0.4">
      <c r="B2" s="8" t="s">
        <v>96</v>
      </c>
      <c r="D2" s="2"/>
      <c r="E2" s="2"/>
      <c r="F2" s="2"/>
      <c r="G2" s="2"/>
      <c r="H2" s="2"/>
      <c r="I2" s="2"/>
      <c r="J2" s="2"/>
      <c r="K2" s="2"/>
      <c r="L2" s="2"/>
    </row>
    <row r="3" spans="2:23" ht="15" x14ac:dyDescent="0.4">
      <c r="B3" s="2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23" x14ac:dyDescent="0.35">
      <c r="B4" s="2"/>
      <c r="D4" s="2"/>
      <c r="E4" s="2"/>
      <c r="F4" s="2"/>
      <c r="G4" s="2"/>
      <c r="H4" s="2"/>
      <c r="I4" s="2"/>
      <c r="J4" s="2"/>
      <c r="K4" s="2"/>
      <c r="L4" s="2"/>
    </row>
    <row r="5" spans="2:23" x14ac:dyDescent="0.35">
      <c r="B5" s="18"/>
      <c r="C5" s="123" t="s">
        <v>20</v>
      </c>
      <c r="D5" s="124"/>
      <c r="E5" s="19"/>
      <c r="F5" s="123" t="s">
        <v>21</v>
      </c>
      <c r="G5" s="124"/>
      <c r="H5" s="124"/>
      <c r="I5" s="124"/>
      <c r="J5" s="19"/>
      <c r="K5" s="19"/>
      <c r="L5" s="28"/>
    </row>
    <row r="6" spans="2:23" x14ac:dyDescent="0.35">
      <c r="B6" s="21"/>
      <c r="C6" s="125" t="s">
        <v>22</v>
      </c>
      <c r="D6" s="126"/>
      <c r="E6" s="2"/>
      <c r="F6" s="125" t="s">
        <v>23</v>
      </c>
      <c r="G6" s="126"/>
      <c r="H6" s="126"/>
      <c r="I6" s="126"/>
      <c r="J6" s="2"/>
      <c r="K6" s="2"/>
      <c r="L6" s="24"/>
    </row>
    <row r="7" spans="2:23" ht="39.5" x14ac:dyDescent="0.35">
      <c r="B7" s="86" t="s">
        <v>18</v>
      </c>
      <c r="C7" s="7" t="s">
        <v>48</v>
      </c>
      <c r="D7" s="7" t="s">
        <v>6</v>
      </c>
      <c r="E7" s="23"/>
      <c r="F7" s="7" t="s">
        <v>8</v>
      </c>
      <c r="G7" s="7" t="s">
        <v>4</v>
      </c>
      <c r="H7" s="7" t="s">
        <v>77</v>
      </c>
      <c r="I7" s="7" t="s">
        <v>5</v>
      </c>
      <c r="J7" s="7"/>
      <c r="K7" s="7" t="s">
        <v>0</v>
      </c>
      <c r="L7" s="10" t="s">
        <v>1</v>
      </c>
    </row>
    <row r="8" spans="2:23" ht="39.5" x14ac:dyDescent="0.35">
      <c r="B8" s="86" t="s">
        <v>19</v>
      </c>
      <c r="C8" s="7" t="s">
        <v>47</v>
      </c>
      <c r="D8" s="7" t="s">
        <v>7</v>
      </c>
      <c r="E8" s="23"/>
      <c r="F8" s="7" t="s">
        <v>9</v>
      </c>
      <c r="G8" s="7" t="s">
        <v>12</v>
      </c>
      <c r="H8" s="7" t="s">
        <v>45</v>
      </c>
      <c r="I8" s="7" t="s">
        <v>5</v>
      </c>
      <c r="J8" s="7"/>
      <c r="K8" s="7" t="s">
        <v>10</v>
      </c>
      <c r="L8" s="10" t="s">
        <v>11</v>
      </c>
    </row>
    <row r="9" spans="2:23" x14ac:dyDescent="0.35">
      <c r="B9" s="21">
        <v>2008</v>
      </c>
      <c r="C9" s="5">
        <f>'2'!C9*1000000/('1'!C9*1000000)</f>
        <v>1.6173782178634022E-2</v>
      </c>
      <c r="D9" s="5">
        <f>'2'!D9*1000000/('1'!D9*1000000)</f>
        <v>9.7810840083391179E-2</v>
      </c>
      <c r="E9" s="23"/>
      <c r="F9" s="5">
        <f>'2'!F9*1000000/('1'!F9*1000000)</f>
        <v>3.7236739702687968E-2</v>
      </c>
      <c r="G9" s="5">
        <f>'2'!G9*1000000/('1'!G9*1000000)</f>
        <v>9.9182768355753625E-3</v>
      </c>
      <c r="H9" s="5">
        <f>'2'!H9*1000000/('1'!H9*1000000)</f>
        <v>3.0396011885561777E-2</v>
      </c>
      <c r="I9" s="5">
        <f>'2'!I9*1000000/('1'!I9*1000000)</f>
        <v>6.2498933490982997E-2</v>
      </c>
      <c r="J9" s="5"/>
      <c r="K9" s="5">
        <f>'2'!K9*1000000/('1'!K9*1000000)</f>
        <v>2.7551056493589951E-2</v>
      </c>
      <c r="L9" s="67">
        <f>'2'!L9*1000000/('1'!L9*1000000)</f>
        <v>3.8299081985472792E-2</v>
      </c>
      <c r="N9" s="115"/>
      <c r="O9" s="115"/>
      <c r="P9" s="115"/>
      <c r="Q9" s="115"/>
      <c r="R9" s="115"/>
      <c r="S9" s="115"/>
      <c r="T9" s="115"/>
      <c r="U9" s="115"/>
      <c r="V9" s="115"/>
      <c r="W9" s="115"/>
    </row>
    <row r="10" spans="2:23" x14ac:dyDescent="0.35">
      <c r="B10" s="21">
        <v>2009</v>
      </c>
      <c r="C10" s="5">
        <f>'2'!C10*1000000/('1'!C10*1000000)</f>
        <v>1.5535620017227586E-2</v>
      </c>
      <c r="D10" s="5">
        <f>'2'!D10*1000000/('1'!D10*1000000)</f>
        <v>8.3730242875628358E-2</v>
      </c>
      <c r="E10" s="23"/>
      <c r="F10" s="5">
        <f>'2'!F10*1000000/('1'!F10*1000000)</f>
        <v>3.4352904123564364E-2</v>
      </c>
      <c r="G10" s="5">
        <f>'2'!G10*1000000/('1'!G10*1000000)</f>
        <v>9.413784449583058E-3</v>
      </c>
      <c r="H10" s="5">
        <f>'2'!H10*1000000/('1'!H10*1000000)</f>
        <v>2.0850558046076485E-2</v>
      </c>
      <c r="I10" s="5">
        <f>'2'!I10*1000000/('1'!I10*1000000)</f>
        <v>5.3956495077838076E-2</v>
      </c>
      <c r="J10" s="5"/>
      <c r="K10" s="5">
        <f>'2'!K10*1000000/('1'!K10*1000000)</f>
        <v>2.3737124776740771E-2</v>
      </c>
      <c r="L10" s="67">
        <f>'2'!L10*1000000/('1'!L10*1000000)</f>
        <v>3.2184953392355616E-2</v>
      </c>
      <c r="N10" s="115"/>
      <c r="O10" s="115"/>
      <c r="P10" s="115"/>
      <c r="Q10" s="115"/>
      <c r="R10" s="115"/>
      <c r="S10" s="115"/>
      <c r="T10" s="115"/>
      <c r="U10" s="115"/>
      <c r="V10" s="115"/>
      <c r="W10" s="115"/>
    </row>
    <row r="11" spans="2:23" x14ac:dyDescent="0.35">
      <c r="B11" s="21">
        <v>2010</v>
      </c>
      <c r="C11" s="5">
        <f>'2'!C11*1000000/('1'!C11*1000000)</f>
        <v>1.6134945471049364E-2</v>
      </c>
      <c r="D11" s="5">
        <f>'2'!D11*1000000/('1'!D11*1000000)</f>
        <v>9.1082792948854685E-2</v>
      </c>
      <c r="E11" s="23"/>
      <c r="F11" s="5">
        <f>'2'!F11*1000000/('1'!F11*1000000)</f>
        <v>3.6076758608284909E-2</v>
      </c>
      <c r="G11" s="5">
        <f>'2'!G11*1000000/('1'!G11*1000000)</f>
        <v>9.864643877450497E-3</v>
      </c>
      <c r="H11" s="5">
        <f>'2'!H11*1000000/('1'!H11*1000000)</f>
        <v>2.6626924495027859E-2</v>
      </c>
      <c r="I11" s="5">
        <f>'2'!I11*1000000/('1'!I11*1000000)</f>
        <v>5.9217632187074723E-2</v>
      </c>
      <c r="J11" s="5"/>
      <c r="K11" s="5">
        <f>'2'!K11*1000000/('1'!K11*1000000)</f>
        <v>2.6102849573439103E-2</v>
      </c>
      <c r="L11" s="67">
        <f>'2'!L11*1000000/('1'!L11*1000000)</f>
        <v>3.5827556180015277E-2</v>
      </c>
      <c r="N11" s="115"/>
      <c r="O11" s="115"/>
      <c r="P11" s="115"/>
      <c r="Q11" s="115"/>
      <c r="R11" s="115"/>
      <c r="S11" s="115"/>
      <c r="T11" s="115"/>
      <c r="U11" s="115"/>
      <c r="V11" s="115"/>
      <c r="W11" s="115"/>
    </row>
    <row r="12" spans="2:23" x14ac:dyDescent="0.35">
      <c r="B12" s="21">
        <v>2011</v>
      </c>
      <c r="C12" s="5">
        <f>'2'!C12*1000000/('1'!C12*1000000)</f>
        <v>1.4414224045186505E-2</v>
      </c>
      <c r="D12" s="5">
        <f>'2'!D12*1000000/('1'!D12*1000000)</f>
        <v>9.7571825050142502E-2</v>
      </c>
      <c r="E12" s="23"/>
      <c r="F12" s="5">
        <f>'2'!F12*1000000/('1'!F12*1000000)</f>
        <v>3.5400939390573434E-2</v>
      </c>
      <c r="G12" s="5">
        <f>'2'!G12*1000000/('1'!G12*1000000)</f>
        <v>9.8444846991168622E-3</v>
      </c>
      <c r="H12" s="5">
        <f>'2'!H12*1000000/('1'!H12*1000000)</f>
        <v>3.0674778002580973E-2</v>
      </c>
      <c r="I12" s="5">
        <f>'2'!I12*1000000/('1'!I12*1000000)</f>
        <v>6.0397439846969131E-2</v>
      </c>
      <c r="J12" s="5"/>
      <c r="K12" s="5">
        <f>'2'!K12*1000000/('1'!K12*1000000)</f>
        <v>2.6787953639433676E-2</v>
      </c>
      <c r="L12" s="67">
        <f>'2'!L12*1000000/('1'!L12*1000000)</f>
        <v>3.6952348655592736E-2</v>
      </c>
      <c r="N12" s="115"/>
      <c r="O12" s="115"/>
      <c r="P12" s="115"/>
      <c r="Q12" s="115"/>
      <c r="R12" s="115"/>
      <c r="S12" s="115"/>
      <c r="T12" s="115"/>
      <c r="U12" s="115"/>
      <c r="V12" s="115"/>
      <c r="W12" s="115"/>
    </row>
    <row r="13" spans="2:23" x14ac:dyDescent="0.35">
      <c r="B13" s="21">
        <v>2012</v>
      </c>
      <c r="C13" s="5">
        <f>'2'!C13*1000000/('1'!C13*1000000)</f>
        <v>1.3658249018705161E-2</v>
      </c>
      <c r="D13" s="5">
        <f>'2'!D13*1000000/('1'!D13*1000000)</f>
        <v>9.1773861853113814E-2</v>
      </c>
      <c r="E13" s="23"/>
      <c r="F13" s="5">
        <f>'2'!F13*1000000/('1'!F13*1000000)</f>
        <v>3.3318162354227403E-2</v>
      </c>
      <c r="G13" s="5">
        <f>'2'!G13*1000000/('1'!G13*1000000)</f>
        <v>9.3896964516488463E-3</v>
      </c>
      <c r="H13" s="5">
        <f>'2'!H13*1000000/('1'!H13*1000000)</f>
        <v>2.611478557602577E-2</v>
      </c>
      <c r="I13" s="5">
        <f>'2'!I13*1000000/('1'!I13*1000000)</f>
        <v>5.7997843807752684E-2</v>
      </c>
      <c r="J13" s="5"/>
      <c r="K13" s="5">
        <f>'2'!K13*1000000/('1'!K13*1000000)</f>
        <v>2.4597157452078616E-2</v>
      </c>
      <c r="L13" s="67">
        <f>'2'!L13*1000000/('1'!L13*1000000)</f>
        <v>3.4706011709009735E-2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</row>
    <row r="14" spans="2:23" x14ac:dyDescent="0.35">
      <c r="B14" s="21">
        <v>2013</v>
      </c>
      <c r="C14" s="5">
        <f>'2'!C14*1000000/('1'!C14*1000000)</f>
        <v>1.3184837329573769E-2</v>
      </c>
      <c r="D14" s="5">
        <f>'2'!D14*1000000/('1'!D14*1000000)</f>
        <v>8.4011596761747021E-2</v>
      </c>
      <c r="E14" s="23"/>
      <c r="F14" s="5">
        <f>'2'!F14*1000000/('1'!F14*1000000)</f>
        <v>3.2357673086462958E-2</v>
      </c>
      <c r="G14" s="5">
        <f>'2'!G14*1000000/('1'!G14*1000000)</f>
        <v>9.2653083882531396E-3</v>
      </c>
      <c r="H14" s="5">
        <f>'2'!H14*1000000/('1'!H14*1000000)</f>
        <v>2.6874136653051602E-2</v>
      </c>
      <c r="I14" s="5">
        <f>'2'!I14*1000000/('1'!I14*1000000)</f>
        <v>5.0990673194140752E-2</v>
      </c>
      <c r="J14" s="5"/>
      <c r="K14" s="5">
        <f>'2'!K14*1000000/('1'!K14*1000000)</f>
        <v>2.4271010799591406E-2</v>
      </c>
      <c r="L14" s="67">
        <f>'2'!L14*1000000/('1'!L14*1000000)</f>
        <v>3.2272791497671052E-2</v>
      </c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spans="2:23" x14ac:dyDescent="0.35">
      <c r="B15" s="21">
        <v>2014</v>
      </c>
      <c r="C15" s="5">
        <f>'2'!C15*1000000/('1'!C15*1000000)</f>
        <v>1.2553343314347805E-2</v>
      </c>
      <c r="D15" s="5">
        <f>'2'!D15*1000000/('1'!D15*1000000)</f>
        <v>7.668636815083002E-2</v>
      </c>
      <c r="E15" s="23"/>
      <c r="F15" s="5">
        <f>'2'!F15*1000000/('1'!F15*1000000)</f>
        <v>2.9606174746813062E-2</v>
      </c>
      <c r="G15" s="5">
        <f>'2'!G15*1000000/('1'!G15*1000000)</f>
        <v>8.3061586347808018E-3</v>
      </c>
      <c r="H15" s="5">
        <f>'2'!H15*1000000/('1'!H15*1000000)</f>
        <v>2.4186882761078724E-2</v>
      </c>
      <c r="I15" s="5">
        <f>'2'!I15*1000000/('1'!I15*1000000)</f>
        <v>4.9529570211396298E-2</v>
      </c>
      <c r="J15" s="5"/>
      <c r="K15" s="5">
        <f>'2'!K15*1000000/('1'!K15*1000000)</f>
        <v>2.2146871955634449E-2</v>
      </c>
      <c r="L15" s="67">
        <f>'2'!L15*1000000/('1'!L15*1000000)</f>
        <v>3.0399087553791199E-2</v>
      </c>
      <c r="N15" s="115"/>
      <c r="O15" s="115"/>
      <c r="P15" s="115"/>
      <c r="Q15" s="115"/>
      <c r="R15" s="115"/>
      <c r="S15" s="115"/>
      <c r="T15" s="115"/>
      <c r="U15" s="115"/>
      <c r="V15" s="115"/>
      <c r="W15" s="115"/>
    </row>
    <row r="16" spans="2:23" x14ac:dyDescent="0.35">
      <c r="B16" s="21">
        <v>2015</v>
      </c>
      <c r="C16" s="5">
        <f>'2'!C16*1000000/('1'!C16*1000000)</f>
        <v>1.2134223836905295E-2</v>
      </c>
      <c r="D16" s="5">
        <f>'2'!D16*1000000/('1'!D16*1000000)</f>
        <v>6.6975885742561095E-2</v>
      </c>
      <c r="E16" s="23"/>
      <c r="F16" s="5">
        <f>'2'!F16*1000000/('1'!F16*1000000)</f>
        <v>2.7170777936707011E-2</v>
      </c>
      <c r="G16" s="5">
        <f>'2'!G16*1000000/('1'!G16*1000000)</f>
        <v>8.1878605502658745E-3</v>
      </c>
      <c r="H16" s="5">
        <f>'2'!H16*1000000/('1'!H16*1000000)</f>
        <v>2.3994281475919473E-2</v>
      </c>
      <c r="I16" s="5">
        <f>'2'!I16*1000000/('1'!I16*1000000)</f>
        <v>4.2815699202633693E-2</v>
      </c>
      <c r="J16" s="5"/>
      <c r="K16" s="5">
        <f>'2'!K16*1000000/('1'!K16*1000000)</f>
        <v>2.0999949151299976E-2</v>
      </c>
      <c r="L16" s="67">
        <f>'2'!L16*1000000/('1'!L16*1000000)</f>
        <v>2.7611859935034313E-2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5"/>
    </row>
    <row r="17" spans="2:23" x14ac:dyDescent="0.35">
      <c r="B17" s="21">
        <v>2016</v>
      </c>
      <c r="C17" s="5">
        <f>'2'!C17*1000000/('1'!C17*1000000)</f>
        <v>1.205049645390071E-2</v>
      </c>
      <c r="D17" s="5">
        <f>'2'!D17*1000000/('1'!D17*1000000)</f>
        <v>6.0821088617811818E-2</v>
      </c>
      <c r="E17" s="23"/>
      <c r="F17" s="5">
        <f>'2'!F17*1000000/('1'!F17*1000000)</f>
        <v>2.6278158137771977E-2</v>
      </c>
      <c r="G17" s="5">
        <f>'2'!G17*1000000/('1'!G17*1000000)</f>
        <v>7.9898922686473303E-3</v>
      </c>
      <c r="H17" s="5">
        <f>'2'!H17*1000000/('1'!H17*1000000)</f>
        <v>2.396854035984251E-2</v>
      </c>
      <c r="I17" s="5">
        <f>'2'!I17*1000000/('1'!I17*1000000)</f>
        <v>3.9006257389579878E-2</v>
      </c>
      <c r="J17" s="5"/>
      <c r="K17" s="5">
        <f>'2'!K17*1000000/('1'!K17*1000000)</f>
        <v>2.0486310602544768E-2</v>
      </c>
      <c r="L17" s="67">
        <f>'2'!L17*1000000/('1'!L17*1000000)</f>
        <v>2.6094194397950105E-2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5"/>
    </row>
    <row r="18" spans="2:23" x14ac:dyDescent="0.35">
      <c r="B18" s="21">
        <v>2017</v>
      </c>
      <c r="C18" s="5">
        <f>'2'!C18*1000000/('1'!C18*1000000)</f>
        <v>1.1525112002078713E-2</v>
      </c>
      <c r="D18" s="5">
        <f>'2'!D18*1000000/('1'!D18*1000000)</f>
        <v>5.9854082247573923E-2</v>
      </c>
      <c r="E18" s="23"/>
      <c r="F18" s="5">
        <f>'2'!F18*1000000/('1'!F18*1000000)</f>
        <v>2.5187360631309198E-2</v>
      </c>
      <c r="G18" s="5">
        <f>'2'!G18*1000000/('1'!G18*1000000)</f>
        <v>7.5211160888558415E-3</v>
      </c>
      <c r="H18" s="5">
        <f>'2'!H18*1000000/('1'!H18*1000000)</f>
        <v>2.2579393916048605E-2</v>
      </c>
      <c r="I18" s="5">
        <f>'2'!I18*1000000/('1'!I18*1000000)</f>
        <v>3.9647313456087421E-2</v>
      </c>
      <c r="J18" s="5"/>
      <c r="K18" s="5">
        <f>'2'!K18*1000000/('1'!K18*1000000)</f>
        <v>1.9587896504001244E-2</v>
      </c>
      <c r="L18" s="67">
        <f>'2'!L18*1000000/('1'!L18*1000000)</f>
        <v>2.5704620350676364E-2</v>
      </c>
      <c r="N18" s="115"/>
      <c r="O18" s="115"/>
      <c r="P18" s="115"/>
      <c r="Q18" s="115"/>
      <c r="R18" s="115"/>
      <c r="S18" s="115"/>
      <c r="T18" s="115"/>
      <c r="U18" s="115"/>
      <c r="V18" s="115"/>
      <c r="W18" s="115"/>
    </row>
    <row r="19" spans="2:23" x14ac:dyDescent="0.35">
      <c r="B19" s="21">
        <v>2018</v>
      </c>
      <c r="C19" s="5">
        <f>'2'!C19*1000000/('1'!C19*1000000)</f>
        <v>1.1135188238903821E-2</v>
      </c>
      <c r="D19" s="5">
        <f>'2'!D19*1000000/('1'!D19*1000000)</f>
        <v>6.2854829593664896E-2</v>
      </c>
      <c r="E19" s="23"/>
      <c r="F19" s="5">
        <f>'2'!F19*1000000/('1'!F19*1000000)</f>
        <v>2.4973543795603015E-2</v>
      </c>
      <c r="G19" s="5">
        <f>'2'!G19*1000000/('1'!G19*1000000)</f>
        <v>7.6954842900536276E-3</v>
      </c>
      <c r="H19" s="5">
        <f>'2'!H19*1000000/('1'!H19*1000000)</f>
        <v>2.2654629547788175E-2</v>
      </c>
      <c r="I19" s="5">
        <f>'2'!I19*1000000/('1'!I19*1000000)</f>
        <v>4.2049169704738938E-2</v>
      </c>
      <c r="J19" s="5"/>
      <c r="K19" s="5">
        <f>'2'!K19*1000000/('1'!K19*1000000)</f>
        <v>1.9590285072276892E-2</v>
      </c>
      <c r="L19" s="67">
        <f>'2'!L19*1000000/('1'!L19*1000000)</f>
        <v>2.6577255610537569E-2</v>
      </c>
      <c r="N19" s="115"/>
      <c r="O19" s="115"/>
      <c r="P19" s="115"/>
      <c r="Q19" s="115"/>
      <c r="R19" s="115"/>
      <c r="S19" s="115"/>
      <c r="T19" s="115"/>
      <c r="U19" s="115"/>
      <c r="V19" s="115"/>
      <c r="W19" s="115"/>
    </row>
    <row r="20" spans="2:23" x14ac:dyDescent="0.35">
      <c r="B20" s="21">
        <v>2019</v>
      </c>
      <c r="C20" s="5">
        <f>'2'!C20*1000000/('1'!C20*1000000)</f>
        <v>1.0575036018709821E-2</v>
      </c>
      <c r="D20" s="5">
        <f>'2'!D20*1000000/('1'!D20*1000000)</f>
        <v>5.4315118589736124E-2</v>
      </c>
      <c r="E20" s="23"/>
      <c r="F20" s="5">
        <f>'2'!F20*1000000/('1'!F20*1000000)</f>
        <v>2.3095458926960875E-2</v>
      </c>
      <c r="G20" s="5">
        <f>'2'!G20*1000000/('1'!G20*1000000)</f>
        <v>7.0421340269801857E-3</v>
      </c>
      <c r="H20" s="5">
        <f>'2'!H20*1000000/('1'!H20*1000000)</f>
        <v>2.1841667677965977E-2</v>
      </c>
      <c r="I20" s="5">
        <f>'2'!I20*1000000/('1'!I20*1000000)</f>
        <v>3.4514686371287358E-2</v>
      </c>
      <c r="J20" s="5"/>
      <c r="K20" s="5">
        <f>'2'!K20*1000000/('1'!K20*1000000)</f>
        <v>1.8335199465938545E-2</v>
      </c>
      <c r="L20" s="67">
        <f>'2'!L20*1000000/('1'!L20*1000000)</f>
        <v>2.3589691076273574E-2</v>
      </c>
      <c r="N20" s="115"/>
      <c r="O20" s="115"/>
      <c r="P20" s="115"/>
      <c r="Q20" s="115"/>
      <c r="R20" s="115"/>
      <c r="S20" s="115"/>
      <c r="T20" s="115"/>
      <c r="U20" s="115"/>
      <c r="V20" s="115"/>
      <c r="W20" s="115"/>
    </row>
    <row r="21" spans="2:23" x14ac:dyDescent="0.35">
      <c r="B21" s="21">
        <v>2020</v>
      </c>
      <c r="C21" s="5">
        <f>'2'!C21*1000000/('1'!C21*1000000)</f>
        <v>9.6819960175089387E-3</v>
      </c>
      <c r="D21" s="5">
        <f>'2'!D21*1000000/('1'!D21*1000000)</f>
        <v>4.7606893915747323E-2</v>
      </c>
      <c r="E21" s="23"/>
      <c r="F21" s="5">
        <f>'2'!F21*1000000/('1'!F21*1000000)</f>
        <v>2.1603481420284447E-2</v>
      </c>
      <c r="G21" s="5">
        <f>'2'!G21*1000000/('1'!G21*1000000)</f>
        <v>6.8996696244996757E-3</v>
      </c>
      <c r="H21" s="5">
        <f>'2'!H21*1000000/('1'!H21*1000000)</f>
        <v>1.8280200318866312E-2</v>
      </c>
      <c r="I21" s="5">
        <f>'2'!I21*1000000/('1'!I21*1000000)</f>
        <v>2.8821327356294116E-2</v>
      </c>
      <c r="J21" s="5"/>
      <c r="K21" s="5">
        <f>'2'!K21*1000000/('1'!K21*1000000)</f>
        <v>1.6682389269163919E-2</v>
      </c>
      <c r="L21" s="67">
        <f>'2'!L21*1000000/('1'!L21*1000000)</f>
        <v>2.0515025503183688E-2</v>
      </c>
      <c r="N21" s="115"/>
      <c r="O21" s="115"/>
      <c r="P21" s="115"/>
      <c r="Q21" s="115"/>
      <c r="R21" s="115"/>
      <c r="S21" s="115"/>
      <c r="T21" s="115"/>
      <c r="U21" s="115"/>
      <c r="V21" s="115"/>
      <c r="W21" s="115"/>
    </row>
    <row r="22" spans="2:23" x14ac:dyDescent="0.35">
      <c r="B22" s="21">
        <v>2021</v>
      </c>
      <c r="C22" s="5">
        <f>'2'!C22*1000000/('1'!C22*1000000)</f>
        <v>9.546417541767882E-3</v>
      </c>
      <c r="D22" s="5">
        <f>'2'!D22*1000000/('1'!D22*1000000)</f>
        <v>4.766344879236098E-2</v>
      </c>
      <c r="E22" s="23"/>
      <c r="F22" s="5">
        <f>'2'!F22*1000000/('1'!F22*1000000)</f>
        <v>2.1799551433212806E-2</v>
      </c>
      <c r="G22" s="5">
        <f>'2'!G22*1000000/('1'!G22*1000000)</f>
        <v>6.5803598483475537E-3</v>
      </c>
      <c r="H22" s="5">
        <f>'2'!H22*1000000/('1'!H22*1000000)</f>
        <v>1.8566123312504967E-2</v>
      </c>
      <c r="I22" s="5">
        <f>'2'!I22*1000000/('1'!I22*1000000)</f>
        <v>2.9494042522056618E-2</v>
      </c>
      <c r="J22" s="5"/>
      <c r="K22" s="5">
        <f>'2'!K22*1000000/('1'!K22*1000000)</f>
        <v>1.6831730096186364E-2</v>
      </c>
      <c r="L22" s="67">
        <f>'2'!L22*1000000/('1'!L22*1000000)</f>
        <v>2.0990616130990718E-2</v>
      </c>
      <c r="N22" s="115"/>
      <c r="O22" s="115"/>
      <c r="Q22" s="115"/>
      <c r="R22" s="115"/>
      <c r="S22" s="115"/>
      <c r="T22" s="115"/>
      <c r="V22" s="115"/>
      <c r="W22" s="115"/>
    </row>
    <row r="23" spans="2:23" x14ac:dyDescent="0.35">
      <c r="B23" s="25">
        <v>2022</v>
      </c>
      <c r="C23" s="68">
        <f>'2'!C23*1000000/('1'!C23*1000000)</f>
        <v>9.0962701418639477E-3</v>
      </c>
      <c r="D23" s="68">
        <f>'2'!D23*1000000/('1'!D23*1000000)</f>
        <v>4.5468479969919325E-2</v>
      </c>
      <c r="E23" s="26"/>
      <c r="F23" s="68">
        <f>'2'!F23*1000000/('1'!F23*1000000)</f>
        <v>2.1297827642077587E-2</v>
      </c>
      <c r="G23" s="68">
        <f>'2'!G23*1000000/('1'!G23*1000000)</f>
        <v>6.4239159705251694E-3</v>
      </c>
      <c r="H23" s="68">
        <f>'2'!H23*1000000/('1'!H23*1000000)</f>
        <v>2.0509901180712685E-2</v>
      </c>
      <c r="I23" s="68">
        <f>'2'!I23*1000000/('1'!I23*1000000)</f>
        <v>2.7991904524652528E-2</v>
      </c>
      <c r="J23" s="68"/>
      <c r="K23" s="68">
        <f>'2'!K23*1000000/('1'!K23*1000000)</f>
        <v>1.7097628665049908E-2</v>
      </c>
      <c r="L23" s="69">
        <f>'2'!L23*1000000/('1'!L23*1000000)</f>
        <v>2.0783003900327637E-2</v>
      </c>
      <c r="N23" s="115"/>
      <c r="O23" s="115"/>
      <c r="Q23" s="115"/>
      <c r="R23" s="115"/>
      <c r="S23" s="115"/>
      <c r="T23" s="115"/>
      <c r="V23" s="115"/>
      <c r="W23" s="115"/>
    </row>
    <row r="24" spans="2:23" x14ac:dyDescent="0.35">
      <c r="B24" s="2"/>
      <c r="C24" s="5"/>
      <c r="D24" s="5"/>
      <c r="E24" s="23"/>
      <c r="F24" s="5"/>
      <c r="G24" s="5"/>
      <c r="H24" s="5"/>
      <c r="I24" s="5"/>
      <c r="J24" s="5"/>
      <c r="K24" s="5"/>
      <c r="L24" s="5"/>
      <c r="N24" s="115"/>
      <c r="O24" s="115"/>
      <c r="Q24" s="115"/>
      <c r="R24" s="115"/>
      <c r="S24" s="115"/>
      <c r="T24" s="115"/>
      <c r="V24" s="115"/>
      <c r="W24" s="115"/>
    </row>
    <row r="25" spans="2:23" x14ac:dyDescent="0.35">
      <c r="B25" t="s">
        <v>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V25" s="115"/>
    </row>
    <row r="26" spans="2:23" x14ac:dyDescent="0.35">
      <c r="B26" t="s">
        <v>50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23" x14ac:dyDescent="0.35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23" x14ac:dyDescent="0.35">
      <c r="B28" t="s">
        <v>44</v>
      </c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23" x14ac:dyDescent="0.35">
      <c r="B29" t="s">
        <v>42</v>
      </c>
      <c r="C29" s="2"/>
      <c r="D29" s="2"/>
      <c r="E29" s="2"/>
      <c r="F29" s="122"/>
      <c r="G29" s="2"/>
      <c r="H29" s="2"/>
      <c r="I29" s="2"/>
      <c r="J29" s="2"/>
      <c r="K29" s="2"/>
      <c r="L29" s="2"/>
    </row>
    <row r="30" spans="2:23" x14ac:dyDescent="0.35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23" x14ac:dyDescent="0.35">
      <c r="B31" t="s">
        <v>43</v>
      </c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23" x14ac:dyDescent="0.35">
      <c r="B32" t="s">
        <v>46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3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3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3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3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3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3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3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3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3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3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3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3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2:12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2:12" x14ac:dyDescent="0.3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2:12" x14ac:dyDescent="0.3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2:12" x14ac:dyDescent="0.3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3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2:12" x14ac:dyDescent="0.3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2:12" x14ac:dyDescent="0.3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2:12" x14ac:dyDescent="0.3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2:12" x14ac:dyDescent="0.3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2:12" x14ac:dyDescent="0.3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2:12" x14ac:dyDescent="0.3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2:12" x14ac:dyDescent="0.3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2:12" x14ac:dyDescent="0.3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2:12" x14ac:dyDescent="0.3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2:12" x14ac:dyDescent="0.3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2:12" x14ac:dyDescent="0.3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2:12" x14ac:dyDescent="0.3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2:12" x14ac:dyDescent="0.3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12" x14ac:dyDescent="0.3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2:12" x14ac:dyDescent="0.3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2:12" x14ac:dyDescent="0.3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2:12" x14ac:dyDescent="0.3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2:12" x14ac:dyDescent="0.3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2:12" x14ac:dyDescent="0.3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2:12" x14ac:dyDescent="0.3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2:12" x14ac:dyDescent="0.3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2:12" x14ac:dyDescent="0.3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83" spans="2:6" x14ac:dyDescent="0.35">
      <c r="B83" s="78"/>
      <c r="E83" s="82"/>
    </row>
    <row r="84" spans="2:6" x14ac:dyDescent="0.35">
      <c r="B84" s="71"/>
      <c r="E84" s="82"/>
    </row>
    <row r="85" spans="2:6" x14ac:dyDescent="0.35">
      <c r="B85" s="71"/>
      <c r="E85" s="82"/>
    </row>
    <row r="86" spans="2:6" x14ac:dyDescent="0.35">
      <c r="B86" s="71"/>
      <c r="E86" s="83"/>
    </row>
    <row r="87" spans="2:6" x14ac:dyDescent="0.35">
      <c r="B87" s="79" t="s">
        <v>52</v>
      </c>
      <c r="F87" s="79" t="s">
        <v>62</v>
      </c>
    </row>
    <row r="88" spans="2:6" x14ac:dyDescent="0.35">
      <c r="B88" s="73">
        <v>45560</v>
      </c>
      <c r="F88" s="73">
        <v>45560</v>
      </c>
    </row>
    <row r="89" spans="2:6" x14ac:dyDescent="0.35">
      <c r="B89" s="80"/>
      <c r="F89" s="80"/>
    </row>
    <row r="90" spans="2:6" x14ac:dyDescent="0.35">
      <c r="B90" s="79" t="s">
        <v>53</v>
      </c>
      <c r="F90" s="79" t="s">
        <v>63</v>
      </c>
    </row>
    <row r="91" spans="2:6" x14ac:dyDescent="0.35">
      <c r="B91" s="80" t="s">
        <v>69</v>
      </c>
      <c r="F91" s="80" t="s">
        <v>72</v>
      </c>
    </row>
    <row r="92" spans="2:6" x14ac:dyDescent="0.35">
      <c r="B92" s="80"/>
      <c r="F92" s="76"/>
    </row>
    <row r="93" spans="2:6" x14ac:dyDescent="0.35">
      <c r="B93" s="79" t="s">
        <v>55</v>
      </c>
      <c r="F93" s="79" t="s">
        <v>65</v>
      </c>
    </row>
    <row r="94" spans="2:6" x14ac:dyDescent="0.35">
      <c r="B94" s="81" t="s">
        <v>70</v>
      </c>
      <c r="F94" s="81" t="s">
        <v>73</v>
      </c>
    </row>
    <row r="95" spans="2:6" x14ac:dyDescent="0.35">
      <c r="B95" s="81" t="s">
        <v>94</v>
      </c>
      <c r="F95" s="81" t="s">
        <v>95</v>
      </c>
    </row>
    <row r="96" spans="2:6" x14ac:dyDescent="0.35">
      <c r="B96" s="81" t="s">
        <v>71</v>
      </c>
      <c r="F96" s="81" t="s">
        <v>74</v>
      </c>
    </row>
    <row r="97" spans="2:6" x14ac:dyDescent="0.35">
      <c r="B97" s="71" t="s">
        <v>75</v>
      </c>
      <c r="F97" s="81" t="s">
        <v>76</v>
      </c>
    </row>
    <row r="99" spans="2:6" x14ac:dyDescent="0.35">
      <c r="B99" s="81" t="s">
        <v>90</v>
      </c>
      <c r="F99" s="81" t="s">
        <v>90</v>
      </c>
    </row>
    <row r="100" spans="2:6" x14ac:dyDescent="0.35">
      <c r="B100" s="81" t="s">
        <v>92</v>
      </c>
      <c r="F100" s="81" t="s">
        <v>93</v>
      </c>
    </row>
    <row r="101" spans="2:6" x14ac:dyDescent="0.35">
      <c r="B101" s="81" t="s">
        <v>91</v>
      </c>
      <c r="F101" s="81" t="s">
        <v>91</v>
      </c>
    </row>
    <row r="102" spans="2:6" x14ac:dyDescent="0.35">
      <c r="B102" s="71" t="s">
        <v>75</v>
      </c>
      <c r="F102" s="71" t="s">
        <v>75</v>
      </c>
    </row>
  </sheetData>
  <mergeCells count="4">
    <mergeCell ref="C5:D5"/>
    <mergeCell ref="F5:I5"/>
    <mergeCell ref="C6:D6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2:AH51"/>
  <sheetViews>
    <sheetView zoomScale="80" zoomScaleNormal="80" workbookViewId="0">
      <selection activeCell="H27" sqref="H27"/>
    </sheetView>
  </sheetViews>
  <sheetFormatPr defaultRowHeight="14.5" x14ac:dyDescent="0.35"/>
  <cols>
    <col min="2" max="2" width="11.54296875" customWidth="1"/>
    <col min="3" max="3" width="11.7265625" customWidth="1"/>
    <col min="4" max="4" width="15.1796875" customWidth="1"/>
    <col min="5" max="5" width="4.453125" customWidth="1"/>
    <col min="6" max="6" width="16.7265625" customWidth="1"/>
    <col min="7" max="7" width="12.7265625" customWidth="1"/>
    <col min="8" max="8" width="15.453125" customWidth="1"/>
    <col min="9" max="9" width="6.54296875" bestFit="1" customWidth="1"/>
    <col min="10" max="10" width="4.26953125" customWidth="1"/>
    <col min="11" max="12" width="16.7265625" customWidth="1"/>
    <col min="13" max="13" width="8.26953125" customWidth="1"/>
    <col min="14" max="14" width="18.26953125" customWidth="1"/>
    <col min="15" max="15" width="12.26953125" customWidth="1"/>
    <col min="16" max="16" width="4.453125" customWidth="1"/>
    <col min="17" max="17" width="16.7265625" customWidth="1"/>
    <col min="18" max="18" width="12" customWidth="1"/>
    <col min="19" max="19" width="16.54296875" customWidth="1"/>
    <col min="20" max="20" width="6.54296875" bestFit="1" customWidth="1"/>
    <col min="21" max="21" width="4.1796875" customWidth="1"/>
    <col min="22" max="23" width="16.7265625" customWidth="1"/>
    <col min="24" max="24" width="7.453125" customWidth="1"/>
    <col min="25" max="26" width="16.7265625" customWidth="1"/>
    <col min="27" max="27" width="6.1796875" customWidth="1"/>
    <col min="28" max="28" width="16.7265625" customWidth="1"/>
    <col min="29" max="29" width="12.453125" customWidth="1"/>
    <col min="30" max="30" width="16.7265625" customWidth="1"/>
    <col min="31" max="31" width="10.1796875" customWidth="1"/>
    <col min="32" max="32" width="4.81640625" customWidth="1"/>
    <col min="33" max="34" width="16.7265625" customWidth="1"/>
  </cols>
  <sheetData>
    <row r="2" spans="2:34" ht="15" x14ac:dyDescent="0.4">
      <c r="B2" s="89" t="s">
        <v>97</v>
      </c>
      <c r="D2" s="2"/>
      <c r="E2" s="2"/>
      <c r="F2" s="2"/>
      <c r="G2" s="2"/>
      <c r="H2" s="2"/>
      <c r="I2" s="2"/>
      <c r="J2" s="2"/>
      <c r="K2" s="2"/>
      <c r="L2" s="2"/>
      <c r="M2" s="2"/>
      <c r="N2" s="8" t="s">
        <v>37</v>
      </c>
      <c r="O2" s="2"/>
      <c r="P2" s="2"/>
      <c r="Q2" s="2"/>
      <c r="R2" s="2"/>
      <c r="S2" s="2"/>
      <c r="T2" s="2"/>
      <c r="U2" s="2"/>
      <c r="V2" s="2"/>
      <c r="W2" s="2"/>
      <c r="X2" s="2"/>
      <c r="Y2" s="8" t="s">
        <v>99</v>
      </c>
      <c r="Z2" s="2"/>
      <c r="AA2" s="2"/>
      <c r="AB2" s="2"/>
      <c r="AC2" s="2"/>
      <c r="AD2" s="2"/>
      <c r="AE2" s="2"/>
      <c r="AF2" s="2"/>
      <c r="AG2" s="2"/>
      <c r="AH2" s="2"/>
    </row>
    <row r="3" spans="2:34" ht="15" x14ac:dyDescent="0.4">
      <c r="B3" s="90" t="s">
        <v>98</v>
      </c>
      <c r="D3" s="2"/>
      <c r="E3" s="2"/>
      <c r="F3" s="2"/>
      <c r="G3" s="2"/>
      <c r="H3" s="2"/>
      <c r="I3" s="2"/>
      <c r="J3" s="2"/>
      <c r="K3" s="2"/>
      <c r="L3" s="2"/>
      <c r="M3" s="2"/>
      <c r="N3" s="2" t="s">
        <v>36</v>
      </c>
      <c r="O3" s="2"/>
      <c r="P3" s="2"/>
      <c r="Q3" s="2"/>
      <c r="R3" s="2"/>
      <c r="S3" s="2"/>
      <c r="T3" s="2"/>
      <c r="U3" s="2"/>
      <c r="V3" s="2"/>
      <c r="W3" s="2"/>
      <c r="X3" s="2"/>
      <c r="Y3" s="2" t="s">
        <v>35</v>
      </c>
      <c r="Z3" s="2"/>
      <c r="AA3" s="2"/>
      <c r="AB3" s="2"/>
      <c r="AC3" s="2"/>
      <c r="AD3" s="2"/>
      <c r="AE3" s="2"/>
      <c r="AF3" s="2"/>
      <c r="AG3" s="2"/>
      <c r="AH3" s="2"/>
    </row>
    <row r="4" spans="2:34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2:34" x14ac:dyDescent="0.35">
      <c r="B5" s="18"/>
      <c r="C5" s="123" t="s">
        <v>20</v>
      </c>
      <c r="D5" s="124"/>
      <c r="E5" s="19"/>
      <c r="F5" s="123" t="s">
        <v>21</v>
      </c>
      <c r="G5" s="124"/>
      <c r="H5" s="124"/>
      <c r="I5" s="124"/>
      <c r="J5" s="19"/>
      <c r="K5" s="19"/>
      <c r="L5" s="28"/>
      <c r="M5" s="2"/>
      <c r="N5" s="127" t="s">
        <v>20</v>
      </c>
      <c r="O5" s="124"/>
      <c r="P5" s="19"/>
      <c r="Q5" s="123" t="s">
        <v>21</v>
      </c>
      <c r="R5" s="124"/>
      <c r="S5" s="124"/>
      <c r="T5" s="124"/>
      <c r="U5" s="19"/>
      <c r="V5" s="19"/>
      <c r="W5" s="28"/>
      <c r="X5" s="2"/>
      <c r="Y5" s="127" t="s">
        <v>20</v>
      </c>
      <c r="Z5" s="124"/>
      <c r="AA5" s="19"/>
      <c r="AB5" s="123" t="s">
        <v>21</v>
      </c>
      <c r="AC5" s="124"/>
      <c r="AD5" s="124"/>
      <c r="AE5" s="124"/>
      <c r="AF5" s="19"/>
      <c r="AG5" s="19"/>
      <c r="AH5" s="28"/>
    </row>
    <row r="6" spans="2:34" x14ac:dyDescent="0.35">
      <c r="B6" s="21"/>
      <c r="C6" s="125" t="s">
        <v>22</v>
      </c>
      <c r="D6" s="126"/>
      <c r="E6" s="2"/>
      <c r="F6" s="125" t="s">
        <v>23</v>
      </c>
      <c r="G6" s="126"/>
      <c r="H6" s="126"/>
      <c r="I6" s="126"/>
      <c r="J6" s="2"/>
      <c r="K6" s="2"/>
      <c r="L6" s="24"/>
      <c r="M6" s="2"/>
      <c r="N6" s="128" t="s">
        <v>22</v>
      </c>
      <c r="O6" s="126"/>
      <c r="P6" s="2"/>
      <c r="Q6" s="125" t="s">
        <v>23</v>
      </c>
      <c r="R6" s="126"/>
      <c r="S6" s="126"/>
      <c r="T6" s="126"/>
      <c r="U6" s="2"/>
      <c r="V6" s="2"/>
      <c r="W6" s="24"/>
      <c r="X6" s="2"/>
      <c r="Y6" s="128" t="s">
        <v>22</v>
      </c>
      <c r="Z6" s="126"/>
      <c r="AA6" s="2"/>
      <c r="AB6" s="125" t="s">
        <v>23</v>
      </c>
      <c r="AC6" s="126"/>
      <c r="AD6" s="126"/>
      <c r="AE6" s="126"/>
      <c r="AF6" s="2"/>
      <c r="AG6" s="2"/>
      <c r="AH6" s="24"/>
    </row>
    <row r="7" spans="2:34" ht="39.5" x14ac:dyDescent="0.35">
      <c r="B7" s="86" t="s">
        <v>18</v>
      </c>
      <c r="C7" s="7" t="s">
        <v>3</v>
      </c>
      <c r="D7" s="7" t="s">
        <v>6</v>
      </c>
      <c r="E7" s="7"/>
      <c r="F7" s="7" t="s">
        <v>8</v>
      </c>
      <c r="G7" s="7" t="s">
        <v>4</v>
      </c>
      <c r="H7" s="7" t="s">
        <v>77</v>
      </c>
      <c r="I7" s="7" t="s">
        <v>5</v>
      </c>
      <c r="J7" s="7"/>
      <c r="K7" s="7" t="s">
        <v>0</v>
      </c>
      <c r="L7" s="10" t="s">
        <v>1</v>
      </c>
      <c r="M7" s="7"/>
      <c r="N7" s="9" t="s">
        <v>25</v>
      </c>
      <c r="O7" s="7" t="s">
        <v>6</v>
      </c>
      <c r="P7" s="7"/>
      <c r="Q7" s="7" t="s">
        <v>8</v>
      </c>
      <c r="R7" s="7" t="s">
        <v>4</v>
      </c>
      <c r="S7" s="7" t="s">
        <v>77</v>
      </c>
      <c r="T7" s="7" t="s">
        <v>5</v>
      </c>
      <c r="U7" s="7"/>
      <c r="V7" s="7" t="s">
        <v>0</v>
      </c>
      <c r="W7" s="10" t="s">
        <v>1</v>
      </c>
      <c r="X7" s="7"/>
      <c r="Y7" s="9" t="s">
        <v>25</v>
      </c>
      <c r="Z7" s="7" t="s">
        <v>6</v>
      </c>
      <c r="AA7" s="7"/>
      <c r="AB7" s="7" t="s">
        <v>8</v>
      </c>
      <c r="AC7" s="7" t="s">
        <v>4</v>
      </c>
      <c r="AD7" s="7" t="s">
        <v>16</v>
      </c>
      <c r="AE7" s="7" t="s">
        <v>5</v>
      </c>
      <c r="AF7" s="7"/>
      <c r="AG7" s="7" t="s">
        <v>0</v>
      </c>
      <c r="AH7" s="10" t="s">
        <v>1</v>
      </c>
    </row>
    <row r="8" spans="2:34" ht="39.5" x14ac:dyDescent="0.35">
      <c r="B8" s="86" t="s">
        <v>19</v>
      </c>
      <c r="C8" s="7" t="s">
        <v>27</v>
      </c>
      <c r="D8" s="7" t="s">
        <v>7</v>
      </c>
      <c r="E8" s="7"/>
      <c r="F8" s="7" t="s">
        <v>9</v>
      </c>
      <c r="G8" s="7" t="s">
        <v>12</v>
      </c>
      <c r="H8" s="7" t="s">
        <v>45</v>
      </c>
      <c r="I8" s="7" t="s">
        <v>5</v>
      </c>
      <c r="J8" s="7"/>
      <c r="K8" s="7" t="s">
        <v>10</v>
      </c>
      <c r="L8" s="10" t="s">
        <v>11</v>
      </c>
      <c r="M8" s="7"/>
      <c r="N8" s="9" t="s">
        <v>26</v>
      </c>
      <c r="O8" s="7" t="s">
        <v>7</v>
      </c>
      <c r="P8" s="7"/>
      <c r="Q8" s="7" t="s">
        <v>9</v>
      </c>
      <c r="R8" s="7" t="s">
        <v>12</v>
      </c>
      <c r="S8" s="7" t="s">
        <v>45</v>
      </c>
      <c r="T8" s="7" t="s">
        <v>5</v>
      </c>
      <c r="U8" s="7"/>
      <c r="V8" s="7" t="s">
        <v>10</v>
      </c>
      <c r="W8" s="10" t="s">
        <v>11</v>
      </c>
      <c r="X8" s="7"/>
      <c r="Y8" s="9" t="s">
        <v>26</v>
      </c>
      <c r="Z8" s="7" t="s">
        <v>7</v>
      </c>
      <c r="AA8" s="7"/>
      <c r="AB8" s="7" t="s">
        <v>9</v>
      </c>
      <c r="AC8" s="7" t="s">
        <v>12</v>
      </c>
      <c r="AD8" s="7" t="s">
        <v>45</v>
      </c>
      <c r="AE8" s="7" t="s">
        <v>5</v>
      </c>
      <c r="AF8" s="7"/>
      <c r="AG8" s="7" t="s">
        <v>10</v>
      </c>
      <c r="AH8" s="10" t="s">
        <v>11</v>
      </c>
    </row>
    <row r="9" spans="2:34" x14ac:dyDescent="0.35">
      <c r="B9" s="21">
        <v>2008</v>
      </c>
      <c r="C9" s="3">
        <v>100</v>
      </c>
      <c r="D9" s="3">
        <v>100</v>
      </c>
      <c r="E9" s="3"/>
      <c r="F9" s="3">
        <v>100</v>
      </c>
      <c r="G9" s="3">
        <v>100</v>
      </c>
      <c r="H9" s="3">
        <v>100</v>
      </c>
      <c r="I9" s="3">
        <v>100</v>
      </c>
      <c r="J9" s="3"/>
      <c r="K9" s="3">
        <v>100</v>
      </c>
      <c r="L9" s="12">
        <v>100</v>
      </c>
      <c r="M9" s="3"/>
      <c r="N9" s="11">
        <v>100</v>
      </c>
      <c r="O9" s="3">
        <v>100</v>
      </c>
      <c r="P9" s="3"/>
      <c r="Q9" s="3">
        <v>100</v>
      </c>
      <c r="R9" s="3">
        <v>100</v>
      </c>
      <c r="S9" s="3">
        <v>100</v>
      </c>
      <c r="T9" s="3">
        <v>100</v>
      </c>
      <c r="U9" s="3"/>
      <c r="V9" s="3">
        <v>100</v>
      </c>
      <c r="W9" s="12">
        <v>100</v>
      </c>
      <c r="X9" s="3"/>
      <c r="Y9" s="11">
        <v>100</v>
      </c>
      <c r="Z9" s="3">
        <v>100</v>
      </c>
      <c r="AA9" s="3"/>
      <c r="AB9" s="3">
        <v>100</v>
      </c>
      <c r="AC9" s="3">
        <v>100</v>
      </c>
      <c r="AD9" s="3">
        <v>100</v>
      </c>
      <c r="AE9" s="3">
        <v>100</v>
      </c>
      <c r="AF9" s="3"/>
      <c r="AG9" s="3">
        <v>100</v>
      </c>
      <c r="AH9" s="12">
        <v>100</v>
      </c>
    </row>
    <row r="10" spans="2:34" x14ac:dyDescent="0.35">
      <c r="B10" s="21">
        <v>2009</v>
      </c>
      <c r="C10" s="4">
        <f>C$9*'1'!C10/'1'!C$9</f>
        <v>95.744426255271847</v>
      </c>
      <c r="D10" s="4">
        <f>D$9*'1'!D10/'1'!D$9</f>
        <v>85.979811030424443</v>
      </c>
      <c r="E10" s="4"/>
      <c r="F10" s="4">
        <f>F$9*'1'!F10/'1'!F$9</f>
        <v>101.06193041901439</v>
      </c>
      <c r="G10" s="4">
        <f>G$9*'1'!G10/'1'!G$9</f>
        <v>102.42281849192594</v>
      </c>
      <c r="H10" s="4">
        <f>H$9*'1'!H10/'1'!H$9</f>
        <v>87.666468707952617</v>
      </c>
      <c r="I10" s="4">
        <f>I$9*'1'!I10/'1'!I$9</f>
        <v>85.716917873718998</v>
      </c>
      <c r="J10" s="4"/>
      <c r="K10" s="4">
        <f>K$9*'1'!K10/'1'!K$9</f>
        <v>98.113056461459365</v>
      </c>
      <c r="L10" s="14">
        <f>L$9*'1'!L10/'1'!L$9</f>
        <v>94.300693125824338</v>
      </c>
      <c r="M10" s="3"/>
      <c r="N10" s="13">
        <f>N$9*'2'!C10/'2'!C$9</f>
        <v>91.966678457827243</v>
      </c>
      <c r="O10" s="4">
        <f>O$9*'2'!D10/'2'!D$9</f>
        <v>73.602378364609478</v>
      </c>
      <c r="P10" s="4"/>
      <c r="Q10" s="4">
        <f>Q$9*'2'!F10/'2'!F$9</f>
        <v>93.235090771819657</v>
      </c>
      <c r="R10" s="4">
        <f>R$9*'2'!G10/'2'!G$9</f>
        <v>97.213089731814065</v>
      </c>
      <c r="S10" s="4">
        <f>S$9*'2'!H10/'2'!H$9</f>
        <v>60.136007360819946</v>
      </c>
      <c r="T10" s="4">
        <f>T$9*'2'!I10/'2'!I$9</f>
        <v>74.001014081432885</v>
      </c>
      <c r="U10" s="4"/>
      <c r="V10" s="4">
        <f>V$9*'2'!K10/'2'!K$9</f>
        <v>84.531127290705612</v>
      </c>
      <c r="W10" s="14">
        <f>W$9*'2'!L10/'2'!L$9</f>
        <v>79.246374998562999</v>
      </c>
      <c r="X10" s="3"/>
      <c r="Y10" s="13">
        <f>Y$9*'4'!C10/'4'!C$9</f>
        <v>96.054341808501263</v>
      </c>
      <c r="Z10" s="4">
        <f>Z$9*'4'!D10/'4'!D$9</f>
        <v>85.604256955815885</v>
      </c>
      <c r="AA10" s="4"/>
      <c r="AB10" s="4">
        <f>AB$9*'4'!F10/'4'!F$9</f>
        <v>92.255402588547696</v>
      </c>
      <c r="AC10" s="4">
        <f>AC$9*'4'!G10/'4'!G$9</f>
        <v>94.913507715546245</v>
      </c>
      <c r="AD10" s="4">
        <f>AD$9*'4'!H10/'4'!H$9</f>
        <v>68.596361011362092</v>
      </c>
      <c r="AE10" s="4">
        <f>AE$9*'4'!I10/'4'!I$9</f>
        <v>86.331865303945747</v>
      </c>
      <c r="AF10" s="4"/>
      <c r="AG10" s="4">
        <f>AG$9*'4'!K10/'4'!K$9</f>
        <v>86.156858566434522</v>
      </c>
      <c r="AH10" s="14">
        <f>AH$9*'4'!L10/'4'!L$9</f>
        <v>84.035835126710552</v>
      </c>
    </row>
    <row r="11" spans="2:34" x14ac:dyDescent="0.35">
      <c r="B11" s="21">
        <v>2010</v>
      </c>
      <c r="C11" s="4">
        <f>C$9*'1'!C11/'1'!C$9</f>
        <v>101.25043529020063</v>
      </c>
      <c r="D11" s="4">
        <f>D$9*'1'!D11/'1'!D$9</f>
        <v>96.448889581038188</v>
      </c>
      <c r="E11" s="4"/>
      <c r="F11" s="4">
        <f>F$9*'1'!F11/'1'!F$9</f>
        <v>105.07901202779733</v>
      </c>
      <c r="G11" s="4">
        <f>G$9*'1'!G11/'1'!G$9</f>
        <v>103.84592239553245</v>
      </c>
      <c r="H11" s="4">
        <f>H$9*'1'!H11/'1'!H$9</f>
        <v>92.935386074760061</v>
      </c>
      <c r="I11" s="4">
        <f>I$9*'1'!I11/'1'!I$9</f>
        <v>95.189123077514353</v>
      </c>
      <c r="J11" s="4"/>
      <c r="K11" s="4">
        <f>K$9*'1'!K11/'1'!K$9</f>
        <v>101.68542456543392</v>
      </c>
      <c r="L11" s="14">
        <f>L$9*'1'!L11/'1'!L$9</f>
        <v>99.687523248464998</v>
      </c>
      <c r="M11" s="3"/>
      <c r="N11" s="13">
        <f>N$9*'2'!C11/'2'!C$9</f>
        <v>101.00731135637028</v>
      </c>
      <c r="O11" s="4">
        <f>O$9*'2'!D11/'2'!D$9</f>
        <v>89.814526001074228</v>
      </c>
      <c r="P11" s="4"/>
      <c r="Q11" s="4">
        <f>Q$9*'2'!F11/'2'!F$9</f>
        <v>101.80564093397953</v>
      </c>
      <c r="R11" s="4">
        <f>R$9*'2'!G11/'2'!G$9</f>
        <v>103.28437686704908</v>
      </c>
      <c r="S11" s="4">
        <f>S$9*'2'!H11/'2'!H$9</f>
        <v>81.411453490855379</v>
      </c>
      <c r="T11" s="4">
        <f>T$9*'2'!I11/'2'!I$9</f>
        <v>90.191530699122879</v>
      </c>
      <c r="U11" s="4"/>
      <c r="V11" s="4">
        <f>V$9*'2'!K11/'2'!K$9</f>
        <v>96.340383239399827</v>
      </c>
      <c r="W11" s="14">
        <f>W$9*'2'!L11/'2'!L$9</f>
        <v>93.254463409480294</v>
      </c>
      <c r="X11" s="3"/>
      <c r="Y11" s="13">
        <f>Y$9*'4'!C11/'4'!C$9</f>
        <v>99.75987862853772</v>
      </c>
      <c r="Z11" s="4">
        <f>Z$9*'4'!D11/'4'!D$9</f>
        <v>93.121368624581564</v>
      </c>
      <c r="AA11" s="4"/>
      <c r="AB11" s="4">
        <f>AB$9*'4'!F11/'4'!F$9</f>
        <v>96.884847858150891</v>
      </c>
      <c r="AC11" s="4">
        <f>AC$9*'4'!G11/'4'!G$9</f>
        <v>99.459251248841014</v>
      </c>
      <c r="AD11" s="4">
        <f>AD$9*'4'!H11/'4'!H$9</f>
        <v>87.60005949226435</v>
      </c>
      <c r="AE11" s="4">
        <f>AE$9*'4'!I11/'4'!I$9</f>
        <v>94.74982832405982</v>
      </c>
      <c r="AF11" s="4"/>
      <c r="AG11" s="4">
        <f>AG$9*'4'!K11/'4'!K$9</f>
        <v>94.743552137509539</v>
      </c>
      <c r="AH11" s="14">
        <f>AH$9*'4'!L11/'4'!L$9</f>
        <v>93.546775334210395</v>
      </c>
    </row>
    <row r="12" spans="2:34" x14ac:dyDescent="0.35">
      <c r="B12" s="21">
        <v>2011</v>
      </c>
      <c r="C12" s="4">
        <f>C$9*'1'!C12/'1'!C$9</f>
        <v>104.45390844025907</v>
      </c>
      <c r="D12" s="4">
        <f>D$9*'1'!D12/'1'!D$9</f>
        <v>102.9202291526875</v>
      </c>
      <c r="E12" s="4"/>
      <c r="F12" s="4">
        <f>F$9*'1'!F12/'1'!F$9</f>
        <v>107.02614012068885</v>
      </c>
      <c r="G12" s="4">
        <f>G$9*'1'!G12/'1'!G$9</f>
        <v>104.6437855904927</v>
      </c>
      <c r="H12" s="4">
        <f>H$9*'1'!H12/'1'!H$9</f>
        <v>98.190637256231938</v>
      </c>
      <c r="I12" s="4">
        <f>I$9*'1'!I12/'1'!I$9</f>
        <v>101.63938317685172</v>
      </c>
      <c r="J12" s="4"/>
      <c r="K12" s="4">
        <f>K$9*'1'!K12/'1'!K$9</f>
        <v>104.12335732416541</v>
      </c>
      <c r="L12" s="14">
        <f>L$9*'1'!L12/'1'!L$9</f>
        <v>103.35942491901713</v>
      </c>
      <c r="M12" s="3"/>
      <c r="N12" s="13">
        <f>N$9*'2'!C12/'2'!C$9</f>
        <v>93.090287851301539</v>
      </c>
      <c r="O12" s="4">
        <f>O$9*'2'!D12/'2'!D$9</f>
        <v>102.66872858309911</v>
      </c>
      <c r="P12" s="4"/>
      <c r="Q12" s="4">
        <f>Q$9*'2'!F12/'2'!F$9</f>
        <v>101.74966793201892</v>
      </c>
      <c r="R12" s="4">
        <f>R$9*'2'!G12/'2'!G$9</f>
        <v>103.86523417134595</v>
      </c>
      <c r="S12" s="4">
        <f>S$9*'2'!H12/'2'!H$9</f>
        <v>99.091157455349304</v>
      </c>
      <c r="T12" s="4">
        <f>T$9*'2'!I12/'2'!I$9</f>
        <v>98.221812575291636</v>
      </c>
      <c r="U12" s="4"/>
      <c r="V12" s="4">
        <f>V$9*'2'!K12/'2'!K$9</f>
        <v>101.23937241502442</v>
      </c>
      <c r="W12" s="14">
        <f>W$9*'2'!L12/'2'!L$9</f>
        <v>99.724936172042078</v>
      </c>
      <c r="X12" s="3"/>
      <c r="Y12" s="13">
        <f>Y$9*'4'!C12/'4'!C$9</f>
        <v>89.120923516752086</v>
      </c>
      <c r="Z12" s="4">
        <f>Z$9*'4'!D12/'4'!D$9</f>
        <v>99.755635435658348</v>
      </c>
      <c r="AA12" s="4"/>
      <c r="AB12" s="4">
        <f>AB$9*'4'!F12/'4'!F$9</f>
        <v>95.069921999691033</v>
      </c>
      <c r="AC12" s="4">
        <f>AC$9*'4'!G12/'4'!G$9</f>
        <v>99.255998419061882</v>
      </c>
      <c r="AD12" s="4">
        <f>AD$9*'4'!H12/'4'!H$9</f>
        <v>100.91711412032843</v>
      </c>
      <c r="AE12" s="4">
        <f>AE$9*'4'!I12/'4'!I$9</f>
        <v>96.637552792293548</v>
      </c>
      <c r="AF12" s="4"/>
      <c r="AG12" s="4">
        <f>AG$9*'4'!K12/'4'!K$9</f>
        <v>97.23022289786303</v>
      </c>
      <c r="AH12" s="14">
        <f>AH$9*'4'!L12/'4'!L$9</f>
        <v>96.483640703474606</v>
      </c>
    </row>
    <row r="13" spans="2:34" x14ac:dyDescent="0.35">
      <c r="B13" s="21">
        <v>2012</v>
      </c>
      <c r="C13" s="4">
        <f>C$9*'1'!C13/'1'!C$9</f>
        <v>104.02098277898818</v>
      </c>
      <c r="D13" s="4">
        <f>D$9*'1'!D13/'1'!D$9</f>
        <v>103.48747113641301</v>
      </c>
      <c r="E13" s="4"/>
      <c r="F13" s="4">
        <f>F$9*'1'!F13/'1'!F$9</f>
        <v>108.23538434989358</v>
      </c>
      <c r="G13" s="4">
        <f>G$9*'1'!G13/'1'!G$9</f>
        <v>105.70178605815521</v>
      </c>
      <c r="H13" s="4">
        <f>H$9*'1'!H13/'1'!H$9</f>
        <v>97.234808175996349</v>
      </c>
      <c r="I13" s="4">
        <f>I$9*'1'!I13/'1'!I$9</f>
        <v>102.35903655859526</v>
      </c>
      <c r="J13" s="4"/>
      <c r="K13" s="4">
        <f>K$9*'1'!K13/'1'!K$9</f>
        <v>104.74759422292196</v>
      </c>
      <c r="L13" s="14">
        <f>L$9*'1'!L13/'1'!L$9</f>
        <v>104.01300662533451</v>
      </c>
      <c r="M13" s="3"/>
      <c r="N13" s="13">
        <f>N$9*'2'!C13/'2'!C$9</f>
        <v>87.842439713495168</v>
      </c>
      <c r="O13" s="4">
        <f>O$9*'2'!D13/'2'!D$9</f>
        <v>97.100125829652185</v>
      </c>
      <c r="P13" s="4"/>
      <c r="Q13" s="4">
        <f>Q$9*'2'!F13/'2'!F$9</f>
        <v>96.845323651727796</v>
      </c>
      <c r="R13" s="4">
        <f>R$9*'2'!G13/'2'!G$9</f>
        <v>100.06856049059148</v>
      </c>
      <c r="S13" s="4">
        <f>S$9*'2'!H13/'2'!H$9</f>
        <v>83.539451675510875</v>
      </c>
      <c r="T13" s="4">
        <f>T$9*'2'!I13/'2'!I$9</f>
        <v>94.987275510772605</v>
      </c>
      <c r="U13" s="4"/>
      <c r="V13" s="4">
        <f>V$9*'2'!K13/'2'!K$9</f>
        <v>93.517033309670012</v>
      </c>
      <c r="W13" s="14">
        <f>W$9*'2'!L13/'2'!L$9</f>
        <v>94.254912616376217</v>
      </c>
      <c r="X13" s="3"/>
      <c r="Y13" s="13">
        <f>Y$9*'4'!C13/'4'!C$9</f>
        <v>84.446846556076764</v>
      </c>
      <c r="Z13" s="4">
        <f>Z$9*'4'!D13/'4'!D$9</f>
        <v>93.82790473414768</v>
      </c>
      <c r="AA13" s="4"/>
      <c r="AB13" s="4">
        <f>AB$9*'4'!F13/'4'!F$9</f>
        <v>89.476583127986103</v>
      </c>
      <c r="AC13" s="4">
        <f>AC$9*'4'!G13/'4'!G$9</f>
        <v>94.670642968639683</v>
      </c>
      <c r="AD13" s="4">
        <f>AD$9*'4'!H13/'4'!H$9</f>
        <v>85.915170958432199</v>
      </c>
      <c r="AE13" s="4">
        <f>AE$9*'4'!I13/'4'!I$9</f>
        <v>92.798133613144444</v>
      </c>
      <c r="AF13" s="4"/>
      <c r="AG13" s="4">
        <f>AG$9*'4'!K13/'4'!K$9</f>
        <v>89.27845455872594</v>
      </c>
      <c r="AH13" s="14">
        <f>AH$9*'4'!L13/'4'!L$9</f>
        <v>90.618390597910562</v>
      </c>
    </row>
    <row r="14" spans="2:34" x14ac:dyDescent="0.35">
      <c r="B14" s="21">
        <v>2013</v>
      </c>
      <c r="C14" s="4">
        <f>C$9*'1'!C14/'1'!C$9</f>
        <v>105.20444667151676</v>
      </c>
      <c r="D14" s="4">
        <f>D$9*'1'!D14/'1'!D$9</f>
        <v>104.39296904490446</v>
      </c>
      <c r="E14" s="4"/>
      <c r="F14" s="4">
        <f>F$9*'1'!F14/'1'!F$9</f>
        <v>110.21406794842648</v>
      </c>
      <c r="G14" s="4">
        <f>G$9*'1'!G14/'1'!G$9</f>
        <v>107.62917457566505</v>
      </c>
      <c r="H14" s="4">
        <f>H$9*'1'!H14/'1'!H$9</f>
        <v>97.201848552539957</v>
      </c>
      <c r="I14" s="4">
        <f>I$9*'1'!I14/'1'!I$9</f>
        <v>102.22915644619074</v>
      </c>
      <c r="J14" s="4"/>
      <c r="K14" s="4">
        <f>K$9*'1'!K14/'1'!K$9</f>
        <v>106.20878249204767</v>
      </c>
      <c r="L14" s="14">
        <f>L$9*'1'!L14/'1'!L$9</f>
        <v>104.98487068117394</v>
      </c>
      <c r="M14" s="3"/>
      <c r="N14" s="13">
        <f>N$9*'2'!C14/'2'!C$9</f>
        <v>85.762470422296516</v>
      </c>
      <c r="O14" s="4">
        <f>O$9*'2'!D14/'2'!D$9</f>
        <v>89.665112912687121</v>
      </c>
      <c r="P14" s="4"/>
      <c r="Q14" s="4">
        <f>Q$9*'2'!F14/'2'!F$9</f>
        <v>95.772906239344152</v>
      </c>
      <c r="R14" s="4">
        <f>R$9*'2'!G14/'2'!G$9</f>
        <v>100.5434220629739</v>
      </c>
      <c r="S14" s="4">
        <f>S$9*'2'!H14/'2'!H$9</f>
        <v>85.939424249633149</v>
      </c>
      <c r="T14" s="4">
        <f>T$9*'2'!I14/'2'!I$9</f>
        <v>83.405159353838656</v>
      </c>
      <c r="U14" s="4"/>
      <c r="V14" s="4">
        <f>V$9*'2'!K14/'2'!K$9</f>
        <v>93.564270665108452</v>
      </c>
      <c r="W14" s="14">
        <f>W$9*'2'!L14/'2'!L$9</f>
        <v>88.465693334076391</v>
      </c>
      <c r="X14" s="3"/>
      <c r="Y14" s="13">
        <f>Y$9*'4'!C14/'4'!C$9</f>
        <v>81.519815117772978</v>
      </c>
      <c r="Z14" s="4">
        <f>Z$9*'4'!D14/'4'!D$9</f>
        <v>85.891907982919633</v>
      </c>
      <c r="AA14" s="4"/>
      <c r="AB14" s="4">
        <f>AB$9*'4'!F14/'4'!F$9</f>
        <v>86.897170227089433</v>
      </c>
      <c r="AC14" s="4">
        <f>AC$9*'4'!G14/'4'!G$9</f>
        <v>93.416513189265658</v>
      </c>
      <c r="AD14" s="4">
        <f>AD$9*'4'!H14/'4'!H$9</f>
        <v>88.413364076281724</v>
      </c>
      <c r="AE14" s="4">
        <f>AE$9*'4'!I14/'4'!I$9</f>
        <v>81.586469313908225</v>
      </c>
      <c r="AF14" s="4"/>
      <c r="AG14" s="4">
        <f>AG$9*'4'!K14/'4'!K$9</f>
        <v>88.094664555743321</v>
      </c>
      <c r="AH14" s="14">
        <f>AH$9*'4'!L14/'4'!L$9</f>
        <v>84.265182935487672</v>
      </c>
    </row>
    <row r="15" spans="2:34" x14ac:dyDescent="0.35">
      <c r="B15" s="21">
        <v>2014</v>
      </c>
      <c r="C15" s="4">
        <f>C$9*'1'!C15/'1'!C$9</f>
        <v>107.61969226595001</v>
      </c>
      <c r="D15" s="4">
        <f>D$9*'1'!D15/'1'!D$9</f>
        <v>111.18141553503462</v>
      </c>
      <c r="E15" s="4"/>
      <c r="F15" s="4">
        <f>F$9*'1'!F15/'1'!F$9</f>
        <v>113.40325580503519</v>
      </c>
      <c r="G15" s="4">
        <f>G$9*'1'!G15/'1'!G$9</f>
        <v>108.84681645621853</v>
      </c>
      <c r="H15" s="4">
        <f>H$9*'1'!H15/'1'!H$9</f>
        <v>102.62521391097083</v>
      </c>
      <c r="I15" s="4">
        <f>I$9*'1'!I15/'1'!I$9</f>
        <v>106.2352062143508</v>
      </c>
      <c r="J15" s="4"/>
      <c r="K15" s="4">
        <f>K$9*'1'!K15/'1'!K$9</f>
        <v>109.38039693313627</v>
      </c>
      <c r="L15" s="14">
        <f>L$9*'1'!L15/'1'!L$9</f>
        <v>108.41311105657016</v>
      </c>
      <c r="M15" s="3"/>
      <c r="N15" s="13">
        <f>N$9*'2'!C15/'2'!C$9</f>
        <v>83.529438536869861</v>
      </c>
      <c r="O15" s="4">
        <f>O$9*'2'!D15/'2'!D$9</f>
        <v>87.169264224506492</v>
      </c>
      <c r="P15" s="4"/>
      <c r="Q15" s="4">
        <f>Q$9*'2'!F15/'2'!F$9</f>
        <v>90.164623300225571</v>
      </c>
      <c r="R15" s="4">
        <f>R$9*'2'!G15/'2'!G$9</f>
        <v>91.154838624120103</v>
      </c>
      <c r="S15" s="4">
        <f>S$9*'2'!H15/'2'!H$9</f>
        <v>81.661503046533682</v>
      </c>
      <c r="T15" s="4">
        <f>T$9*'2'!I15/'2'!I$9</f>
        <v>84.189982311858074</v>
      </c>
      <c r="U15" s="4"/>
      <c r="V15" s="4">
        <f>V$9*'2'!K15/'2'!K$9</f>
        <v>87.92525418755703</v>
      </c>
      <c r="W15" s="14">
        <f>W$9*'2'!L15/'2'!L$9</f>
        <v>86.050617511867259</v>
      </c>
      <c r="X15" s="3"/>
      <c r="Y15" s="13">
        <f>Y$9*'4'!C15/'4'!C$9</f>
        <v>77.615385045379739</v>
      </c>
      <c r="Z15" s="4">
        <f>Z$9*'4'!D15/'4'!D$9</f>
        <v>78.402729273615336</v>
      </c>
      <c r="AA15" s="4"/>
      <c r="AB15" s="4">
        <f>AB$9*'4'!F15/'4'!F$9</f>
        <v>79.507967086269673</v>
      </c>
      <c r="AC15" s="4">
        <f>AC$9*'4'!G15/'4'!G$9</f>
        <v>83.745985038327063</v>
      </c>
      <c r="AD15" s="4">
        <f>AD$9*'4'!H15/'4'!H$9</f>
        <v>79.572553307783082</v>
      </c>
      <c r="AE15" s="4">
        <f>AE$9*'4'!I15/'4'!I$9</f>
        <v>79.248664648881018</v>
      </c>
      <c r="AF15" s="4"/>
      <c r="AG15" s="4">
        <f>AG$9*'4'!K15/'4'!K$9</f>
        <v>80.384837368349764</v>
      </c>
      <c r="AH15" s="14">
        <f>AH$9*'4'!L15/'4'!L$9</f>
        <v>79.37288827267939</v>
      </c>
    </row>
    <row r="16" spans="2:34" x14ac:dyDescent="0.35">
      <c r="B16" s="21">
        <v>2015</v>
      </c>
      <c r="C16" s="4">
        <f>C$9*'1'!C16/'1'!C$9</f>
        <v>112.36587210182709</v>
      </c>
      <c r="D16" s="4">
        <f>D$9*'1'!D16/'1'!D$9</f>
        <v>117.60218975529318</v>
      </c>
      <c r="E16" s="4"/>
      <c r="F16" s="4">
        <f>F$9*'1'!F16/'1'!F$9</f>
        <v>118.1575638711374</v>
      </c>
      <c r="G16" s="4">
        <f>G$9*'1'!G16/'1'!G$9</f>
        <v>111.24427457291409</v>
      </c>
      <c r="H16" s="4">
        <f>H$9*'1'!H16/'1'!H$9</f>
        <v>109.73796094485594</v>
      </c>
      <c r="I16" s="4">
        <f>I$9*'1'!I16/'1'!I$9</f>
        <v>111.66010295457474</v>
      </c>
      <c r="J16" s="4"/>
      <c r="K16" s="4">
        <f>K$9*'1'!K16/'1'!K$9</f>
        <v>114.0356659464062</v>
      </c>
      <c r="L16" s="14">
        <f>L$9*'1'!L16/'1'!L$9</f>
        <v>113.30507478792185</v>
      </c>
      <c r="M16" s="3"/>
      <c r="N16" s="13">
        <f>N$9*'2'!C16/'2'!C$9</f>
        <v>84.301410063122034</v>
      </c>
      <c r="O16" s="4">
        <f>O$9*'2'!D16/'2'!D$9</f>
        <v>80.527994825626479</v>
      </c>
      <c r="P16" s="4"/>
      <c r="Q16" s="4">
        <f>Q$9*'2'!F16/'2'!F$9</f>
        <v>86.216810470472026</v>
      </c>
      <c r="R16" s="4">
        <f>R$9*'2'!G16/'2'!G$9</f>
        <v>91.835771708994599</v>
      </c>
      <c r="S16" s="4">
        <f>S$9*'2'!H16/'2'!H$9</f>
        <v>86.625953872424176</v>
      </c>
      <c r="T16" s="4">
        <f>T$9*'2'!I16/'2'!I$9</f>
        <v>76.494191404529019</v>
      </c>
      <c r="U16" s="4"/>
      <c r="V16" s="4">
        <f>V$9*'2'!K16/'2'!K$9</f>
        <v>86.92019439858224</v>
      </c>
      <c r="W16" s="14">
        <f>W$9*'2'!L16/'2'!L$9</f>
        <v>81.687698315050469</v>
      </c>
      <c r="X16" s="3"/>
      <c r="Y16" s="13">
        <f>Y$9*'4'!C16/'4'!C$9</f>
        <v>75.02403397601654</v>
      </c>
      <c r="Z16" s="4">
        <f>Z$9*'4'!D16/'4'!D$9</f>
        <v>68.47491104816099</v>
      </c>
      <c r="AA16" s="4"/>
      <c r="AB16" s="4">
        <f>AB$9*'4'!F16/'4'!F$9</f>
        <v>72.96766084691798</v>
      </c>
      <c r="AC16" s="4">
        <f>AC$9*'4'!G16/'4'!G$9</f>
        <v>82.553256840918721</v>
      </c>
      <c r="AD16" s="4">
        <f>AD$9*'4'!H16/'4'!H$9</f>
        <v>78.938913322760115</v>
      </c>
      <c r="AE16" s="4">
        <f>AE$9*'4'!I16/'4'!I$9</f>
        <v>68.506287725391203</v>
      </c>
      <c r="AF16" s="4"/>
      <c r="AG16" s="4">
        <f>AG$9*'4'!K16/'4'!K$9</f>
        <v>76.221937827269315</v>
      </c>
      <c r="AH16" s="14">
        <f>AH$9*'4'!L16/'4'!L$9</f>
        <v>72.095357130251202</v>
      </c>
    </row>
    <row r="17" spans="2:34" x14ac:dyDescent="0.35">
      <c r="B17" s="21">
        <v>2016</v>
      </c>
      <c r="C17" s="4">
        <f>C$9*'1'!C17/'1'!C$9</f>
        <v>115.00617885184656</v>
      </c>
      <c r="D17" s="4">
        <f>D$9*'1'!D17/'1'!D$9</f>
        <v>124.02565566726076</v>
      </c>
      <c r="E17" s="4"/>
      <c r="F17" s="4">
        <f>F$9*'1'!F17/'1'!F$9</f>
        <v>120.83452259971348</v>
      </c>
      <c r="G17" s="4">
        <f>G$9*'1'!G17/'1'!G$9</f>
        <v>115.37182608456439</v>
      </c>
      <c r="H17" s="4">
        <f>H$9*'1'!H17/'1'!H$9</f>
        <v>115.30863974227182</v>
      </c>
      <c r="I17" s="4">
        <f>I$9*'1'!I17/'1'!I$9</f>
        <v>115.25243539340448</v>
      </c>
      <c r="J17" s="4"/>
      <c r="K17" s="4">
        <f>K$9*'1'!K17/'1'!K$9</f>
        <v>117.85905419625358</v>
      </c>
      <c r="L17" s="14">
        <f>L$9*'1'!L17/'1'!L$9</f>
        <v>117.05740311082712</v>
      </c>
      <c r="M17" s="3"/>
      <c r="N17" s="13">
        <f>N$9*'2'!C17/'2'!C$9</f>
        <v>85.686918194164406</v>
      </c>
      <c r="O17" s="4">
        <f>O$9*'2'!D17/'2'!D$9</f>
        <v>77.122079595568152</v>
      </c>
      <c r="P17" s="4"/>
      <c r="Q17" s="4">
        <f>Q$9*'2'!F17/'2'!F$9</f>
        <v>85.273542171798681</v>
      </c>
      <c r="R17" s="4">
        <f>R$9*'2'!G17/'2'!G$9</f>
        <v>92.940384356524277</v>
      </c>
      <c r="S17" s="4">
        <f>S$9*'2'!H17/'2'!H$9</f>
        <v>90.925737096911334</v>
      </c>
      <c r="T17" s="4">
        <f>T$9*'2'!I17/'2'!I$9</f>
        <v>71.930285984474551</v>
      </c>
      <c r="U17" s="4"/>
      <c r="V17" s="4">
        <f>V$9*'2'!K17/'2'!K$9</f>
        <v>87.637190688072778</v>
      </c>
      <c r="W17" s="14">
        <f>W$9*'2'!L17/'2'!L$9</f>
        <v>79.754356348586654</v>
      </c>
      <c r="X17" s="3"/>
      <c r="Y17" s="13">
        <f>Y$9*'4'!C17/'4'!C$9</f>
        <v>74.506360483942473</v>
      </c>
      <c r="Z17" s="4">
        <f>Z$9*'4'!D17/'4'!D$9</f>
        <v>62.182359916300904</v>
      </c>
      <c r="AA17" s="4"/>
      <c r="AB17" s="4">
        <f>AB$9*'4'!F17/'4'!F$9</f>
        <v>70.57051274517211</v>
      </c>
      <c r="AC17" s="4">
        <f>AC$9*'4'!G17/'4'!G$9</f>
        <v>80.557262124291512</v>
      </c>
      <c r="AD17" s="4">
        <f>AD$9*'4'!H17/'4'!H$9</f>
        <v>78.85422748905971</v>
      </c>
      <c r="AE17" s="4">
        <f>AE$9*'4'!I17/'4'!I$9</f>
        <v>62.411076814946753</v>
      </c>
      <c r="AF17" s="4"/>
      <c r="AG17" s="4">
        <f>AG$9*'4'!K17/'4'!K$9</f>
        <v>74.357622573606676</v>
      </c>
      <c r="AH17" s="14">
        <f>AH$9*'4'!L17/'4'!L$9</f>
        <v>68.132688944993205</v>
      </c>
    </row>
    <row r="18" spans="2:34" x14ac:dyDescent="0.35">
      <c r="B18" s="21">
        <v>2017</v>
      </c>
      <c r="C18" s="4">
        <f>C$9*'1'!C18/'1'!C$9</f>
        <v>117.10522104621552</v>
      </c>
      <c r="D18" s="4">
        <f>D$9*'1'!D18/'1'!D$9</f>
        <v>129.53228011282033</v>
      </c>
      <c r="E18" s="4"/>
      <c r="F18" s="4">
        <f>F$9*'1'!F18/'1'!F$9</f>
        <v>123.82205105308283</v>
      </c>
      <c r="G18" s="4">
        <f>G$9*'1'!G18/'1'!G$9</f>
        <v>115.61537165414981</v>
      </c>
      <c r="H18" s="4">
        <f>H$9*'1'!H18/'1'!H$9</f>
        <v>120.00026126530788</v>
      </c>
      <c r="I18" s="4">
        <f>I$9*'1'!I18/'1'!I$9</f>
        <v>118.99776411782128</v>
      </c>
      <c r="J18" s="4"/>
      <c r="K18" s="4">
        <f>K$9*'1'!K18/'1'!K$9</f>
        <v>120.47104432413327</v>
      </c>
      <c r="L18" s="14">
        <f>L$9*'1'!L18/'1'!L$9</f>
        <v>120.01794520767007</v>
      </c>
      <c r="M18" s="3"/>
      <c r="N18" s="13">
        <f>N$9*'2'!C18/'2'!C$9</f>
        <v>83.446826084299701</v>
      </c>
      <c r="O18" s="4">
        <f>O$9*'2'!D18/'2'!D$9</f>
        <v>79.265608402693204</v>
      </c>
      <c r="P18" s="4"/>
      <c r="Q18" s="4">
        <f>Q$9*'2'!F18/'2'!F$9</f>
        <v>83.754664852069354</v>
      </c>
      <c r="R18" s="4">
        <f>R$9*'2'!G18/'2'!G$9</f>
        <v>87.672147721074424</v>
      </c>
      <c r="S18" s="4">
        <f>S$9*'2'!H18/'2'!H$9</f>
        <v>89.141074800841707</v>
      </c>
      <c r="T18" s="4">
        <f>T$9*'2'!I18/'2'!I$9</f>
        <v>75.488354617019041</v>
      </c>
      <c r="U18" s="4"/>
      <c r="V18" s="4">
        <f>V$9*'2'!K18/'2'!K$9</f>
        <v>85.650956742769409</v>
      </c>
      <c r="W18" s="14">
        <f>W$9*'2'!L18/'2'!L$9</f>
        <v>80.550643955424633</v>
      </c>
      <c r="X18" s="3"/>
      <c r="Y18" s="13">
        <f>Y$9*'4'!C18/'4'!C$9</f>
        <v>71.25798947202145</v>
      </c>
      <c r="Z18" s="4">
        <f>Z$9*'4'!D18/'4'!D$9</f>
        <v>61.19371042774376</v>
      </c>
      <c r="AA18" s="4"/>
      <c r="AB18" s="4">
        <f>AB$9*'4'!F18/'4'!F$9</f>
        <v>67.641154495303525</v>
      </c>
      <c r="AC18" s="4">
        <f>AC$9*'4'!G18/'4'!G$9</f>
        <v>75.83087479347958</v>
      </c>
      <c r="AD18" s="4">
        <f>AD$9*'4'!H18/'4'!H$9</f>
        <v>74.284067268620532</v>
      </c>
      <c r="AE18" s="4">
        <f>AE$9*'4'!I18/'4'!I$9</f>
        <v>63.436784024174614</v>
      </c>
      <c r="AF18" s="4"/>
      <c r="AG18" s="4">
        <f>AG$9*'4'!K18/'4'!K$9</f>
        <v>71.09671641288449</v>
      </c>
      <c r="AH18" s="14">
        <f>AH$9*'4'!L18/'4'!L$9</f>
        <v>67.115499949649887</v>
      </c>
    </row>
    <row r="19" spans="2:34" x14ac:dyDescent="0.35">
      <c r="B19" s="21">
        <v>2018</v>
      </c>
      <c r="C19" s="4">
        <f>C$9*'1'!C19/'1'!C$9</f>
        <v>119.33369191532942</v>
      </c>
      <c r="D19" s="4">
        <f>D$9*'1'!D19/'1'!D$9</f>
        <v>134.82215928790654</v>
      </c>
      <c r="E19" s="4"/>
      <c r="F19" s="4">
        <f>F$9*'1'!F19/'1'!F$9</f>
        <v>126.23632115396731</v>
      </c>
      <c r="G19" s="4">
        <f>G$9*'1'!G19/'1'!G$9</f>
        <v>116.46129061098732</v>
      </c>
      <c r="H19" s="4">
        <f>H$9*'1'!H19/'1'!H$9</f>
        <v>121.64522783842148</v>
      </c>
      <c r="I19" s="4">
        <f>I$9*'1'!I19/'1'!I$9</f>
        <v>124.28684627575278</v>
      </c>
      <c r="J19" s="4"/>
      <c r="K19" s="4">
        <f>K$9*'1'!K19/'1'!K$9</f>
        <v>122.23518880731292</v>
      </c>
      <c r="L19" s="14">
        <f>L$9*'1'!L19/'1'!L$9</f>
        <v>122.86616462729104</v>
      </c>
      <c r="M19" s="3"/>
      <c r="N19" s="13">
        <f>N$9*'2'!C19/'2'!C$9</f>
        <v>82.15784706658971</v>
      </c>
      <c r="O19" s="4">
        <f>O$9*'2'!D19/'2'!D$9</f>
        <v>86.638902602885224</v>
      </c>
      <c r="P19" s="4"/>
      <c r="Q19" s="4">
        <f>Q$9*'2'!F19/'2'!F$9</f>
        <v>84.66284427975414</v>
      </c>
      <c r="R19" s="4">
        <f>R$9*'2'!G19/'2'!G$9</f>
        <v>90.361062425843514</v>
      </c>
      <c r="S19" s="4">
        <f>S$9*'2'!H19/'2'!H$9</f>
        <v>90.664116835825979</v>
      </c>
      <c r="T19" s="4">
        <f>T$9*'2'!I19/'2'!I$9</f>
        <v>83.619965961018053</v>
      </c>
      <c r="U19" s="4"/>
      <c r="V19" s="4">
        <f>V$9*'2'!K19/'2'!K$9</f>
        <v>86.915802853367339</v>
      </c>
      <c r="W19" s="14">
        <f>W$9*'2'!L19/'2'!L$9</f>
        <v>85.261716310185136</v>
      </c>
      <c r="X19" s="3"/>
      <c r="Y19" s="13">
        <f>Y$9*'4'!C19/'4'!C$9</f>
        <v>68.847150999805649</v>
      </c>
      <c r="Z19" s="4">
        <f>Z$9*'4'!D19/'4'!D$9</f>
        <v>64.261619203021226</v>
      </c>
      <c r="AA19" s="4"/>
      <c r="AB19" s="4">
        <f>AB$9*'4'!F19/'4'!F$9</f>
        <v>67.06694515954166</v>
      </c>
      <c r="AC19" s="4">
        <f>AC$9*'4'!G19/'4'!G$9</f>
        <v>77.588924141047229</v>
      </c>
      <c r="AD19" s="4">
        <f>AD$9*'4'!H19/'4'!H$9</f>
        <v>74.531585370741396</v>
      </c>
      <c r="AE19" s="4">
        <f>AE$9*'4'!I19/'4'!I$9</f>
        <v>67.279819600130551</v>
      </c>
      <c r="AF19" s="4"/>
      <c r="AG19" s="4">
        <f>AG$9*'4'!K19/'4'!K$9</f>
        <v>71.105386019714999</v>
      </c>
      <c r="AH19" s="14">
        <f>AH$9*'4'!L19/'4'!L$9</f>
        <v>69.393975606565647</v>
      </c>
    </row>
    <row r="20" spans="2:34" x14ac:dyDescent="0.35">
      <c r="B20" s="21">
        <v>2019</v>
      </c>
      <c r="C20" s="4">
        <f>C$9*'1'!C20/'1'!C$9</f>
        <v>122.37628085186472</v>
      </c>
      <c r="D20" s="4">
        <f>D$9*'1'!D20/'1'!D$9</f>
        <v>137.54961204391046</v>
      </c>
      <c r="E20" s="4"/>
      <c r="F20" s="4">
        <f>F$9*'1'!F20/'1'!F$9</f>
        <v>127.19399787986447</v>
      </c>
      <c r="G20" s="4">
        <f>G$9*'1'!G20/'1'!G$9</f>
        <v>116.46619075128608</v>
      </c>
      <c r="H20" s="4">
        <f>H$9*'1'!H20/'1'!H$9</f>
        <v>121.72079380439469</v>
      </c>
      <c r="I20" s="4">
        <f>I$9*'1'!I20/'1'!I$9</f>
        <v>132.86729847105448</v>
      </c>
      <c r="J20" s="4"/>
      <c r="K20" s="4">
        <f>K$9*'1'!K20/'1'!K$9</f>
        <v>122.69430465411432</v>
      </c>
      <c r="L20" s="14">
        <f>L$9*'1'!L20/'1'!L$9</f>
        <v>125.82295220567531</v>
      </c>
      <c r="M20" s="3"/>
      <c r="N20" s="13">
        <f>N$9*'2'!C20/'2'!C$9</f>
        <v>80.014282593331927</v>
      </c>
      <c r="O20" s="4">
        <f>O$9*'2'!D20/'2'!D$9</f>
        <v>76.382367064505104</v>
      </c>
      <c r="P20" s="4"/>
      <c r="Q20" s="4">
        <f>Q$9*'2'!F20/'2'!F$9</f>
        <v>78.889929065897917</v>
      </c>
      <c r="R20" s="4">
        <f>R$9*'2'!G20/'2'!G$9</f>
        <v>82.692844581688703</v>
      </c>
      <c r="S20" s="4">
        <f>S$9*'2'!H20/'2'!H$9</f>
        <v>87.464932497827022</v>
      </c>
      <c r="T20" s="4">
        <f>T$9*'2'!I20/'2'!I$9</f>
        <v>73.375222257037365</v>
      </c>
      <c r="U20" s="4"/>
      <c r="V20" s="4">
        <f>V$9*'2'!K20/'2'!K$9</f>
        <v>81.652932245673313</v>
      </c>
      <c r="W20" s="14">
        <f>W$9*'2'!L20/'2'!L$9</f>
        <v>77.498582706563383</v>
      </c>
      <c r="X20" s="3"/>
      <c r="Y20" s="13">
        <f>Y$9*'4'!C20/'4'!C$9</f>
        <v>65.383816239838524</v>
      </c>
      <c r="Z20" s="4">
        <f>Z$9*'4'!D20/'4'!D$9</f>
        <v>55.530776081085037</v>
      </c>
      <c r="AA20" s="4"/>
      <c r="AB20" s="4">
        <f>AB$9*'4'!F20/'4'!F$9</f>
        <v>62.023311147441056</v>
      </c>
      <c r="AC20" s="4">
        <f>AC$9*'4'!G20/'4'!G$9</f>
        <v>71.001587712505795</v>
      </c>
      <c r="AD20" s="4">
        <f>AD$9*'4'!H20/'4'!H$9</f>
        <v>71.857017822594202</v>
      </c>
      <c r="AE20" s="4">
        <f>AE$9*'4'!I20/'4'!I$9</f>
        <v>55.22444055188069</v>
      </c>
      <c r="AF20" s="4"/>
      <c r="AG20" s="4">
        <f>AG$9*'4'!K20/'4'!K$9</f>
        <v>66.5498960818596</v>
      </c>
      <c r="AH20" s="14">
        <f>AH$9*'4'!L20/'4'!L$9</f>
        <v>61.593359039836436</v>
      </c>
    </row>
    <row r="21" spans="2:34" x14ac:dyDescent="0.35">
      <c r="B21" s="21">
        <v>2020</v>
      </c>
      <c r="C21" s="4">
        <f>C$9*'1'!C21/'1'!C$9</f>
        <v>119.92222337397315</v>
      </c>
      <c r="D21" s="4">
        <f>D$9*'1'!D21/'1'!D$9</f>
        <v>128.94151787058988</v>
      </c>
      <c r="E21" s="4"/>
      <c r="F21" s="4">
        <f>F$9*'1'!F21/'1'!F$9</f>
        <v>123.33929564386106</v>
      </c>
      <c r="G21" s="4">
        <f>G$9*'1'!G21/'1'!G$9</f>
        <v>114.64901240681137</v>
      </c>
      <c r="H21" s="4">
        <f>H$9*'1'!H21/'1'!H$9</f>
        <v>123.72288995605719</v>
      </c>
      <c r="I21" s="4">
        <f>I$9*'1'!I21/'1'!I$9</f>
        <v>125.60062487141983</v>
      </c>
      <c r="J21" s="4"/>
      <c r="K21" s="4">
        <f>K$9*'1'!K21/'1'!K$9</f>
        <v>120.89760285801498</v>
      </c>
      <c r="L21" s="14">
        <f>L$9*'1'!L21/'1'!L$9</f>
        <v>122.34399106702719</v>
      </c>
      <c r="M21" s="3"/>
      <c r="N21" s="13">
        <f>N$9*'2'!C21/'2'!C$9</f>
        <v>71.788186355783282</v>
      </c>
      <c r="O21" s="4">
        <f>O$9*'2'!D21/'2'!D$9</f>
        <v>62.75894530061359</v>
      </c>
      <c r="P21" s="4"/>
      <c r="Q21" s="4">
        <f>Q$9*'2'!F21/'2'!F$9</f>
        <v>71.557236296946243</v>
      </c>
      <c r="R21" s="4">
        <f>R$9*'2'!G21/'2'!G$9</f>
        <v>79.755820642636294</v>
      </c>
      <c r="S21" s="4">
        <f>S$9*'2'!H21/'2'!H$9</f>
        <v>74.407103831278746</v>
      </c>
      <c r="T21" s="4">
        <f>T$9*'2'!I21/'2'!I$9</f>
        <v>57.92061597493592</v>
      </c>
      <c r="U21" s="4"/>
      <c r="V21" s="4">
        <f>V$9*'2'!K21/'2'!K$9</f>
        <v>73.204483938952919</v>
      </c>
      <c r="W21" s="14">
        <f>W$9*'2'!L21/'2'!L$9</f>
        <v>65.533949295530519</v>
      </c>
      <c r="X21" s="3"/>
      <c r="Y21" s="13">
        <f>Y$9*'4'!C21/'4'!C$9</f>
        <v>59.862287686173381</v>
      </c>
      <c r="Z21" s="4">
        <f>Z$9*'4'!D21/'4'!D$9</f>
        <v>48.672410823952461</v>
      </c>
      <c r="AA21" s="4"/>
      <c r="AB21" s="4">
        <f>AB$9*'4'!F21/'4'!F$9</f>
        <v>58.016576082585928</v>
      </c>
      <c r="AC21" s="4">
        <f>AC$9*'4'!G21/'4'!G$9</f>
        <v>69.565205114577992</v>
      </c>
      <c r="AD21" s="4">
        <f>AD$9*'4'!H21/'4'!H$9</f>
        <v>60.140127552553949</v>
      </c>
      <c r="AE21" s="4">
        <f>AE$9*'4'!I21/'4'!I$9</f>
        <v>46.11491068155955</v>
      </c>
      <c r="AF21" s="4"/>
      <c r="AG21" s="4">
        <f>AG$9*'4'!K21/'4'!K$9</f>
        <v>60.55081507689281</v>
      </c>
      <c r="AH21" s="14">
        <f>AH$9*'4'!L21/'4'!L$9</f>
        <v>53.565319166044851</v>
      </c>
    </row>
    <row r="22" spans="2:34" x14ac:dyDescent="0.35">
      <c r="B22" s="21">
        <v>2021</v>
      </c>
      <c r="C22" s="4">
        <f>C$9*'1'!C22/'1'!C$9</f>
        <v>127.04261568687957</v>
      </c>
      <c r="D22" s="4">
        <f>D$9*'1'!D22/'1'!D$9</f>
        <v>145.474721490018</v>
      </c>
      <c r="E22" s="4"/>
      <c r="F22" s="4">
        <f>F$9*'1'!F22/'1'!F$9</f>
        <v>130.68005949527625</v>
      </c>
      <c r="G22" s="4">
        <f>G$9*'1'!G22/'1'!G$9</f>
        <v>118.58941294599873</v>
      </c>
      <c r="H22" s="4">
        <f>H$9*'1'!H22/'1'!H$9</f>
        <v>132.75442970305187</v>
      </c>
      <c r="I22" s="4">
        <f>I$9*'1'!I22/'1'!I$9</f>
        <v>140.58826987030073</v>
      </c>
      <c r="J22" s="4"/>
      <c r="K22" s="4">
        <f>K$9*'1'!K22/'1'!K$9</f>
        <v>127.66784211033641</v>
      </c>
      <c r="L22" s="14">
        <f>L$9*'1'!L22/'1'!L$9</f>
        <v>131.64144765888392</v>
      </c>
      <c r="M22" s="3"/>
      <c r="N22" s="13">
        <f>N$9*'2'!C22/'2'!C$9</f>
        <v>74.985667641019973</v>
      </c>
      <c r="O22" s="4">
        <f>O$9*'2'!D22/'2'!D$9</f>
        <v>70.890168537667549</v>
      </c>
      <c r="P22" s="4"/>
      <c r="Q22" s="4">
        <f>Q$9*'2'!F22/'2'!F$9</f>
        <v>76.504191854824057</v>
      </c>
      <c r="R22" s="4">
        <f>R$9*'2'!G22/'2'!G$9</f>
        <v>78.679091572632899</v>
      </c>
      <c r="S22" s="4">
        <f>S$9*'2'!H22/'2'!H$9</f>
        <v>81.087450598046786</v>
      </c>
      <c r="T22" s="4">
        <f>T$9*'2'!I22/'2'!I$9</f>
        <v>66.345394681898981</v>
      </c>
      <c r="U22" s="4"/>
      <c r="V22" s="4">
        <f>V$9*'2'!K22/'2'!K$9</f>
        <v>77.995944034439333</v>
      </c>
      <c r="W22" s="14">
        <f>W$9*'2'!L22/'2'!L$9</f>
        <v>72.148859750311004</v>
      </c>
      <c r="X22" s="3"/>
      <c r="Y22" s="13">
        <f>Y$9*'4'!C22/'4'!C$9</f>
        <v>59.024026887037856</v>
      </c>
      <c r="Z22" s="4">
        <f>Z$9*'4'!D22/'4'!D$9</f>
        <v>48.730231487352803</v>
      </c>
      <c r="AA22" s="4"/>
      <c r="AB22" s="4">
        <f>AB$9*'4'!F22/'4'!F$9</f>
        <v>58.543125975229209</v>
      </c>
      <c r="AC22" s="4">
        <f>AC$9*'4'!G22/'4'!G$9</f>
        <v>66.345797333915868</v>
      </c>
      <c r="AD22" s="4">
        <f>AD$9*'4'!H22/'4'!H$9</f>
        <v>61.080787119062641</v>
      </c>
      <c r="AE22" s="4">
        <f>AE$9*'4'!I22/'4'!I$9</f>
        <v>47.191273313986805</v>
      </c>
      <c r="AF22" s="4"/>
      <c r="AG22" s="4">
        <f>AG$9*'4'!K22/'4'!K$9</f>
        <v>61.092866257605934</v>
      </c>
      <c r="AH22" s="14">
        <f>AH$9*'4'!L22/'4'!L$9</f>
        <v>54.807099916788239</v>
      </c>
    </row>
    <row r="23" spans="2:34" x14ac:dyDescent="0.35">
      <c r="B23" s="25">
        <v>2022</v>
      </c>
      <c r="C23" s="16">
        <f>C$9*'1'!C23/'1'!C$9</f>
        <v>128.89653396744387</v>
      </c>
      <c r="D23" s="16">
        <f>D$9*'1'!D23/'1'!D$9</f>
        <v>159.53438860465906</v>
      </c>
      <c r="E23" s="16"/>
      <c r="F23" s="16">
        <f>F$9*'1'!F23/'1'!F$9</f>
        <v>134.40262305140644</v>
      </c>
      <c r="G23" s="16">
        <f>G$9*'1'!G23/'1'!G$9</f>
        <v>119.3954430414569</v>
      </c>
      <c r="H23" s="16">
        <f>H$9*'1'!H23/'1'!H$9</f>
        <v>133.0984960162065</v>
      </c>
      <c r="I23" s="16">
        <f>I$9*'1'!I23/'1'!I$9</f>
        <v>149.28594197557936</v>
      </c>
      <c r="J23" s="16"/>
      <c r="K23" s="16">
        <f>K$9*'1'!K23/'1'!K$9</f>
        <v>129.69482978825948</v>
      </c>
      <c r="L23" s="17">
        <f>L$9*'1'!L23/'1'!L$9</f>
        <v>135.7199671549163</v>
      </c>
      <c r="M23" s="3"/>
      <c r="N23" s="15">
        <f>N$9*'2'!C23/'2'!C$9</f>
        <v>72.492486937698757</v>
      </c>
      <c r="O23" s="16">
        <f>O$9*'2'!D23/'2'!D$9</f>
        <v>74.16137256974649</v>
      </c>
      <c r="P23" s="16"/>
      <c r="Q23" s="16">
        <f>Q$9*'2'!F23/'2'!F$9</f>
        <v>76.872570564639076</v>
      </c>
      <c r="R23" s="16">
        <f>R$9*'2'!G23/'2'!G$9</f>
        <v>77.330599465713561</v>
      </c>
      <c r="S23" s="16">
        <f>S$9*'2'!H23/'2'!H$9</f>
        <v>89.809051623991479</v>
      </c>
      <c r="T23" s="16">
        <f>T$9*'2'!I23/'2'!I$9</f>
        <v>66.861906295667083</v>
      </c>
      <c r="U23" s="16"/>
      <c r="V23" s="16">
        <f>V$9*'2'!K23/'2'!K$9</f>
        <v>80.485989348990415</v>
      </c>
      <c r="W23" s="17">
        <f>W$9*'2'!L23/'2'!L$9</f>
        <v>73.648465198274735</v>
      </c>
      <c r="X23" s="3"/>
      <c r="Y23" s="15">
        <f>Y$9*'4'!C23/'4'!C$9</f>
        <v>56.240834959928868</v>
      </c>
      <c r="Z23" s="16">
        <f>Z$9*'4'!D23/'4'!D$9</f>
        <v>46.486135822117454</v>
      </c>
      <c r="AA23" s="16"/>
      <c r="AB23" s="16">
        <f>AB$9*'4'!F23/'4'!F$9</f>
        <v>57.195736823705289</v>
      </c>
      <c r="AC23" s="16">
        <f>AC$9*'4'!G23/'4'!G$9</f>
        <v>64.768468122240265</v>
      </c>
      <c r="AD23" s="16">
        <f>AD$9*'4'!H23/'4'!H$9</f>
        <v>67.475632191257844</v>
      </c>
      <c r="AE23" s="16">
        <f>AE$9*'4'!I23/'4'!I$9</f>
        <v>44.787811505121198</v>
      </c>
      <c r="AF23" s="16"/>
      <c r="AG23" s="16">
        <f>AG$9*'4'!K23/'4'!K$9</f>
        <v>62.057978317556916</v>
      </c>
      <c r="AH23" s="17">
        <f>AH$9*'4'!L23/'4'!L$9</f>
        <v>54.265018436240396</v>
      </c>
    </row>
    <row r="24" spans="2:34" x14ac:dyDescent="0.35">
      <c r="B24" s="2"/>
      <c r="C24" s="4"/>
      <c r="D24" s="4"/>
      <c r="E24" s="4"/>
      <c r="F24" s="4"/>
      <c r="G24" s="4"/>
      <c r="H24" s="4"/>
      <c r="I24" s="4"/>
      <c r="J24" s="4"/>
      <c r="K24" s="4"/>
      <c r="L24" s="4"/>
      <c r="M24" s="3"/>
      <c r="N24" s="4"/>
      <c r="O24" s="4"/>
      <c r="P24" s="4"/>
      <c r="Q24" s="4"/>
      <c r="R24" s="4"/>
      <c r="S24" s="4"/>
      <c r="T24" s="4"/>
      <c r="U24" s="4"/>
      <c r="V24" s="4"/>
      <c r="W24" s="4"/>
      <c r="X24" s="3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4" x14ac:dyDescent="0.35">
      <c r="B25" t="s">
        <v>44</v>
      </c>
      <c r="C25" s="2"/>
      <c r="D25" s="2"/>
      <c r="E25" s="2"/>
      <c r="F25" s="2"/>
      <c r="G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2:34" x14ac:dyDescent="0.35">
      <c r="B26" t="s">
        <v>42</v>
      </c>
      <c r="C26" s="2"/>
      <c r="D26" s="2"/>
      <c r="E26" s="2"/>
      <c r="F26" s="2"/>
      <c r="G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2:34" x14ac:dyDescent="0.35">
      <c r="C27" s="2"/>
      <c r="D27" s="2"/>
      <c r="E27" s="2"/>
      <c r="F27" s="2"/>
      <c r="G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2:34" x14ac:dyDescent="0.35">
      <c r="B28" t="s">
        <v>43</v>
      </c>
      <c r="C28" s="2"/>
      <c r="D28" s="2"/>
      <c r="E28" s="2"/>
      <c r="F28" s="2"/>
      <c r="G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2:34" x14ac:dyDescent="0.35">
      <c r="B29" t="s">
        <v>46</v>
      </c>
      <c r="C29" s="2"/>
      <c r="D29" s="2"/>
      <c r="E29" s="2"/>
      <c r="F29" s="2"/>
      <c r="G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2:34" x14ac:dyDescent="0.35">
      <c r="C30" s="2"/>
      <c r="D30" s="2"/>
      <c r="E30" s="2"/>
      <c r="F30" s="2"/>
      <c r="G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2:34" x14ac:dyDescent="0.35">
      <c r="G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2:34" x14ac:dyDescent="0.35">
      <c r="B32" s="78"/>
      <c r="F32" s="8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2:34" x14ac:dyDescent="0.35">
      <c r="B33" s="71"/>
      <c r="F33" s="8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2:34" x14ac:dyDescent="0.35">
      <c r="B34" s="71"/>
      <c r="F34" s="8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4" x14ac:dyDescent="0.35">
      <c r="B35" s="71"/>
      <c r="F35" s="8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2:34" x14ac:dyDescent="0.35">
      <c r="B36" s="79" t="s">
        <v>52</v>
      </c>
      <c r="F36" s="79" t="s">
        <v>62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2:34" x14ac:dyDescent="0.35">
      <c r="B37" s="73">
        <v>45560</v>
      </c>
      <c r="F37" s="73">
        <v>45560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4" x14ac:dyDescent="0.35">
      <c r="B38" s="80"/>
      <c r="F38" s="8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2:34" x14ac:dyDescent="0.35">
      <c r="B39" s="79" t="s">
        <v>53</v>
      </c>
      <c r="F39" s="79" t="s">
        <v>63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4" x14ac:dyDescent="0.35">
      <c r="B40" s="80" t="s">
        <v>69</v>
      </c>
      <c r="F40" s="80" t="s">
        <v>72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4" x14ac:dyDescent="0.35">
      <c r="B41" s="80"/>
      <c r="F41" s="7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4" x14ac:dyDescent="0.35">
      <c r="B42" s="79" t="s">
        <v>55</v>
      </c>
      <c r="F42" s="79" t="s">
        <v>65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2:34" x14ac:dyDescent="0.35">
      <c r="B43" s="81" t="s">
        <v>70</v>
      </c>
      <c r="F43" s="81" t="s">
        <v>73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4" x14ac:dyDescent="0.35">
      <c r="B44" s="81" t="s">
        <v>94</v>
      </c>
      <c r="F44" s="81" t="s">
        <v>95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4" x14ac:dyDescent="0.35">
      <c r="B45" s="81" t="s">
        <v>71</v>
      </c>
      <c r="F45" s="81" t="s">
        <v>74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4" x14ac:dyDescent="0.35">
      <c r="B46" s="71" t="s">
        <v>75</v>
      </c>
      <c r="F46" s="81" t="s">
        <v>76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34" x14ac:dyDescent="0.35"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x14ac:dyDescent="0.35">
      <c r="B48" s="81" t="s">
        <v>90</v>
      </c>
      <c r="F48" s="81" t="s">
        <v>90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2:34" x14ac:dyDescent="0.35">
      <c r="B49" s="81" t="s">
        <v>92</v>
      </c>
      <c r="F49" s="81" t="s">
        <v>93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2:34" x14ac:dyDescent="0.35">
      <c r="B50" s="81" t="s">
        <v>91</v>
      </c>
      <c r="F50" s="81" t="s">
        <v>91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2:34" x14ac:dyDescent="0.35">
      <c r="B51" s="71" t="s">
        <v>75</v>
      </c>
      <c r="F51" s="71" t="s">
        <v>75</v>
      </c>
    </row>
  </sheetData>
  <mergeCells count="12">
    <mergeCell ref="Q5:T5"/>
    <mergeCell ref="N6:O6"/>
    <mergeCell ref="Q6:T6"/>
    <mergeCell ref="Y5:Z5"/>
    <mergeCell ref="AB5:AE5"/>
    <mergeCell ref="Y6:Z6"/>
    <mergeCell ref="AB6:AE6"/>
    <mergeCell ref="C5:D5"/>
    <mergeCell ref="F5:I5"/>
    <mergeCell ref="C6:D6"/>
    <mergeCell ref="F6:I6"/>
    <mergeCell ref="N5:O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Innehåll-Content</vt:lpstr>
      <vt:lpstr>1</vt:lpstr>
      <vt:lpstr>2</vt:lpstr>
      <vt:lpstr>3</vt:lpstr>
      <vt:lpstr>4</vt:lpstr>
      <vt:lpstr>5</vt:lpstr>
      <vt:lpstr>'Innehåll-Content'!Utskriftsområde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 Nils RM/MEM-S</dc:creator>
  <cp:lastModifiedBy>Takman Johanna ESA/MS/MEM-S</cp:lastModifiedBy>
  <dcterms:created xsi:type="dcterms:W3CDTF">2019-11-14T09:24:41Z</dcterms:created>
  <dcterms:modified xsi:type="dcterms:W3CDTF">2024-10-01T12:41:32Z</dcterms:modified>
</cp:coreProperties>
</file>