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b.intra\data\Prod\Webpub\le0201\2018-06-28\Excel filer\"/>
    </mc:Choice>
  </mc:AlternateContent>
  <bookViews>
    <workbookView xWindow="360" yWindow="30" windowWidth="11355" windowHeight="5640"/>
  </bookViews>
  <sheets>
    <sheet name="Innehåll" sheetId="18" r:id="rId1"/>
    <sheet name="LBR01" sheetId="2" r:id="rId2"/>
    <sheet name="LBR02" sheetId="3" r:id="rId3"/>
    <sheet name="LBR03" sheetId="4" r:id="rId4"/>
    <sheet name="LBR04" sheetId="5" r:id="rId5"/>
    <sheet name="LBR05" sheetId="6" r:id="rId6"/>
    <sheet name="LBR06" sheetId="7" r:id="rId7"/>
    <sheet name="LBR16" sheetId="17" r:id="rId8"/>
    <sheet name="LBR15" sheetId="16" r:id="rId9"/>
    <sheet name="LBR07" sheetId="8" r:id="rId10"/>
    <sheet name="LBR08" sheetId="9" r:id="rId11"/>
    <sheet name="LBR11" sheetId="12" r:id="rId12"/>
    <sheet name="LBR13" sheetId="14" r:id="rId13"/>
    <sheet name="LBR12" sheetId="13" r:id="rId14"/>
    <sheet name="LBR14" sheetId="15" r:id="rId15"/>
  </sheets>
  <calcPr calcId="162913"/>
</workbook>
</file>

<file path=xl/calcChain.xml><?xml version="1.0" encoding="utf-8"?>
<calcChain xmlns="http://schemas.openxmlformats.org/spreadsheetml/2006/main">
  <c r="I37" i="14" l="1"/>
  <c r="G37" i="14"/>
  <c r="E37" i="14"/>
  <c r="C37" i="14"/>
  <c r="H37" i="14"/>
  <c r="F37" i="14"/>
  <c r="D37" i="14"/>
  <c r="B37" i="14"/>
  <c r="I36" i="14"/>
  <c r="G36" i="14"/>
  <c r="E36" i="14"/>
  <c r="H36" i="14"/>
  <c r="F36" i="14"/>
  <c r="D36" i="14"/>
  <c r="C36" i="14"/>
  <c r="B36" i="14"/>
</calcChain>
</file>

<file path=xl/sharedStrings.xml><?xml version="1.0" encoding="utf-8"?>
<sst xmlns="http://schemas.openxmlformats.org/spreadsheetml/2006/main" count="576" uniqueCount="263">
  <si>
    <t>Andel (%) av alla i respektive grupp</t>
  </si>
  <si>
    <t>Ålder</t>
  </si>
  <si>
    <t>Kvinnor</t>
  </si>
  <si>
    <t>Män</t>
  </si>
  <si>
    <t>16-24 år</t>
  </si>
  <si>
    <t>25-44 år</t>
  </si>
  <si>
    <t>45-64 år</t>
  </si>
  <si>
    <t>65-79 år</t>
  </si>
  <si>
    <t>Källa: Nationella trygghetsundersökningen (NTU), Brottsförebyggande rådet (Brå)</t>
  </si>
  <si>
    <t>%</t>
  </si>
  <si>
    <t xml:space="preserve">16-24 </t>
  </si>
  <si>
    <t>25-44</t>
  </si>
  <si>
    <t>45-64</t>
  </si>
  <si>
    <t>65-79</t>
  </si>
  <si>
    <t xml:space="preserve">Personer som mycket eller ganska ofta väljer en annan väg eller </t>
  </si>
  <si>
    <t xml:space="preserve">Familjesituation  
Ålder
</t>
  </si>
  <si>
    <t>Sammanboende utan barn</t>
  </si>
  <si>
    <t>16-79</t>
  </si>
  <si>
    <t xml:space="preserve">därav </t>
  </si>
  <si>
    <t>Sammanboende med barn</t>
  </si>
  <si>
    <t>Ensamstående utan barn</t>
  </si>
  <si>
    <t>16-24</t>
  </si>
  <si>
    <t>Ensamstående med barn</t>
  </si>
  <si>
    <t xml:space="preserve">Andel (%) händelser och antal i 1 000-tal </t>
  </si>
  <si>
    <t>Kön
Förövare/offer</t>
  </si>
  <si>
    <t>Bostad</t>
  </si>
  <si>
    <t>Arbete/skola</t>
  </si>
  <si>
    <t>Allmän plats</t>
  </si>
  <si>
    <t>Annan plats</t>
  </si>
  <si>
    <t>Misshandel totalt</t>
  </si>
  <si>
    <t>Kvinna förövare, man offer</t>
  </si>
  <si>
    <t>Man förövare, man offer</t>
  </si>
  <si>
    <t>Kvinna förövare, kvinna offer</t>
  </si>
  <si>
    <t>Man förövare, kvinna offer</t>
  </si>
  <si>
    <t>Totalt</t>
  </si>
  <si>
    <t>Totalt antal skattade händelser</t>
  </si>
  <si>
    <t>Vid händelser med flera förövare avses den person som offret upplevde var mest aktiv i misshandeln.</t>
  </si>
  <si>
    <t>Sexualbrott</t>
  </si>
  <si>
    <t>Källa: Brottsförebyggande rådet (Brå)</t>
  </si>
  <si>
    <t>Antal</t>
  </si>
  <si>
    <t>Obekant</t>
  </si>
  <si>
    <t xml:space="preserve">  Utomhus</t>
  </si>
  <si>
    <t xml:space="preserve">   Inomhus</t>
  </si>
  <si>
    <t>Bekant</t>
  </si>
  <si>
    <t xml:space="preserve">   Utomhus</t>
  </si>
  <si>
    <t xml:space="preserve">      I nära relation</t>
  </si>
  <si>
    <t xml:space="preserve">      Ej i nära relation</t>
  </si>
  <si>
    <t>Antal anmälda brott mot person 15 år eller äldre</t>
  </si>
  <si>
    <t>År</t>
  </si>
  <si>
    <t>Anmäld misshandel utomhus</t>
  </si>
  <si>
    <t>Anmäld misshandel inomhus</t>
  </si>
  <si>
    <t>Förövaren obekant</t>
  </si>
  <si>
    <t>Förövaren bekant</t>
  </si>
  <si>
    <t>Antal och könsfördelning (%)</t>
  </si>
  <si>
    <t>Huvudbrott</t>
  </si>
  <si>
    <t>Könsfördelning</t>
  </si>
  <si>
    <t>Kv</t>
  </si>
  <si>
    <t>M</t>
  </si>
  <si>
    <t>Brott mot person</t>
  </si>
  <si>
    <t>Brott mot liv och hälsa</t>
  </si>
  <si>
    <t xml:space="preserve">  därav misshandel</t>
  </si>
  <si>
    <t>Brott mot frihet och frid</t>
  </si>
  <si>
    <t xml:space="preserve">  därav grov fridskränkning</t>
  </si>
  <si>
    <t xml:space="preserve">             grov kvinnofridskränkning</t>
  </si>
  <si>
    <t>.</t>
  </si>
  <si>
    <t xml:space="preserve">             olaga hot</t>
  </si>
  <si>
    <t xml:space="preserve">  därav våldtäkt</t>
  </si>
  <si>
    <t>-</t>
  </si>
  <si>
    <t xml:space="preserve">             våldtäkt mot barn</t>
  </si>
  <si>
    <t>Brott mot förmögenhet</t>
  </si>
  <si>
    <t>Tillgreppsbrott</t>
  </si>
  <si>
    <t xml:space="preserve">  därav snatteri</t>
  </si>
  <si>
    <t xml:space="preserve">             stöld</t>
  </si>
  <si>
    <t xml:space="preserve">             rån</t>
  </si>
  <si>
    <t>Bedrägeri</t>
  </si>
  <si>
    <t>Förskingring</t>
  </si>
  <si>
    <t>Brott mot borgenär</t>
  </si>
  <si>
    <t>Skadegörelse</t>
  </si>
  <si>
    <t xml:space="preserve"> Brott mot allmänheten</t>
  </si>
  <si>
    <t xml:space="preserve"> Brott mot staten</t>
  </si>
  <si>
    <t>Samtliga brott mot brottsbalken</t>
  </si>
  <si>
    <t>Brott mot trafikbrottslagen</t>
  </si>
  <si>
    <t>Brott mot narkotikastrafflagen</t>
  </si>
  <si>
    <t>Källa: Personer lagförda för brott, Brottsförebyggande rådet (Brå)</t>
  </si>
  <si>
    <t xml:space="preserve">Antal anmälda brott som personer i åldern 18 år och äldre utsatts för, plats för brottet </t>
  </si>
  <si>
    <t>samt relation mellan offer och gärningsperson</t>
  </si>
  <si>
    <t>Lagförda för brott mot brottsbalken, trafikbrottslagen och narkotikastrafflagen 2016</t>
  </si>
  <si>
    <t>Införandet av brotten grov fridskränkning respektive grov kvinnofridskränkning i lagstiftningen år 1998 kan påverka jämförbarheten över tid. Sedan 1998 kan exempelvis upprepade fall av misshandel i nära relation leda till en anmälan om grov fridskränkning eller grov kvinnofridskränkning istället för anmälan om misshandel.</t>
  </si>
  <si>
    <t xml:space="preserve">Uppgifter avseende misshandel, våldtäkt, stöld och rån inkluderar även grov misshandel och grov misshandel, synnerligen grovt brott, grov våldtäkt, grov stöld respektive grovt rån.
</t>
  </si>
  <si>
    <t>Personer utsatta för hot efter ålder 2016</t>
  </si>
  <si>
    <r>
      <t>Personer utsatta för misshandel</t>
    </r>
    <r>
      <rPr>
        <b/>
        <sz val="10"/>
        <color theme="1"/>
        <rFont val="Arial"/>
        <family val="2"/>
      </rPr>
      <t xml:space="preserve"> efter ålder 2016</t>
    </r>
  </si>
  <si>
    <r>
      <t>Personer utsatta för misshandel</t>
    </r>
    <r>
      <rPr>
        <b/>
        <vertAlign val="superscript"/>
        <sz val="10"/>
        <rFont val="Arial"/>
        <family val="2"/>
      </rPr>
      <t>1</t>
    </r>
    <r>
      <rPr>
        <b/>
        <sz val="10"/>
        <rFont val="Arial"/>
        <family val="2"/>
      </rPr>
      <t xml:space="preserve"> efter familjesituation och ålder 2015-2016</t>
    </r>
  </si>
  <si>
    <t>"Ensamstående utan barn" är den enda grupp som är så stor att den kan delas upp i fler åldersgrupper än övriga.</t>
  </si>
  <si>
    <r>
      <t>Personer 16-79 år utsatta för misshandel</t>
    </r>
    <r>
      <rPr>
        <b/>
        <vertAlign val="superscript"/>
        <sz val="10"/>
        <color indexed="8"/>
        <rFont val="Arial"/>
        <family val="2"/>
      </rPr>
      <t>1</t>
    </r>
    <r>
      <rPr>
        <b/>
        <sz val="10"/>
        <color indexed="8"/>
        <rFont val="Arial"/>
        <family val="2"/>
      </rPr>
      <t xml:space="preserve"> efter plats 2014-2016</t>
    </r>
  </si>
  <si>
    <t>Personer utsatta för sexualbrott efter ålder 2016</t>
  </si>
  <si>
    <t>Personer som känner oro för att utsättas för överfall eller misshandel efter ålder 2017</t>
  </si>
  <si>
    <t>Personer som känner sig otrygga vid utevistelse sen kväll efter ålder 2017</t>
  </si>
  <si>
    <t>färdsätt på grund av oro att utsättas för brott efter ålder 2017</t>
  </si>
  <si>
    <t>Aldrig blivit mobbad</t>
  </si>
  <si>
    <t>Blivit mobbad ganska sällan</t>
  </si>
  <si>
    <t>Blivit mobbad ibland</t>
  </si>
  <si>
    <t>Blivit mobbad ofta</t>
  </si>
  <si>
    <t>Flickor</t>
  </si>
  <si>
    <t>Pojkar</t>
  </si>
  <si>
    <t>Utsatt för lindrigare misshandel</t>
  </si>
  <si>
    <t>Utsatt för grövre misshandel</t>
  </si>
  <si>
    <t>Utsatt för hot</t>
  </si>
  <si>
    <t>Utsatt för rån</t>
  </si>
  <si>
    <t>Utsatt för sexuellt ofredande</t>
  </si>
  <si>
    <t>Utsatt för sexuellt tvång</t>
  </si>
  <si>
    <t>Källa: Skolundersökningen om brott 2015, Brottsförebygande rådet (BRÅ)</t>
  </si>
  <si>
    <t>Andel (%)</t>
  </si>
  <si>
    <t>Utsatt för att någon skrivit kränkande saker</t>
  </si>
  <si>
    <t xml:space="preserve">   Därav</t>
  </si>
  <si>
    <t xml:space="preserve">   Ja, någon gång</t>
  </si>
  <si>
    <t xml:space="preserve">   Ja, flera gånger</t>
  </si>
  <si>
    <t xml:space="preserve">   Ja, ofta</t>
  </si>
  <si>
    <t>Nej, aldrig</t>
  </si>
  <si>
    <t>Utsatt för att någon lagt upp bilder/filmklipp</t>
  </si>
  <si>
    <t>Utsatt för mobbning</t>
  </si>
  <si>
    <t>Anmäld misshandel 2017</t>
  </si>
  <si>
    <t>Statistiken över anmäld misshandel där den utsatta och gärningspersonen haft en nära relation bygger på hur polisen kodar de brott som anmäls. Polisen har tidigare i många fall använt en bredare definition av nära relation än vad som egentligen avses. Med nära relation avses att den utsatta och gärningspersonen är eller har varit gifta eller sammanboende under äktenskapsliknande förhållanden eller, utan att bo tillsammans, har gemensamma barn. Polisen har i många fall även inkluderat t.ex. förälder/vuxna barn/syskon/släktrelationer. Brottskoderna har därför förtydligats och i slutet av 2015 gjordes ett namnbyte av brottskoder i polisens anmälningssystem. Statistiken före namnbytet kan inte jämföras med den efter. Efter bytet har antalet registrerade anmälda misshandelsbrott i nära relation minskat och antalet ej i nära relation ökat.</t>
  </si>
  <si>
    <t>Anmäld misshandel 1990-2017</t>
  </si>
  <si>
    <t>Elever i årskurs 9 som uppger att de blivit utsatta för kränkning via internet samt mobbning 2015</t>
  </si>
  <si>
    <t>Elever i årskurs 9 som uppger att de blivit mobbade som även uppger att de blivit utsatta för olika former av brott minst en gång under de senaste tolv månaderna 2015</t>
  </si>
  <si>
    <t xml:space="preserve">1. Avser en 12-månadersperiod </t>
  </si>
  <si>
    <t xml:space="preserve">   Ganska sällan</t>
  </si>
  <si>
    <t xml:space="preserve">   Ibland</t>
  </si>
  <si>
    <t xml:space="preserve">   Ofta</t>
  </si>
  <si>
    <t>Tabellförteckning</t>
  </si>
  <si>
    <t>Avsnitt: Brott</t>
  </si>
  <si>
    <t>LBR01</t>
  </si>
  <si>
    <t>LBR02</t>
  </si>
  <si>
    <t>LBR03</t>
  </si>
  <si>
    <t>LBR04</t>
  </si>
  <si>
    <t>LBR05</t>
  </si>
  <si>
    <t>LBR06</t>
  </si>
  <si>
    <t>LBR07</t>
  </si>
  <si>
    <t>LBR08</t>
  </si>
  <si>
    <t>LBR11</t>
  </si>
  <si>
    <t>LBR12</t>
  </si>
  <si>
    <t>LBR13</t>
  </si>
  <si>
    <t>LBR14</t>
  </si>
  <si>
    <t>Osäkerhetstal</t>
  </si>
  <si>
    <t>Proportion (%) of all in each group</t>
  </si>
  <si>
    <t>Persons subjected to assault by age, 2016</t>
  </si>
  <si>
    <t>Personer utsatta för misshandel efter ålder 2016</t>
  </si>
  <si>
    <t>Persons who do not feel safe when out at night by age, 2017</t>
  </si>
  <si>
    <t>Persons who often or quite often choose a different route or transport method</t>
  </si>
  <si>
    <t>because of fear of being subjected to crime, by age, 2017</t>
  </si>
  <si>
    <t>Personer som mycket eller ganska ofta väljer en annan väg eller färdsätt på grund av oro att utsättas för brott efter ålder 2017</t>
  </si>
  <si>
    <t>Personer utsatta för misshandel efter familjesituation och ålder 2013-2016</t>
  </si>
  <si>
    <r>
      <t>Persons subjected to assault</t>
    </r>
    <r>
      <rPr>
        <sz val="10"/>
        <color rgb="FF231F20"/>
        <rFont val="Arial"/>
        <family val="2"/>
        <scheme val="minor"/>
      </rPr>
      <t>, by family situation and age, 2013–2016</t>
    </r>
  </si>
  <si>
    <r>
      <t>Persons subjected to assault</t>
    </r>
    <r>
      <rPr>
        <b/>
        <vertAlign val="superscript"/>
        <sz val="10"/>
        <rFont val="Arial"/>
        <family val="2"/>
      </rPr>
      <t>1</t>
    </r>
    <r>
      <rPr>
        <b/>
        <sz val="9"/>
        <color rgb="FF231F20"/>
        <rFont val="Arial"/>
        <family val="2"/>
        <scheme val="minor"/>
      </rPr>
      <t>, by family situation and age, 2015–2016</t>
    </r>
  </si>
  <si>
    <t>Proportion (%) of occurrences and number in thousands</t>
  </si>
  <si>
    <r>
      <t>Persons aged 16–79 subjected to assault</t>
    </r>
    <r>
      <rPr>
        <b/>
        <vertAlign val="superscript"/>
        <sz val="9"/>
        <color rgb="FF231F20"/>
        <rFont val="Arial"/>
        <family val="2"/>
        <scheme val="minor"/>
      </rPr>
      <t>1</t>
    </r>
    <r>
      <rPr>
        <b/>
        <sz val="9"/>
        <color rgb="FF231F20"/>
        <rFont val="Arial"/>
        <family val="2"/>
        <scheme val="minor"/>
      </rPr>
      <t>, by location, 2014-2016</t>
    </r>
  </si>
  <si>
    <t>Personer 16-79 år utsatta för misshandel efter plats 2014-2016</t>
  </si>
  <si>
    <r>
      <t>Persons aged 16–79 subjected to assault</t>
    </r>
    <r>
      <rPr>
        <sz val="10"/>
        <color rgb="FF231F20"/>
        <rFont val="Arial"/>
        <family val="2"/>
        <scheme val="minor"/>
      </rPr>
      <t>, by location, 2014–2016</t>
    </r>
  </si>
  <si>
    <t>LBR16</t>
  </si>
  <si>
    <t>LBR15</t>
  </si>
  <si>
    <t>Persons subjected to threats, by age, 2016</t>
  </si>
  <si>
    <t>28,4-32,7</t>
  </si>
  <si>
    <t>18,1-22,4</t>
  </si>
  <si>
    <t>21,0-24,8</t>
  </si>
  <si>
    <t>13,3-16,8</t>
  </si>
  <si>
    <t>5,0-7,2</t>
  </si>
  <si>
    <t>2,3-4,1</t>
  </si>
  <si>
    <t>1,2-2,4</t>
  </si>
  <si>
    <t>1,4-3,3</t>
  </si>
  <si>
    <t>67,3-71,6</t>
  </si>
  <si>
    <t>77,6-81,9</t>
  </si>
  <si>
    <t>23,6-28,3</t>
  </si>
  <si>
    <t>15,3-19,4</t>
  </si>
  <si>
    <t>19,3-23,2</t>
  </si>
  <si>
    <t>12,8-16,4</t>
  </si>
  <si>
    <t>2,6-4,4</t>
  </si>
  <si>
    <t>1,4-2,8</t>
  </si>
  <si>
    <t>0,8-2,0</t>
  </si>
  <si>
    <t>0,3-1,5</t>
  </si>
  <si>
    <t>71,7-76,4</t>
  </si>
  <si>
    <t>80,6-84,7</t>
  </si>
  <si>
    <t>37,0-42,5</t>
  </si>
  <si>
    <t>28,9-33,8</t>
  </si>
  <si>
    <t>21,6-25,7</t>
  </si>
  <si>
    <t>18,6-22,8</t>
  </si>
  <si>
    <t>9,4-12,2</t>
  </si>
  <si>
    <t>5,9-8,6</t>
  </si>
  <si>
    <t>4,3-6,7</t>
  </si>
  <si>
    <t>2,6-5,0</t>
  </si>
  <si>
    <t>57,5-63,0</t>
  </si>
  <si>
    <t>66,2-71,1</t>
  </si>
  <si>
    <t>Andel elever av dem som uppger att de blivit mobbade som även uppger att de blivit utsatta för olika former av brott minst en gång under de senaste tolv månaderna (2015)</t>
  </si>
  <si>
    <t>Andel</t>
  </si>
  <si>
    <t>7,2-10,7</t>
  </si>
  <si>
    <t>11,1-15,4</t>
  </si>
  <si>
    <t>13,4-20,5</t>
  </si>
  <si>
    <t>20,2-29,3</t>
  </si>
  <si>
    <t>25,1-39,4</t>
  </si>
  <si>
    <t>39,8-57,7</t>
  </si>
  <si>
    <t>24,9-42,5</t>
  </si>
  <si>
    <t>23,8-55,2</t>
  </si>
  <si>
    <t>1,2-2,7</t>
  </si>
  <si>
    <t>2,1-4,1</t>
  </si>
  <si>
    <t>2,4-6,4</t>
  </si>
  <si>
    <t>2,9-7,8</t>
  </si>
  <si>
    <t>4,9-13,2</t>
  </si>
  <si>
    <t>4,2-12,7</t>
  </si>
  <si>
    <t>5,3-18,4</t>
  </si>
  <si>
    <t>11,9-35,2</t>
  </si>
  <si>
    <t>7,1-10,7</t>
  </si>
  <si>
    <t>4,2-7,3</t>
  </si>
  <si>
    <t>12,3-19,6</t>
  </si>
  <si>
    <t>7,9-13,7</t>
  </si>
  <si>
    <t>21,1-33,3</t>
  </si>
  <si>
    <t>10,8-25,4</t>
  </si>
  <si>
    <t>28,7-48,5</t>
  </si>
  <si>
    <t>19,0-43,7</t>
  </si>
  <si>
    <t>0,6-2,1</t>
  </si>
  <si>
    <t>1,6-3,6</t>
  </si>
  <si>
    <t>0,1-1,7</t>
  </si>
  <si>
    <t>1,4-5,2</t>
  </si>
  <si>
    <t>0,3-3,6</t>
  </si>
  <si>
    <t>3,2-13,2</t>
  </si>
  <si>
    <t>3,5-15,4</t>
  </si>
  <si>
    <t>6,1-25,1</t>
  </si>
  <si>
    <t>14,6-20,0</t>
  </si>
  <si>
    <t>2,9-5,5</t>
  </si>
  <si>
    <t>23,7-32,8</t>
  </si>
  <si>
    <t>4,1-9,6</t>
  </si>
  <si>
    <t>27,0-40,4</t>
  </si>
  <si>
    <t>4,0-13,5</t>
  </si>
  <si>
    <t>35,5-57,7</t>
  </si>
  <si>
    <t>5,1-22,1</t>
  </si>
  <si>
    <t>2,7-5,0</t>
  </si>
  <si>
    <t>0,4-1,4</t>
  </si>
  <si>
    <t>4,9-9,3</t>
  </si>
  <si>
    <t>0,3-3,2</t>
  </si>
  <si>
    <t>6,3-15,0</t>
  </si>
  <si>
    <t>1,9-10,1</t>
  </si>
  <si>
    <t>14,2-29,1</t>
  </si>
  <si>
    <t>6,9-30,7</t>
  </si>
  <si>
    <t>Persons subjected to sexual crimes, by age, 2016</t>
  </si>
  <si>
    <t>Grov kvinnofridskränkning 2017</t>
  </si>
  <si>
    <t>Gross violation of a woman’s integrity, 2017</t>
  </si>
  <si>
    <t>Reported assaults 1990–2017</t>
  </si>
  <si>
    <r>
      <t>Reported assaults</t>
    </r>
    <r>
      <rPr>
        <sz val="10"/>
        <color rgb="FF231F20"/>
        <rFont val="Arial"/>
        <family val="2"/>
        <scheme val="minor"/>
      </rPr>
      <t xml:space="preserve"> 2017</t>
    </r>
  </si>
  <si>
    <t>Number of reported crimes against victims 15 years and above</t>
  </si>
  <si>
    <t xml:space="preserve">Number of reported crimes that persons aged 18 and older were subjected to, location of the crime </t>
  </si>
  <si>
    <t>and the relationship between victim and perpetrator</t>
  </si>
  <si>
    <r>
      <t>Reported assaults</t>
    </r>
    <r>
      <rPr>
        <sz val="5"/>
        <color rgb="FF231F20"/>
        <rFont val="Arial"/>
        <family val="2"/>
        <scheme val="minor"/>
      </rPr>
      <t xml:space="preserve"> </t>
    </r>
    <r>
      <rPr>
        <b/>
        <sz val="9"/>
        <color rgb="FF231F20"/>
        <rFont val="Arial"/>
        <family val="2"/>
        <scheme val="minor"/>
      </rPr>
      <t>2017</t>
    </r>
  </si>
  <si>
    <t>Number and sex distribution (%)</t>
  </si>
  <si>
    <t>Pupils in year 9 who state that they have been subjected to offensive treatment online and bullying, 2015</t>
  </si>
  <si>
    <t>Proportion (%)</t>
  </si>
  <si>
    <t>Pupils in year 9 who state that they have been bullied, who also state that they have been subjected to various forms of crime at least once in the past 12 months, 2015</t>
  </si>
  <si>
    <t xml:space="preserve">Pupils in year 9 who state that they have been subjected to </t>
  </si>
  <si>
    <t>offensive treatment online and bullying, 2015</t>
  </si>
  <si>
    <t>Pupils in year 9 who state that they have been bullied, who also state</t>
  </si>
  <si>
    <t>that they have been subjected to various forms of crime at least once in the past 12 months, 2015</t>
  </si>
  <si>
    <t>På tal om kvinnor och män, Lathund om jämställdhet 2018</t>
  </si>
  <si>
    <t>People who fear attack or assault by age, 2017</t>
  </si>
  <si>
    <t xml:space="preserve">People who often or quite often choose a different route or transport method because of fear of being subjected to crime, by age, 2017
</t>
  </si>
  <si>
    <t xml:space="preserve">People who often or quite often choose a different route or transport method because 
</t>
  </si>
  <si>
    <t xml:space="preserve">Persons found guilty of crime under the Penal Code, the Road Traffic Offences Act and the Penal Law on Narcotics 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</si>
</sst>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k_r_-;\-* #,##0.00\ _k_r_-;_-* &quot;-&quot;??\ _k_r_-;_-@_-"/>
    <numFmt numFmtId="164" formatCode="0.0"/>
    <numFmt numFmtId="165" formatCode="#,##0_2;\-#,##0_2;&quot;-&quot;_2;&quot;.&quot;_2"/>
    <numFmt numFmtId="166" formatCode="&quot;kr&quot;#,##0_);[Red]\(&quot;kr&quot;#,##0\)"/>
    <numFmt numFmtId="167" formatCode="_(&quot;kr&quot;* #,##0.00_);_(&quot;kr&quot;* \(#,##0.00\);_(&quot;kr&quot;* &quot;-&quot;??_);_(@_)"/>
    <numFmt numFmtId="168" formatCode="#,##0;[Red]&quot;-&quot;#,##0"/>
    <numFmt numFmtId="169" formatCode="&quot;$&quot;#,##0.00_);[Red]\(&quot;$&quot;#,##0.00\)"/>
    <numFmt numFmtId="170" formatCode="#,##0.0"/>
  </numFmts>
  <fonts count="73"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rgb="FF9C0006"/>
      <name val="Arial"/>
      <family val="2"/>
      <scheme val="minor"/>
    </font>
    <font>
      <b/>
      <sz val="10"/>
      <color theme="1"/>
      <name val="Arial"/>
      <family val="2"/>
      <scheme val="minor"/>
    </font>
    <font>
      <sz val="10"/>
      <color indexed="10"/>
      <name val="Calibri"/>
      <family val="2"/>
    </font>
    <font>
      <sz val="10"/>
      <name val="Arial"/>
      <family val="2"/>
    </font>
    <font>
      <sz val="9"/>
      <color theme="1"/>
      <name val="Arial"/>
      <family val="2"/>
    </font>
    <font>
      <sz val="11"/>
      <color theme="1"/>
      <name val="Arial"/>
      <family val="2"/>
    </font>
    <font>
      <b/>
      <sz val="10"/>
      <name val="Arial"/>
      <family val="2"/>
    </font>
    <font>
      <sz val="9"/>
      <color indexed="8"/>
      <name val="Arial"/>
      <family val="2"/>
    </font>
    <font>
      <sz val="9"/>
      <name val="Arial"/>
      <family val="2"/>
    </font>
    <font>
      <sz val="8"/>
      <color theme="1"/>
      <name val="Arial"/>
      <family val="2"/>
    </font>
    <font>
      <sz val="8"/>
      <color indexed="8"/>
      <name val="Arial"/>
      <family val="2"/>
    </font>
    <font>
      <i/>
      <sz val="9"/>
      <color indexed="8"/>
      <name val="Arial"/>
      <family val="2"/>
    </font>
    <font>
      <b/>
      <sz val="10"/>
      <color indexed="8"/>
      <name val="Arial"/>
      <family val="2"/>
    </font>
    <font>
      <b/>
      <sz val="9"/>
      <color theme="1"/>
      <name val="Arial"/>
      <family val="2"/>
    </font>
    <font>
      <b/>
      <sz val="10"/>
      <color theme="1"/>
      <name val="Arial"/>
      <family val="2"/>
    </font>
    <font>
      <b/>
      <vertAlign val="superscript"/>
      <sz val="10"/>
      <color indexed="8"/>
      <name val="Arial"/>
      <family val="2"/>
    </font>
    <font>
      <sz val="11"/>
      <color indexed="8"/>
      <name val="Calibri"/>
      <family val="2"/>
    </font>
    <font>
      <sz val="10"/>
      <name val="MS Sans Serif"/>
      <family val="2"/>
    </font>
    <font>
      <u/>
      <sz val="10"/>
      <color indexed="12"/>
      <name val="Arial"/>
      <family val="2"/>
    </font>
    <font>
      <sz val="9"/>
      <name val="Helvetica"/>
      <family val="2"/>
    </font>
    <font>
      <u/>
      <sz val="11"/>
      <color theme="10"/>
      <name val="Calibri"/>
      <family val="2"/>
    </font>
    <font>
      <b/>
      <vertAlign val="superscript"/>
      <sz val="10"/>
      <name val="Arial"/>
      <family val="2"/>
    </font>
    <font>
      <sz val="10"/>
      <color theme="1"/>
      <name val="Arial"/>
      <family val="2"/>
    </font>
    <font>
      <sz val="11"/>
      <color indexed="10"/>
      <name val="Arial"/>
      <family val="2"/>
    </font>
    <font>
      <sz val="8"/>
      <color theme="1"/>
      <name val="Arial"/>
      <family val="2"/>
      <scheme val="minor"/>
    </font>
    <font>
      <sz val="9"/>
      <color theme="1"/>
      <name val="Arial"/>
      <family val="2"/>
      <scheme val="major"/>
    </font>
    <font>
      <sz val="8"/>
      <color rgb="FF000000"/>
      <name val="Arial"/>
      <family val="2"/>
      <scheme val="major"/>
    </font>
    <font>
      <b/>
      <i/>
      <sz val="9"/>
      <color theme="1"/>
      <name val="Arial"/>
      <family val="2"/>
    </font>
    <font>
      <b/>
      <sz val="9"/>
      <color theme="1"/>
      <name val="Arial"/>
      <family val="2"/>
      <scheme val="minor"/>
    </font>
    <font>
      <sz val="10"/>
      <name val="Arial"/>
      <family val="2"/>
    </font>
    <font>
      <sz val="11"/>
      <color indexed="60"/>
      <name val="Calibri"/>
      <family val="2"/>
    </font>
    <font>
      <sz val="8"/>
      <color rgb="FF231F20"/>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u/>
      <sz val="11"/>
      <color indexed="12"/>
      <name val="Calibri"/>
      <family val="2"/>
    </font>
    <font>
      <b/>
      <sz val="9"/>
      <color rgb="FF000000"/>
      <name val="Arial"/>
      <family val="2"/>
    </font>
    <font>
      <sz val="8"/>
      <name val="Arial"/>
      <family val="2"/>
    </font>
    <font>
      <sz val="10"/>
      <color indexed="8"/>
      <name val="Arial"/>
      <family val="2"/>
    </font>
    <font>
      <u/>
      <sz val="6.75"/>
      <color indexed="12"/>
      <name val="Helvetica"/>
      <family val="2"/>
    </font>
    <font>
      <sz val="11"/>
      <color rgb="FF000000"/>
      <name val="Calibri"/>
      <family val="2"/>
    </font>
    <font>
      <sz val="9"/>
      <color theme="1"/>
      <name val="Arial"/>
      <family val="2"/>
      <scheme val="minor"/>
    </font>
    <font>
      <sz val="10"/>
      <color rgb="FFFF0000"/>
      <name val="Arial"/>
      <family val="2"/>
      <scheme val="minor"/>
    </font>
    <font>
      <b/>
      <sz val="12"/>
      <color theme="1"/>
      <name val="Arial"/>
      <family val="2"/>
      <scheme val="minor"/>
    </font>
    <font>
      <sz val="10"/>
      <name val="Arial"/>
      <family val="2"/>
      <scheme val="minor"/>
    </font>
    <font>
      <sz val="10"/>
      <color indexed="8"/>
      <name val="Arial"/>
      <family val="2"/>
      <scheme val="minor"/>
    </font>
    <font>
      <sz val="10"/>
      <color rgb="FF231F20"/>
      <name val="Arial"/>
      <family val="2"/>
      <scheme val="minor"/>
    </font>
    <font>
      <sz val="10"/>
      <color rgb="FF000000"/>
      <name val="Arial"/>
      <family val="2"/>
      <scheme val="minor"/>
    </font>
    <font>
      <b/>
      <u/>
      <sz val="9"/>
      <color theme="1"/>
      <name val="Arial"/>
      <family val="2"/>
    </font>
    <font>
      <b/>
      <vertAlign val="superscript"/>
      <sz val="9"/>
      <color rgb="FF231F20"/>
      <name val="Arial"/>
      <family val="2"/>
      <scheme val="minor"/>
    </font>
    <font>
      <b/>
      <sz val="9"/>
      <color rgb="FF231F20"/>
      <name val="Arial"/>
      <family val="2"/>
      <scheme val="minor"/>
    </font>
    <font>
      <sz val="5"/>
      <color rgb="FF231F20"/>
      <name val="Arial"/>
      <family val="2"/>
      <scheme val="minor"/>
    </font>
    <font>
      <b/>
      <sz val="10"/>
      <name val="Arial"/>
      <family val="2"/>
      <scheme val="minor"/>
    </font>
  </fonts>
  <fills count="36">
    <fill>
      <patternFill patternType="none"/>
    </fill>
    <fill>
      <patternFill patternType="gray125"/>
    </fill>
    <fill>
      <patternFill patternType="solid">
        <fgColor rgb="FFFFC7CE"/>
      </patternFill>
    </fill>
    <fill>
      <patternFill patternType="solid">
        <fgColor indexed="43"/>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AB23B"/>
        <bgColor indexed="64"/>
      </patternFill>
    </fill>
    <fill>
      <patternFill patternType="solid">
        <fgColor rgb="FFB8C976"/>
        <bgColor indexed="64"/>
      </patternFill>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B8B8B8"/>
      </top>
      <bottom/>
      <diagonal/>
    </border>
  </borders>
  <cellStyleXfs count="1499">
    <xf numFmtId="0" fontId="0" fillId="0" borderId="0"/>
    <xf numFmtId="0" fontId="8" fillId="2" borderId="0" applyNumberFormat="0" applyBorder="0" applyAlignment="0" applyProtection="0"/>
    <xf numFmtId="0" fontId="6" fillId="0" borderId="0"/>
    <xf numFmtId="0" fontId="11" fillId="0" borderId="0"/>
    <xf numFmtId="0" fontId="24" fillId="0" borderId="0"/>
    <xf numFmtId="0" fontId="24" fillId="0" borderId="0"/>
    <xf numFmtId="0" fontId="24" fillId="0" borderId="0"/>
    <xf numFmtId="0" fontId="24" fillId="0" borderId="0"/>
    <xf numFmtId="0" fontId="26"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1" fillId="0" borderId="0"/>
    <xf numFmtId="0" fontId="27" fillId="0" borderId="0"/>
    <xf numFmtId="0" fontId="25" fillId="0" borderId="0"/>
    <xf numFmtId="0" fontId="11" fillId="0" borderId="0"/>
    <xf numFmtId="0" fontId="11" fillId="0" borderId="0"/>
    <xf numFmtId="0" fontId="11" fillId="0" borderId="0"/>
    <xf numFmtId="0" fontId="27" fillId="0" borderId="0"/>
    <xf numFmtId="0" fontId="27" fillId="0" borderId="0"/>
    <xf numFmtId="0" fontId="27" fillId="0" borderId="0"/>
    <xf numFmtId="0" fontId="11" fillId="0" borderId="0"/>
    <xf numFmtId="0" fontId="11" fillId="0" borderId="0"/>
    <xf numFmtId="0" fontId="11" fillId="0" borderId="0"/>
    <xf numFmtId="0" fontId="6" fillId="0" borderId="0"/>
    <xf numFmtId="0" fontId="11" fillId="0" borderId="0"/>
    <xf numFmtId="9" fontId="6" fillId="0" borderId="0" applyFont="0" applyFill="0" applyBorder="0" applyAlignment="0" applyProtection="0"/>
    <xf numFmtId="168" fontId="25"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6" fontId="25"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0" fontId="11" fillId="0" borderId="0"/>
    <xf numFmtId="0" fontId="11"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37" fillId="0" borderId="0"/>
    <xf numFmtId="0" fontId="38" fillId="3" borderId="0" applyNumberFormat="0" applyBorder="0" applyAlignment="0" applyProtection="0"/>
    <xf numFmtId="0" fontId="6" fillId="0" borderId="0"/>
    <xf numFmtId="0" fontId="6" fillId="0" borderId="0"/>
    <xf numFmtId="0" fontId="6" fillId="0" borderId="0"/>
    <xf numFmtId="0" fontId="7"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6" fillId="0" borderId="0"/>
    <xf numFmtId="0" fontId="6" fillId="0" borderId="0"/>
    <xf numFmtId="0" fontId="11" fillId="0" borderId="0"/>
    <xf numFmtId="0" fontId="6" fillId="0" borderId="0"/>
    <xf numFmtId="0" fontId="6" fillId="0" borderId="0"/>
    <xf numFmtId="0" fontId="11"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applyNumberFormat="0" applyFill="0" applyBorder="0" applyAlignment="0" applyProtection="0"/>
    <xf numFmtId="0" fontId="41" fillId="0" borderId="5" applyNumberFormat="0" applyFill="0" applyAlignment="0" applyProtection="0"/>
    <xf numFmtId="0" fontId="42" fillId="0" borderId="6" applyNumberFormat="0" applyFill="0" applyAlignment="0" applyProtection="0"/>
    <xf numFmtId="0" fontId="43" fillId="0" borderId="7" applyNumberFormat="0" applyFill="0" applyAlignment="0" applyProtection="0"/>
    <xf numFmtId="0" fontId="43" fillId="0" borderId="0" applyNumberFormat="0" applyFill="0" applyBorder="0" applyAlignment="0" applyProtection="0"/>
    <xf numFmtId="0" fontId="44" fillId="4" borderId="0" applyNumberFormat="0" applyBorder="0" applyAlignment="0" applyProtection="0"/>
    <xf numFmtId="0" fontId="45" fillId="5" borderId="0" applyNumberFormat="0" applyBorder="0" applyAlignment="0" applyProtection="0"/>
    <xf numFmtId="0" fontId="46" fillId="6" borderId="8" applyNumberFormat="0" applyAlignment="0" applyProtection="0"/>
    <xf numFmtId="0" fontId="47" fillId="7" borderId="9" applyNumberFormat="0" applyAlignment="0" applyProtection="0"/>
    <xf numFmtId="0" fontId="48" fillId="7" borderId="8" applyNumberFormat="0" applyAlignment="0" applyProtection="0"/>
    <xf numFmtId="0" fontId="49" fillId="0" borderId="10" applyNumberFormat="0" applyFill="0" applyAlignment="0" applyProtection="0"/>
    <xf numFmtId="0" fontId="50" fillId="8" borderId="11" applyNumberFormat="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13" applyNumberFormat="0" applyFill="0" applyAlignment="0" applyProtection="0"/>
    <xf numFmtId="0" fontId="54"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54" fillId="13" borderId="0" applyNumberFormat="0" applyBorder="0" applyAlignment="0" applyProtection="0"/>
    <xf numFmtId="0" fontId="5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54" fillId="17" borderId="0" applyNumberFormat="0" applyBorder="0" applyAlignment="0" applyProtection="0"/>
    <xf numFmtId="0" fontId="54"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54" fillId="25" borderId="0" applyNumberFormat="0" applyBorder="0" applyAlignment="0" applyProtection="0"/>
    <xf numFmtId="0" fontId="54"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54" fillId="29" borderId="0" applyNumberFormat="0" applyBorder="0" applyAlignment="0" applyProtection="0"/>
    <xf numFmtId="0" fontId="54"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54" fillId="33" borderId="0" applyNumberFormat="0" applyBorder="0" applyAlignment="0" applyProtection="0"/>
    <xf numFmtId="0" fontId="3" fillId="0" borderId="0"/>
    <xf numFmtId="0" fontId="55" fillId="0" borderId="0" applyNumberFormat="0" applyFill="0" applyBorder="0" applyAlignment="0" applyProtection="0">
      <alignment vertical="top"/>
      <protection locked="0"/>
    </xf>
    <xf numFmtId="0" fontId="56" fillId="34" borderId="14" applyAlignment="0">
      <alignment horizontal="left" vertical="center"/>
      <protection locked="0"/>
    </xf>
    <xf numFmtId="0" fontId="56" fillId="35" borderId="14" applyAlignment="0">
      <alignment horizontal="left" vertical="center"/>
      <protection locked="0"/>
    </xf>
    <xf numFmtId="0" fontId="25" fillId="0" borderId="0"/>
    <xf numFmtId="0" fontId="27" fillId="0" borderId="0"/>
    <xf numFmtId="0" fontId="25" fillId="0" borderId="0"/>
    <xf numFmtId="9" fontId="3" fillId="0" borderId="0" applyFont="0" applyFill="0" applyBorder="0" applyAlignment="0" applyProtection="0"/>
    <xf numFmtId="0" fontId="3" fillId="9" borderId="12" applyNumberFormat="0" applyFont="0" applyAlignment="0" applyProtection="0"/>
    <xf numFmtId="0" fontId="24" fillId="0" borderId="0"/>
    <xf numFmtId="0" fontId="58" fillId="0" borderId="0"/>
    <xf numFmtId="169" fontId="57" fillId="0" borderId="0">
      <alignment vertical="top"/>
      <protection locked="0"/>
    </xf>
    <xf numFmtId="0" fontId="24" fillId="0" borderId="0"/>
    <xf numFmtId="0" fontId="24" fillId="0" borderId="0"/>
    <xf numFmtId="0" fontId="24" fillId="0" borderId="0"/>
    <xf numFmtId="0" fontId="26"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11" fillId="0" borderId="0"/>
    <xf numFmtId="0" fontId="27" fillId="0" borderId="0"/>
    <xf numFmtId="0" fontId="3" fillId="0" borderId="0"/>
    <xf numFmtId="0" fontId="11" fillId="0" borderId="0"/>
    <xf numFmtId="0" fontId="27" fillId="0" borderId="0"/>
    <xf numFmtId="0" fontId="3" fillId="0" borderId="0"/>
    <xf numFmtId="0" fontId="11" fillId="0" borderId="0"/>
    <xf numFmtId="0" fontId="27" fillId="0" borderId="0"/>
    <xf numFmtId="0" fontId="11" fillId="0" borderId="0"/>
    <xf numFmtId="0" fontId="25" fillId="0" borderId="0"/>
    <xf numFmtId="0" fontId="25" fillId="0" borderId="0"/>
    <xf numFmtId="0" fontId="11" fillId="0" borderId="0"/>
    <xf numFmtId="0" fontId="11" fillId="0" borderId="0"/>
    <xf numFmtId="10" fontId="57" fillId="0" borderId="0">
      <alignment vertical="top"/>
      <protection locked="0"/>
    </xf>
    <xf numFmtId="9" fontId="27" fillId="0" borderId="0" applyFont="0" applyFill="0" applyBorder="0" applyAlignment="0" applyProtection="0"/>
    <xf numFmtId="9" fontId="27"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0" fontId="60" fillId="0" borderId="0" applyNumberFormat="0" applyBorder="0" applyAlignment="0"/>
    <xf numFmtId="0" fontId="7"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60" fillId="0" borderId="0" applyNumberFormat="0" applyBorder="0" applyAlignment="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9" fontId="3" fillId="0" borderId="0" applyFont="0" applyFill="0" applyBorder="0" applyAlignment="0" applyProtection="0"/>
    <xf numFmtId="0" fontId="3" fillId="9" borderId="1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9" borderId="12"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cellStyleXfs>
  <cellXfs count="342">
    <xf numFmtId="0" fontId="0" fillId="0" borderId="0" xfId="0"/>
    <xf numFmtId="0" fontId="12" fillId="0" borderId="0" xfId="100" applyFont="1" applyFill="1"/>
    <xf numFmtId="0" fontId="21" fillId="0" borderId="0" xfId="23" applyFont="1" applyFill="1"/>
    <xf numFmtId="0" fontId="16" fillId="0" borderId="3" xfId="1" applyFont="1" applyFill="1" applyBorder="1" applyAlignment="1">
      <alignment horizontal="center" vertical="top" wrapText="1"/>
    </xf>
    <xf numFmtId="0" fontId="20" fillId="0" borderId="0" xfId="23" applyFont="1" applyFill="1" applyAlignment="1">
      <alignment horizontal="left"/>
    </xf>
    <xf numFmtId="0" fontId="18" fillId="0" borderId="0" xfId="23" applyFont="1" applyFill="1" applyBorder="1" applyAlignment="1">
      <alignment horizontal="left"/>
    </xf>
    <xf numFmtId="0" fontId="0" fillId="0" borderId="0" xfId="0"/>
    <xf numFmtId="0" fontId="6" fillId="0" borderId="0" xfId="2"/>
    <xf numFmtId="0" fontId="12" fillId="0" borderId="0" xfId="2" applyFont="1" applyFill="1"/>
    <xf numFmtId="0" fontId="6" fillId="0" borderId="0" xfId="2" applyFont="1"/>
    <xf numFmtId="0" fontId="6" fillId="0" borderId="0" xfId="2" applyFont="1" applyFill="1"/>
    <xf numFmtId="0" fontId="12" fillId="0" borderId="0" xfId="2" applyFont="1" applyFill="1" applyBorder="1"/>
    <xf numFmtId="0" fontId="12" fillId="0" borderId="1" xfId="2" applyFont="1" applyFill="1" applyBorder="1"/>
    <xf numFmtId="0" fontId="12" fillId="0" borderId="2" xfId="2" applyFont="1" applyFill="1" applyBorder="1"/>
    <xf numFmtId="0" fontId="12" fillId="0" borderId="1" xfId="2" applyFont="1" applyFill="1" applyBorder="1" applyAlignment="1">
      <alignment vertical="center"/>
    </xf>
    <xf numFmtId="0" fontId="12" fillId="0" borderId="1" xfId="2" applyFont="1" applyFill="1" applyBorder="1" applyAlignment="1">
      <alignment horizontal="right" vertical="center"/>
    </xf>
    <xf numFmtId="0" fontId="15" fillId="0" borderId="2" xfId="2" applyFont="1" applyFill="1" applyBorder="1"/>
    <xf numFmtId="0" fontId="17" fillId="0" borderId="0" xfId="2" applyFont="1" applyFill="1" applyAlignment="1"/>
    <xf numFmtId="0" fontId="14" fillId="0" borderId="0" xfId="2" applyFont="1" applyFill="1" applyAlignment="1"/>
    <xf numFmtId="0" fontId="14" fillId="0" borderId="0" xfId="104" applyFont="1" applyFill="1"/>
    <xf numFmtId="0" fontId="15" fillId="0" borderId="0" xfId="114" applyFont="1" applyFill="1"/>
    <xf numFmtId="0" fontId="31" fillId="0" borderId="0" xfId="114" applyFont="1" applyFill="1" applyBorder="1" applyAlignment="1">
      <alignment horizontal="right" vertical="top" wrapText="1"/>
    </xf>
    <xf numFmtId="0" fontId="17" fillId="0" borderId="0" xfId="114" applyFont="1" applyFill="1" applyBorder="1"/>
    <xf numFmtId="164" fontId="12" fillId="0" borderId="1" xfId="114" applyNumberFormat="1" applyFont="1" applyFill="1" applyBorder="1"/>
    <xf numFmtId="164" fontId="12" fillId="0" borderId="1" xfId="114" applyNumberFormat="1" applyFont="1" applyFill="1" applyBorder="1" applyAlignment="1">
      <alignment horizontal="right"/>
    </xf>
    <xf numFmtId="164" fontId="12" fillId="0" borderId="0" xfId="114" applyNumberFormat="1" applyFont="1" applyFill="1"/>
    <xf numFmtId="0" fontId="15" fillId="0" borderId="0" xfId="114" applyFont="1" applyFill="1"/>
    <xf numFmtId="0" fontId="7" fillId="0" borderId="0" xfId="112" applyFill="1"/>
    <xf numFmtId="0" fontId="6" fillId="0" borderId="0" xfId="114"/>
    <xf numFmtId="0" fontId="13" fillId="0" borderId="0" xfId="114" applyFont="1" applyFill="1"/>
    <xf numFmtId="0" fontId="12" fillId="0" borderId="0" xfId="114" applyFont="1" applyFill="1" applyBorder="1"/>
    <xf numFmtId="0" fontId="12" fillId="0" borderId="1" xfId="114" applyFont="1" applyFill="1" applyBorder="1"/>
    <xf numFmtId="0" fontId="12" fillId="0" borderId="3" xfId="114" applyFont="1" applyFill="1" applyBorder="1" applyAlignment="1">
      <alignment horizontal="right"/>
    </xf>
    <xf numFmtId="0" fontId="12" fillId="0" borderId="3" xfId="114" applyFont="1" applyFill="1" applyBorder="1" applyAlignment="1">
      <alignment horizontal="center"/>
    </xf>
    <xf numFmtId="0" fontId="30" fillId="0" borderId="0" xfId="114" applyFont="1" applyFill="1"/>
    <xf numFmtId="0" fontId="6" fillId="0" borderId="0" xfId="23"/>
    <xf numFmtId="0" fontId="6" fillId="0" borderId="0" xfId="23" applyFill="1"/>
    <xf numFmtId="0" fontId="12" fillId="0" borderId="0" xfId="23" applyFont="1" applyFill="1"/>
    <xf numFmtId="0" fontId="12" fillId="0" borderId="3" xfId="23" applyFont="1" applyFill="1" applyBorder="1"/>
    <xf numFmtId="0" fontId="12" fillId="0" borderId="3" xfId="23" applyFont="1" applyFill="1" applyBorder="1" applyAlignment="1">
      <alignment horizontal="right"/>
    </xf>
    <xf numFmtId="0" fontId="12" fillId="0" borderId="1" xfId="23" applyFont="1" applyFill="1" applyBorder="1"/>
    <xf numFmtId="0" fontId="17" fillId="0" borderId="0" xfId="23" applyFont="1" applyFill="1" applyAlignment="1"/>
    <xf numFmtId="0" fontId="0" fillId="0" borderId="0" xfId="0"/>
    <xf numFmtId="0" fontId="6" fillId="0" borderId="0" xfId="23"/>
    <xf numFmtId="0" fontId="6" fillId="0" borderId="0" xfId="23" applyFill="1"/>
    <xf numFmtId="0" fontId="12" fillId="0" borderId="0" xfId="23" applyFont="1" applyFill="1"/>
    <xf numFmtId="0" fontId="12" fillId="0" borderId="1" xfId="23" applyFont="1" applyFill="1" applyBorder="1"/>
    <xf numFmtId="0" fontId="12" fillId="0" borderId="3" xfId="23" applyFont="1" applyFill="1" applyBorder="1" applyAlignment="1">
      <alignment vertical="center"/>
    </xf>
    <xf numFmtId="0" fontId="12" fillId="0" borderId="3" xfId="23" applyFont="1" applyFill="1" applyBorder="1" applyAlignment="1">
      <alignment horizontal="right" vertical="center"/>
    </xf>
    <xf numFmtId="0" fontId="17" fillId="0" borderId="0" xfId="23" applyFont="1" applyFill="1"/>
    <xf numFmtId="0" fontId="17" fillId="0" borderId="0" xfId="109" applyFont="1" applyFill="1"/>
    <xf numFmtId="0" fontId="0" fillId="0" borderId="0" xfId="0" applyFill="1"/>
    <xf numFmtId="0" fontId="14" fillId="0" borderId="0" xfId="23" applyFont="1" applyFill="1" applyAlignment="1"/>
    <xf numFmtId="0" fontId="6" fillId="0" borderId="0" xfId="23" applyFill="1"/>
    <xf numFmtId="0" fontId="12" fillId="0" borderId="0" xfId="23" applyFont="1" applyFill="1"/>
    <xf numFmtId="0" fontId="12" fillId="0" borderId="3" xfId="23" applyFont="1" applyFill="1" applyBorder="1" applyAlignment="1">
      <alignment horizontal="right" vertical="center"/>
    </xf>
    <xf numFmtId="164" fontId="12" fillId="0" borderId="0" xfId="23" applyNumberFormat="1" applyFont="1" applyFill="1" applyBorder="1" applyAlignment="1">
      <alignment horizontal="right"/>
    </xf>
    <xf numFmtId="0" fontId="19" fillId="0" borderId="0" xfId="23" applyFont="1" applyFill="1" applyBorder="1"/>
    <xf numFmtId="0" fontId="12" fillId="0" borderId="3" xfId="23" applyFont="1" applyFill="1" applyBorder="1" applyAlignment="1">
      <alignment horizontal="left" vertical="top" wrapText="1"/>
    </xf>
    <xf numFmtId="0" fontId="19" fillId="0" borderId="0" xfId="23" applyFont="1" applyFill="1"/>
    <xf numFmtId="164" fontId="12" fillId="0" borderId="0" xfId="23" applyNumberFormat="1" applyFont="1" applyFill="1" applyBorder="1"/>
    <xf numFmtId="0" fontId="12" fillId="0" borderId="0" xfId="23" applyFont="1" applyFill="1" applyBorder="1"/>
    <xf numFmtId="0" fontId="18" fillId="0" borderId="0" xfId="23" applyFont="1" applyFill="1" applyBorder="1"/>
    <xf numFmtId="0" fontId="17" fillId="0" borderId="0" xfId="23" applyFont="1" applyFill="1"/>
    <xf numFmtId="164" fontId="12" fillId="0" borderId="1" xfId="105" applyNumberFormat="1" applyFont="1" applyFill="1" applyBorder="1" applyAlignment="1">
      <alignment horizontal="right"/>
    </xf>
    <xf numFmtId="0" fontId="12" fillId="0" borderId="0" xfId="105" applyFont="1" applyFill="1" applyBorder="1"/>
    <xf numFmtId="0" fontId="12" fillId="0" borderId="4" xfId="105" applyFont="1" applyFill="1" applyBorder="1"/>
    <xf numFmtId="164" fontId="12" fillId="0" borderId="0" xfId="105" applyNumberFormat="1" applyFont="1" applyFill="1" applyBorder="1" applyAlignment="1">
      <alignment horizontal="right"/>
    </xf>
    <xf numFmtId="164" fontId="12" fillId="0" borderId="0" xfId="105" applyNumberFormat="1" applyFont="1" applyFill="1" applyBorder="1"/>
    <xf numFmtId="0" fontId="12" fillId="0" borderId="1" xfId="105" applyFont="1" applyFill="1" applyBorder="1"/>
    <xf numFmtId="0" fontId="0" fillId="0" borderId="0" xfId="0"/>
    <xf numFmtId="0" fontId="0" fillId="0" borderId="0" xfId="0" applyFill="1"/>
    <xf numFmtId="0" fontId="12" fillId="0" borderId="0" xfId="23" applyFont="1" applyFill="1"/>
    <xf numFmtId="0" fontId="16" fillId="0" borderId="3" xfId="23" applyFont="1" applyFill="1" applyBorder="1" applyAlignment="1">
      <alignment vertical="center" wrapText="1"/>
    </xf>
    <xf numFmtId="0" fontId="18" fillId="0" borderId="0" xfId="23" applyFont="1" applyFill="1" applyBorder="1"/>
    <xf numFmtId="0" fontId="12" fillId="0" borderId="0" xfId="23" applyFont="1" applyFill="1" applyBorder="1" applyAlignment="1">
      <alignment horizontal="center"/>
    </xf>
    <xf numFmtId="0" fontId="16" fillId="0" borderId="3" xfId="23" applyFont="1" applyFill="1" applyBorder="1" applyAlignment="1">
      <alignment horizontal="center" vertical="top"/>
    </xf>
    <xf numFmtId="0" fontId="16" fillId="0" borderId="3" xfId="23" applyFont="1" applyFill="1" applyBorder="1" applyAlignment="1">
      <alignment vertical="top"/>
    </xf>
    <xf numFmtId="3" fontId="6" fillId="0" borderId="0" xfId="23" applyNumberFormat="1" applyFill="1" applyAlignment="1">
      <alignment horizontal="right" vertical="center"/>
    </xf>
    <xf numFmtId="0" fontId="20" fillId="0" borderId="0" xfId="23" applyFont="1" applyFill="1" applyAlignment="1"/>
    <xf numFmtId="0" fontId="17" fillId="0" borderId="0" xfId="23" applyFont="1" applyFill="1"/>
    <xf numFmtId="0" fontId="12" fillId="0" borderId="0" xfId="105" applyFont="1" applyFill="1" applyBorder="1"/>
    <xf numFmtId="0" fontId="16" fillId="0" borderId="1" xfId="1" applyFont="1" applyFill="1" applyBorder="1"/>
    <xf numFmtId="0" fontId="12" fillId="0" borderId="0" xfId="105" applyFont="1" applyFill="1"/>
    <xf numFmtId="164" fontId="16" fillId="0" borderId="0" xfId="105" applyNumberFormat="1" applyFont="1" applyFill="1" applyAlignment="1">
      <alignment horizontal="right"/>
    </xf>
    <xf numFmtId="3" fontId="16" fillId="0" borderId="1" xfId="105" applyNumberFormat="1" applyFont="1" applyFill="1" applyBorder="1" applyAlignment="1">
      <alignment horizontal="right"/>
    </xf>
    <xf numFmtId="0" fontId="0" fillId="0" borderId="0" xfId="0" applyFill="1"/>
    <xf numFmtId="0" fontId="7" fillId="0" borderId="0" xfId="112" applyFill="1"/>
    <xf numFmtId="0" fontId="7" fillId="0" borderId="0" xfId="117" applyFont="1" applyFill="1"/>
    <xf numFmtId="0" fontId="10" fillId="0" borderId="0" xfId="117" applyFont="1" applyFill="1" applyBorder="1" applyAlignment="1">
      <alignment horizontal="right" vertical="top" wrapText="1"/>
    </xf>
    <xf numFmtId="0" fontId="17" fillId="0" borderId="0" xfId="117" applyFont="1" applyFill="1" applyBorder="1"/>
    <xf numFmtId="164" fontId="12" fillId="0" borderId="0" xfId="117" applyNumberFormat="1" applyFont="1" applyFill="1"/>
    <xf numFmtId="0" fontId="13" fillId="0" borderId="0" xfId="117" applyFont="1" applyFill="1"/>
    <xf numFmtId="0" fontId="12" fillId="0" borderId="1" xfId="117" applyFont="1" applyFill="1" applyBorder="1"/>
    <xf numFmtId="0" fontId="6" fillId="0" borderId="0" xfId="117" applyFill="1"/>
    <xf numFmtId="0" fontId="12" fillId="0" borderId="0" xfId="117" applyFont="1" applyFill="1"/>
    <xf numFmtId="0" fontId="12" fillId="0" borderId="3" xfId="117" applyFont="1" applyFill="1" applyBorder="1"/>
    <xf numFmtId="0" fontId="0" fillId="0" borderId="0" xfId="0"/>
    <xf numFmtId="0" fontId="0" fillId="0" borderId="0" xfId="0" applyFill="1"/>
    <xf numFmtId="0" fontId="17" fillId="0" borderId="0" xfId="117" applyFont="1" applyFill="1"/>
    <xf numFmtId="164" fontId="12" fillId="0" borderId="0" xfId="117" applyNumberFormat="1" applyFont="1" applyFill="1" applyAlignment="1">
      <alignment horizontal="right"/>
    </xf>
    <xf numFmtId="0" fontId="7" fillId="0" borderId="0" xfId="112" applyFill="1"/>
    <xf numFmtId="0" fontId="12" fillId="0" borderId="1" xfId="117" applyFont="1" applyFill="1" applyBorder="1"/>
    <xf numFmtId="0" fontId="6" fillId="0" borderId="0" xfId="117" applyFill="1"/>
    <xf numFmtId="0" fontId="12" fillId="0" borderId="0" xfId="117" applyFont="1" applyFill="1"/>
    <xf numFmtId="0" fontId="12" fillId="0" borderId="3" xfId="117" applyFont="1" applyFill="1" applyBorder="1"/>
    <xf numFmtId="0" fontId="12" fillId="0" borderId="3" xfId="117" applyFont="1" applyFill="1" applyBorder="1" applyAlignment="1">
      <alignment horizontal="right"/>
    </xf>
    <xf numFmtId="0" fontId="0" fillId="0" borderId="0" xfId="0" applyFill="1"/>
    <xf numFmtId="0" fontId="34" fillId="0" borderId="0" xfId="0" applyFont="1" applyFill="1"/>
    <xf numFmtId="0" fontId="33" fillId="0" borderId="0" xfId="0" applyFont="1" applyFill="1"/>
    <xf numFmtId="0" fontId="0" fillId="0" borderId="0" xfId="0" applyFill="1"/>
    <xf numFmtId="0" fontId="12" fillId="0" borderId="0" xfId="23" applyFont="1" applyFill="1"/>
    <xf numFmtId="0" fontId="12" fillId="0" borderId="1" xfId="23" applyFont="1" applyFill="1" applyBorder="1"/>
    <xf numFmtId="0" fontId="12" fillId="0" borderId="0" xfId="23" applyFont="1" applyFill="1" applyBorder="1"/>
    <xf numFmtId="0" fontId="13" fillId="0" borderId="0" xfId="23" applyFont="1"/>
    <xf numFmtId="0" fontId="13" fillId="0" borderId="0" xfId="23" applyFont="1" applyFill="1"/>
    <xf numFmtId="0" fontId="32" fillId="0" borderId="0" xfId="0" applyFont="1" applyFill="1" applyAlignment="1">
      <alignment vertical="top" wrapText="1"/>
    </xf>
    <xf numFmtId="0" fontId="22" fillId="0" borderId="0" xfId="23" applyFont="1" applyFill="1"/>
    <xf numFmtId="0" fontId="12" fillId="0" borderId="0" xfId="100" applyFont="1" applyFill="1" applyBorder="1"/>
    <xf numFmtId="0" fontId="12" fillId="0" borderId="1" xfId="100" applyFont="1" applyFill="1" applyBorder="1"/>
    <xf numFmtId="0" fontId="12" fillId="0" borderId="2" xfId="100" applyFont="1" applyFill="1" applyBorder="1"/>
    <xf numFmtId="0" fontId="12" fillId="0" borderId="0" xfId="100" applyFont="1" applyFill="1" applyAlignment="1">
      <alignment horizontal="left"/>
    </xf>
    <xf numFmtId="0" fontId="12" fillId="0" borderId="0" xfId="100" applyFont="1" applyFill="1" applyBorder="1" applyAlignment="1">
      <alignment horizontal="left"/>
    </xf>
    <xf numFmtId="0" fontId="6" fillId="0" borderId="0" xfId="100" applyFill="1" applyAlignment="1"/>
    <xf numFmtId="0" fontId="12" fillId="0" borderId="1" xfId="100" applyFont="1" applyFill="1" applyBorder="1" applyAlignment="1"/>
    <xf numFmtId="3" fontId="12" fillId="0" borderId="0" xfId="100" applyNumberFormat="1" applyFont="1" applyFill="1" applyAlignment="1"/>
    <xf numFmtId="3" fontId="12" fillId="0" borderId="0" xfId="100" applyNumberFormat="1" applyFont="1" applyFill="1" applyBorder="1" applyAlignment="1"/>
    <xf numFmtId="0" fontId="6" fillId="0" borderId="0" xfId="100" applyFill="1" applyBorder="1" applyAlignment="1"/>
    <xf numFmtId="0" fontId="9" fillId="0" borderId="0" xfId="100" applyFont="1" applyFill="1"/>
    <xf numFmtId="0" fontId="17" fillId="0" borderId="0" xfId="100" applyFont="1" applyFill="1"/>
    <xf numFmtId="0" fontId="0" fillId="0" borderId="0" xfId="0"/>
    <xf numFmtId="0" fontId="0" fillId="0" borderId="0" xfId="0" applyFont="1"/>
    <xf numFmtId="0" fontId="0" fillId="0" borderId="0" xfId="0" applyFill="1"/>
    <xf numFmtId="0" fontId="12" fillId="0" borderId="0" xfId="23" applyFont="1" applyFill="1"/>
    <xf numFmtId="0" fontId="20" fillId="0" borderId="0" xfId="23" applyFont="1" applyFill="1" applyAlignment="1"/>
    <xf numFmtId="0" fontId="13" fillId="0" borderId="0" xfId="23" applyFont="1" applyFill="1"/>
    <xf numFmtId="0" fontId="12" fillId="0" borderId="0" xfId="100" applyFont="1" applyFill="1" applyAlignment="1"/>
    <xf numFmtId="0" fontId="12" fillId="0" borderId="0" xfId="101" applyFont="1" applyFill="1"/>
    <xf numFmtId="0" fontId="12" fillId="0" borderId="0" xfId="101" applyFont="1" applyFill="1" applyBorder="1"/>
    <xf numFmtId="0" fontId="12" fillId="0" borderId="1" xfId="101" applyFont="1" applyFill="1" applyBorder="1"/>
    <xf numFmtId="0" fontId="12" fillId="0" borderId="1" xfId="101" applyFont="1" applyFill="1" applyBorder="1" applyAlignment="1">
      <alignment horizontal="center"/>
    </xf>
    <xf numFmtId="0" fontId="12" fillId="0" borderId="2" xfId="101" applyFont="1" applyFill="1" applyBorder="1"/>
    <xf numFmtId="0" fontId="21" fillId="0" borderId="0" xfId="101" applyFont="1" applyFill="1" applyBorder="1"/>
    <xf numFmtId="0" fontId="21" fillId="0" borderId="1" xfId="101" applyFont="1" applyFill="1" applyBorder="1"/>
    <xf numFmtId="0" fontId="35" fillId="0" borderId="0" xfId="101" applyFont="1" applyFill="1" applyBorder="1"/>
    <xf numFmtId="0" fontId="30" fillId="0" borderId="0" xfId="112" applyFont="1" applyFill="1"/>
    <xf numFmtId="0" fontId="9" fillId="0" borderId="0" xfId="101" applyFont="1" applyFill="1"/>
    <xf numFmtId="0" fontId="6" fillId="0" borderId="0" xfId="101" applyFill="1"/>
    <xf numFmtId="1" fontId="0" fillId="0" borderId="0" xfId="0" applyNumberFormat="1" applyFill="1"/>
    <xf numFmtId="3" fontId="12" fillId="0" borderId="0" xfId="101" quotePrefix="1" applyNumberFormat="1" applyFont="1" applyFill="1" applyAlignment="1">
      <alignment horizontal="right"/>
    </xf>
    <xf numFmtId="0" fontId="0" fillId="0" borderId="0" xfId="0" applyFont="1" applyFill="1"/>
    <xf numFmtId="0" fontId="17" fillId="0" borderId="0" xfId="101" applyFont="1" applyFill="1"/>
    <xf numFmtId="0" fontId="36" fillId="0" borderId="0" xfId="101" applyFont="1" applyFill="1"/>
    <xf numFmtId="0" fontId="16" fillId="0" borderId="0" xfId="1" applyFont="1" applyFill="1" applyBorder="1" applyAlignment="1">
      <alignment horizontal="center" vertical="top" wrapText="1"/>
    </xf>
    <xf numFmtId="3" fontId="16" fillId="0" borderId="0" xfId="105" applyNumberFormat="1" applyFont="1" applyFill="1" applyBorder="1" applyAlignment="1">
      <alignment horizontal="right"/>
    </xf>
    <xf numFmtId="0" fontId="15" fillId="0" borderId="0" xfId="23" applyFont="1" applyFill="1"/>
    <xf numFmtId="0" fontId="5" fillId="0" borderId="0" xfId="23" applyFont="1" applyFill="1"/>
    <xf numFmtId="0" fontId="5" fillId="0" borderId="0" xfId="23" applyFont="1"/>
    <xf numFmtId="0" fontId="39" fillId="0" borderId="0" xfId="0" applyFont="1"/>
    <xf numFmtId="164" fontId="12" fillId="0" borderId="0" xfId="103" applyNumberFormat="1" applyFont="1" applyFill="1"/>
    <xf numFmtId="164" fontId="12" fillId="0" borderId="1" xfId="103" applyNumberFormat="1" applyFont="1" applyFill="1" applyBorder="1"/>
    <xf numFmtId="164" fontId="12" fillId="0" borderId="0" xfId="104" applyNumberFormat="1" applyFont="1" applyFill="1"/>
    <xf numFmtId="164" fontId="12" fillId="0" borderId="1" xfId="104" applyNumberFormat="1"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6" fillId="0" borderId="0" xfId="23" applyFont="1" applyFill="1" applyAlignment="1">
      <alignment horizontal="left"/>
    </xf>
    <xf numFmtId="0" fontId="18" fillId="0" borderId="0" xfId="0" applyFont="1" applyFill="1" applyBorder="1"/>
    <xf numFmtId="1" fontId="16" fillId="0" borderId="0" xfId="0" applyNumberFormat="1" applyFont="1" applyFill="1" applyBorder="1" applyAlignment="1">
      <alignment horizontal="right"/>
    </xf>
    <xf numFmtId="164" fontId="12" fillId="0" borderId="1" xfId="117" applyNumberFormat="1" applyFont="1" applyFill="1" applyBorder="1" applyAlignment="1">
      <alignment horizontal="right"/>
    </xf>
    <xf numFmtId="0" fontId="11" fillId="0" borderId="0" xfId="3" applyFill="1"/>
    <xf numFmtId="0" fontId="12" fillId="0" borderId="2" xfId="3" applyFont="1" applyFill="1" applyBorder="1" applyAlignment="1">
      <alignment horizontal="center" vertical="top" wrapText="1"/>
    </xf>
    <xf numFmtId="0" fontId="12" fillId="0" borderId="1" xfId="3" applyFont="1" applyFill="1" applyBorder="1" applyAlignment="1">
      <alignment horizontal="right"/>
    </xf>
    <xf numFmtId="0" fontId="12" fillId="0" borderId="0" xfId="3" applyFont="1" applyFill="1" applyBorder="1" applyAlignment="1">
      <alignment horizontal="right"/>
    </xf>
    <xf numFmtId="0" fontId="12" fillId="0" borderId="0" xfId="3" applyFont="1" applyFill="1"/>
    <xf numFmtId="170" fontId="12" fillId="0" borderId="2" xfId="3" applyNumberFormat="1" applyFont="1" applyFill="1" applyBorder="1"/>
    <xf numFmtId="170" fontId="12" fillId="0" borderId="0" xfId="3" applyNumberFormat="1" applyFont="1" applyFill="1" applyBorder="1"/>
    <xf numFmtId="0" fontId="12" fillId="0" borderId="1" xfId="3" applyFont="1" applyFill="1" applyBorder="1"/>
    <xf numFmtId="170" fontId="12" fillId="0" borderId="1" xfId="3" applyNumberFormat="1" applyFont="1" applyFill="1" applyBorder="1"/>
    <xf numFmtId="0" fontId="17" fillId="0" borderId="0" xfId="3" applyFont="1" applyFill="1" applyBorder="1"/>
    <xf numFmtId="0" fontId="11" fillId="0" borderId="0" xfId="3"/>
    <xf numFmtId="0" fontId="61" fillId="0" borderId="0" xfId="0" applyFont="1"/>
    <xf numFmtId="0" fontId="12" fillId="0" borderId="3" xfId="3" applyFont="1" applyFill="1" applyBorder="1" applyAlignment="1">
      <alignment horizontal="left" vertical="top"/>
    </xf>
    <xf numFmtId="0" fontId="12" fillId="0" borderId="3" xfId="3" applyFont="1" applyFill="1" applyBorder="1" applyAlignment="1">
      <alignment horizontal="right"/>
    </xf>
    <xf numFmtId="0" fontId="12" fillId="0" borderId="0" xfId="3" applyFont="1" applyFill="1" applyBorder="1" applyAlignment="1">
      <alignment horizontal="left" vertical="top"/>
    </xf>
    <xf numFmtId="0" fontId="12" fillId="0" borderId="1" xfId="3" applyFont="1" applyFill="1" applyBorder="1" applyAlignment="1">
      <alignment horizontal="left" vertical="top"/>
    </xf>
    <xf numFmtId="0" fontId="12" fillId="0" borderId="0" xfId="3" applyFont="1" applyFill="1" applyBorder="1"/>
    <xf numFmtId="1" fontId="62" fillId="0" borderId="0" xfId="0" applyNumberFormat="1" applyFont="1" applyFill="1"/>
    <xf numFmtId="3" fontId="12" fillId="0" borderId="0" xfId="101" applyNumberFormat="1" applyFont="1" applyFill="1" applyAlignment="1">
      <alignment horizontal="right"/>
    </xf>
    <xf numFmtId="3" fontId="16" fillId="0" borderId="0" xfId="101" applyNumberFormat="1" applyFont="1" applyFill="1" applyAlignment="1">
      <alignment horizontal="right"/>
    </xf>
    <xf numFmtId="3" fontId="16" fillId="0" borderId="0" xfId="107" applyNumberFormat="1" applyFont="1" applyFill="1" applyAlignment="1">
      <alignment horizontal="right"/>
    </xf>
    <xf numFmtId="3" fontId="16" fillId="0" borderId="0" xfId="107" applyNumberFormat="1" applyFont="1" applyFill="1" applyBorder="1" applyAlignment="1">
      <alignment horizontal="right"/>
    </xf>
    <xf numFmtId="3" fontId="16" fillId="0" borderId="0" xfId="3" applyNumberFormat="1" applyFont="1" applyFill="1" applyBorder="1" applyAlignment="1">
      <alignment horizontal="right"/>
    </xf>
    <xf numFmtId="3" fontId="16" fillId="0" borderId="1" xfId="107" applyNumberFormat="1" applyFont="1" applyFill="1" applyBorder="1" applyAlignment="1">
      <alignment horizontal="right"/>
    </xf>
    <xf numFmtId="3" fontId="16" fillId="0" borderId="1" xfId="3" applyNumberFormat="1" applyFont="1" applyFill="1" applyBorder="1" applyAlignment="1">
      <alignment horizontal="right"/>
    </xf>
    <xf numFmtId="0" fontId="32" fillId="0" borderId="0" xfId="0" applyFont="1"/>
    <xf numFmtId="3" fontId="12" fillId="0" borderId="2" xfId="3" applyNumberFormat="1" applyFont="1" applyFill="1" applyBorder="1" applyAlignment="1">
      <alignment horizontal="left"/>
    </xf>
    <xf numFmtId="3" fontId="12" fillId="0" borderId="0" xfId="3" applyNumberFormat="1" applyFont="1" applyFill="1" applyBorder="1" applyAlignment="1">
      <alignment horizontal="left"/>
    </xf>
    <xf numFmtId="3" fontId="12" fillId="0" borderId="0" xfId="3" quotePrefix="1" applyNumberFormat="1" applyFont="1" applyFill="1" applyBorder="1" applyAlignment="1">
      <alignment horizontal="left"/>
    </xf>
    <xf numFmtId="3" fontId="12" fillId="0" borderId="1" xfId="3" applyNumberFormat="1" applyFont="1" applyFill="1" applyBorder="1" applyAlignment="1">
      <alignment horizontal="left"/>
    </xf>
    <xf numFmtId="0" fontId="12" fillId="0" borderId="1" xfId="100" applyFont="1" applyFill="1" applyBorder="1" applyAlignment="1">
      <alignment horizontal="left"/>
    </xf>
    <xf numFmtId="3" fontId="12" fillId="0" borderId="1" xfId="100" applyNumberFormat="1" applyFont="1" applyFill="1" applyBorder="1" applyAlignment="1"/>
    <xf numFmtId="0" fontId="15" fillId="0" borderId="0" xfId="3" applyFont="1" applyFill="1"/>
    <xf numFmtId="165" fontId="16" fillId="0" borderId="0" xfId="3" applyNumberFormat="1" applyFont="1" applyFill="1" applyAlignment="1">
      <alignment horizontal="right"/>
    </xf>
    <xf numFmtId="165" fontId="16" fillId="0" borderId="1" xfId="3" applyNumberFormat="1" applyFont="1" applyFill="1" applyBorder="1" applyAlignment="1">
      <alignment horizontal="right"/>
    </xf>
    <xf numFmtId="0" fontId="9" fillId="0" borderId="0" xfId="0" applyFont="1" applyFill="1"/>
    <xf numFmtId="1" fontId="12" fillId="0" borderId="0" xfId="101" applyNumberFormat="1" applyFont="1" applyFill="1" applyBorder="1"/>
    <xf numFmtId="1" fontId="12" fillId="0" borderId="1" xfId="101" applyNumberFormat="1" applyFont="1" applyFill="1" applyBorder="1"/>
    <xf numFmtId="0" fontId="12" fillId="0" borderId="2" xfId="114" applyFont="1" applyFill="1" applyBorder="1" applyAlignment="1">
      <alignment horizontal="left" vertical="center"/>
    </xf>
    <xf numFmtId="0" fontId="12" fillId="0" borderId="1" xfId="114" applyFont="1" applyFill="1" applyBorder="1" applyAlignment="1">
      <alignment horizontal="left" vertical="center"/>
    </xf>
    <xf numFmtId="0" fontId="20" fillId="0" borderId="0" xfId="23" applyFont="1" applyFill="1" applyAlignment="1">
      <alignment horizontal="left"/>
    </xf>
    <xf numFmtId="0" fontId="16" fillId="0" borderId="0" xfId="23" applyFont="1" applyFill="1" applyAlignment="1">
      <alignment horizontal="left"/>
    </xf>
    <xf numFmtId="0" fontId="15" fillId="0" borderId="0" xfId="23" applyFont="1" applyFill="1" applyAlignment="1">
      <alignment horizontal="left"/>
    </xf>
    <xf numFmtId="0" fontId="15" fillId="0" borderId="0" xfId="23" applyFont="1" applyFill="1" applyBorder="1" applyAlignment="1">
      <alignment horizontal="left"/>
    </xf>
    <xf numFmtId="0" fontId="12" fillId="0" borderId="1" xfId="3" applyFont="1" applyFill="1" applyBorder="1" applyAlignment="1">
      <alignment horizontal="left" vertical="top"/>
    </xf>
    <xf numFmtId="0" fontId="12" fillId="0" borderId="0" xfId="117" applyFont="1" applyFill="1" applyAlignment="1">
      <alignment horizontal="left"/>
    </xf>
    <xf numFmtId="0" fontId="15" fillId="0" borderId="0" xfId="117" applyFont="1" applyFill="1" applyAlignment="1">
      <alignment horizontal="left"/>
    </xf>
    <xf numFmtId="0" fontId="16" fillId="0" borderId="0" xfId="1494" applyFont="1" applyFill="1" applyBorder="1" applyAlignment="1">
      <alignment horizontal="left" vertical="top"/>
    </xf>
    <xf numFmtId="0" fontId="63" fillId="0" borderId="0" xfId="0" applyFont="1"/>
    <xf numFmtId="0" fontId="63" fillId="0" borderId="0" xfId="0" applyFont="1" applyAlignment="1">
      <alignment wrapText="1"/>
    </xf>
    <xf numFmtId="0" fontId="1" fillId="0" borderId="0" xfId="0" applyFont="1" applyAlignment="1">
      <alignment wrapText="1"/>
    </xf>
    <xf numFmtId="0" fontId="1" fillId="0" borderId="0" xfId="0" applyFont="1"/>
    <xf numFmtId="0" fontId="0" fillId="0" borderId="0" xfId="0" applyFont="1" applyAlignment="1">
      <alignment wrapText="1"/>
    </xf>
    <xf numFmtId="0" fontId="61" fillId="0" borderId="0" xfId="0" applyFont="1" applyFill="1" applyAlignment="1">
      <alignment vertical="top"/>
    </xf>
    <xf numFmtId="0" fontId="64" fillId="0" borderId="0" xfId="1495" applyFont="1" applyFill="1"/>
    <xf numFmtId="0" fontId="64" fillId="0" borderId="0" xfId="1496" applyFont="1" applyFill="1" applyAlignment="1">
      <alignment horizontal="left"/>
    </xf>
    <xf numFmtId="0" fontId="65" fillId="0" borderId="0" xfId="1497" applyFont="1" applyFill="1" applyAlignment="1">
      <alignment horizontal="left"/>
    </xf>
    <xf numFmtId="0" fontId="65" fillId="0" borderId="0" xfId="1497" applyFont="1" applyFill="1" applyAlignment="1">
      <alignment horizontal="left" wrapText="1"/>
    </xf>
    <xf numFmtId="0" fontId="0" fillId="0" borderId="0" xfId="0" applyAlignment="1">
      <alignment wrapText="1"/>
    </xf>
    <xf numFmtId="0" fontId="64" fillId="0" borderId="0" xfId="1497" applyFont="1" applyFill="1" applyAlignment="1">
      <alignment horizontal="left" vertical="top"/>
    </xf>
    <xf numFmtId="0" fontId="67" fillId="0" borderId="0" xfId="0" applyFont="1"/>
    <xf numFmtId="0" fontId="61" fillId="0" borderId="0" xfId="0" applyFont="1" applyFill="1"/>
    <xf numFmtId="0" fontId="14" fillId="0" borderId="0" xfId="0" applyFont="1" applyFill="1"/>
    <xf numFmtId="0" fontId="14" fillId="0" borderId="0" xfId="1495" applyFont="1" applyFill="1"/>
    <xf numFmtId="0" fontId="15" fillId="0" borderId="0" xfId="2" applyFont="1" applyFill="1"/>
    <xf numFmtId="0" fontId="15" fillId="0" borderId="0" xfId="1496" applyFont="1" applyFill="1"/>
    <xf numFmtId="164" fontId="12" fillId="0" borderId="0" xfId="109" applyNumberFormat="1" applyFont="1" applyFill="1"/>
    <xf numFmtId="164" fontId="12" fillId="0" borderId="1" xfId="109" applyNumberFormat="1" applyFont="1" applyFill="1" applyBorder="1"/>
    <xf numFmtId="0" fontId="1" fillId="0" borderId="0" xfId="1496" applyFill="1"/>
    <xf numFmtId="0" fontId="13" fillId="0" borderId="0" xfId="1496" applyFont="1" applyFill="1"/>
    <xf numFmtId="0" fontId="14" fillId="0" borderId="0" xfId="1496" applyFont="1" applyFill="1" applyAlignment="1">
      <alignment horizontal="left"/>
    </xf>
    <xf numFmtId="0" fontId="12" fillId="0" borderId="3" xfId="1496" applyFont="1" applyFill="1" applyBorder="1" applyAlignment="1">
      <alignment horizontal="right"/>
    </xf>
    <xf numFmtId="0" fontId="12" fillId="0" borderId="3" xfId="1496" applyFont="1" applyFill="1" applyBorder="1" applyAlignment="1">
      <alignment horizontal="center"/>
    </xf>
    <xf numFmtId="0" fontId="12" fillId="0" borderId="0" xfId="1496" applyFont="1" applyFill="1" applyBorder="1"/>
    <xf numFmtId="0" fontId="12" fillId="0" borderId="1" xfId="1496" applyFont="1" applyFill="1" applyBorder="1"/>
    <xf numFmtId="0" fontId="17" fillId="0" borderId="0" xfId="1496" applyFont="1" applyFill="1" applyBorder="1"/>
    <xf numFmtId="0" fontId="31" fillId="0" borderId="0" xfId="1496" applyFont="1" applyFill="1" applyBorder="1" applyAlignment="1">
      <alignment horizontal="right" vertical="top" wrapText="1"/>
    </xf>
    <xf numFmtId="0" fontId="21" fillId="0" borderId="0" xfId="1496" applyFont="1" applyFill="1"/>
    <xf numFmtId="0" fontId="12" fillId="0" borderId="2" xfId="1496" applyFont="1" applyFill="1" applyBorder="1" applyAlignment="1">
      <alignment horizontal="left" vertical="center"/>
    </xf>
    <xf numFmtId="0" fontId="12" fillId="0" borderId="1" xfId="1496" applyFont="1" applyFill="1" applyBorder="1" applyAlignment="1">
      <alignment horizontal="left" vertical="center"/>
    </xf>
    <xf numFmtId="164" fontId="16" fillId="0" borderId="0" xfId="0" applyNumberFormat="1" applyFont="1" applyFill="1" applyBorder="1" applyAlignment="1">
      <alignment horizontal="right"/>
    </xf>
    <xf numFmtId="164" fontId="16" fillId="0" borderId="1" xfId="0" applyNumberFormat="1" applyFont="1" applyFill="1" applyBorder="1" applyAlignment="1">
      <alignment horizontal="right"/>
    </xf>
    <xf numFmtId="0" fontId="20" fillId="0" borderId="0" xfId="1497" applyFont="1" applyFill="1" applyAlignment="1">
      <alignment horizontal="left"/>
    </xf>
    <xf numFmtId="0" fontId="15" fillId="0" borderId="0" xfId="1497" applyFont="1" applyFill="1"/>
    <xf numFmtId="0" fontId="68" fillId="0" borderId="0" xfId="1497" applyFont="1"/>
    <xf numFmtId="0" fontId="65" fillId="0" borderId="0" xfId="1497" applyFont="1" applyFill="1" applyAlignment="1">
      <alignment horizontal="left" vertical="top"/>
    </xf>
    <xf numFmtId="0" fontId="65" fillId="0" borderId="0" xfId="1497" applyFont="1" applyFill="1" applyAlignment="1">
      <alignment vertical="top"/>
    </xf>
    <xf numFmtId="0" fontId="16" fillId="0" borderId="0" xfId="1497" applyFont="1" applyFill="1" applyAlignment="1">
      <alignment horizontal="left"/>
    </xf>
    <xf numFmtId="0" fontId="21" fillId="0" borderId="0" xfId="1497" applyFont="1"/>
    <xf numFmtId="0" fontId="14" fillId="0" borderId="0" xfId="1497" applyFont="1" applyFill="1" applyAlignment="1">
      <alignment horizontal="left" vertical="top"/>
    </xf>
    <xf numFmtId="0" fontId="15" fillId="0" borderId="0" xfId="1497" applyFont="1" applyFill="1" applyAlignment="1">
      <alignment horizontal="left"/>
    </xf>
    <xf numFmtId="0" fontId="14" fillId="0" borderId="0" xfId="23" applyFont="1" applyFill="1" applyAlignment="1">
      <alignment vertical="top"/>
    </xf>
    <xf numFmtId="0" fontId="15" fillId="0" borderId="0" xfId="23" applyFont="1" applyFill="1" applyAlignment="1"/>
    <xf numFmtId="0" fontId="20" fillId="0" borderId="0" xfId="1497" applyFont="1" applyFill="1" applyAlignment="1"/>
    <xf numFmtId="0" fontId="15" fillId="0" borderId="0" xfId="1497" applyFont="1" applyFill="1" applyBorder="1" applyAlignment="1">
      <alignment horizontal="left"/>
    </xf>
    <xf numFmtId="164" fontId="16" fillId="0" borderId="0" xfId="0" applyNumberFormat="1" applyFont="1" applyFill="1" applyAlignment="1">
      <alignment horizontal="right"/>
    </xf>
    <xf numFmtId="0" fontId="0" fillId="0" borderId="0" xfId="0" applyFont="1" applyFill="1" applyAlignment="1">
      <alignment wrapText="1"/>
    </xf>
    <xf numFmtId="0" fontId="58" fillId="0" borderId="0" xfId="3" applyFont="1" applyFill="1" applyAlignment="1">
      <alignment horizontal="left" wrapText="1"/>
    </xf>
    <xf numFmtId="0" fontId="0" fillId="0" borderId="0" xfId="1497" applyFont="1" applyFill="1" applyAlignment="1">
      <alignment horizontal="left"/>
    </xf>
    <xf numFmtId="170" fontId="12" fillId="0" borderId="0" xfId="3" applyNumberFormat="1" applyFont="1" applyFill="1" applyBorder="1" applyAlignment="1">
      <alignment horizontal="right"/>
    </xf>
    <xf numFmtId="170" fontId="12" fillId="0" borderId="0" xfId="3" quotePrefix="1" applyNumberFormat="1" applyFont="1" applyFill="1" applyBorder="1" applyAlignment="1">
      <alignment horizontal="right"/>
    </xf>
    <xf numFmtId="170" fontId="12" fillId="0" borderId="1" xfId="3" applyNumberFormat="1" applyFont="1" applyFill="1" applyBorder="1" applyAlignment="1">
      <alignment horizontal="right"/>
    </xf>
    <xf numFmtId="0" fontId="11" fillId="0" borderId="0" xfId="3" applyFill="1" applyAlignment="1">
      <alignment horizontal="right"/>
    </xf>
    <xf numFmtId="0" fontId="61" fillId="0" borderId="1" xfId="3" applyFont="1" applyFill="1" applyBorder="1" applyAlignment="1">
      <alignment horizontal="right"/>
    </xf>
    <xf numFmtId="164" fontId="12" fillId="0" borderId="0" xfId="3" applyNumberFormat="1" applyFont="1" applyFill="1" applyBorder="1" applyAlignment="1">
      <alignment horizontal="right"/>
    </xf>
    <xf numFmtId="164" fontId="12" fillId="0" borderId="0" xfId="3" applyNumberFormat="1" applyFont="1" applyFill="1" applyBorder="1" applyAlignment="1"/>
    <xf numFmtId="164" fontId="12" fillId="0" borderId="1" xfId="3" applyNumberFormat="1" applyFont="1" applyFill="1" applyBorder="1" applyAlignment="1">
      <alignment horizontal="right"/>
    </xf>
    <xf numFmtId="164" fontId="12" fillId="0" borderId="1" xfId="3" applyNumberFormat="1" applyFont="1" applyFill="1" applyBorder="1" applyAlignment="1"/>
    <xf numFmtId="164" fontId="12" fillId="0" borderId="0" xfId="3" quotePrefix="1" applyNumberFormat="1" applyFont="1" applyFill="1" applyBorder="1" applyAlignment="1">
      <alignment horizontal="right"/>
    </xf>
    <xf numFmtId="164" fontId="12" fillId="0" borderId="0" xfId="3" quotePrefix="1" applyNumberFormat="1" applyFont="1" applyFill="1" applyBorder="1" applyAlignment="1"/>
    <xf numFmtId="164" fontId="11" fillId="0" borderId="0" xfId="3" applyNumberFormat="1" applyAlignment="1">
      <alignment horizontal="right"/>
    </xf>
    <xf numFmtId="164" fontId="11" fillId="0" borderId="1" xfId="3" applyNumberFormat="1" applyBorder="1" applyAlignment="1">
      <alignment horizontal="right"/>
    </xf>
    <xf numFmtId="164" fontId="11" fillId="0" borderId="1" xfId="3" applyNumberFormat="1" applyBorder="1" applyAlignment="1"/>
    <xf numFmtId="170" fontId="12" fillId="0" borderId="2" xfId="3" applyNumberFormat="1" applyFont="1" applyFill="1" applyBorder="1" applyAlignment="1">
      <alignment horizontal="right"/>
    </xf>
    <xf numFmtId="0" fontId="9" fillId="0" borderId="0" xfId="0" applyFont="1"/>
    <xf numFmtId="0" fontId="22" fillId="0" borderId="0" xfId="1497" applyFont="1" applyFill="1" applyAlignment="1">
      <alignment horizontal="left"/>
    </xf>
    <xf numFmtId="0" fontId="12" fillId="0" borderId="0" xfId="1497" applyFont="1" applyFill="1" applyAlignment="1">
      <alignment horizontal="left"/>
    </xf>
    <xf numFmtId="0" fontId="12" fillId="0" borderId="3" xfId="1497" applyFont="1" applyFill="1" applyBorder="1"/>
    <xf numFmtId="0" fontId="1" fillId="0" borderId="0" xfId="1497" applyFill="1"/>
    <xf numFmtId="0" fontId="12" fillId="0" borderId="0" xfId="1497" applyFont="1" applyFill="1"/>
    <xf numFmtId="0" fontId="12" fillId="0" borderId="1" xfId="1497" applyFont="1" applyFill="1" applyBorder="1"/>
    <xf numFmtId="164" fontId="0" fillId="0" borderId="0" xfId="0" applyNumberFormat="1"/>
    <xf numFmtId="164" fontId="7" fillId="0" borderId="0" xfId="112" applyNumberFormat="1" applyFill="1"/>
    <xf numFmtId="0" fontId="7" fillId="0" borderId="1" xfId="112" applyFill="1" applyBorder="1"/>
    <xf numFmtId="0" fontId="7" fillId="0" borderId="3" xfId="112" applyFill="1" applyBorder="1"/>
    <xf numFmtId="164" fontId="7" fillId="0" borderId="1" xfId="112" applyNumberFormat="1" applyFill="1" applyBorder="1"/>
    <xf numFmtId="164" fontId="0" fillId="0" borderId="1" xfId="0" applyNumberFormat="1" applyBorder="1"/>
    <xf numFmtId="0" fontId="7" fillId="0" borderId="3" xfId="112" applyFill="1" applyBorder="1" applyAlignment="1">
      <alignment horizontal="right"/>
    </xf>
    <xf numFmtId="0" fontId="0" fillId="0" borderId="3" xfId="0" applyBorder="1" applyAlignment="1">
      <alignment horizontal="right"/>
    </xf>
    <xf numFmtId="0" fontId="9" fillId="0" borderId="0" xfId="112" applyFont="1" applyFill="1"/>
    <xf numFmtId="0" fontId="0" fillId="0" borderId="0" xfId="1498" applyFont="1" applyFill="1"/>
    <xf numFmtId="0" fontId="0" fillId="0" borderId="0" xfId="1497" applyFont="1" applyFill="1"/>
    <xf numFmtId="0" fontId="0" fillId="0" borderId="0" xfId="0" applyAlignment="1">
      <alignment vertical="top" wrapText="1"/>
    </xf>
    <xf numFmtId="0" fontId="0" fillId="0" borderId="0" xfId="1497" applyFont="1" applyFill="1" applyAlignment="1">
      <alignment vertical="top" wrapText="1"/>
    </xf>
    <xf numFmtId="0" fontId="9" fillId="0" borderId="0" xfId="1498" applyFont="1" applyFill="1"/>
    <xf numFmtId="0" fontId="12" fillId="0" borderId="0" xfId="1498" applyFont="1" applyFill="1"/>
    <xf numFmtId="0" fontId="22" fillId="0" borderId="0" xfId="1497" applyFont="1" applyFill="1"/>
    <xf numFmtId="0" fontId="20" fillId="0" borderId="0" xfId="3" applyFont="1" applyFill="1"/>
    <xf numFmtId="0" fontId="58" fillId="0" borderId="0" xfId="3" applyFont="1" applyFill="1" applyAlignment="1">
      <alignment wrapText="1"/>
    </xf>
    <xf numFmtId="0" fontId="72" fillId="0" borderId="0" xfId="1495" applyFont="1" applyFill="1"/>
    <xf numFmtId="0" fontId="14" fillId="0" borderId="0" xfId="114" applyFont="1" applyFill="1" applyAlignment="1">
      <alignment horizontal="left"/>
    </xf>
    <xf numFmtId="0" fontId="14" fillId="0" borderId="0" xfId="1496" applyFont="1" applyFill="1" applyAlignment="1">
      <alignment horizontal="left"/>
    </xf>
    <xf numFmtId="0" fontId="20" fillId="0" borderId="0" xfId="23" applyFont="1" applyFill="1" applyAlignment="1">
      <alignment horizontal="left"/>
    </xf>
    <xf numFmtId="0" fontId="16" fillId="0" borderId="0" xfId="23" applyFont="1" applyFill="1" applyAlignment="1">
      <alignment horizontal="left"/>
    </xf>
    <xf numFmtId="0" fontId="15" fillId="0" borderId="0" xfId="23" applyFont="1" applyFill="1" applyAlignment="1">
      <alignment horizontal="left"/>
    </xf>
    <xf numFmtId="0" fontId="14" fillId="0" borderId="0" xfId="23" applyFont="1" applyFill="1" applyAlignment="1">
      <alignment horizontal="left" vertical="top" wrapText="1"/>
    </xf>
    <xf numFmtId="0" fontId="18" fillId="0" borderId="0" xfId="23" applyFont="1" applyFill="1" applyBorder="1" applyAlignment="1">
      <alignment horizontal="left"/>
    </xf>
    <xf numFmtId="0" fontId="15" fillId="0" borderId="0" xfId="23" applyFont="1" applyFill="1" applyBorder="1" applyAlignment="1">
      <alignment horizontal="left"/>
    </xf>
    <xf numFmtId="0" fontId="20" fillId="0" borderId="0" xfId="3" applyFont="1" applyFill="1" applyAlignment="1">
      <alignment horizontal="left" wrapText="1"/>
    </xf>
    <xf numFmtId="0" fontId="12" fillId="0" borderId="2" xfId="3" applyFont="1" applyFill="1" applyBorder="1" applyAlignment="1">
      <alignment horizontal="left" vertical="top"/>
    </xf>
    <xf numFmtId="0" fontId="12" fillId="0" borderId="1" xfId="3" applyFont="1" applyFill="1" applyBorder="1" applyAlignment="1">
      <alignment horizontal="left" vertical="top"/>
    </xf>
    <xf numFmtId="0" fontId="12" fillId="0" borderId="3" xfId="3" applyFont="1" applyFill="1" applyBorder="1" applyAlignment="1">
      <alignment horizontal="center" vertical="top" wrapText="1"/>
    </xf>
    <xf numFmtId="0" fontId="12" fillId="0" borderId="0" xfId="117" applyFont="1" applyFill="1" applyAlignment="1">
      <alignment horizontal="left"/>
    </xf>
    <xf numFmtId="0" fontId="22" fillId="0" borderId="0" xfId="117" applyFont="1" applyFill="1" applyAlignment="1">
      <alignment horizontal="left"/>
    </xf>
    <xf numFmtId="0" fontId="22" fillId="0" borderId="0" xfId="1497" applyFont="1" applyFill="1" applyAlignment="1">
      <alignment horizontal="left"/>
    </xf>
    <xf numFmtId="0" fontId="12" fillId="0" borderId="0" xfId="1497" applyFont="1" applyFill="1" applyAlignment="1">
      <alignment horizontal="left"/>
    </xf>
    <xf numFmtId="0" fontId="20" fillId="0" borderId="0" xfId="117" applyFont="1" applyFill="1" applyAlignment="1">
      <alignment horizontal="left"/>
    </xf>
    <xf numFmtId="0" fontId="15" fillId="0" borderId="0" xfId="117" applyFont="1" applyFill="1" applyAlignment="1">
      <alignment horizontal="left"/>
    </xf>
    <xf numFmtId="0" fontId="32" fillId="0" borderId="0" xfId="0" applyFont="1" applyFill="1" applyAlignment="1">
      <alignment horizontal="left" vertical="top" wrapText="1"/>
    </xf>
    <xf numFmtId="0" fontId="12" fillId="0" borderId="2" xfId="100" applyFont="1" applyFill="1" applyBorder="1" applyAlignment="1"/>
    <xf numFmtId="0" fontId="12" fillId="0" borderId="0" xfId="100" applyFont="1" applyFill="1" applyBorder="1" applyAlignment="1"/>
    <xf numFmtId="0" fontId="12" fillId="0" borderId="2" xfId="23" applyFont="1" applyBorder="1" applyAlignment="1">
      <alignment horizontal="left" vertical="top" wrapText="1"/>
    </xf>
    <xf numFmtId="0" fontId="12" fillId="0" borderId="1" xfId="23" applyFont="1" applyBorder="1" applyAlignment="1">
      <alignment horizontal="left" vertical="top"/>
    </xf>
    <xf numFmtId="0" fontId="12" fillId="0" borderId="3" xfId="23" applyFont="1" applyFill="1" applyBorder="1" applyAlignment="1">
      <alignment horizontal="center"/>
    </xf>
    <xf numFmtId="0" fontId="6" fillId="0" borderId="3" xfId="23" applyFill="1" applyBorder="1" applyAlignment="1">
      <alignment horizontal="center"/>
    </xf>
    <xf numFmtId="0" fontId="12" fillId="0" borderId="2" xfId="101" applyFont="1" applyFill="1" applyBorder="1" applyAlignment="1">
      <alignment horizontal="center"/>
    </xf>
    <xf numFmtId="0" fontId="17" fillId="0" borderId="0" xfId="101" applyFont="1" applyFill="1" applyBorder="1" applyAlignment="1">
      <alignment horizontal="left" vertical="top" wrapText="1"/>
    </xf>
  </cellXfs>
  <cellStyles count="1499">
    <cellStyle name="20 % - Dekorfärg1" xfId="168" builtinId="30" customBuiltin="1"/>
    <cellStyle name="20 % - Dekorfärg2" xfId="172" builtinId="34" customBuiltin="1"/>
    <cellStyle name="20 % - Dekorfärg3" xfId="176" builtinId="38" customBuiltin="1"/>
    <cellStyle name="20 % - Dekorfärg4" xfId="180" builtinId="42" customBuiltin="1"/>
    <cellStyle name="20 % - Dekorfärg5" xfId="184" builtinId="46" customBuiltin="1"/>
    <cellStyle name="20 % - Dekorfärg6" xfId="188" builtinId="50" customBuiltin="1"/>
    <cellStyle name="20% - Dekorfärg1 2" xfId="260"/>
    <cellStyle name="20% - Dekorfärg1 2 2" xfId="337"/>
    <cellStyle name="20% - Dekorfärg1 2 2 2" xfId="495"/>
    <cellStyle name="20% - Dekorfärg1 2 2 2 2" xfId="809"/>
    <cellStyle name="20% - Dekorfärg1 2 2 2 2 2" xfId="1437"/>
    <cellStyle name="20% - Dekorfärg1 2 2 2 3" xfId="1123"/>
    <cellStyle name="20% - Dekorfärg1 2 2 3" xfId="652"/>
    <cellStyle name="20% - Dekorfärg1 2 2 3 2" xfId="1280"/>
    <cellStyle name="20% - Dekorfärg1 2 2 4" xfId="966"/>
    <cellStyle name="20% - Dekorfärg1 2 3" xfId="418"/>
    <cellStyle name="20% - Dekorfärg1 2 3 2" xfId="732"/>
    <cellStyle name="20% - Dekorfärg1 2 3 2 2" xfId="1360"/>
    <cellStyle name="20% - Dekorfärg1 2 3 3" xfId="1046"/>
    <cellStyle name="20% - Dekorfärg1 2 4" xfId="575"/>
    <cellStyle name="20% - Dekorfärg1 2 4 2" xfId="1203"/>
    <cellStyle name="20% - Dekorfärg1 2 5" xfId="889"/>
    <cellStyle name="20% - Dekorfärg1 3" xfId="279"/>
    <cellStyle name="20% - Dekorfärg1 3 2" xfId="356"/>
    <cellStyle name="20% - Dekorfärg1 3 2 2" xfId="514"/>
    <cellStyle name="20% - Dekorfärg1 3 2 2 2" xfId="828"/>
    <cellStyle name="20% - Dekorfärg1 3 2 2 2 2" xfId="1456"/>
    <cellStyle name="20% - Dekorfärg1 3 2 2 3" xfId="1142"/>
    <cellStyle name="20% - Dekorfärg1 3 2 3" xfId="671"/>
    <cellStyle name="20% - Dekorfärg1 3 2 3 2" xfId="1299"/>
    <cellStyle name="20% - Dekorfärg1 3 2 4" xfId="985"/>
    <cellStyle name="20% - Dekorfärg1 3 3" xfId="437"/>
    <cellStyle name="20% - Dekorfärg1 3 3 2" xfId="751"/>
    <cellStyle name="20% - Dekorfärg1 3 3 2 2" xfId="1379"/>
    <cellStyle name="20% - Dekorfärg1 3 3 3" xfId="1065"/>
    <cellStyle name="20% - Dekorfärg1 3 4" xfId="594"/>
    <cellStyle name="20% - Dekorfärg1 3 4 2" xfId="1222"/>
    <cellStyle name="20% - Dekorfärg1 3 5" xfId="908"/>
    <cellStyle name="20% - Dekorfärg1 4" xfId="297"/>
    <cellStyle name="20% - Dekorfärg1 4 2" xfId="374"/>
    <cellStyle name="20% - Dekorfärg1 4 2 2" xfId="532"/>
    <cellStyle name="20% - Dekorfärg1 4 2 2 2" xfId="846"/>
    <cellStyle name="20% - Dekorfärg1 4 2 2 2 2" xfId="1474"/>
    <cellStyle name="20% - Dekorfärg1 4 2 2 3" xfId="1160"/>
    <cellStyle name="20% - Dekorfärg1 4 2 3" xfId="689"/>
    <cellStyle name="20% - Dekorfärg1 4 2 3 2" xfId="1317"/>
    <cellStyle name="20% - Dekorfärg1 4 2 4" xfId="1003"/>
    <cellStyle name="20% - Dekorfärg1 4 3" xfId="455"/>
    <cellStyle name="20% - Dekorfärg1 4 3 2" xfId="769"/>
    <cellStyle name="20% - Dekorfärg1 4 3 2 2" xfId="1397"/>
    <cellStyle name="20% - Dekorfärg1 4 3 3" xfId="1083"/>
    <cellStyle name="20% - Dekorfärg1 4 4" xfId="612"/>
    <cellStyle name="20% - Dekorfärg1 4 4 2" xfId="1240"/>
    <cellStyle name="20% - Dekorfärg1 4 5" xfId="926"/>
    <cellStyle name="20% - Dekorfärg1 5" xfId="314"/>
    <cellStyle name="20% - Dekorfärg1 5 2" xfId="472"/>
    <cellStyle name="20% - Dekorfärg1 5 2 2" xfId="786"/>
    <cellStyle name="20% - Dekorfärg1 5 2 2 2" xfId="1414"/>
    <cellStyle name="20% - Dekorfärg1 5 2 3" xfId="1100"/>
    <cellStyle name="20% - Dekorfärg1 5 3" xfId="629"/>
    <cellStyle name="20% - Dekorfärg1 5 3 2" xfId="1257"/>
    <cellStyle name="20% - Dekorfärg1 5 4" xfId="943"/>
    <cellStyle name="20% - Dekorfärg1 6" xfId="395"/>
    <cellStyle name="20% - Dekorfärg1 6 2" xfId="709"/>
    <cellStyle name="20% - Dekorfärg1 6 2 2" xfId="1337"/>
    <cellStyle name="20% - Dekorfärg1 6 3" xfId="1023"/>
    <cellStyle name="20% - Dekorfärg1 7" xfId="552"/>
    <cellStyle name="20% - Dekorfärg1 7 2" xfId="1180"/>
    <cellStyle name="20% - Dekorfärg1 8" xfId="866"/>
    <cellStyle name="20% - Dekorfärg2 2" xfId="262"/>
    <cellStyle name="20% - Dekorfärg2 2 2" xfId="339"/>
    <cellStyle name="20% - Dekorfärg2 2 2 2" xfId="497"/>
    <cellStyle name="20% - Dekorfärg2 2 2 2 2" xfId="811"/>
    <cellStyle name="20% - Dekorfärg2 2 2 2 2 2" xfId="1439"/>
    <cellStyle name="20% - Dekorfärg2 2 2 2 3" xfId="1125"/>
    <cellStyle name="20% - Dekorfärg2 2 2 3" xfId="654"/>
    <cellStyle name="20% - Dekorfärg2 2 2 3 2" xfId="1282"/>
    <cellStyle name="20% - Dekorfärg2 2 2 4" xfId="968"/>
    <cellStyle name="20% - Dekorfärg2 2 3" xfId="420"/>
    <cellStyle name="20% - Dekorfärg2 2 3 2" xfId="734"/>
    <cellStyle name="20% - Dekorfärg2 2 3 2 2" xfId="1362"/>
    <cellStyle name="20% - Dekorfärg2 2 3 3" xfId="1048"/>
    <cellStyle name="20% - Dekorfärg2 2 4" xfId="577"/>
    <cellStyle name="20% - Dekorfärg2 2 4 2" xfId="1205"/>
    <cellStyle name="20% - Dekorfärg2 2 5" xfId="891"/>
    <cellStyle name="20% - Dekorfärg2 3" xfId="281"/>
    <cellStyle name="20% - Dekorfärg2 3 2" xfId="358"/>
    <cellStyle name="20% - Dekorfärg2 3 2 2" xfId="516"/>
    <cellStyle name="20% - Dekorfärg2 3 2 2 2" xfId="830"/>
    <cellStyle name="20% - Dekorfärg2 3 2 2 2 2" xfId="1458"/>
    <cellStyle name="20% - Dekorfärg2 3 2 2 3" xfId="1144"/>
    <cellStyle name="20% - Dekorfärg2 3 2 3" xfId="673"/>
    <cellStyle name="20% - Dekorfärg2 3 2 3 2" xfId="1301"/>
    <cellStyle name="20% - Dekorfärg2 3 2 4" xfId="987"/>
    <cellStyle name="20% - Dekorfärg2 3 3" xfId="439"/>
    <cellStyle name="20% - Dekorfärg2 3 3 2" xfId="753"/>
    <cellStyle name="20% - Dekorfärg2 3 3 2 2" xfId="1381"/>
    <cellStyle name="20% - Dekorfärg2 3 3 3" xfId="1067"/>
    <cellStyle name="20% - Dekorfärg2 3 4" xfId="596"/>
    <cellStyle name="20% - Dekorfärg2 3 4 2" xfId="1224"/>
    <cellStyle name="20% - Dekorfärg2 3 5" xfId="910"/>
    <cellStyle name="20% - Dekorfärg2 4" xfId="299"/>
    <cellStyle name="20% - Dekorfärg2 4 2" xfId="376"/>
    <cellStyle name="20% - Dekorfärg2 4 2 2" xfId="534"/>
    <cellStyle name="20% - Dekorfärg2 4 2 2 2" xfId="848"/>
    <cellStyle name="20% - Dekorfärg2 4 2 2 2 2" xfId="1476"/>
    <cellStyle name="20% - Dekorfärg2 4 2 2 3" xfId="1162"/>
    <cellStyle name="20% - Dekorfärg2 4 2 3" xfId="691"/>
    <cellStyle name="20% - Dekorfärg2 4 2 3 2" xfId="1319"/>
    <cellStyle name="20% - Dekorfärg2 4 2 4" xfId="1005"/>
    <cellStyle name="20% - Dekorfärg2 4 3" xfId="457"/>
    <cellStyle name="20% - Dekorfärg2 4 3 2" xfId="771"/>
    <cellStyle name="20% - Dekorfärg2 4 3 2 2" xfId="1399"/>
    <cellStyle name="20% - Dekorfärg2 4 3 3" xfId="1085"/>
    <cellStyle name="20% - Dekorfärg2 4 4" xfId="614"/>
    <cellStyle name="20% - Dekorfärg2 4 4 2" xfId="1242"/>
    <cellStyle name="20% - Dekorfärg2 4 5" xfId="928"/>
    <cellStyle name="20% - Dekorfärg2 5" xfId="316"/>
    <cellStyle name="20% - Dekorfärg2 5 2" xfId="474"/>
    <cellStyle name="20% - Dekorfärg2 5 2 2" xfId="788"/>
    <cellStyle name="20% - Dekorfärg2 5 2 2 2" xfId="1416"/>
    <cellStyle name="20% - Dekorfärg2 5 2 3" xfId="1102"/>
    <cellStyle name="20% - Dekorfärg2 5 3" xfId="631"/>
    <cellStyle name="20% - Dekorfärg2 5 3 2" xfId="1259"/>
    <cellStyle name="20% - Dekorfärg2 5 4" xfId="945"/>
    <cellStyle name="20% - Dekorfärg2 6" xfId="397"/>
    <cellStyle name="20% - Dekorfärg2 6 2" xfId="711"/>
    <cellStyle name="20% - Dekorfärg2 6 2 2" xfId="1339"/>
    <cellStyle name="20% - Dekorfärg2 6 3" xfId="1025"/>
    <cellStyle name="20% - Dekorfärg2 7" xfId="554"/>
    <cellStyle name="20% - Dekorfärg2 7 2" xfId="1182"/>
    <cellStyle name="20% - Dekorfärg2 8" xfId="868"/>
    <cellStyle name="20% - Dekorfärg3 2" xfId="264"/>
    <cellStyle name="20% - Dekorfärg3 2 2" xfId="341"/>
    <cellStyle name="20% - Dekorfärg3 2 2 2" xfId="499"/>
    <cellStyle name="20% - Dekorfärg3 2 2 2 2" xfId="813"/>
    <cellStyle name="20% - Dekorfärg3 2 2 2 2 2" xfId="1441"/>
    <cellStyle name="20% - Dekorfärg3 2 2 2 3" xfId="1127"/>
    <cellStyle name="20% - Dekorfärg3 2 2 3" xfId="656"/>
    <cellStyle name="20% - Dekorfärg3 2 2 3 2" xfId="1284"/>
    <cellStyle name="20% - Dekorfärg3 2 2 4" xfId="970"/>
    <cellStyle name="20% - Dekorfärg3 2 3" xfId="422"/>
    <cellStyle name="20% - Dekorfärg3 2 3 2" xfId="736"/>
    <cellStyle name="20% - Dekorfärg3 2 3 2 2" xfId="1364"/>
    <cellStyle name="20% - Dekorfärg3 2 3 3" xfId="1050"/>
    <cellStyle name="20% - Dekorfärg3 2 4" xfId="579"/>
    <cellStyle name="20% - Dekorfärg3 2 4 2" xfId="1207"/>
    <cellStyle name="20% - Dekorfärg3 2 5" xfId="893"/>
    <cellStyle name="20% - Dekorfärg3 3" xfId="283"/>
    <cellStyle name="20% - Dekorfärg3 3 2" xfId="360"/>
    <cellStyle name="20% - Dekorfärg3 3 2 2" xfId="518"/>
    <cellStyle name="20% - Dekorfärg3 3 2 2 2" xfId="832"/>
    <cellStyle name="20% - Dekorfärg3 3 2 2 2 2" xfId="1460"/>
    <cellStyle name="20% - Dekorfärg3 3 2 2 3" xfId="1146"/>
    <cellStyle name="20% - Dekorfärg3 3 2 3" xfId="675"/>
    <cellStyle name="20% - Dekorfärg3 3 2 3 2" xfId="1303"/>
    <cellStyle name="20% - Dekorfärg3 3 2 4" xfId="989"/>
    <cellStyle name="20% - Dekorfärg3 3 3" xfId="441"/>
    <cellStyle name="20% - Dekorfärg3 3 3 2" xfId="755"/>
    <cellStyle name="20% - Dekorfärg3 3 3 2 2" xfId="1383"/>
    <cellStyle name="20% - Dekorfärg3 3 3 3" xfId="1069"/>
    <cellStyle name="20% - Dekorfärg3 3 4" xfId="598"/>
    <cellStyle name="20% - Dekorfärg3 3 4 2" xfId="1226"/>
    <cellStyle name="20% - Dekorfärg3 3 5" xfId="912"/>
    <cellStyle name="20% - Dekorfärg3 4" xfId="301"/>
    <cellStyle name="20% - Dekorfärg3 4 2" xfId="378"/>
    <cellStyle name="20% - Dekorfärg3 4 2 2" xfId="536"/>
    <cellStyle name="20% - Dekorfärg3 4 2 2 2" xfId="850"/>
    <cellStyle name="20% - Dekorfärg3 4 2 2 2 2" xfId="1478"/>
    <cellStyle name="20% - Dekorfärg3 4 2 2 3" xfId="1164"/>
    <cellStyle name="20% - Dekorfärg3 4 2 3" xfId="693"/>
    <cellStyle name="20% - Dekorfärg3 4 2 3 2" xfId="1321"/>
    <cellStyle name="20% - Dekorfärg3 4 2 4" xfId="1007"/>
    <cellStyle name="20% - Dekorfärg3 4 3" xfId="459"/>
    <cellStyle name="20% - Dekorfärg3 4 3 2" xfId="773"/>
    <cellStyle name="20% - Dekorfärg3 4 3 2 2" xfId="1401"/>
    <cellStyle name="20% - Dekorfärg3 4 3 3" xfId="1087"/>
    <cellStyle name="20% - Dekorfärg3 4 4" xfId="616"/>
    <cellStyle name="20% - Dekorfärg3 4 4 2" xfId="1244"/>
    <cellStyle name="20% - Dekorfärg3 4 5" xfId="930"/>
    <cellStyle name="20% - Dekorfärg3 5" xfId="318"/>
    <cellStyle name="20% - Dekorfärg3 5 2" xfId="476"/>
    <cellStyle name="20% - Dekorfärg3 5 2 2" xfId="790"/>
    <cellStyle name="20% - Dekorfärg3 5 2 2 2" xfId="1418"/>
    <cellStyle name="20% - Dekorfärg3 5 2 3" xfId="1104"/>
    <cellStyle name="20% - Dekorfärg3 5 3" xfId="633"/>
    <cellStyle name="20% - Dekorfärg3 5 3 2" xfId="1261"/>
    <cellStyle name="20% - Dekorfärg3 5 4" xfId="947"/>
    <cellStyle name="20% - Dekorfärg3 6" xfId="399"/>
    <cellStyle name="20% - Dekorfärg3 6 2" xfId="713"/>
    <cellStyle name="20% - Dekorfärg3 6 2 2" xfId="1341"/>
    <cellStyle name="20% - Dekorfärg3 6 3" xfId="1027"/>
    <cellStyle name="20% - Dekorfärg3 7" xfId="556"/>
    <cellStyle name="20% - Dekorfärg3 7 2" xfId="1184"/>
    <cellStyle name="20% - Dekorfärg3 8" xfId="870"/>
    <cellStyle name="20% - Dekorfärg4 2" xfId="266"/>
    <cellStyle name="20% - Dekorfärg4 2 2" xfId="343"/>
    <cellStyle name="20% - Dekorfärg4 2 2 2" xfId="501"/>
    <cellStyle name="20% - Dekorfärg4 2 2 2 2" xfId="815"/>
    <cellStyle name="20% - Dekorfärg4 2 2 2 2 2" xfId="1443"/>
    <cellStyle name="20% - Dekorfärg4 2 2 2 3" xfId="1129"/>
    <cellStyle name="20% - Dekorfärg4 2 2 3" xfId="658"/>
    <cellStyle name="20% - Dekorfärg4 2 2 3 2" xfId="1286"/>
    <cellStyle name="20% - Dekorfärg4 2 2 4" xfId="972"/>
    <cellStyle name="20% - Dekorfärg4 2 3" xfId="424"/>
    <cellStyle name="20% - Dekorfärg4 2 3 2" xfId="738"/>
    <cellStyle name="20% - Dekorfärg4 2 3 2 2" xfId="1366"/>
    <cellStyle name="20% - Dekorfärg4 2 3 3" xfId="1052"/>
    <cellStyle name="20% - Dekorfärg4 2 4" xfId="581"/>
    <cellStyle name="20% - Dekorfärg4 2 4 2" xfId="1209"/>
    <cellStyle name="20% - Dekorfärg4 2 5" xfId="895"/>
    <cellStyle name="20% - Dekorfärg4 3" xfId="285"/>
    <cellStyle name="20% - Dekorfärg4 3 2" xfId="362"/>
    <cellStyle name="20% - Dekorfärg4 3 2 2" xfId="520"/>
    <cellStyle name="20% - Dekorfärg4 3 2 2 2" xfId="834"/>
    <cellStyle name="20% - Dekorfärg4 3 2 2 2 2" xfId="1462"/>
    <cellStyle name="20% - Dekorfärg4 3 2 2 3" xfId="1148"/>
    <cellStyle name="20% - Dekorfärg4 3 2 3" xfId="677"/>
    <cellStyle name="20% - Dekorfärg4 3 2 3 2" xfId="1305"/>
    <cellStyle name="20% - Dekorfärg4 3 2 4" xfId="991"/>
    <cellStyle name="20% - Dekorfärg4 3 3" xfId="443"/>
    <cellStyle name="20% - Dekorfärg4 3 3 2" xfId="757"/>
    <cellStyle name="20% - Dekorfärg4 3 3 2 2" xfId="1385"/>
    <cellStyle name="20% - Dekorfärg4 3 3 3" xfId="1071"/>
    <cellStyle name="20% - Dekorfärg4 3 4" xfId="600"/>
    <cellStyle name="20% - Dekorfärg4 3 4 2" xfId="1228"/>
    <cellStyle name="20% - Dekorfärg4 3 5" xfId="914"/>
    <cellStyle name="20% - Dekorfärg4 4" xfId="303"/>
    <cellStyle name="20% - Dekorfärg4 4 2" xfId="380"/>
    <cellStyle name="20% - Dekorfärg4 4 2 2" xfId="538"/>
    <cellStyle name="20% - Dekorfärg4 4 2 2 2" xfId="852"/>
    <cellStyle name="20% - Dekorfärg4 4 2 2 2 2" xfId="1480"/>
    <cellStyle name="20% - Dekorfärg4 4 2 2 3" xfId="1166"/>
    <cellStyle name="20% - Dekorfärg4 4 2 3" xfId="695"/>
    <cellStyle name="20% - Dekorfärg4 4 2 3 2" xfId="1323"/>
    <cellStyle name="20% - Dekorfärg4 4 2 4" xfId="1009"/>
    <cellStyle name="20% - Dekorfärg4 4 3" xfId="461"/>
    <cellStyle name="20% - Dekorfärg4 4 3 2" xfId="775"/>
    <cellStyle name="20% - Dekorfärg4 4 3 2 2" xfId="1403"/>
    <cellStyle name="20% - Dekorfärg4 4 3 3" xfId="1089"/>
    <cellStyle name="20% - Dekorfärg4 4 4" xfId="618"/>
    <cellStyle name="20% - Dekorfärg4 4 4 2" xfId="1246"/>
    <cellStyle name="20% - Dekorfärg4 4 5" xfId="932"/>
    <cellStyle name="20% - Dekorfärg4 5" xfId="320"/>
    <cellStyle name="20% - Dekorfärg4 5 2" xfId="478"/>
    <cellStyle name="20% - Dekorfärg4 5 2 2" xfId="792"/>
    <cellStyle name="20% - Dekorfärg4 5 2 2 2" xfId="1420"/>
    <cellStyle name="20% - Dekorfärg4 5 2 3" xfId="1106"/>
    <cellStyle name="20% - Dekorfärg4 5 3" xfId="635"/>
    <cellStyle name="20% - Dekorfärg4 5 3 2" xfId="1263"/>
    <cellStyle name="20% - Dekorfärg4 5 4" xfId="949"/>
    <cellStyle name="20% - Dekorfärg4 6" xfId="401"/>
    <cellStyle name="20% - Dekorfärg4 6 2" xfId="715"/>
    <cellStyle name="20% - Dekorfärg4 6 2 2" xfId="1343"/>
    <cellStyle name="20% - Dekorfärg4 6 3" xfId="1029"/>
    <cellStyle name="20% - Dekorfärg4 7" xfId="558"/>
    <cellStyle name="20% - Dekorfärg4 7 2" xfId="1186"/>
    <cellStyle name="20% - Dekorfärg4 8" xfId="872"/>
    <cellStyle name="20% - Dekorfärg5 2" xfId="268"/>
    <cellStyle name="20% - Dekorfärg5 2 2" xfId="345"/>
    <cellStyle name="20% - Dekorfärg5 2 2 2" xfId="503"/>
    <cellStyle name="20% - Dekorfärg5 2 2 2 2" xfId="817"/>
    <cellStyle name="20% - Dekorfärg5 2 2 2 2 2" xfId="1445"/>
    <cellStyle name="20% - Dekorfärg5 2 2 2 3" xfId="1131"/>
    <cellStyle name="20% - Dekorfärg5 2 2 3" xfId="660"/>
    <cellStyle name="20% - Dekorfärg5 2 2 3 2" xfId="1288"/>
    <cellStyle name="20% - Dekorfärg5 2 2 4" xfId="974"/>
    <cellStyle name="20% - Dekorfärg5 2 3" xfId="426"/>
    <cellStyle name="20% - Dekorfärg5 2 3 2" xfId="740"/>
    <cellStyle name="20% - Dekorfärg5 2 3 2 2" xfId="1368"/>
    <cellStyle name="20% - Dekorfärg5 2 3 3" xfId="1054"/>
    <cellStyle name="20% - Dekorfärg5 2 4" xfId="583"/>
    <cellStyle name="20% - Dekorfärg5 2 4 2" xfId="1211"/>
    <cellStyle name="20% - Dekorfärg5 2 5" xfId="897"/>
    <cellStyle name="20% - Dekorfärg5 3" xfId="287"/>
    <cellStyle name="20% - Dekorfärg5 3 2" xfId="364"/>
    <cellStyle name="20% - Dekorfärg5 3 2 2" xfId="522"/>
    <cellStyle name="20% - Dekorfärg5 3 2 2 2" xfId="836"/>
    <cellStyle name="20% - Dekorfärg5 3 2 2 2 2" xfId="1464"/>
    <cellStyle name="20% - Dekorfärg5 3 2 2 3" xfId="1150"/>
    <cellStyle name="20% - Dekorfärg5 3 2 3" xfId="679"/>
    <cellStyle name="20% - Dekorfärg5 3 2 3 2" xfId="1307"/>
    <cellStyle name="20% - Dekorfärg5 3 2 4" xfId="993"/>
    <cellStyle name="20% - Dekorfärg5 3 3" xfId="445"/>
    <cellStyle name="20% - Dekorfärg5 3 3 2" xfId="759"/>
    <cellStyle name="20% - Dekorfärg5 3 3 2 2" xfId="1387"/>
    <cellStyle name="20% - Dekorfärg5 3 3 3" xfId="1073"/>
    <cellStyle name="20% - Dekorfärg5 3 4" xfId="602"/>
    <cellStyle name="20% - Dekorfärg5 3 4 2" xfId="1230"/>
    <cellStyle name="20% - Dekorfärg5 3 5" xfId="916"/>
    <cellStyle name="20% - Dekorfärg5 4" xfId="305"/>
    <cellStyle name="20% - Dekorfärg5 4 2" xfId="382"/>
    <cellStyle name="20% - Dekorfärg5 4 2 2" xfId="540"/>
    <cellStyle name="20% - Dekorfärg5 4 2 2 2" xfId="854"/>
    <cellStyle name="20% - Dekorfärg5 4 2 2 2 2" xfId="1482"/>
    <cellStyle name="20% - Dekorfärg5 4 2 2 3" xfId="1168"/>
    <cellStyle name="20% - Dekorfärg5 4 2 3" xfId="697"/>
    <cellStyle name="20% - Dekorfärg5 4 2 3 2" xfId="1325"/>
    <cellStyle name="20% - Dekorfärg5 4 2 4" xfId="1011"/>
    <cellStyle name="20% - Dekorfärg5 4 3" xfId="463"/>
    <cellStyle name="20% - Dekorfärg5 4 3 2" xfId="777"/>
    <cellStyle name="20% - Dekorfärg5 4 3 2 2" xfId="1405"/>
    <cellStyle name="20% - Dekorfärg5 4 3 3" xfId="1091"/>
    <cellStyle name="20% - Dekorfärg5 4 4" xfId="620"/>
    <cellStyle name="20% - Dekorfärg5 4 4 2" xfId="1248"/>
    <cellStyle name="20% - Dekorfärg5 4 5" xfId="934"/>
    <cellStyle name="20% - Dekorfärg5 5" xfId="322"/>
    <cellStyle name="20% - Dekorfärg5 5 2" xfId="480"/>
    <cellStyle name="20% - Dekorfärg5 5 2 2" xfId="794"/>
    <cellStyle name="20% - Dekorfärg5 5 2 2 2" xfId="1422"/>
    <cellStyle name="20% - Dekorfärg5 5 2 3" xfId="1108"/>
    <cellStyle name="20% - Dekorfärg5 5 3" xfId="637"/>
    <cellStyle name="20% - Dekorfärg5 5 3 2" xfId="1265"/>
    <cellStyle name="20% - Dekorfärg5 5 4" xfId="951"/>
    <cellStyle name="20% - Dekorfärg5 6" xfId="403"/>
    <cellStyle name="20% - Dekorfärg5 6 2" xfId="717"/>
    <cellStyle name="20% - Dekorfärg5 6 2 2" xfId="1345"/>
    <cellStyle name="20% - Dekorfärg5 6 3" xfId="1031"/>
    <cellStyle name="20% - Dekorfärg5 7" xfId="560"/>
    <cellStyle name="20% - Dekorfärg5 7 2" xfId="1188"/>
    <cellStyle name="20% - Dekorfärg5 8" xfId="874"/>
    <cellStyle name="20% - Dekorfärg6 2" xfId="270"/>
    <cellStyle name="20% - Dekorfärg6 2 2" xfId="347"/>
    <cellStyle name="20% - Dekorfärg6 2 2 2" xfId="505"/>
    <cellStyle name="20% - Dekorfärg6 2 2 2 2" xfId="819"/>
    <cellStyle name="20% - Dekorfärg6 2 2 2 2 2" xfId="1447"/>
    <cellStyle name="20% - Dekorfärg6 2 2 2 3" xfId="1133"/>
    <cellStyle name="20% - Dekorfärg6 2 2 3" xfId="662"/>
    <cellStyle name="20% - Dekorfärg6 2 2 3 2" xfId="1290"/>
    <cellStyle name="20% - Dekorfärg6 2 2 4" xfId="976"/>
    <cellStyle name="20% - Dekorfärg6 2 3" xfId="428"/>
    <cellStyle name="20% - Dekorfärg6 2 3 2" xfId="742"/>
    <cellStyle name="20% - Dekorfärg6 2 3 2 2" xfId="1370"/>
    <cellStyle name="20% - Dekorfärg6 2 3 3" xfId="1056"/>
    <cellStyle name="20% - Dekorfärg6 2 4" xfId="585"/>
    <cellStyle name="20% - Dekorfärg6 2 4 2" xfId="1213"/>
    <cellStyle name="20% - Dekorfärg6 2 5" xfId="899"/>
    <cellStyle name="20% - Dekorfärg6 3" xfId="289"/>
    <cellStyle name="20% - Dekorfärg6 3 2" xfId="366"/>
    <cellStyle name="20% - Dekorfärg6 3 2 2" xfId="524"/>
    <cellStyle name="20% - Dekorfärg6 3 2 2 2" xfId="838"/>
    <cellStyle name="20% - Dekorfärg6 3 2 2 2 2" xfId="1466"/>
    <cellStyle name="20% - Dekorfärg6 3 2 2 3" xfId="1152"/>
    <cellStyle name="20% - Dekorfärg6 3 2 3" xfId="681"/>
    <cellStyle name="20% - Dekorfärg6 3 2 3 2" xfId="1309"/>
    <cellStyle name="20% - Dekorfärg6 3 2 4" xfId="995"/>
    <cellStyle name="20% - Dekorfärg6 3 3" xfId="447"/>
    <cellStyle name="20% - Dekorfärg6 3 3 2" xfId="761"/>
    <cellStyle name="20% - Dekorfärg6 3 3 2 2" xfId="1389"/>
    <cellStyle name="20% - Dekorfärg6 3 3 3" xfId="1075"/>
    <cellStyle name="20% - Dekorfärg6 3 4" xfId="604"/>
    <cellStyle name="20% - Dekorfärg6 3 4 2" xfId="1232"/>
    <cellStyle name="20% - Dekorfärg6 3 5" xfId="918"/>
    <cellStyle name="20% - Dekorfärg6 4" xfId="307"/>
    <cellStyle name="20% - Dekorfärg6 4 2" xfId="384"/>
    <cellStyle name="20% - Dekorfärg6 4 2 2" xfId="542"/>
    <cellStyle name="20% - Dekorfärg6 4 2 2 2" xfId="856"/>
    <cellStyle name="20% - Dekorfärg6 4 2 2 2 2" xfId="1484"/>
    <cellStyle name="20% - Dekorfärg6 4 2 2 3" xfId="1170"/>
    <cellStyle name="20% - Dekorfärg6 4 2 3" xfId="699"/>
    <cellStyle name="20% - Dekorfärg6 4 2 3 2" xfId="1327"/>
    <cellStyle name="20% - Dekorfärg6 4 2 4" xfId="1013"/>
    <cellStyle name="20% - Dekorfärg6 4 3" xfId="465"/>
    <cellStyle name="20% - Dekorfärg6 4 3 2" xfId="779"/>
    <cellStyle name="20% - Dekorfärg6 4 3 2 2" xfId="1407"/>
    <cellStyle name="20% - Dekorfärg6 4 3 3" xfId="1093"/>
    <cellStyle name="20% - Dekorfärg6 4 4" xfId="622"/>
    <cellStyle name="20% - Dekorfärg6 4 4 2" xfId="1250"/>
    <cellStyle name="20% - Dekorfärg6 4 5" xfId="936"/>
    <cellStyle name="20% - Dekorfärg6 5" xfId="324"/>
    <cellStyle name="20% - Dekorfärg6 5 2" xfId="482"/>
    <cellStyle name="20% - Dekorfärg6 5 2 2" xfId="796"/>
    <cellStyle name="20% - Dekorfärg6 5 2 2 2" xfId="1424"/>
    <cellStyle name="20% - Dekorfärg6 5 2 3" xfId="1110"/>
    <cellStyle name="20% - Dekorfärg6 5 3" xfId="639"/>
    <cellStyle name="20% - Dekorfärg6 5 3 2" xfId="1267"/>
    <cellStyle name="20% - Dekorfärg6 5 4" xfId="953"/>
    <cellStyle name="20% - Dekorfärg6 6" xfId="405"/>
    <cellStyle name="20% - Dekorfärg6 6 2" xfId="719"/>
    <cellStyle name="20% - Dekorfärg6 6 2 2" xfId="1347"/>
    <cellStyle name="20% - Dekorfärg6 6 3" xfId="1033"/>
    <cellStyle name="20% - Dekorfärg6 7" xfId="562"/>
    <cellStyle name="20% - Dekorfärg6 7 2" xfId="1190"/>
    <cellStyle name="20% - Dekorfärg6 8" xfId="876"/>
    <cellStyle name="40 % - Dekorfärg1" xfId="169" builtinId="31" customBuiltin="1"/>
    <cellStyle name="40 % - Dekorfärg2" xfId="173" builtinId="35" customBuiltin="1"/>
    <cellStyle name="40 % - Dekorfärg3" xfId="177" builtinId="39" customBuiltin="1"/>
    <cellStyle name="40 % - Dekorfärg4" xfId="181" builtinId="43" customBuiltin="1"/>
    <cellStyle name="40 % - Dekorfärg5" xfId="185" builtinId="47" customBuiltin="1"/>
    <cellStyle name="40 % - Dekorfärg6" xfId="189" builtinId="51" customBuiltin="1"/>
    <cellStyle name="40% - Dekorfärg1 2" xfId="261"/>
    <cellStyle name="40% - Dekorfärg1 2 2" xfId="338"/>
    <cellStyle name="40% - Dekorfärg1 2 2 2" xfId="496"/>
    <cellStyle name="40% - Dekorfärg1 2 2 2 2" xfId="810"/>
    <cellStyle name="40% - Dekorfärg1 2 2 2 2 2" xfId="1438"/>
    <cellStyle name="40% - Dekorfärg1 2 2 2 3" xfId="1124"/>
    <cellStyle name="40% - Dekorfärg1 2 2 3" xfId="653"/>
    <cellStyle name="40% - Dekorfärg1 2 2 3 2" xfId="1281"/>
    <cellStyle name="40% - Dekorfärg1 2 2 4" xfId="967"/>
    <cellStyle name="40% - Dekorfärg1 2 3" xfId="419"/>
    <cellStyle name="40% - Dekorfärg1 2 3 2" xfId="733"/>
    <cellStyle name="40% - Dekorfärg1 2 3 2 2" xfId="1361"/>
    <cellStyle name="40% - Dekorfärg1 2 3 3" xfId="1047"/>
    <cellStyle name="40% - Dekorfärg1 2 4" xfId="576"/>
    <cellStyle name="40% - Dekorfärg1 2 4 2" xfId="1204"/>
    <cellStyle name="40% - Dekorfärg1 2 5" xfId="890"/>
    <cellStyle name="40% - Dekorfärg1 3" xfId="280"/>
    <cellStyle name="40% - Dekorfärg1 3 2" xfId="357"/>
    <cellStyle name="40% - Dekorfärg1 3 2 2" xfId="515"/>
    <cellStyle name="40% - Dekorfärg1 3 2 2 2" xfId="829"/>
    <cellStyle name="40% - Dekorfärg1 3 2 2 2 2" xfId="1457"/>
    <cellStyle name="40% - Dekorfärg1 3 2 2 3" xfId="1143"/>
    <cellStyle name="40% - Dekorfärg1 3 2 3" xfId="672"/>
    <cellStyle name="40% - Dekorfärg1 3 2 3 2" xfId="1300"/>
    <cellStyle name="40% - Dekorfärg1 3 2 4" xfId="986"/>
    <cellStyle name="40% - Dekorfärg1 3 3" xfId="438"/>
    <cellStyle name="40% - Dekorfärg1 3 3 2" xfId="752"/>
    <cellStyle name="40% - Dekorfärg1 3 3 2 2" xfId="1380"/>
    <cellStyle name="40% - Dekorfärg1 3 3 3" xfId="1066"/>
    <cellStyle name="40% - Dekorfärg1 3 4" xfId="595"/>
    <cellStyle name="40% - Dekorfärg1 3 4 2" xfId="1223"/>
    <cellStyle name="40% - Dekorfärg1 3 5" xfId="909"/>
    <cellStyle name="40% - Dekorfärg1 4" xfId="298"/>
    <cellStyle name="40% - Dekorfärg1 4 2" xfId="375"/>
    <cellStyle name="40% - Dekorfärg1 4 2 2" xfId="533"/>
    <cellStyle name="40% - Dekorfärg1 4 2 2 2" xfId="847"/>
    <cellStyle name="40% - Dekorfärg1 4 2 2 2 2" xfId="1475"/>
    <cellStyle name="40% - Dekorfärg1 4 2 2 3" xfId="1161"/>
    <cellStyle name="40% - Dekorfärg1 4 2 3" xfId="690"/>
    <cellStyle name="40% - Dekorfärg1 4 2 3 2" xfId="1318"/>
    <cellStyle name="40% - Dekorfärg1 4 2 4" xfId="1004"/>
    <cellStyle name="40% - Dekorfärg1 4 3" xfId="456"/>
    <cellStyle name="40% - Dekorfärg1 4 3 2" xfId="770"/>
    <cellStyle name="40% - Dekorfärg1 4 3 2 2" xfId="1398"/>
    <cellStyle name="40% - Dekorfärg1 4 3 3" xfId="1084"/>
    <cellStyle name="40% - Dekorfärg1 4 4" xfId="613"/>
    <cellStyle name="40% - Dekorfärg1 4 4 2" xfId="1241"/>
    <cellStyle name="40% - Dekorfärg1 4 5" xfId="927"/>
    <cellStyle name="40% - Dekorfärg1 5" xfId="315"/>
    <cellStyle name="40% - Dekorfärg1 5 2" xfId="473"/>
    <cellStyle name="40% - Dekorfärg1 5 2 2" xfId="787"/>
    <cellStyle name="40% - Dekorfärg1 5 2 2 2" xfId="1415"/>
    <cellStyle name="40% - Dekorfärg1 5 2 3" xfId="1101"/>
    <cellStyle name="40% - Dekorfärg1 5 3" xfId="630"/>
    <cellStyle name="40% - Dekorfärg1 5 3 2" xfId="1258"/>
    <cellStyle name="40% - Dekorfärg1 5 4" xfId="944"/>
    <cellStyle name="40% - Dekorfärg1 6" xfId="396"/>
    <cellStyle name="40% - Dekorfärg1 6 2" xfId="710"/>
    <cellStyle name="40% - Dekorfärg1 6 2 2" xfId="1338"/>
    <cellStyle name="40% - Dekorfärg1 6 3" xfId="1024"/>
    <cellStyle name="40% - Dekorfärg1 7" xfId="553"/>
    <cellStyle name="40% - Dekorfärg1 7 2" xfId="1181"/>
    <cellStyle name="40% - Dekorfärg1 8" xfId="867"/>
    <cellStyle name="40% - Dekorfärg2 2" xfId="263"/>
    <cellStyle name="40% - Dekorfärg2 2 2" xfId="340"/>
    <cellStyle name="40% - Dekorfärg2 2 2 2" xfId="498"/>
    <cellStyle name="40% - Dekorfärg2 2 2 2 2" xfId="812"/>
    <cellStyle name="40% - Dekorfärg2 2 2 2 2 2" xfId="1440"/>
    <cellStyle name="40% - Dekorfärg2 2 2 2 3" xfId="1126"/>
    <cellStyle name="40% - Dekorfärg2 2 2 3" xfId="655"/>
    <cellStyle name="40% - Dekorfärg2 2 2 3 2" xfId="1283"/>
    <cellStyle name="40% - Dekorfärg2 2 2 4" xfId="969"/>
    <cellStyle name="40% - Dekorfärg2 2 3" xfId="421"/>
    <cellStyle name="40% - Dekorfärg2 2 3 2" xfId="735"/>
    <cellStyle name="40% - Dekorfärg2 2 3 2 2" xfId="1363"/>
    <cellStyle name="40% - Dekorfärg2 2 3 3" xfId="1049"/>
    <cellStyle name="40% - Dekorfärg2 2 4" xfId="578"/>
    <cellStyle name="40% - Dekorfärg2 2 4 2" xfId="1206"/>
    <cellStyle name="40% - Dekorfärg2 2 5" xfId="892"/>
    <cellStyle name="40% - Dekorfärg2 3" xfId="282"/>
    <cellStyle name="40% - Dekorfärg2 3 2" xfId="359"/>
    <cellStyle name="40% - Dekorfärg2 3 2 2" xfId="517"/>
    <cellStyle name="40% - Dekorfärg2 3 2 2 2" xfId="831"/>
    <cellStyle name="40% - Dekorfärg2 3 2 2 2 2" xfId="1459"/>
    <cellStyle name="40% - Dekorfärg2 3 2 2 3" xfId="1145"/>
    <cellStyle name="40% - Dekorfärg2 3 2 3" xfId="674"/>
    <cellStyle name="40% - Dekorfärg2 3 2 3 2" xfId="1302"/>
    <cellStyle name="40% - Dekorfärg2 3 2 4" xfId="988"/>
    <cellStyle name="40% - Dekorfärg2 3 3" xfId="440"/>
    <cellStyle name="40% - Dekorfärg2 3 3 2" xfId="754"/>
    <cellStyle name="40% - Dekorfärg2 3 3 2 2" xfId="1382"/>
    <cellStyle name="40% - Dekorfärg2 3 3 3" xfId="1068"/>
    <cellStyle name="40% - Dekorfärg2 3 4" xfId="597"/>
    <cellStyle name="40% - Dekorfärg2 3 4 2" xfId="1225"/>
    <cellStyle name="40% - Dekorfärg2 3 5" xfId="911"/>
    <cellStyle name="40% - Dekorfärg2 4" xfId="300"/>
    <cellStyle name="40% - Dekorfärg2 4 2" xfId="377"/>
    <cellStyle name="40% - Dekorfärg2 4 2 2" xfId="535"/>
    <cellStyle name="40% - Dekorfärg2 4 2 2 2" xfId="849"/>
    <cellStyle name="40% - Dekorfärg2 4 2 2 2 2" xfId="1477"/>
    <cellStyle name="40% - Dekorfärg2 4 2 2 3" xfId="1163"/>
    <cellStyle name="40% - Dekorfärg2 4 2 3" xfId="692"/>
    <cellStyle name="40% - Dekorfärg2 4 2 3 2" xfId="1320"/>
    <cellStyle name="40% - Dekorfärg2 4 2 4" xfId="1006"/>
    <cellStyle name="40% - Dekorfärg2 4 3" xfId="458"/>
    <cellStyle name="40% - Dekorfärg2 4 3 2" xfId="772"/>
    <cellStyle name="40% - Dekorfärg2 4 3 2 2" xfId="1400"/>
    <cellStyle name="40% - Dekorfärg2 4 3 3" xfId="1086"/>
    <cellStyle name="40% - Dekorfärg2 4 4" xfId="615"/>
    <cellStyle name="40% - Dekorfärg2 4 4 2" xfId="1243"/>
    <cellStyle name="40% - Dekorfärg2 4 5" xfId="929"/>
    <cellStyle name="40% - Dekorfärg2 5" xfId="317"/>
    <cellStyle name="40% - Dekorfärg2 5 2" xfId="475"/>
    <cellStyle name="40% - Dekorfärg2 5 2 2" xfId="789"/>
    <cellStyle name="40% - Dekorfärg2 5 2 2 2" xfId="1417"/>
    <cellStyle name="40% - Dekorfärg2 5 2 3" xfId="1103"/>
    <cellStyle name="40% - Dekorfärg2 5 3" xfId="632"/>
    <cellStyle name="40% - Dekorfärg2 5 3 2" xfId="1260"/>
    <cellStyle name="40% - Dekorfärg2 5 4" xfId="946"/>
    <cellStyle name="40% - Dekorfärg2 6" xfId="398"/>
    <cellStyle name="40% - Dekorfärg2 6 2" xfId="712"/>
    <cellStyle name="40% - Dekorfärg2 6 2 2" xfId="1340"/>
    <cellStyle name="40% - Dekorfärg2 6 3" xfId="1026"/>
    <cellStyle name="40% - Dekorfärg2 7" xfId="555"/>
    <cellStyle name="40% - Dekorfärg2 7 2" xfId="1183"/>
    <cellStyle name="40% - Dekorfärg2 8" xfId="869"/>
    <cellStyle name="40% - Dekorfärg3 2" xfId="265"/>
    <cellStyle name="40% - Dekorfärg3 2 2" xfId="342"/>
    <cellStyle name="40% - Dekorfärg3 2 2 2" xfId="500"/>
    <cellStyle name="40% - Dekorfärg3 2 2 2 2" xfId="814"/>
    <cellStyle name="40% - Dekorfärg3 2 2 2 2 2" xfId="1442"/>
    <cellStyle name="40% - Dekorfärg3 2 2 2 3" xfId="1128"/>
    <cellStyle name="40% - Dekorfärg3 2 2 3" xfId="657"/>
    <cellStyle name="40% - Dekorfärg3 2 2 3 2" xfId="1285"/>
    <cellStyle name="40% - Dekorfärg3 2 2 4" xfId="971"/>
    <cellStyle name="40% - Dekorfärg3 2 3" xfId="423"/>
    <cellStyle name="40% - Dekorfärg3 2 3 2" xfId="737"/>
    <cellStyle name="40% - Dekorfärg3 2 3 2 2" xfId="1365"/>
    <cellStyle name="40% - Dekorfärg3 2 3 3" xfId="1051"/>
    <cellStyle name="40% - Dekorfärg3 2 4" xfId="580"/>
    <cellStyle name="40% - Dekorfärg3 2 4 2" xfId="1208"/>
    <cellStyle name="40% - Dekorfärg3 2 5" xfId="894"/>
    <cellStyle name="40% - Dekorfärg3 3" xfId="284"/>
    <cellStyle name="40% - Dekorfärg3 3 2" xfId="361"/>
    <cellStyle name="40% - Dekorfärg3 3 2 2" xfId="519"/>
    <cellStyle name="40% - Dekorfärg3 3 2 2 2" xfId="833"/>
    <cellStyle name="40% - Dekorfärg3 3 2 2 2 2" xfId="1461"/>
    <cellStyle name="40% - Dekorfärg3 3 2 2 3" xfId="1147"/>
    <cellStyle name="40% - Dekorfärg3 3 2 3" xfId="676"/>
    <cellStyle name="40% - Dekorfärg3 3 2 3 2" xfId="1304"/>
    <cellStyle name="40% - Dekorfärg3 3 2 4" xfId="990"/>
    <cellStyle name="40% - Dekorfärg3 3 3" xfId="442"/>
    <cellStyle name="40% - Dekorfärg3 3 3 2" xfId="756"/>
    <cellStyle name="40% - Dekorfärg3 3 3 2 2" xfId="1384"/>
    <cellStyle name="40% - Dekorfärg3 3 3 3" xfId="1070"/>
    <cellStyle name="40% - Dekorfärg3 3 4" xfId="599"/>
    <cellStyle name="40% - Dekorfärg3 3 4 2" xfId="1227"/>
    <cellStyle name="40% - Dekorfärg3 3 5" xfId="913"/>
    <cellStyle name="40% - Dekorfärg3 4" xfId="302"/>
    <cellStyle name="40% - Dekorfärg3 4 2" xfId="379"/>
    <cellStyle name="40% - Dekorfärg3 4 2 2" xfId="537"/>
    <cellStyle name="40% - Dekorfärg3 4 2 2 2" xfId="851"/>
    <cellStyle name="40% - Dekorfärg3 4 2 2 2 2" xfId="1479"/>
    <cellStyle name="40% - Dekorfärg3 4 2 2 3" xfId="1165"/>
    <cellStyle name="40% - Dekorfärg3 4 2 3" xfId="694"/>
    <cellStyle name="40% - Dekorfärg3 4 2 3 2" xfId="1322"/>
    <cellStyle name="40% - Dekorfärg3 4 2 4" xfId="1008"/>
    <cellStyle name="40% - Dekorfärg3 4 3" xfId="460"/>
    <cellStyle name="40% - Dekorfärg3 4 3 2" xfId="774"/>
    <cellStyle name="40% - Dekorfärg3 4 3 2 2" xfId="1402"/>
    <cellStyle name="40% - Dekorfärg3 4 3 3" xfId="1088"/>
    <cellStyle name="40% - Dekorfärg3 4 4" xfId="617"/>
    <cellStyle name="40% - Dekorfärg3 4 4 2" xfId="1245"/>
    <cellStyle name="40% - Dekorfärg3 4 5" xfId="931"/>
    <cellStyle name="40% - Dekorfärg3 5" xfId="319"/>
    <cellStyle name="40% - Dekorfärg3 5 2" xfId="477"/>
    <cellStyle name="40% - Dekorfärg3 5 2 2" xfId="791"/>
    <cellStyle name="40% - Dekorfärg3 5 2 2 2" xfId="1419"/>
    <cellStyle name="40% - Dekorfärg3 5 2 3" xfId="1105"/>
    <cellStyle name="40% - Dekorfärg3 5 3" xfId="634"/>
    <cellStyle name="40% - Dekorfärg3 5 3 2" xfId="1262"/>
    <cellStyle name="40% - Dekorfärg3 5 4" xfId="948"/>
    <cellStyle name="40% - Dekorfärg3 6" xfId="400"/>
    <cellStyle name="40% - Dekorfärg3 6 2" xfId="714"/>
    <cellStyle name="40% - Dekorfärg3 6 2 2" xfId="1342"/>
    <cellStyle name="40% - Dekorfärg3 6 3" xfId="1028"/>
    <cellStyle name="40% - Dekorfärg3 7" xfId="557"/>
    <cellStyle name="40% - Dekorfärg3 7 2" xfId="1185"/>
    <cellStyle name="40% - Dekorfärg3 8" xfId="871"/>
    <cellStyle name="40% - Dekorfärg4 2" xfId="267"/>
    <cellStyle name="40% - Dekorfärg4 2 2" xfId="344"/>
    <cellStyle name="40% - Dekorfärg4 2 2 2" xfId="502"/>
    <cellStyle name="40% - Dekorfärg4 2 2 2 2" xfId="816"/>
    <cellStyle name="40% - Dekorfärg4 2 2 2 2 2" xfId="1444"/>
    <cellStyle name="40% - Dekorfärg4 2 2 2 3" xfId="1130"/>
    <cellStyle name="40% - Dekorfärg4 2 2 3" xfId="659"/>
    <cellStyle name="40% - Dekorfärg4 2 2 3 2" xfId="1287"/>
    <cellStyle name="40% - Dekorfärg4 2 2 4" xfId="973"/>
    <cellStyle name="40% - Dekorfärg4 2 3" xfId="425"/>
    <cellStyle name="40% - Dekorfärg4 2 3 2" xfId="739"/>
    <cellStyle name="40% - Dekorfärg4 2 3 2 2" xfId="1367"/>
    <cellStyle name="40% - Dekorfärg4 2 3 3" xfId="1053"/>
    <cellStyle name="40% - Dekorfärg4 2 4" xfId="582"/>
    <cellStyle name="40% - Dekorfärg4 2 4 2" xfId="1210"/>
    <cellStyle name="40% - Dekorfärg4 2 5" xfId="896"/>
    <cellStyle name="40% - Dekorfärg4 3" xfId="286"/>
    <cellStyle name="40% - Dekorfärg4 3 2" xfId="363"/>
    <cellStyle name="40% - Dekorfärg4 3 2 2" xfId="521"/>
    <cellStyle name="40% - Dekorfärg4 3 2 2 2" xfId="835"/>
    <cellStyle name="40% - Dekorfärg4 3 2 2 2 2" xfId="1463"/>
    <cellStyle name="40% - Dekorfärg4 3 2 2 3" xfId="1149"/>
    <cellStyle name="40% - Dekorfärg4 3 2 3" xfId="678"/>
    <cellStyle name="40% - Dekorfärg4 3 2 3 2" xfId="1306"/>
    <cellStyle name="40% - Dekorfärg4 3 2 4" xfId="992"/>
    <cellStyle name="40% - Dekorfärg4 3 3" xfId="444"/>
    <cellStyle name="40% - Dekorfärg4 3 3 2" xfId="758"/>
    <cellStyle name="40% - Dekorfärg4 3 3 2 2" xfId="1386"/>
    <cellStyle name="40% - Dekorfärg4 3 3 3" xfId="1072"/>
    <cellStyle name="40% - Dekorfärg4 3 4" xfId="601"/>
    <cellStyle name="40% - Dekorfärg4 3 4 2" xfId="1229"/>
    <cellStyle name="40% - Dekorfärg4 3 5" xfId="915"/>
    <cellStyle name="40% - Dekorfärg4 4" xfId="304"/>
    <cellStyle name="40% - Dekorfärg4 4 2" xfId="381"/>
    <cellStyle name="40% - Dekorfärg4 4 2 2" xfId="539"/>
    <cellStyle name="40% - Dekorfärg4 4 2 2 2" xfId="853"/>
    <cellStyle name="40% - Dekorfärg4 4 2 2 2 2" xfId="1481"/>
    <cellStyle name="40% - Dekorfärg4 4 2 2 3" xfId="1167"/>
    <cellStyle name="40% - Dekorfärg4 4 2 3" xfId="696"/>
    <cellStyle name="40% - Dekorfärg4 4 2 3 2" xfId="1324"/>
    <cellStyle name="40% - Dekorfärg4 4 2 4" xfId="1010"/>
    <cellStyle name="40% - Dekorfärg4 4 3" xfId="462"/>
    <cellStyle name="40% - Dekorfärg4 4 3 2" xfId="776"/>
    <cellStyle name="40% - Dekorfärg4 4 3 2 2" xfId="1404"/>
    <cellStyle name="40% - Dekorfärg4 4 3 3" xfId="1090"/>
    <cellStyle name="40% - Dekorfärg4 4 4" xfId="619"/>
    <cellStyle name="40% - Dekorfärg4 4 4 2" xfId="1247"/>
    <cellStyle name="40% - Dekorfärg4 4 5" xfId="933"/>
    <cellStyle name="40% - Dekorfärg4 5" xfId="321"/>
    <cellStyle name="40% - Dekorfärg4 5 2" xfId="479"/>
    <cellStyle name="40% - Dekorfärg4 5 2 2" xfId="793"/>
    <cellStyle name="40% - Dekorfärg4 5 2 2 2" xfId="1421"/>
    <cellStyle name="40% - Dekorfärg4 5 2 3" xfId="1107"/>
    <cellStyle name="40% - Dekorfärg4 5 3" xfId="636"/>
    <cellStyle name="40% - Dekorfärg4 5 3 2" xfId="1264"/>
    <cellStyle name="40% - Dekorfärg4 5 4" xfId="950"/>
    <cellStyle name="40% - Dekorfärg4 6" xfId="402"/>
    <cellStyle name="40% - Dekorfärg4 6 2" xfId="716"/>
    <cellStyle name="40% - Dekorfärg4 6 2 2" xfId="1344"/>
    <cellStyle name="40% - Dekorfärg4 6 3" xfId="1030"/>
    <cellStyle name="40% - Dekorfärg4 7" xfId="559"/>
    <cellStyle name="40% - Dekorfärg4 7 2" xfId="1187"/>
    <cellStyle name="40% - Dekorfärg4 8" xfId="873"/>
    <cellStyle name="40% - Dekorfärg5 2" xfId="269"/>
    <cellStyle name="40% - Dekorfärg5 2 2" xfId="346"/>
    <cellStyle name="40% - Dekorfärg5 2 2 2" xfId="504"/>
    <cellStyle name="40% - Dekorfärg5 2 2 2 2" xfId="818"/>
    <cellStyle name="40% - Dekorfärg5 2 2 2 2 2" xfId="1446"/>
    <cellStyle name="40% - Dekorfärg5 2 2 2 3" xfId="1132"/>
    <cellStyle name="40% - Dekorfärg5 2 2 3" xfId="661"/>
    <cellStyle name="40% - Dekorfärg5 2 2 3 2" xfId="1289"/>
    <cellStyle name="40% - Dekorfärg5 2 2 4" xfId="975"/>
    <cellStyle name="40% - Dekorfärg5 2 3" xfId="427"/>
    <cellStyle name="40% - Dekorfärg5 2 3 2" xfId="741"/>
    <cellStyle name="40% - Dekorfärg5 2 3 2 2" xfId="1369"/>
    <cellStyle name="40% - Dekorfärg5 2 3 3" xfId="1055"/>
    <cellStyle name="40% - Dekorfärg5 2 4" xfId="584"/>
    <cellStyle name="40% - Dekorfärg5 2 4 2" xfId="1212"/>
    <cellStyle name="40% - Dekorfärg5 2 5" xfId="898"/>
    <cellStyle name="40% - Dekorfärg5 3" xfId="288"/>
    <cellStyle name="40% - Dekorfärg5 3 2" xfId="365"/>
    <cellStyle name="40% - Dekorfärg5 3 2 2" xfId="523"/>
    <cellStyle name="40% - Dekorfärg5 3 2 2 2" xfId="837"/>
    <cellStyle name="40% - Dekorfärg5 3 2 2 2 2" xfId="1465"/>
    <cellStyle name="40% - Dekorfärg5 3 2 2 3" xfId="1151"/>
    <cellStyle name="40% - Dekorfärg5 3 2 3" xfId="680"/>
    <cellStyle name="40% - Dekorfärg5 3 2 3 2" xfId="1308"/>
    <cellStyle name="40% - Dekorfärg5 3 2 4" xfId="994"/>
    <cellStyle name="40% - Dekorfärg5 3 3" xfId="446"/>
    <cellStyle name="40% - Dekorfärg5 3 3 2" xfId="760"/>
    <cellStyle name="40% - Dekorfärg5 3 3 2 2" xfId="1388"/>
    <cellStyle name="40% - Dekorfärg5 3 3 3" xfId="1074"/>
    <cellStyle name="40% - Dekorfärg5 3 4" xfId="603"/>
    <cellStyle name="40% - Dekorfärg5 3 4 2" xfId="1231"/>
    <cellStyle name="40% - Dekorfärg5 3 5" xfId="917"/>
    <cellStyle name="40% - Dekorfärg5 4" xfId="306"/>
    <cellStyle name="40% - Dekorfärg5 4 2" xfId="383"/>
    <cellStyle name="40% - Dekorfärg5 4 2 2" xfId="541"/>
    <cellStyle name="40% - Dekorfärg5 4 2 2 2" xfId="855"/>
    <cellStyle name="40% - Dekorfärg5 4 2 2 2 2" xfId="1483"/>
    <cellStyle name="40% - Dekorfärg5 4 2 2 3" xfId="1169"/>
    <cellStyle name="40% - Dekorfärg5 4 2 3" xfId="698"/>
    <cellStyle name="40% - Dekorfärg5 4 2 3 2" xfId="1326"/>
    <cellStyle name="40% - Dekorfärg5 4 2 4" xfId="1012"/>
    <cellStyle name="40% - Dekorfärg5 4 3" xfId="464"/>
    <cellStyle name="40% - Dekorfärg5 4 3 2" xfId="778"/>
    <cellStyle name="40% - Dekorfärg5 4 3 2 2" xfId="1406"/>
    <cellStyle name="40% - Dekorfärg5 4 3 3" xfId="1092"/>
    <cellStyle name="40% - Dekorfärg5 4 4" xfId="621"/>
    <cellStyle name="40% - Dekorfärg5 4 4 2" xfId="1249"/>
    <cellStyle name="40% - Dekorfärg5 4 5" xfId="935"/>
    <cellStyle name="40% - Dekorfärg5 5" xfId="323"/>
    <cellStyle name="40% - Dekorfärg5 5 2" xfId="481"/>
    <cellStyle name="40% - Dekorfärg5 5 2 2" xfId="795"/>
    <cellStyle name="40% - Dekorfärg5 5 2 2 2" xfId="1423"/>
    <cellStyle name="40% - Dekorfärg5 5 2 3" xfId="1109"/>
    <cellStyle name="40% - Dekorfärg5 5 3" xfId="638"/>
    <cellStyle name="40% - Dekorfärg5 5 3 2" xfId="1266"/>
    <cellStyle name="40% - Dekorfärg5 5 4" xfId="952"/>
    <cellStyle name="40% - Dekorfärg5 6" xfId="404"/>
    <cellStyle name="40% - Dekorfärg5 6 2" xfId="718"/>
    <cellStyle name="40% - Dekorfärg5 6 2 2" xfId="1346"/>
    <cellStyle name="40% - Dekorfärg5 6 3" xfId="1032"/>
    <cellStyle name="40% - Dekorfärg5 7" xfId="561"/>
    <cellStyle name="40% - Dekorfärg5 7 2" xfId="1189"/>
    <cellStyle name="40% - Dekorfärg5 8" xfId="875"/>
    <cellStyle name="40% - Dekorfärg6 2" xfId="271"/>
    <cellStyle name="40% - Dekorfärg6 2 2" xfId="348"/>
    <cellStyle name="40% - Dekorfärg6 2 2 2" xfId="506"/>
    <cellStyle name="40% - Dekorfärg6 2 2 2 2" xfId="820"/>
    <cellStyle name="40% - Dekorfärg6 2 2 2 2 2" xfId="1448"/>
    <cellStyle name="40% - Dekorfärg6 2 2 2 3" xfId="1134"/>
    <cellStyle name="40% - Dekorfärg6 2 2 3" xfId="663"/>
    <cellStyle name="40% - Dekorfärg6 2 2 3 2" xfId="1291"/>
    <cellStyle name="40% - Dekorfärg6 2 2 4" xfId="977"/>
    <cellStyle name="40% - Dekorfärg6 2 3" xfId="429"/>
    <cellStyle name="40% - Dekorfärg6 2 3 2" xfId="743"/>
    <cellStyle name="40% - Dekorfärg6 2 3 2 2" xfId="1371"/>
    <cellStyle name="40% - Dekorfärg6 2 3 3" xfId="1057"/>
    <cellStyle name="40% - Dekorfärg6 2 4" xfId="586"/>
    <cellStyle name="40% - Dekorfärg6 2 4 2" xfId="1214"/>
    <cellStyle name="40% - Dekorfärg6 2 5" xfId="900"/>
    <cellStyle name="40% - Dekorfärg6 3" xfId="290"/>
    <cellStyle name="40% - Dekorfärg6 3 2" xfId="367"/>
    <cellStyle name="40% - Dekorfärg6 3 2 2" xfId="525"/>
    <cellStyle name="40% - Dekorfärg6 3 2 2 2" xfId="839"/>
    <cellStyle name="40% - Dekorfärg6 3 2 2 2 2" xfId="1467"/>
    <cellStyle name="40% - Dekorfärg6 3 2 2 3" xfId="1153"/>
    <cellStyle name="40% - Dekorfärg6 3 2 3" xfId="682"/>
    <cellStyle name="40% - Dekorfärg6 3 2 3 2" xfId="1310"/>
    <cellStyle name="40% - Dekorfärg6 3 2 4" xfId="996"/>
    <cellStyle name="40% - Dekorfärg6 3 3" xfId="448"/>
    <cellStyle name="40% - Dekorfärg6 3 3 2" xfId="762"/>
    <cellStyle name="40% - Dekorfärg6 3 3 2 2" xfId="1390"/>
    <cellStyle name="40% - Dekorfärg6 3 3 3" xfId="1076"/>
    <cellStyle name="40% - Dekorfärg6 3 4" xfId="605"/>
    <cellStyle name="40% - Dekorfärg6 3 4 2" xfId="1233"/>
    <cellStyle name="40% - Dekorfärg6 3 5" xfId="919"/>
    <cellStyle name="40% - Dekorfärg6 4" xfId="308"/>
    <cellStyle name="40% - Dekorfärg6 4 2" xfId="385"/>
    <cellStyle name="40% - Dekorfärg6 4 2 2" xfId="543"/>
    <cellStyle name="40% - Dekorfärg6 4 2 2 2" xfId="857"/>
    <cellStyle name="40% - Dekorfärg6 4 2 2 2 2" xfId="1485"/>
    <cellStyle name="40% - Dekorfärg6 4 2 2 3" xfId="1171"/>
    <cellStyle name="40% - Dekorfärg6 4 2 3" xfId="700"/>
    <cellStyle name="40% - Dekorfärg6 4 2 3 2" xfId="1328"/>
    <cellStyle name="40% - Dekorfärg6 4 2 4" xfId="1014"/>
    <cellStyle name="40% - Dekorfärg6 4 3" xfId="466"/>
    <cellStyle name="40% - Dekorfärg6 4 3 2" xfId="780"/>
    <cellStyle name="40% - Dekorfärg6 4 3 2 2" xfId="1408"/>
    <cellStyle name="40% - Dekorfärg6 4 3 3" xfId="1094"/>
    <cellStyle name="40% - Dekorfärg6 4 4" xfId="623"/>
    <cellStyle name="40% - Dekorfärg6 4 4 2" xfId="1251"/>
    <cellStyle name="40% - Dekorfärg6 4 5" xfId="937"/>
    <cellStyle name="40% - Dekorfärg6 5" xfId="325"/>
    <cellStyle name="40% - Dekorfärg6 5 2" xfId="483"/>
    <cellStyle name="40% - Dekorfärg6 5 2 2" xfId="797"/>
    <cellStyle name="40% - Dekorfärg6 5 2 2 2" xfId="1425"/>
    <cellStyle name="40% - Dekorfärg6 5 2 3" xfId="1111"/>
    <cellStyle name="40% - Dekorfärg6 5 3" xfId="640"/>
    <cellStyle name="40% - Dekorfärg6 5 3 2" xfId="1268"/>
    <cellStyle name="40% - Dekorfärg6 5 4" xfId="954"/>
    <cellStyle name="40% - Dekorfärg6 6" xfId="406"/>
    <cellStyle name="40% - Dekorfärg6 6 2" xfId="720"/>
    <cellStyle name="40% - Dekorfärg6 6 2 2" xfId="1348"/>
    <cellStyle name="40% - Dekorfärg6 6 3" xfId="1034"/>
    <cellStyle name="40% - Dekorfärg6 7" xfId="563"/>
    <cellStyle name="40% - Dekorfärg6 7 2" xfId="1191"/>
    <cellStyle name="40% - Dekorfärg6 8" xfId="877"/>
    <cellStyle name="60 % - Dekorfärg1" xfId="170" builtinId="32" customBuiltin="1"/>
    <cellStyle name="60 % - Dekorfärg2" xfId="174" builtinId="36" customBuiltin="1"/>
    <cellStyle name="60 % - Dekorfärg3" xfId="178" builtinId="40" customBuiltin="1"/>
    <cellStyle name="60 % - Dekorfärg4" xfId="182" builtinId="44" customBuiltin="1"/>
    <cellStyle name="60 % - Dekorfärg5" xfId="186" builtinId="48" customBuiltin="1"/>
    <cellStyle name="60 % - Dekorfärg6" xfId="190" builtinId="52" customBuiltin="1"/>
    <cellStyle name="Anteckning 2" xfId="199"/>
    <cellStyle name="Anteckning 2 2" xfId="328"/>
    <cellStyle name="Anteckning 2 2 2" xfId="486"/>
    <cellStyle name="Anteckning 2 2 2 2" xfId="800"/>
    <cellStyle name="Anteckning 2 2 2 2 2" xfId="1428"/>
    <cellStyle name="Anteckning 2 2 2 3" xfId="1114"/>
    <cellStyle name="Anteckning 2 2 3" xfId="643"/>
    <cellStyle name="Anteckning 2 2 3 2" xfId="1271"/>
    <cellStyle name="Anteckning 2 2 4" xfId="957"/>
    <cellStyle name="Anteckning 2 3" xfId="409"/>
    <cellStyle name="Anteckning 2 3 2" xfId="723"/>
    <cellStyle name="Anteckning 2 3 2 2" xfId="1351"/>
    <cellStyle name="Anteckning 2 3 3" xfId="1037"/>
    <cellStyle name="Anteckning 2 4" xfId="566"/>
    <cellStyle name="Anteckning 2 4 2" xfId="1194"/>
    <cellStyle name="Anteckning 2 5" xfId="880"/>
    <cellStyle name="Anteckning 3" xfId="259"/>
    <cellStyle name="Anteckning 3 2" xfId="336"/>
    <cellStyle name="Anteckning 3 2 2" xfId="494"/>
    <cellStyle name="Anteckning 3 2 2 2" xfId="808"/>
    <cellStyle name="Anteckning 3 2 2 2 2" xfId="1436"/>
    <cellStyle name="Anteckning 3 2 2 3" xfId="1122"/>
    <cellStyle name="Anteckning 3 2 3" xfId="651"/>
    <cellStyle name="Anteckning 3 2 3 2" xfId="1279"/>
    <cellStyle name="Anteckning 3 2 4" xfId="965"/>
    <cellStyle name="Anteckning 3 3" xfId="417"/>
    <cellStyle name="Anteckning 3 3 2" xfId="731"/>
    <cellStyle name="Anteckning 3 3 2 2" xfId="1359"/>
    <cellStyle name="Anteckning 3 3 3" xfId="1045"/>
    <cellStyle name="Anteckning 3 4" xfId="574"/>
    <cellStyle name="Anteckning 3 4 2" xfId="1202"/>
    <cellStyle name="Anteckning 3 5" xfId="888"/>
    <cellStyle name="Anteckning 4" xfId="278"/>
    <cellStyle name="Anteckning 4 2" xfId="355"/>
    <cellStyle name="Anteckning 4 2 2" xfId="513"/>
    <cellStyle name="Anteckning 4 2 2 2" xfId="827"/>
    <cellStyle name="Anteckning 4 2 2 2 2" xfId="1455"/>
    <cellStyle name="Anteckning 4 2 2 3" xfId="1141"/>
    <cellStyle name="Anteckning 4 2 3" xfId="670"/>
    <cellStyle name="Anteckning 4 2 3 2" xfId="1298"/>
    <cellStyle name="Anteckning 4 2 4" xfId="984"/>
    <cellStyle name="Anteckning 4 3" xfId="436"/>
    <cellStyle name="Anteckning 4 3 2" xfId="750"/>
    <cellStyle name="Anteckning 4 3 2 2" xfId="1378"/>
    <cellStyle name="Anteckning 4 3 3" xfId="1064"/>
    <cellStyle name="Anteckning 4 4" xfId="593"/>
    <cellStyle name="Anteckning 4 4 2" xfId="1221"/>
    <cellStyle name="Anteckning 4 5" xfId="907"/>
    <cellStyle name="Anteckning 5" xfId="296"/>
    <cellStyle name="Anteckning 5 2" xfId="373"/>
    <cellStyle name="Anteckning 5 2 2" xfId="531"/>
    <cellStyle name="Anteckning 5 2 2 2" xfId="845"/>
    <cellStyle name="Anteckning 5 2 2 2 2" xfId="1473"/>
    <cellStyle name="Anteckning 5 2 2 3" xfId="1159"/>
    <cellStyle name="Anteckning 5 2 3" xfId="688"/>
    <cellStyle name="Anteckning 5 2 3 2" xfId="1316"/>
    <cellStyle name="Anteckning 5 2 4" xfId="1002"/>
    <cellStyle name="Anteckning 5 3" xfId="454"/>
    <cellStyle name="Anteckning 5 3 2" xfId="768"/>
    <cellStyle name="Anteckning 5 3 2 2" xfId="1396"/>
    <cellStyle name="Anteckning 5 3 3" xfId="1082"/>
    <cellStyle name="Anteckning 5 4" xfId="611"/>
    <cellStyle name="Anteckning 5 4 2" xfId="1239"/>
    <cellStyle name="Anteckning 5 5" xfId="925"/>
    <cellStyle name="Beräkning" xfId="161" builtinId="22" customBuiltin="1"/>
    <cellStyle name="Bra" xfId="157" builtinId="26" customBuiltin="1"/>
    <cellStyle name="Currency" xfId="202"/>
    <cellStyle name="Dekorfärg1" xfId="167" builtinId="29" customBuiltin="1"/>
    <cellStyle name="Dekorfärg2" xfId="171" builtinId="33" customBuiltin="1"/>
    <cellStyle name="Dekorfärg3" xfId="175" builtinId="37" customBuiltin="1"/>
    <cellStyle name="Dekorfärg4" xfId="179" builtinId="41" customBuiltin="1"/>
    <cellStyle name="Dekorfärg5" xfId="183" builtinId="45" customBuiltin="1"/>
    <cellStyle name="Dekorfärg6" xfId="187" builtinId="49" customBuiltin="1"/>
    <cellStyle name="Dålig" xfId="1" builtinId="27" customBuiltin="1"/>
    <cellStyle name="Excel Built-in Normal" xfId="4"/>
    <cellStyle name="Excel Built-in Normal 2" xfId="5"/>
    <cellStyle name="Excel Built-in Normal 2 2" xfId="6"/>
    <cellStyle name="Excel Built-in Normal 3" xfId="7"/>
    <cellStyle name="Excel Built-in Normal 3 2" xfId="203"/>
    <cellStyle name="Excel Built-in Normal 4" xfId="200"/>
    <cellStyle name="Excel Built-in Normal 4 2" xfId="204"/>
    <cellStyle name="Excel Built-in Normal 5" xfId="205"/>
    <cellStyle name="Förklarande text" xfId="165" builtinId="53" customBuiltin="1"/>
    <cellStyle name="Hyperlänk 2" xfId="8"/>
    <cellStyle name="Hyperlänk 2 2" xfId="9"/>
    <cellStyle name="Hyperlänk 2 3" xfId="206"/>
    <cellStyle name="Hyperlänk 2 4" xfId="192"/>
    <cellStyle name="Hyperlänk 3" xfId="10"/>
    <cellStyle name="Hyperlänk 4" xfId="207"/>
    <cellStyle name="Indata" xfId="159" builtinId="20" customBuiltin="1"/>
    <cellStyle name="Kontrollcell" xfId="163" builtinId="23" customBuiltin="1"/>
    <cellStyle name="Länkad cell" xfId="162" builtinId="24" customBuiltin="1"/>
    <cellStyle name="Neutral" xfId="158" builtinId="28" customBuiltin="1"/>
    <cellStyle name="Neutral 2" xfId="108"/>
    <cellStyle name="Normal" xfId="0" builtinId="0" customBuiltin="1"/>
    <cellStyle name="Normal 10" xfId="105"/>
    <cellStyle name="Normal 10 2" xfId="121"/>
    <cellStyle name="Normal 10 2 2" xfId="148"/>
    <cellStyle name="Normal 10 3" xfId="135"/>
    <cellStyle name="Normal 10 4" xfId="195"/>
    <cellStyle name="Normal 11" xfId="107"/>
    <cellStyle name="Normal 11 2" xfId="126"/>
    <cellStyle name="Normal 11 3" xfId="123"/>
    <cellStyle name="Normal 11 4" xfId="253"/>
    <cellStyle name="Normal 12" xfId="109"/>
    <cellStyle name="Normal 12 2" xfId="124"/>
    <cellStyle name="Normal 12 2 2" xfId="150"/>
    <cellStyle name="Normal 12 2 2 2" xfId="798"/>
    <cellStyle name="Normal 12 2 2 2 2" xfId="1426"/>
    <cellStyle name="Normal 12 2 2 3" xfId="1112"/>
    <cellStyle name="Normal 12 2 2 4" xfId="484"/>
    <cellStyle name="Normal 12 2 3" xfId="641"/>
    <cellStyle name="Normal 12 2 3 2" xfId="1269"/>
    <cellStyle name="Normal 12 2 4" xfId="955"/>
    <cellStyle name="Normal 12 2 5" xfId="326"/>
    <cellStyle name="Normal 12 3" xfId="137"/>
    <cellStyle name="Normal 12 3 2" xfId="721"/>
    <cellStyle name="Normal 12 3 2 2" xfId="1349"/>
    <cellStyle name="Normal 12 3 3" xfId="1035"/>
    <cellStyle name="Normal 12 3 4" xfId="407"/>
    <cellStyle name="Normal 12 4" xfId="564"/>
    <cellStyle name="Normal 12 4 2" xfId="1192"/>
    <cellStyle name="Normal 12 5" xfId="878"/>
    <cellStyle name="Normal 12 6" xfId="191"/>
    <cellStyle name="Normal 13" xfId="112"/>
    <cellStyle name="Normal 13 2" xfId="334"/>
    <cellStyle name="Normal 13 2 2" xfId="492"/>
    <cellStyle name="Normal 13 2 2 2" xfId="806"/>
    <cellStyle name="Normal 13 2 2 2 2" xfId="1434"/>
    <cellStyle name="Normal 13 2 2 3" xfId="1120"/>
    <cellStyle name="Normal 13 2 3" xfId="649"/>
    <cellStyle name="Normal 13 2 3 2" xfId="1277"/>
    <cellStyle name="Normal 13 2 4" xfId="963"/>
    <cellStyle name="Normal 13 3" xfId="415"/>
    <cellStyle name="Normal 13 3 2" xfId="729"/>
    <cellStyle name="Normal 13 3 2 2" xfId="1357"/>
    <cellStyle name="Normal 13 3 3" xfId="1043"/>
    <cellStyle name="Normal 13 4" xfId="572"/>
    <cellStyle name="Normal 13 4 2" xfId="1200"/>
    <cellStyle name="Normal 13 5" xfId="886"/>
    <cellStyle name="Normal 13 6" xfId="257"/>
    <cellStyle name="Normal 14" xfId="111"/>
    <cellStyle name="Normal 14 2" xfId="139"/>
    <cellStyle name="Normal 14 2 2" xfId="512"/>
    <cellStyle name="Normal 14 2 2 2" xfId="826"/>
    <cellStyle name="Normal 14 2 2 2 2" xfId="1454"/>
    <cellStyle name="Normal 14 2 2 3" xfId="1140"/>
    <cellStyle name="Normal 14 2 3" xfId="669"/>
    <cellStyle name="Normal 14 2 3 2" xfId="1297"/>
    <cellStyle name="Normal 14 2 4" xfId="983"/>
    <cellStyle name="Normal 14 2 5" xfId="354"/>
    <cellStyle name="Normal 14 3" xfId="435"/>
    <cellStyle name="Normal 14 3 2" xfId="749"/>
    <cellStyle name="Normal 14 3 2 2" xfId="1377"/>
    <cellStyle name="Normal 14 3 3" xfId="1063"/>
    <cellStyle name="Normal 14 4" xfId="592"/>
    <cellStyle name="Normal 14 4 2" xfId="1220"/>
    <cellStyle name="Normal 14 5" xfId="906"/>
    <cellStyle name="Normal 14 6" xfId="277"/>
    <cellStyle name="Normal 15" xfId="294"/>
    <cellStyle name="Normal 15 2" xfId="371"/>
    <cellStyle name="Normal 15 2 2" xfId="529"/>
    <cellStyle name="Normal 15 2 2 2" xfId="843"/>
    <cellStyle name="Normal 15 2 2 2 2" xfId="1471"/>
    <cellStyle name="Normal 15 2 2 3" xfId="1157"/>
    <cellStyle name="Normal 15 2 3" xfId="686"/>
    <cellStyle name="Normal 15 2 3 2" xfId="1314"/>
    <cellStyle name="Normal 15 2 4" xfId="1000"/>
    <cellStyle name="Normal 15 3" xfId="452"/>
    <cellStyle name="Normal 15 3 2" xfId="766"/>
    <cellStyle name="Normal 15 3 2 2" xfId="1394"/>
    <cellStyle name="Normal 15 3 3" xfId="1080"/>
    <cellStyle name="Normal 15 4" xfId="609"/>
    <cellStyle name="Normal 15 4 2" xfId="1237"/>
    <cellStyle name="Normal 15 5" xfId="923"/>
    <cellStyle name="Normal 2" xfId="3"/>
    <cellStyle name="Normal 2 2" xfId="11"/>
    <cellStyle name="Normal 2 2 2" xfId="12"/>
    <cellStyle name="Normal 2 2 3" xfId="208"/>
    <cellStyle name="Normal 2 3" xfId="13"/>
    <cellStyle name="Normal 2 3 2" xfId="14"/>
    <cellStyle name="Normal 2 3 3" xfId="197"/>
    <cellStyle name="Normal 2 4" xfId="196"/>
    <cellStyle name="Normal 2 4 2" xfId="209"/>
    <cellStyle name="Normal 2 5" xfId="210"/>
    <cellStyle name="Normal 2 5 2" xfId="272"/>
    <cellStyle name="Normal 2 5 2 2" xfId="349"/>
    <cellStyle name="Normal 2 5 2 2 2" xfId="507"/>
    <cellStyle name="Normal 2 5 2 2 2 2" xfId="821"/>
    <cellStyle name="Normal 2 5 2 2 2 2 2" xfId="1449"/>
    <cellStyle name="Normal 2 5 2 2 2 3" xfId="1135"/>
    <cellStyle name="Normal 2 5 2 2 3" xfId="664"/>
    <cellStyle name="Normal 2 5 2 2 3 2" xfId="1292"/>
    <cellStyle name="Normal 2 5 2 2 4" xfId="978"/>
    <cellStyle name="Normal 2 5 2 3" xfId="430"/>
    <cellStyle name="Normal 2 5 2 3 2" xfId="744"/>
    <cellStyle name="Normal 2 5 2 3 2 2" xfId="1372"/>
    <cellStyle name="Normal 2 5 2 3 3" xfId="1058"/>
    <cellStyle name="Normal 2 5 2 4" xfId="587"/>
    <cellStyle name="Normal 2 5 2 4 2" xfId="1215"/>
    <cellStyle name="Normal 2 5 2 5" xfId="901"/>
    <cellStyle name="Normal 2 5 3" xfId="292"/>
    <cellStyle name="Normal 2 5 3 2" xfId="369"/>
    <cellStyle name="Normal 2 5 3 2 2" xfId="527"/>
    <cellStyle name="Normal 2 5 3 2 2 2" xfId="841"/>
    <cellStyle name="Normal 2 5 3 2 2 2 2" xfId="1469"/>
    <cellStyle name="Normal 2 5 3 2 2 3" xfId="1155"/>
    <cellStyle name="Normal 2 5 3 2 3" xfId="684"/>
    <cellStyle name="Normal 2 5 3 2 3 2" xfId="1312"/>
    <cellStyle name="Normal 2 5 3 2 4" xfId="998"/>
    <cellStyle name="Normal 2 5 3 3" xfId="450"/>
    <cellStyle name="Normal 2 5 3 3 2" xfId="764"/>
    <cellStyle name="Normal 2 5 3 3 2 2" xfId="1392"/>
    <cellStyle name="Normal 2 5 3 3 3" xfId="1078"/>
    <cellStyle name="Normal 2 5 3 4" xfId="607"/>
    <cellStyle name="Normal 2 5 3 4 2" xfId="1235"/>
    <cellStyle name="Normal 2 5 3 5" xfId="921"/>
    <cellStyle name="Normal 2 5 4" xfId="309"/>
    <cellStyle name="Normal 2 5 4 2" xfId="386"/>
    <cellStyle name="Normal 2 5 4 2 2" xfId="544"/>
    <cellStyle name="Normal 2 5 4 2 2 2" xfId="858"/>
    <cellStyle name="Normal 2 5 4 2 2 2 2" xfId="1486"/>
    <cellStyle name="Normal 2 5 4 2 2 3" xfId="1172"/>
    <cellStyle name="Normal 2 5 4 2 3" xfId="701"/>
    <cellStyle name="Normal 2 5 4 2 3 2" xfId="1329"/>
    <cellStyle name="Normal 2 5 4 2 4" xfId="1015"/>
    <cellStyle name="Normal 2 5 4 3" xfId="467"/>
    <cellStyle name="Normal 2 5 4 3 2" xfId="781"/>
    <cellStyle name="Normal 2 5 4 3 2 2" xfId="1409"/>
    <cellStyle name="Normal 2 5 4 3 3" xfId="1095"/>
    <cellStyle name="Normal 2 5 4 4" xfId="624"/>
    <cellStyle name="Normal 2 5 4 4 2" xfId="1252"/>
    <cellStyle name="Normal 2 5 4 5" xfId="938"/>
    <cellStyle name="Normal 2 5 5" xfId="329"/>
    <cellStyle name="Normal 2 5 5 2" xfId="487"/>
    <cellStyle name="Normal 2 5 5 2 2" xfId="801"/>
    <cellStyle name="Normal 2 5 5 2 2 2" xfId="1429"/>
    <cellStyle name="Normal 2 5 5 2 3" xfId="1115"/>
    <cellStyle name="Normal 2 5 5 3" xfId="644"/>
    <cellStyle name="Normal 2 5 5 3 2" xfId="1272"/>
    <cellStyle name="Normal 2 5 5 4" xfId="958"/>
    <cellStyle name="Normal 2 5 6" xfId="410"/>
    <cellStyle name="Normal 2 5 6 2" xfId="724"/>
    <cellStyle name="Normal 2 5 6 2 2" xfId="1352"/>
    <cellStyle name="Normal 2 5 6 3" xfId="1038"/>
    <cellStyle name="Normal 2 5 7" xfId="567"/>
    <cellStyle name="Normal 2 5 7 2" xfId="1195"/>
    <cellStyle name="Normal 2 5 8" xfId="881"/>
    <cellStyle name="Normal 2 6" xfId="392"/>
    <cellStyle name="Normal 2 6 2" xfId="549"/>
    <cellStyle name="Normal 2 6 2 2" xfId="863"/>
    <cellStyle name="Normal 2 6 2 2 2" xfId="1491"/>
    <cellStyle name="Normal 2 6 2 3" xfId="1177"/>
    <cellStyle name="Normal 2 6 3" xfId="706"/>
    <cellStyle name="Normal 2 6 3 2" xfId="1334"/>
    <cellStyle name="Normal 2 6 4" xfId="1020"/>
    <cellStyle name="Normal 2 7" xfId="1494"/>
    <cellStyle name="Normal 3" xfId="15"/>
    <cellStyle name="Normal 3 2" xfId="16"/>
    <cellStyle name="Normal 3 2 2" xfId="17"/>
    <cellStyle name="Normal 3 2 3" xfId="211"/>
    <cellStyle name="Normal 3 3" xfId="18"/>
    <cellStyle name="Normal 3 3 2" xfId="19"/>
    <cellStyle name="Normal 3 3 3" xfId="212"/>
    <cellStyle name="Normal 3 4" xfId="20"/>
    <cellStyle name="Normal 4" xfId="21"/>
    <cellStyle name="Normal 4 2" xfId="22"/>
    <cellStyle name="Normal 4 3" xfId="99"/>
    <cellStyle name="Normal 5" xfId="23"/>
    <cellStyle name="Normal 5 2" xfId="24"/>
    <cellStyle name="Normal 5 3" xfId="101"/>
    <cellStyle name="Normal 5 3 2" xfId="117"/>
    <cellStyle name="Normal 5 3 2 2" xfId="144"/>
    <cellStyle name="Normal 5 3 2 2 2" xfId="508"/>
    <cellStyle name="Normal 5 3 2 2 2 2" xfId="822"/>
    <cellStyle name="Normal 5 3 2 2 2 2 2" xfId="1450"/>
    <cellStyle name="Normal 5 3 2 2 2 3" xfId="1136"/>
    <cellStyle name="Normal 5 3 2 2 3" xfId="665"/>
    <cellStyle name="Normal 5 3 2 2 3 2" xfId="1293"/>
    <cellStyle name="Normal 5 3 2 2 4" xfId="979"/>
    <cellStyle name="Normal 5 3 2 2 5" xfId="350"/>
    <cellStyle name="Normal 5 3 2 2 6" xfId="1497"/>
    <cellStyle name="Normal 5 3 2 3" xfId="431"/>
    <cellStyle name="Normal 5 3 2 3 2" xfId="745"/>
    <cellStyle name="Normal 5 3 2 3 2 2" xfId="1373"/>
    <cellStyle name="Normal 5 3 2 3 3" xfId="1059"/>
    <cellStyle name="Normal 5 3 2 4" xfId="588"/>
    <cellStyle name="Normal 5 3 2 4 2" xfId="1216"/>
    <cellStyle name="Normal 5 3 2 5" xfId="902"/>
    <cellStyle name="Normal 5 3 2 6" xfId="273"/>
    <cellStyle name="Normal 5 3 3" xfId="131"/>
    <cellStyle name="Normal 5 3 3 2" xfId="370"/>
    <cellStyle name="Normal 5 3 3 2 2" xfId="528"/>
    <cellStyle name="Normal 5 3 3 2 2 2" xfId="842"/>
    <cellStyle name="Normal 5 3 3 2 2 2 2" xfId="1470"/>
    <cellStyle name="Normal 5 3 3 2 2 3" xfId="1156"/>
    <cellStyle name="Normal 5 3 3 2 3" xfId="685"/>
    <cellStyle name="Normal 5 3 3 2 3 2" xfId="1313"/>
    <cellStyle name="Normal 5 3 3 2 4" xfId="999"/>
    <cellStyle name="Normal 5 3 3 3" xfId="451"/>
    <cellStyle name="Normal 5 3 3 3 2" xfId="765"/>
    <cellStyle name="Normal 5 3 3 3 2 2" xfId="1393"/>
    <cellStyle name="Normal 5 3 3 3 3" xfId="1079"/>
    <cellStyle name="Normal 5 3 3 4" xfId="608"/>
    <cellStyle name="Normal 5 3 3 4 2" xfId="1236"/>
    <cellStyle name="Normal 5 3 3 5" xfId="922"/>
    <cellStyle name="Normal 5 3 3 6" xfId="293"/>
    <cellStyle name="Normal 5 3 4" xfId="310"/>
    <cellStyle name="Normal 5 3 4 2" xfId="387"/>
    <cellStyle name="Normal 5 3 4 2 2" xfId="545"/>
    <cellStyle name="Normal 5 3 4 2 2 2" xfId="859"/>
    <cellStyle name="Normal 5 3 4 2 2 2 2" xfId="1487"/>
    <cellStyle name="Normal 5 3 4 2 2 3" xfId="1173"/>
    <cellStyle name="Normal 5 3 4 2 3" xfId="702"/>
    <cellStyle name="Normal 5 3 4 2 3 2" xfId="1330"/>
    <cellStyle name="Normal 5 3 4 2 4" xfId="1016"/>
    <cellStyle name="Normal 5 3 4 3" xfId="468"/>
    <cellStyle name="Normal 5 3 4 3 2" xfId="782"/>
    <cellStyle name="Normal 5 3 4 3 2 2" xfId="1410"/>
    <cellStyle name="Normal 5 3 4 3 3" xfId="1096"/>
    <cellStyle name="Normal 5 3 4 4" xfId="625"/>
    <cellStyle name="Normal 5 3 4 4 2" xfId="1253"/>
    <cellStyle name="Normal 5 3 4 5" xfId="939"/>
    <cellStyle name="Normal 5 3 5" xfId="330"/>
    <cellStyle name="Normal 5 3 5 2" xfId="488"/>
    <cellStyle name="Normal 5 3 5 2 2" xfId="802"/>
    <cellStyle name="Normal 5 3 5 2 2 2" xfId="1430"/>
    <cellStyle name="Normal 5 3 5 2 3" xfId="1116"/>
    <cellStyle name="Normal 5 3 5 3" xfId="645"/>
    <cellStyle name="Normal 5 3 5 3 2" xfId="1273"/>
    <cellStyle name="Normal 5 3 5 4" xfId="959"/>
    <cellStyle name="Normal 5 3 6" xfId="411"/>
    <cellStyle name="Normal 5 3 6 2" xfId="725"/>
    <cellStyle name="Normal 5 3 6 2 2" xfId="1353"/>
    <cellStyle name="Normal 5 3 6 3" xfId="1039"/>
    <cellStyle name="Normal 5 3 7" xfId="568"/>
    <cellStyle name="Normal 5 3 7 2" xfId="1196"/>
    <cellStyle name="Normal 5 3 8" xfId="882"/>
    <cellStyle name="Normal 5 3 9" xfId="213"/>
    <cellStyle name="Normal 5 4" xfId="104"/>
    <cellStyle name="Normal 5 4 2" xfId="120"/>
    <cellStyle name="Normal 5 4 2 2" xfId="147"/>
    <cellStyle name="Normal 5 4 3" xfId="134"/>
    <cellStyle name="Normal 5 4 3 2" xfId="1495"/>
    <cellStyle name="Normal 5 4 4" xfId="214"/>
    <cellStyle name="Normal 5 5" xfId="106"/>
    <cellStyle name="Normal 5 5 2" xfId="122"/>
    <cellStyle name="Normal 5 5 2 2" xfId="149"/>
    <cellStyle name="Normal 5 5 3" xfId="136"/>
    <cellStyle name="Normal 5 6" xfId="110"/>
    <cellStyle name="Normal 5 6 2" xfId="125"/>
    <cellStyle name="Normal 5 6 2 2" xfId="151"/>
    <cellStyle name="Normal 5 6 3" xfId="138"/>
    <cellStyle name="Normal 5 7" xfId="114"/>
    <cellStyle name="Normal 5 7 2" xfId="141"/>
    <cellStyle name="Normal 5 7 2 2" xfId="1496"/>
    <cellStyle name="Normal 5 8" xfId="128"/>
    <cellStyle name="Normal 6" xfId="98"/>
    <cellStyle name="Normal 6 2" xfId="215"/>
    <cellStyle name="Normal 6 2 2" xfId="391"/>
    <cellStyle name="Normal 6 3" xfId="216"/>
    <cellStyle name="Normal 6 4" xfId="252"/>
    <cellStyle name="Normal 6 5" xfId="201"/>
    <cellStyle name="Normal 7" xfId="2"/>
    <cellStyle name="Normal 7 2" xfId="113"/>
    <cellStyle name="Normal 7 2 2" xfId="140"/>
    <cellStyle name="Normal 7 2 2 2" xfId="550"/>
    <cellStyle name="Normal 7 2 2 2 2" xfId="864"/>
    <cellStyle name="Normal 7 2 2 2 2 2" xfId="1492"/>
    <cellStyle name="Normal 7 2 2 2 3" xfId="1178"/>
    <cellStyle name="Normal 7 2 2 3" xfId="707"/>
    <cellStyle name="Normal 7 2 2 3 2" xfId="1335"/>
    <cellStyle name="Normal 7 2 2 4" xfId="1021"/>
    <cellStyle name="Normal 7 2 2 5" xfId="393"/>
    <cellStyle name="Normal 7 2 3" xfId="218"/>
    <cellStyle name="Normal 7 3" xfId="127"/>
    <cellStyle name="Normal 7 3 2" xfId="274"/>
    <cellStyle name="Normal 7 3 2 2" xfId="351"/>
    <cellStyle name="Normal 7 3 2 2 2" xfId="509"/>
    <cellStyle name="Normal 7 3 2 2 2 2" xfId="823"/>
    <cellStyle name="Normal 7 3 2 2 2 2 2" xfId="1451"/>
    <cellStyle name="Normal 7 3 2 2 2 3" xfId="1137"/>
    <cellStyle name="Normal 7 3 2 2 3" xfId="666"/>
    <cellStyle name="Normal 7 3 2 2 3 2" xfId="1294"/>
    <cellStyle name="Normal 7 3 2 2 4" xfId="980"/>
    <cellStyle name="Normal 7 3 2 3" xfId="432"/>
    <cellStyle name="Normal 7 3 2 3 2" xfId="746"/>
    <cellStyle name="Normal 7 3 2 3 2 2" xfId="1374"/>
    <cellStyle name="Normal 7 3 2 3 3" xfId="1060"/>
    <cellStyle name="Normal 7 3 2 4" xfId="589"/>
    <cellStyle name="Normal 7 3 2 4 2" xfId="1217"/>
    <cellStyle name="Normal 7 3 2 5" xfId="903"/>
    <cellStyle name="Normal 7 3 3" xfId="311"/>
    <cellStyle name="Normal 7 3 3 2" xfId="388"/>
    <cellStyle name="Normal 7 3 3 2 2" xfId="546"/>
    <cellStyle name="Normal 7 3 3 2 2 2" xfId="860"/>
    <cellStyle name="Normal 7 3 3 2 2 2 2" xfId="1488"/>
    <cellStyle name="Normal 7 3 3 2 2 3" xfId="1174"/>
    <cellStyle name="Normal 7 3 3 2 3" xfId="703"/>
    <cellStyle name="Normal 7 3 3 2 3 2" xfId="1331"/>
    <cellStyle name="Normal 7 3 3 2 4" xfId="1017"/>
    <cellStyle name="Normal 7 3 3 3" xfId="469"/>
    <cellStyle name="Normal 7 3 3 3 2" xfId="783"/>
    <cellStyle name="Normal 7 3 3 3 2 2" xfId="1411"/>
    <cellStyle name="Normal 7 3 3 3 3" xfId="1097"/>
    <cellStyle name="Normal 7 3 3 4" xfId="626"/>
    <cellStyle name="Normal 7 3 3 4 2" xfId="1254"/>
    <cellStyle name="Normal 7 3 3 5" xfId="940"/>
    <cellStyle name="Normal 7 3 4" xfId="331"/>
    <cellStyle name="Normal 7 3 4 2" xfId="489"/>
    <cellStyle name="Normal 7 3 4 2 2" xfId="803"/>
    <cellStyle name="Normal 7 3 4 2 2 2" xfId="1431"/>
    <cellStyle name="Normal 7 3 4 2 3" xfId="1117"/>
    <cellStyle name="Normal 7 3 4 3" xfId="646"/>
    <cellStyle name="Normal 7 3 4 3 2" xfId="1274"/>
    <cellStyle name="Normal 7 3 4 4" xfId="960"/>
    <cellStyle name="Normal 7 3 5" xfId="412"/>
    <cellStyle name="Normal 7 3 5 2" xfId="726"/>
    <cellStyle name="Normal 7 3 5 2 2" xfId="1354"/>
    <cellStyle name="Normal 7 3 5 3" xfId="1040"/>
    <cellStyle name="Normal 7 3 6" xfId="569"/>
    <cellStyle name="Normal 7 3 6 2" xfId="1197"/>
    <cellStyle name="Normal 7 3 7" xfId="883"/>
    <cellStyle name="Normal 7 3 8" xfId="254"/>
    <cellStyle name="Normal 7 4" xfId="217"/>
    <cellStyle name="Normal 8" xfId="100"/>
    <cellStyle name="Normal 8 2" xfId="116"/>
    <cellStyle name="Normal 8 2 2" xfId="143"/>
    <cellStyle name="Normal 8 2 2 2" xfId="551"/>
    <cellStyle name="Normal 8 2 2 2 2" xfId="865"/>
    <cellStyle name="Normal 8 2 2 2 2 2" xfId="1493"/>
    <cellStyle name="Normal 8 2 2 2 3" xfId="1179"/>
    <cellStyle name="Normal 8 2 2 3" xfId="708"/>
    <cellStyle name="Normal 8 2 2 3 2" xfId="1336"/>
    <cellStyle name="Normal 8 2 2 4" xfId="1022"/>
    <cellStyle name="Normal 8 2 2 5" xfId="394"/>
    <cellStyle name="Normal 8 2 2 6" xfId="1498"/>
    <cellStyle name="Normal 8 2 3" xfId="220"/>
    <cellStyle name="Normal 8 3" xfId="130"/>
    <cellStyle name="Normal 8 3 2" xfId="275"/>
    <cellStyle name="Normal 8 3 2 2" xfId="352"/>
    <cellStyle name="Normal 8 3 2 2 2" xfId="510"/>
    <cellStyle name="Normal 8 3 2 2 2 2" xfId="824"/>
    <cellStyle name="Normal 8 3 2 2 2 2 2" xfId="1452"/>
    <cellStyle name="Normal 8 3 2 2 2 3" xfId="1138"/>
    <cellStyle name="Normal 8 3 2 2 3" xfId="667"/>
    <cellStyle name="Normal 8 3 2 2 3 2" xfId="1295"/>
    <cellStyle name="Normal 8 3 2 2 4" xfId="981"/>
    <cellStyle name="Normal 8 3 2 3" xfId="433"/>
    <cellStyle name="Normal 8 3 2 3 2" xfId="747"/>
    <cellStyle name="Normal 8 3 2 3 2 2" xfId="1375"/>
    <cellStyle name="Normal 8 3 2 3 3" xfId="1061"/>
    <cellStyle name="Normal 8 3 2 4" xfId="590"/>
    <cellStyle name="Normal 8 3 2 4 2" xfId="1218"/>
    <cellStyle name="Normal 8 3 2 5" xfId="904"/>
    <cellStyle name="Normal 8 3 3" xfId="312"/>
    <cellStyle name="Normal 8 3 3 2" xfId="389"/>
    <cellStyle name="Normal 8 3 3 2 2" xfId="547"/>
    <cellStyle name="Normal 8 3 3 2 2 2" xfId="861"/>
    <cellStyle name="Normal 8 3 3 2 2 2 2" xfId="1489"/>
    <cellStyle name="Normal 8 3 3 2 2 3" xfId="1175"/>
    <cellStyle name="Normal 8 3 3 2 3" xfId="704"/>
    <cellStyle name="Normal 8 3 3 2 3 2" xfId="1332"/>
    <cellStyle name="Normal 8 3 3 2 4" xfId="1018"/>
    <cellStyle name="Normal 8 3 3 3" xfId="470"/>
    <cellStyle name="Normal 8 3 3 3 2" xfId="784"/>
    <cellStyle name="Normal 8 3 3 3 2 2" xfId="1412"/>
    <cellStyle name="Normal 8 3 3 3 3" xfId="1098"/>
    <cellStyle name="Normal 8 3 3 4" xfId="627"/>
    <cellStyle name="Normal 8 3 3 4 2" xfId="1255"/>
    <cellStyle name="Normal 8 3 3 5" xfId="941"/>
    <cellStyle name="Normal 8 3 4" xfId="332"/>
    <cellStyle name="Normal 8 3 4 2" xfId="490"/>
    <cellStyle name="Normal 8 3 4 2 2" xfId="804"/>
    <cellStyle name="Normal 8 3 4 2 2 2" xfId="1432"/>
    <cellStyle name="Normal 8 3 4 2 3" xfId="1118"/>
    <cellStyle name="Normal 8 3 4 3" xfId="647"/>
    <cellStyle name="Normal 8 3 4 3 2" xfId="1275"/>
    <cellStyle name="Normal 8 3 4 4" xfId="961"/>
    <cellStyle name="Normal 8 3 5" xfId="413"/>
    <cellStyle name="Normal 8 3 5 2" xfId="727"/>
    <cellStyle name="Normal 8 3 5 2 2" xfId="1355"/>
    <cellStyle name="Normal 8 3 5 3" xfId="1041"/>
    <cellStyle name="Normal 8 3 6" xfId="570"/>
    <cellStyle name="Normal 8 3 6 2" xfId="1198"/>
    <cellStyle name="Normal 8 3 7" xfId="884"/>
    <cellStyle name="Normal 8 3 8" xfId="255"/>
    <cellStyle name="Normal 8 4" xfId="219"/>
    <cellStyle name="Normal 9" xfId="103"/>
    <cellStyle name="Normal 9 2" xfId="119"/>
    <cellStyle name="Normal 9 2 2" xfId="146"/>
    <cellStyle name="Normal 9 2 2 2" xfId="511"/>
    <cellStyle name="Normal 9 2 2 2 2" xfId="825"/>
    <cellStyle name="Normal 9 2 2 2 2 2" xfId="1453"/>
    <cellStyle name="Normal 9 2 2 2 3" xfId="1139"/>
    <cellStyle name="Normal 9 2 2 3" xfId="668"/>
    <cellStyle name="Normal 9 2 2 3 2" xfId="1296"/>
    <cellStyle name="Normal 9 2 2 4" xfId="982"/>
    <cellStyle name="Normal 9 2 2 5" xfId="353"/>
    <cellStyle name="Normal 9 2 3" xfId="434"/>
    <cellStyle name="Normal 9 2 3 2" xfId="748"/>
    <cellStyle name="Normal 9 2 3 2 2" xfId="1376"/>
    <cellStyle name="Normal 9 2 3 3" xfId="1062"/>
    <cellStyle name="Normal 9 2 4" xfId="591"/>
    <cellStyle name="Normal 9 2 4 2" xfId="1219"/>
    <cellStyle name="Normal 9 2 5" xfId="905"/>
    <cellStyle name="Normal 9 2 6" xfId="276"/>
    <cellStyle name="Normal 9 3" xfId="133"/>
    <cellStyle name="Normal 9 3 2" xfId="390"/>
    <cellStyle name="Normal 9 3 2 2" xfId="548"/>
    <cellStyle name="Normal 9 3 2 2 2" xfId="862"/>
    <cellStyle name="Normal 9 3 2 2 2 2" xfId="1490"/>
    <cellStyle name="Normal 9 3 2 2 3" xfId="1176"/>
    <cellStyle name="Normal 9 3 2 3" xfId="705"/>
    <cellStyle name="Normal 9 3 2 3 2" xfId="1333"/>
    <cellStyle name="Normal 9 3 2 4" xfId="1019"/>
    <cellStyle name="Normal 9 3 3" xfId="471"/>
    <cellStyle name="Normal 9 3 3 2" xfId="785"/>
    <cellStyle name="Normal 9 3 3 2 2" xfId="1413"/>
    <cellStyle name="Normal 9 3 3 3" xfId="1099"/>
    <cellStyle name="Normal 9 3 4" xfId="628"/>
    <cellStyle name="Normal 9 3 4 2" xfId="1256"/>
    <cellStyle name="Normal 9 3 5" xfId="942"/>
    <cellStyle name="Normal 9 3 6" xfId="313"/>
    <cellStyle name="Normal 9 4" xfId="333"/>
    <cellStyle name="Normal 9 4 2" xfId="491"/>
    <cellStyle name="Normal 9 4 2 2" xfId="805"/>
    <cellStyle name="Normal 9 4 2 2 2" xfId="1433"/>
    <cellStyle name="Normal 9 4 2 3" xfId="1119"/>
    <cellStyle name="Normal 9 4 3" xfId="648"/>
    <cellStyle name="Normal 9 4 3 2" xfId="1276"/>
    <cellStyle name="Normal 9 4 4" xfId="962"/>
    <cellStyle name="Normal 9 5" xfId="414"/>
    <cellStyle name="Normal 9 5 2" xfId="728"/>
    <cellStyle name="Normal 9 5 2 2" xfId="1356"/>
    <cellStyle name="Normal 9 5 3" xfId="1042"/>
    <cellStyle name="Normal 9 6" xfId="571"/>
    <cellStyle name="Normal 9 6 2" xfId="1199"/>
    <cellStyle name="Normal 9 7" xfId="885"/>
    <cellStyle name="Normal 9 8" xfId="256"/>
    <cellStyle name="Percent" xfId="221"/>
    <cellStyle name="Procent 2" xfId="25"/>
    <cellStyle name="Procent 2 2" xfId="102"/>
    <cellStyle name="Procent 2 2 2" xfId="118"/>
    <cellStyle name="Procent 2 2 2 2" xfId="145"/>
    <cellStyle name="Procent 2 2 2 2 2" xfId="807"/>
    <cellStyle name="Procent 2 2 2 2 2 2" xfId="1435"/>
    <cellStyle name="Procent 2 2 2 2 3" xfId="1121"/>
    <cellStyle name="Procent 2 2 2 2 4" xfId="493"/>
    <cellStyle name="Procent 2 2 2 3" xfId="650"/>
    <cellStyle name="Procent 2 2 2 3 2" xfId="1278"/>
    <cellStyle name="Procent 2 2 2 4" xfId="964"/>
    <cellStyle name="Procent 2 2 2 5" xfId="335"/>
    <cellStyle name="Procent 2 2 3" xfId="132"/>
    <cellStyle name="Procent 2 2 3 2" xfId="730"/>
    <cellStyle name="Procent 2 2 3 2 2" xfId="1358"/>
    <cellStyle name="Procent 2 2 3 3" xfId="1044"/>
    <cellStyle name="Procent 2 2 3 4" xfId="416"/>
    <cellStyle name="Procent 2 2 4" xfId="573"/>
    <cellStyle name="Procent 2 2 4 2" xfId="1201"/>
    <cellStyle name="Procent 2 2 5" xfId="887"/>
    <cellStyle name="Procent 2 2 6" xfId="258"/>
    <cellStyle name="Procent 2 3" xfId="115"/>
    <cellStyle name="Procent 2 3 2" xfId="142"/>
    <cellStyle name="Procent 2 3 2 2" xfId="526"/>
    <cellStyle name="Procent 2 3 2 2 2" xfId="840"/>
    <cellStyle name="Procent 2 3 2 2 2 2" xfId="1468"/>
    <cellStyle name="Procent 2 3 2 2 3" xfId="1154"/>
    <cellStyle name="Procent 2 3 2 3" xfId="683"/>
    <cellStyle name="Procent 2 3 2 3 2" xfId="1311"/>
    <cellStyle name="Procent 2 3 2 4" xfId="997"/>
    <cellStyle name="Procent 2 3 2 5" xfId="368"/>
    <cellStyle name="Procent 2 3 3" xfId="449"/>
    <cellStyle name="Procent 2 3 3 2" xfId="763"/>
    <cellStyle name="Procent 2 3 3 2 2" xfId="1391"/>
    <cellStyle name="Procent 2 3 3 3" xfId="1077"/>
    <cellStyle name="Procent 2 3 4" xfId="606"/>
    <cellStyle name="Procent 2 3 4 2" xfId="1234"/>
    <cellStyle name="Procent 2 3 5" xfId="920"/>
    <cellStyle name="Procent 2 3 6" xfId="291"/>
    <cellStyle name="Procent 2 4" xfId="129"/>
    <cellStyle name="Procent 2 4 2" xfId="372"/>
    <cellStyle name="Procent 2 4 2 2" xfId="530"/>
    <cellStyle name="Procent 2 4 2 2 2" xfId="844"/>
    <cellStyle name="Procent 2 4 2 2 2 2" xfId="1472"/>
    <cellStyle name="Procent 2 4 2 2 3" xfId="1158"/>
    <cellStyle name="Procent 2 4 2 3" xfId="687"/>
    <cellStyle name="Procent 2 4 2 3 2" xfId="1315"/>
    <cellStyle name="Procent 2 4 2 4" xfId="1001"/>
    <cellStyle name="Procent 2 4 3" xfId="453"/>
    <cellStyle name="Procent 2 4 3 2" xfId="767"/>
    <cellStyle name="Procent 2 4 3 2 2" xfId="1395"/>
    <cellStyle name="Procent 2 4 3 3" xfId="1081"/>
    <cellStyle name="Procent 2 4 4" xfId="610"/>
    <cellStyle name="Procent 2 4 4 2" xfId="1238"/>
    <cellStyle name="Procent 2 4 5" xfId="924"/>
    <cellStyle name="Procent 2 4 6" xfId="295"/>
    <cellStyle name="Procent 2 5" xfId="327"/>
    <cellStyle name="Procent 2 5 2" xfId="485"/>
    <cellStyle name="Procent 2 5 2 2" xfId="799"/>
    <cellStyle name="Procent 2 5 2 2 2" xfId="1427"/>
    <cellStyle name="Procent 2 5 2 3" xfId="1113"/>
    <cellStyle name="Procent 2 5 3" xfId="642"/>
    <cellStyle name="Procent 2 5 3 2" xfId="1270"/>
    <cellStyle name="Procent 2 5 4" xfId="956"/>
    <cellStyle name="Procent 2 6" xfId="408"/>
    <cellStyle name="Procent 2 6 2" xfId="722"/>
    <cellStyle name="Procent 2 6 2 2" xfId="1350"/>
    <cellStyle name="Procent 2 6 3" xfId="1036"/>
    <cellStyle name="Procent 2 7" xfId="565"/>
    <cellStyle name="Procent 2 7 2" xfId="1193"/>
    <cellStyle name="Procent 2 8" xfId="879"/>
    <cellStyle name="Procent 2 9" xfId="198"/>
    <cellStyle name="Procent 3" xfId="222"/>
    <cellStyle name="Procent 3 2" xfId="223"/>
    <cellStyle name="Rubrik" xfId="152" builtinId="15" customBuiltin="1"/>
    <cellStyle name="Rubrik 1" xfId="153" builtinId="16" customBuiltin="1"/>
    <cellStyle name="Rubrik 2" xfId="154" builtinId="17" customBuiltin="1"/>
    <cellStyle name="Rubrik 3" xfId="155" builtinId="18" customBuiltin="1"/>
    <cellStyle name="Rubrik 4" xfId="156" builtinId="19" customBuiltin="1"/>
    <cellStyle name="SCBLime" xfId="194"/>
    <cellStyle name="SCBLime 2" xfId="193"/>
    <cellStyle name="Summa" xfId="166" builtinId="25" customBuiltin="1"/>
    <cellStyle name="Tusental (0)_083" xfId="26"/>
    <cellStyle name="Tusental 10" xfId="27"/>
    <cellStyle name="Tusental 10 2" xfId="224"/>
    <cellStyle name="Tusental 11" xfId="28"/>
    <cellStyle name="Tusental 11 2" xfId="225"/>
    <cellStyle name="Tusental 12" xfId="29"/>
    <cellStyle name="Tusental 12 2" xfId="226"/>
    <cellStyle name="Tusental 13" xfId="30"/>
    <cellStyle name="Tusental 13 2" xfId="227"/>
    <cellStyle name="Tusental 14" xfId="31"/>
    <cellStyle name="Tusental 14 2" xfId="228"/>
    <cellStyle name="Tusental 15" xfId="32"/>
    <cellStyle name="Tusental 15 2" xfId="229"/>
    <cellStyle name="Tusental 16" xfId="33"/>
    <cellStyle name="Tusental 16 2" xfId="230"/>
    <cellStyle name="Tusental 17" xfId="34"/>
    <cellStyle name="Tusental 17 2" xfId="231"/>
    <cellStyle name="Tusental 18" xfId="35"/>
    <cellStyle name="Tusental 18 2" xfId="232"/>
    <cellStyle name="Tusental 19" xfId="36"/>
    <cellStyle name="Tusental 19 2" xfId="233"/>
    <cellStyle name="Tusental 2" xfId="37"/>
    <cellStyle name="Tusental 2 2" xfId="38"/>
    <cellStyle name="Tusental 2 3" xfId="39"/>
    <cellStyle name="Tusental 2 3 2" xfId="40"/>
    <cellStyle name="Tusental 20" xfId="41"/>
    <cellStyle name="Tusental 20 2" xfId="234"/>
    <cellStyle name="Tusental 21" xfId="42"/>
    <cellStyle name="Tusental 21 2" xfId="235"/>
    <cellStyle name="Tusental 22" xfId="43"/>
    <cellStyle name="Tusental 22 2" xfId="236"/>
    <cellStyle name="Tusental 23" xfId="44"/>
    <cellStyle name="Tusental 23 2" xfId="237"/>
    <cellStyle name="Tusental 24" xfId="45"/>
    <cellStyle name="Tusental 24 2" xfId="238"/>
    <cellStyle name="Tusental 25" xfId="46"/>
    <cellStyle name="Tusental 25 2" xfId="239"/>
    <cellStyle name="Tusental 26" xfId="47"/>
    <cellStyle name="Tusental 26 2" xfId="240"/>
    <cellStyle name="Tusental 27" xfId="48"/>
    <cellStyle name="Tusental 27 2" xfId="241"/>
    <cellStyle name="Tusental 28" xfId="49"/>
    <cellStyle name="Tusental 28 2" xfId="242"/>
    <cellStyle name="Tusental 29" xfId="50"/>
    <cellStyle name="Tusental 29 2" xfId="243"/>
    <cellStyle name="Tusental 3" xfId="51"/>
    <cellStyle name="Tusental 3 2" xfId="52"/>
    <cellStyle name="Tusental 3 2 2" xfId="53"/>
    <cellStyle name="Tusental 3 3" xfId="54"/>
    <cellStyle name="Tusental 30" xfId="244"/>
    <cellStyle name="Tusental 31" xfId="245"/>
    <cellStyle name="Tusental 4" xfId="55"/>
    <cellStyle name="Tusental 4 2" xfId="246"/>
    <cellStyle name="Tusental 5" xfId="56"/>
    <cellStyle name="Tusental 5 2" xfId="247"/>
    <cellStyle name="Tusental 6" xfId="57"/>
    <cellStyle name="Tusental 6 2" xfId="248"/>
    <cellStyle name="Tusental 7" xfId="58"/>
    <cellStyle name="Tusental 7 2" xfId="249"/>
    <cellStyle name="Tusental 8" xfId="59"/>
    <cellStyle name="Tusental 8 2" xfId="250"/>
    <cellStyle name="Tusental 9" xfId="60"/>
    <cellStyle name="Tusental 9 2" xfId="251"/>
    <cellStyle name="Utdata" xfId="160" builtinId="21" customBuiltin="1"/>
    <cellStyle name="Valuta (0)_083" xfId="61"/>
    <cellStyle name="Valuta 10" xfId="62"/>
    <cellStyle name="Valuta 10 2" xfId="63"/>
    <cellStyle name="Valuta 11" xfId="64"/>
    <cellStyle name="Valuta 11 2" xfId="65"/>
    <cellStyle name="Valuta 12" xfId="66"/>
    <cellStyle name="Valuta 12 2" xfId="67"/>
    <cellStyle name="Valuta 13" xfId="68"/>
    <cellStyle name="Valuta 13 2" xfId="69"/>
    <cellStyle name="Valuta 14" xfId="70"/>
    <cellStyle name="Valuta 14 2" xfId="71"/>
    <cellStyle name="Valuta 15" xfId="72"/>
    <cellStyle name="Valuta 15 2" xfId="73"/>
    <cellStyle name="Valuta 16" xfId="74"/>
    <cellStyle name="Valuta 16 2" xfId="75"/>
    <cellStyle name="Valuta 17" xfId="76"/>
    <cellStyle name="Valuta 17 2" xfId="77"/>
    <cellStyle name="Valuta 18" xfId="78"/>
    <cellStyle name="Valuta 18 2" xfId="79"/>
    <cellStyle name="Valuta 19" xfId="80"/>
    <cellStyle name="Valuta 19 2" xfId="81"/>
    <cellStyle name="Valuta 2" xfId="82"/>
    <cellStyle name="Valuta 2 2" xfId="83"/>
    <cellStyle name="Valuta 3" xfId="84"/>
    <cellStyle name="Valuta 3 2" xfId="85"/>
    <cellStyle name="Valuta 4" xfId="86"/>
    <cellStyle name="Valuta 4 2" xfId="87"/>
    <cellStyle name="Valuta 5" xfId="88"/>
    <cellStyle name="Valuta 5 2" xfId="89"/>
    <cellStyle name="Valuta 6" xfId="90"/>
    <cellStyle name="Valuta 6 2" xfId="91"/>
    <cellStyle name="Valuta 7" xfId="92"/>
    <cellStyle name="Valuta 7 2" xfId="93"/>
    <cellStyle name="Valuta 8" xfId="94"/>
    <cellStyle name="Valuta 8 2" xfId="95"/>
    <cellStyle name="Valuta 9" xfId="96"/>
    <cellStyle name="Valuta 9 2" xfId="97"/>
    <cellStyle name="Varningstext" xfId="164" builtinId="11" customBuiltin="1"/>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333375</xdr:colOff>
      <xdr:row>2</xdr:row>
      <xdr:rowOff>66674</xdr:rowOff>
    </xdr:from>
    <xdr:to>
      <xdr:col>8</xdr:col>
      <xdr:colOff>152400</xdr:colOff>
      <xdr:row>10</xdr:row>
      <xdr:rowOff>104775</xdr:rowOff>
    </xdr:to>
    <xdr:sp macro="" textlink="">
      <xdr:nvSpPr>
        <xdr:cNvPr id="2" name="textruta 1"/>
        <xdr:cNvSpPr txBox="1"/>
      </xdr:nvSpPr>
      <xdr:spPr>
        <a:xfrm>
          <a:off x="333375" y="390524"/>
          <a:ext cx="4695825" cy="133350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000" b="1" i="0" u="none" strike="noStrike">
              <a:solidFill>
                <a:schemeClr val="dk1"/>
              </a:solidFill>
              <a:effectLst/>
              <a:latin typeface="+mn-lt"/>
              <a:ea typeface="+mn-ea"/>
              <a:cs typeface="+mn-cs"/>
            </a:rPr>
            <a:t>Grov kvinnofridskränkning</a:t>
          </a:r>
          <a:r>
            <a:rPr lang="sv-SE" sz="1000"/>
            <a:t> </a:t>
          </a:r>
        </a:p>
        <a:p>
          <a:endParaRPr lang="sv-SE" sz="1000" b="0" i="0" u="none" strike="noStrike">
            <a:solidFill>
              <a:schemeClr val="dk1"/>
            </a:solidFill>
            <a:effectLst/>
            <a:latin typeface="+mn-lt"/>
            <a:ea typeface="+mn-ea"/>
            <a:cs typeface="+mn-cs"/>
          </a:endParaRPr>
        </a:p>
        <a:p>
          <a:r>
            <a:rPr lang="sv-SE" sz="1000" b="0" i="0" u="none" strike="noStrike">
              <a:solidFill>
                <a:schemeClr val="dk1"/>
              </a:solidFill>
              <a:effectLst/>
              <a:latin typeface="+mn-lt"/>
              <a:ea typeface="+mn-ea"/>
              <a:cs typeface="+mn-cs"/>
            </a:rPr>
            <a:t>Våld som drabbar kvinnor i nära relationer består ofta av upprepade kränkningar. En man som utsätter en kvinna, som han har eller har haft en nära relation med, för upprepade kränkningar kan dömas för grov kvinnofridskränkning. År 2017 anmäldes 1 878 fall.</a:t>
          </a:r>
        </a:p>
        <a:p>
          <a:r>
            <a:rPr lang="sv-SE" sz="1100" b="0" i="0" u="none" strike="noStrike">
              <a:solidFill>
                <a:schemeClr val="dk1"/>
              </a:solidFill>
              <a:effectLst/>
              <a:latin typeface="+mn-lt"/>
              <a:ea typeface="+mn-ea"/>
              <a:cs typeface="+mn-cs"/>
            </a:rPr>
            <a:t/>
          </a:r>
          <a:br>
            <a:rPr lang="sv-SE" sz="1100" b="0" i="0" u="none" strike="noStrike">
              <a:solidFill>
                <a:schemeClr val="dk1"/>
              </a:solidFill>
              <a:effectLst/>
              <a:latin typeface="+mn-lt"/>
              <a:ea typeface="+mn-ea"/>
              <a:cs typeface="+mn-cs"/>
            </a:rPr>
          </a:br>
          <a:r>
            <a:rPr lang="sv-SE" sz="800" b="0" i="0" u="none" strike="noStrike">
              <a:solidFill>
                <a:schemeClr val="dk1"/>
              </a:solidFill>
              <a:effectLst/>
              <a:latin typeface="+mn-lt"/>
              <a:ea typeface="+mn-ea"/>
              <a:cs typeface="+mn-cs"/>
            </a:rPr>
            <a:t>Källa: Brottsförebyggande rådet (Brå)</a:t>
          </a:r>
          <a:r>
            <a:rPr lang="sv-SE" sz="800"/>
            <a:t> </a:t>
          </a:r>
        </a:p>
      </xdr:txBody>
    </xdr:sp>
    <xdr:clientData/>
  </xdr:twoCellAnchor>
  <xdr:twoCellAnchor>
    <xdr:from>
      <xdr:col>0</xdr:col>
      <xdr:colOff>419100</xdr:colOff>
      <xdr:row>12</xdr:row>
      <xdr:rowOff>85725</xdr:rowOff>
    </xdr:from>
    <xdr:to>
      <xdr:col>8</xdr:col>
      <xdr:colOff>247650</xdr:colOff>
      <xdr:row>21</xdr:row>
      <xdr:rowOff>85725</xdr:rowOff>
    </xdr:to>
    <xdr:sp macro="" textlink="">
      <xdr:nvSpPr>
        <xdr:cNvPr id="4" name="textruta 3"/>
        <xdr:cNvSpPr txBox="1"/>
      </xdr:nvSpPr>
      <xdr:spPr>
        <a:xfrm>
          <a:off x="419100" y="2028825"/>
          <a:ext cx="470535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a:solidFill>
                <a:schemeClr val="dk1"/>
              </a:solidFill>
              <a:effectLst/>
              <a:latin typeface="+mn-lt"/>
              <a:ea typeface="+mn-ea"/>
              <a:cs typeface="+mn-cs"/>
            </a:rPr>
            <a:t>Gross violation of a woman’s integrity</a:t>
          </a:r>
        </a:p>
        <a:p>
          <a:endParaRPr lang="sv-SE" sz="1100" b="1">
            <a:solidFill>
              <a:schemeClr val="dk1"/>
            </a:solidFill>
            <a:effectLst/>
            <a:latin typeface="+mn-lt"/>
            <a:ea typeface="+mn-ea"/>
            <a:cs typeface="+mn-cs"/>
          </a:endParaRPr>
        </a:p>
        <a:p>
          <a:r>
            <a:rPr lang="en-US" sz="1000" b="0" i="0" u="none" strike="noStrike">
              <a:solidFill>
                <a:schemeClr val="dk1"/>
              </a:solidFill>
              <a:effectLst/>
              <a:latin typeface="+mn-lt"/>
              <a:ea typeface="+mn-ea"/>
              <a:cs typeface="+mn-cs"/>
            </a:rPr>
            <a:t>Violence against women in close relationships often consists of repeated violations. A man who subjects a woman, with whom he has had a close relationship, for repeated violations can be sentenced with gross violation of a woman’s integrity. In 2017, 1 878 cases were reported.</a:t>
          </a:r>
        </a:p>
        <a:p>
          <a:endParaRPr lang="sv-SE" sz="1100">
            <a:solidFill>
              <a:schemeClr val="dk1"/>
            </a:solidFill>
            <a:effectLst/>
            <a:latin typeface="+mn-lt"/>
            <a:ea typeface="+mn-ea"/>
            <a:cs typeface="+mn-cs"/>
          </a:endParaRPr>
        </a:p>
        <a:p>
          <a:r>
            <a:rPr lang="en-US" sz="800">
              <a:solidFill>
                <a:schemeClr val="dk1"/>
              </a:solidFill>
              <a:effectLst/>
              <a:latin typeface="+mn-lt"/>
              <a:ea typeface="+mn-ea"/>
              <a:cs typeface="+mn-cs"/>
            </a:rPr>
            <a:t>Source: National Council for Crime Prevention</a:t>
          </a:r>
          <a:endParaRPr lang="sv-SE" sz="800">
            <a:solidFill>
              <a:schemeClr val="dk1"/>
            </a:solidFill>
            <a:effectLst/>
            <a:latin typeface="+mn-lt"/>
            <a:ea typeface="+mn-ea"/>
            <a:cs typeface="+mn-cs"/>
          </a:endParaRP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xdr:col>
      <xdr:colOff>0</xdr:colOff>
      <xdr:row>21</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38450"/>
          <a:ext cx="1257300" cy="185715"/>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tabSelected="1" workbookViewId="0">
      <selection activeCell="C19" sqref="C19"/>
    </sheetView>
  </sheetViews>
  <sheetFormatPr defaultRowHeight="12.75" x14ac:dyDescent="0.2"/>
  <cols>
    <col min="1" max="1" width="9.140625" style="170"/>
    <col min="2" max="2" width="63.140625" style="170" customWidth="1"/>
    <col min="3" max="3" width="66" style="170" customWidth="1"/>
    <col min="4" max="16384" width="9.140625" style="170"/>
  </cols>
  <sheetData>
    <row r="1" spans="1:8" ht="15.75" x14ac:dyDescent="0.25">
      <c r="A1" s="223" t="s">
        <v>129</v>
      </c>
      <c r="B1" s="224"/>
    </row>
    <row r="2" spans="1:8" ht="14.25" x14ac:dyDescent="0.2">
      <c r="A2" s="186" t="s">
        <v>258</v>
      </c>
      <c r="B2" s="225"/>
    </row>
    <row r="3" spans="1:8" ht="14.25" x14ac:dyDescent="0.2">
      <c r="A3" s="186" t="s">
        <v>130</v>
      </c>
      <c r="B3" s="225"/>
    </row>
    <row r="4" spans="1:8" ht="14.25" x14ac:dyDescent="0.2">
      <c r="A4" s="226"/>
      <c r="B4" s="225"/>
    </row>
    <row r="5" spans="1:8" x14ac:dyDescent="0.2">
      <c r="A5" s="131"/>
      <c r="B5" s="227"/>
    </row>
    <row r="6" spans="1:8" ht="25.5" x14ac:dyDescent="0.2">
      <c r="A6" s="228" t="s">
        <v>131</v>
      </c>
      <c r="B6" s="227" t="s">
        <v>95</v>
      </c>
      <c r="C6" s="229" t="s">
        <v>259</v>
      </c>
    </row>
    <row r="7" spans="1:8" x14ac:dyDescent="0.2">
      <c r="A7" s="228" t="s">
        <v>132</v>
      </c>
      <c r="B7" s="227" t="s">
        <v>146</v>
      </c>
      <c r="C7" s="230" t="s">
        <v>145</v>
      </c>
    </row>
    <row r="8" spans="1:8" ht="25.5" x14ac:dyDescent="0.2">
      <c r="A8" s="228" t="s">
        <v>133</v>
      </c>
      <c r="B8" s="227" t="s">
        <v>96</v>
      </c>
      <c r="C8" s="260" t="s">
        <v>147</v>
      </c>
    </row>
    <row r="9" spans="1:8" ht="38.25" x14ac:dyDescent="0.2">
      <c r="A9" s="228" t="s">
        <v>134</v>
      </c>
      <c r="B9" s="227" t="s">
        <v>150</v>
      </c>
      <c r="C9" s="232" t="s">
        <v>260</v>
      </c>
    </row>
    <row r="10" spans="1:8" ht="25.5" x14ac:dyDescent="0.2">
      <c r="A10" s="228" t="s">
        <v>135</v>
      </c>
      <c r="B10" s="233" t="s">
        <v>151</v>
      </c>
      <c r="C10" s="234" t="s">
        <v>152</v>
      </c>
    </row>
    <row r="11" spans="1:8" x14ac:dyDescent="0.2">
      <c r="A11" s="228" t="s">
        <v>136</v>
      </c>
      <c r="B11" s="233" t="s">
        <v>156</v>
      </c>
      <c r="C11" s="261" t="s">
        <v>157</v>
      </c>
    </row>
    <row r="12" spans="1:8" ht="25.5" x14ac:dyDescent="0.2">
      <c r="A12" s="228" t="s">
        <v>158</v>
      </c>
      <c r="B12" s="271" t="s">
        <v>123</v>
      </c>
      <c r="C12" s="271" t="s">
        <v>251</v>
      </c>
    </row>
    <row r="13" spans="1:8" ht="38.25" x14ac:dyDescent="0.2">
      <c r="A13" s="228" t="s">
        <v>159</v>
      </c>
      <c r="B13" s="272" t="s">
        <v>124</v>
      </c>
      <c r="C13" s="313" t="s">
        <v>253</v>
      </c>
      <c r="D13" s="272"/>
      <c r="E13" s="272"/>
      <c r="F13" s="272"/>
      <c r="G13" s="272"/>
      <c r="H13" s="272"/>
    </row>
    <row r="14" spans="1:8" x14ac:dyDescent="0.2">
      <c r="A14" s="228" t="s">
        <v>137</v>
      </c>
      <c r="B14" s="233" t="s">
        <v>89</v>
      </c>
      <c r="C14" s="273" t="s">
        <v>160</v>
      </c>
      <c r="D14" s="272"/>
      <c r="E14" s="272"/>
      <c r="F14" s="272"/>
      <c r="G14" s="272"/>
      <c r="H14" s="272"/>
    </row>
    <row r="15" spans="1:8" x14ac:dyDescent="0.2">
      <c r="A15" s="228" t="s">
        <v>138</v>
      </c>
      <c r="B15" s="233" t="s">
        <v>94</v>
      </c>
      <c r="C15" s="231" t="s">
        <v>241</v>
      </c>
    </row>
    <row r="16" spans="1:8" x14ac:dyDescent="0.2">
      <c r="A16" s="228" t="s">
        <v>139</v>
      </c>
      <c r="B16" s="233" t="s">
        <v>242</v>
      </c>
      <c r="C16" s="235" t="s">
        <v>243</v>
      </c>
    </row>
    <row r="17" spans="1:3" x14ac:dyDescent="0.2">
      <c r="A17" s="228" t="s">
        <v>141</v>
      </c>
      <c r="B17" s="233" t="s">
        <v>122</v>
      </c>
      <c r="C17" s="305" t="s">
        <v>244</v>
      </c>
    </row>
    <row r="18" spans="1:3" x14ac:dyDescent="0.2">
      <c r="A18" s="228" t="s">
        <v>140</v>
      </c>
      <c r="B18" s="233" t="s">
        <v>120</v>
      </c>
      <c r="C18" s="306" t="s">
        <v>245</v>
      </c>
    </row>
    <row r="19" spans="1:3" ht="29.25" customHeight="1" x14ac:dyDescent="0.2">
      <c r="A19" s="228" t="s">
        <v>142</v>
      </c>
      <c r="B19" s="307" t="s">
        <v>86</v>
      </c>
      <c r="C19" s="308" t="s">
        <v>262</v>
      </c>
    </row>
    <row r="20" spans="1:3" x14ac:dyDescent="0.2">
      <c r="A20" s="23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A16" sqref="A16"/>
    </sheetView>
  </sheetViews>
  <sheetFormatPr defaultRowHeight="12.75" x14ac:dyDescent="0.2"/>
  <cols>
    <col min="7" max="7" width="9.140625" style="130"/>
  </cols>
  <sheetData>
    <row r="1" spans="1:13" s="168" customFormat="1" x14ac:dyDescent="0.2">
      <c r="A1" s="145"/>
      <c r="B1" s="145"/>
      <c r="C1" s="145"/>
      <c r="D1" s="145"/>
      <c r="E1" s="145"/>
      <c r="F1" s="145"/>
      <c r="G1" s="145"/>
      <c r="H1" s="145"/>
      <c r="I1" s="101"/>
      <c r="J1" s="289" t="s">
        <v>143</v>
      </c>
    </row>
    <row r="2" spans="1:13" ht="14.25" x14ac:dyDescent="0.2">
      <c r="A2" s="328" t="s">
        <v>89</v>
      </c>
      <c r="B2" s="328"/>
      <c r="C2" s="328"/>
      <c r="D2" s="328"/>
      <c r="E2" s="92"/>
      <c r="F2" s="92"/>
      <c r="G2" s="92"/>
      <c r="H2" s="92"/>
      <c r="I2" s="87"/>
      <c r="J2" s="329" t="s">
        <v>89</v>
      </c>
      <c r="K2" s="329"/>
      <c r="L2" s="329"/>
      <c r="M2" s="329"/>
    </row>
    <row r="3" spans="1:13" ht="14.25" x14ac:dyDescent="0.2">
      <c r="A3" s="327" t="s">
        <v>0</v>
      </c>
      <c r="B3" s="327"/>
      <c r="C3" s="327"/>
      <c r="D3" s="327"/>
      <c r="E3" s="94"/>
      <c r="F3" s="94"/>
      <c r="G3" s="103"/>
      <c r="H3" s="94"/>
      <c r="I3" s="87"/>
      <c r="J3" s="330" t="s">
        <v>0</v>
      </c>
      <c r="K3" s="330"/>
      <c r="L3" s="330"/>
      <c r="M3" s="330"/>
    </row>
    <row r="4" spans="1:13" s="170" customFormat="1" ht="14.25" x14ac:dyDescent="0.2">
      <c r="A4" s="220"/>
      <c r="B4" s="220"/>
      <c r="C4" s="220"/>
      <c r="D4" s="220"/>
      <c r="E4" s="103"/>
      <c r="F4" s="103"/>
      <c r="G4" s="103"/>
      <c r="H4" s="103"/>
      <c r="I4" s="101"/>
      <c r="J4" s="291"/>
      <c r="K4" s="291"/>
      <c r="L4" s="291"/>
      <c r="M4" s="291"/>
    </row>
    <row r="5" spans="1:13" s="170" customFormat="1" ht="14.25" x14ac:dyDescent="0.2">
      <c r="A5" s="290" t="s">
        <v>160</v>
      </c>
      <c r="B5" s="220"/>
      <c r="C5" s="220"/>
      <c r="D5" s="220"/>
      <c r="E5" s="103"/>
      <c r="F5" s="103"/>
      <c r="G5" s="103"/>
      <c r="H5" s="103"/>
      <c r="I5" s="101"/>
      <c r="J5" s="290" t="s">
        <v>160</v>
      </c>
      <c r="K5" s="291"/>
      <c r="L5" s="291"/>
      <c r="M5" s="291"/>
    </row>
    <row r="6" spans="1:13" s="170" customFormat="1" ht="14.25" x14ac:dyDescent="0.2">
      <c r="A6" s="291" t="s">
        <v>144</v>
      </c>
      <c r="B6" s="220"/>
      <c r="C6" s="220"/>
      <c r="D6" s="220"/>
      <c r="E6" s="103"/>
      <c r="F6" s="103"/>
      <c r="G6" s="103"/>
      <c r="H6" s="103"/>
      <c r="I6" s="101"/>
      <c r="J6" s="291" t="s">
        <v>144</v>
      </c>
      <c r="K6" s="291"/>
      <c r="L6" s="291"/>
      <c r="M6" s="291"/>
    </row>
    <row r="7" spans="1:13" s="170" customFormat="1" ht="14.25" x14ac:dyDescent="0.2">
      <c r="A7" s="220"/>
      <c r="B7" s="220"/>
      <c r="C7" s="220"/>
      <c r="D7" s="220"/>
      <c r="E7" s="103"/>
      <c r="F7" s="103"/>
      <c r="G7" s="103"/>
      <c r="H7" s="103"/>
      <c r="I7" s="101"/>
      <c r="J7" s="291"/>
      <c r="K7" s="291"/>
      <c r="L7" s="291"/>
      <c r="M7" s="291"/>
    </row>
    <row r="8" spans="1:13" ht="14.25" x14ac:dyDescent="0.2">
      <c r="A8" s="96" t="s">
        <v>1</v>
      </c>
      <c r="B8" s="96" t="s">
        <v>2</v>
      </c>
      <c r="C8" s="96" t="s">
        <v>3</v>
      </c>
      <c r="D8" s="94"/>
      <c r="E8" s="94"/>
      <c r="F8" s="94"/>
      <c r="G8" s="103"/>
      <c r="H8" s="94"/>
      <c r="I8" s="87"/>
      <c r="J8" s="292" t="s">
        <v>1</v>
      </c>
      <c r="K8" s="292" t="s">
        <v>2</v>
      </c>
      <c r="L8" s="292" t="s">
        <v>3</v>
      </c>
      <c r="M8" s="293"/>
    </row>
    <row r="9" spans="1:13" ht="14.25" x14ac:dyDescent="0.2">
      <c r="A9" s="104" t="s">
        <v>10</v>
      </c>
      <c r="B9" s="95">
        <v>8.6</v>
      </c>
      <c r="C9" s="95">
        <v>7.9</v>
      </c>
      <c r="D9" s="94"/>
      <c r="E9" s="94"/>
      <c r="F9" s="94"/>
      <c r="G9" s="103"/>
      <c r="H9" s="94"/>
      <c r="I9" s="87"/>
      <c r="J9" s="294" t="s">
        <v>10</v>
      </c>
      <c r="K9" s="255">
        <v>1.8</v>
      </c>
      <c r="L9" s="255">
        <v>1.6</v>
      </c>
      <c r="M9" s="293"/>
    </row>
    <row r="10" spans="1:13" ht="14.25" x14ac:dyDescent="0.2">
      <c r="A10" s="95" t="s">
        <v>11</v>
      </c>
      <c r="B10" s="95">
        <v>7.1</v>
      </c>
      <c r="C10" s="95">
        <v>6.2</v>
      </c>
      <c r="D10" s="94"/>
      <c r="E10" s="94"/>
      <c r="F10" s="94"/>
      <c r="G10" s="103"/>
      <c r="H10" s="94"/>
      <c r="I10" s="87"/>
      <c r="J10" s="294" t="s">
        <v>11</v>
      </c>
      <c r="K10" s="255">
        <v>1.2</v>
      </c>
      <c r="L10" s="255">
        <v>1.2</v>
      </c>
      <c r="M10" s="293"/>
    </row>
    <row r="11" spans="1:13" ht="14.25" x14ac:dyDescent="0.2">
      <c r="A11" s="95" t="s">
        <v>12</v>
      </c>
      <c r="B11" s="91">
        <v>6.3</v>
      </c>
      <c r="C11" s="95">
        <v>5.4</v>
      </c>
      <c r="D11" s="94"/>
      <c r="E11" s="94"/>
      <c r="F11" s="94"/>
      <c r="G11" s="103"/>
      <c r="H11" s="94"/>
      <c r="I11" s="87"/>
      <c r="J11" s="294" t="s">
        <v>12</v>
      </c>
      <c r="K11" s="255">
        <v>1.2</v>
      </c>
      <c r="L11" s="255">
        <v>1.1000000000000001</v>
      </c>
      <c r="M11" s="293"/>
    </row>
    <row r="12" spans="1:13" ht="14.25" x14ac:dyDescent="0.2">
      <c r="A12" s="93" t="s">
        <v>13</v>
      </c>
      <c r="B12" s="93">
        <v>1.6</v>
      </c>
      <c r="C12" s="93">
        <v>2</v>
      </c>
      <c r="D12" s="94"/>
      <c r="E12" s="94"/>
      <c r="F12" s="94"/>
      <c r="G12" s="103"/>
      <c r="H12" s="94"/>
      <c r="I12" s="87"/>
      <c r="J12" s="295" t="s">
        <v>13</v>
      </c>
      <c r="K12" s="256">
        <v>0.6</v>
      </c>
      <c r="L12" s="256">
        <v>0.7</v>
      </c>
      <c r="M12" s="293"/>
    </row>
    <row r="13" spans="1:13" ht="14.25" x14ac:dyDescent="0.2">
      <c r="A13" s="90" t="s">
        <v>8</v>
      </c>
      <c r="B13" s="89"/>
      <c r="C13" s="89"/>
      <c r="D13" s="94"/>
      <c r="E13" s="94"/>
      <c r="F13" s="88"/>
      <c r="G13" s="88"/>
      <c r="H13" s="88"/>
      <c r="I13" s="87"/>
      <c r="J13" s="90" t="s">
        <v>8</v>
      </c>
    </row>
    <row r="14" spans="1:13" x14ac:dyDescent="0.2">
      <c r="A14" s="86"/>
      <c r="B14" s="86"/>
      <c r="C14" s="86"/>
      <c r="D14" s="86"/>
      <c r="E14" s="86"/>
      <c r="F14" s="86"/>
      <c r="G14" s="132"/>
      <c r="H14" s="86"/>
      <c r="I14" s="86"/>
    </row>
    <row r="15" spans="1:13" x14ac:dyDescent="0.2">
      <c r="A15" s="86"/>
      <c r="B15" s="86"/>
      <c r="C15" s="86"/>
      <c r="D15" s="86"/>
      <c r="E15" s="86"/>
      <c r="F15" s="86"/>
      <c r="G15" s="132"/>
      <c r="H15" s="86"/>
      <c r="I15" s="86"/>
    </row>
    <row r="16" spans="1:13" x14ac:dyDescent="0.2">
      <c r="A16" s="86"/>
      <c r="B16" s="86"/>
      <c r="C16" s="86"/>
      <c r="D16" s="86"/>
      <c r="E16" s="86"/>
      <c r="F16" s="86"/>
      <c r="G16" s="132"/>
      <c r="H16" s="86"/>
      <c r="I16" s="86"/>
    </row>
    <row r="17" spans="1:9" x14ac:dyDescent="0.2">
      <c r="A17" s="86"/>
      <c r="B17" s="86"/>
      <c r="C17" s="86"/>
      <c r="D17" s="86"/>
      <c r="E17" s="86"/>
      <c r="F17" s="86"/>
      <c r="G17" s="132"/>
      <c r="H17" s="86"/>
      <c r="I17" s="86"/>
    </row>
  </sheetData>
  <mergeCells count="4">
    <mergeCell ref="A3:D3"/>
    <mergeCell ref="A2:D2"/>
    <mergeCell ref="J2:M2"/>
    <mergeCell ref="J3:M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RowHeight="12.75" x14ac:dyDescent="0.2"/>
  <cols>
    <col min="7" max="7" width="9.140625" style="130"/>
  </cols>
  <sheetData>
    <row r="1" spans="1:13" s="169" customFormat="1" x14ac:dyDescent="0.2">
      <c r="A1" s="101"/>
      <c r="B1" s="101"/>
      <c r="C1" s="101"/>
      <c r="D1" s="101"/>
      <c r="E1" s="101"/>
      <c r="F1" s="101"/>
      <c r="G1" s="101"/>
      <c r="H1" s="101"/>
      <c r="I1" s="304" t="s">
        <v>143</v>
      </c>
      <c r="J1" s="101"/>
    </row>
    <row r="2" spans="1:13" x14ac:dyDescent="0.2">
      <c r="A2" s="331" t="s">
        <v>94</v>
      </c>
      <c r="B2" s="331"/>
      <c r="C2" s="331"/>
      <c r="D2" s="331"/>
      <c r="E2" s="331"/>
      <c r="F2" s="101"/>
      <c r="G2" s="101"/>
      <c r="H2" s="101"/>
      <c r="I2" s="331" t="s">
        <v>94</v>
      </c>
      <c r="J2" s="331"/>
      <c r="K2" s="331"/>
      <c r="L2" s="331"/>
      <c r="M2" s="331"/>
    </row>
    <row r="3" spans="1:13" ht="14.25" x14ac:dyDescent="0.2">
      <c r="A3" s="332" t="s">
        <v>0</v>
      </c>
      <c r="B3" s="332"/>
      <c r="C3" s="332"/>
      <c r="D3" s="332"/>
      <c r="E3" s="103"/>
      <c r="F3" s="101"/>
      <c r="G3" s="101"/>
      <c r="H3" s="101"/>
      <c r="I3" s="332" t="s">
        <v>0</v>
      </c>
      <c r="J3" s="332"/>
      <c r="K3" s="332"/>
      <c r="L3" s="332"/>
      <c r="M3" s="103"/>
    </row>
    <row r="4" spans="1:13" s="170" customFormat="1" ht="14.25" x14ac:dyDescent="0.2">
      <c r="A4" s="221"/>
      <c r="B4" s="221"/>
      <c r="C4" s="221"/>
      <c r="D4" s="221"/>
      <c r="E4" s="103"/>
      <c r="F4" s="101"/>
      <c r="G4" s="101"/>
      <c r="H4" s="101"/>
      <c r="I4" s="221"/>
      <c r="J4" s="221"/>
      <c r="K4" s="221"/>
      <c r="L4" s="221"/>
      <c r="M4" s="103"/>
    </row>
    <row r="5" spans="1:13" s="170" customFormat="1" ht="14.25" x14ac:dyDescent="0.2">
      <c r="A5" s="257" t="s">
        <v>241</v>
      </c>
      <c r="B5" s="221"/>
      <c r="C5" s="221"/>
      <c r="D5" s="221"/>
      <c r="E5" s="103"/>
      <c r="F5" s="101"/>
      <c r="G5" s="101"/>
      <c r="H5" s="101"/>
      <c r="I5" s="257" t="s">
        <v>241</v>
      </c>
      <c r="J5" s="221"/>
      <c r="K5" s="221"/>
      <c r="L5" s="221"/>
      <c r="M5" s="103"/>
    </row>
    <row r="6" spans="1:13" s="170" customFormat="1" ht="14.25" x14ac:dyDescent="0.2">
      <c r="A6" s="265" t="s">
        <v>144</v>
      </c>
      <c r="B6" s="221"/>
      <c r="C6" s="221"/>
      <c r="D6" s="221"/>
      <c r="E6" s="103"/>
      <c r="F6" s="101"/>
      <c r="G6" s="101"/>
      <c r="H6" s="101"/>
      <c r="I6" s="265" t="s">
        <v>144</v>
      </c>
      <c r="J6" s="221"/>
      <c r="K6" s="221"/>
      <c r="L6" s="221"/>
      <c r="M6" s="103"/>
    </row>
    <row r="7" spans="1:13" s="170" customFormat="1" ht="14.25" x14ac:dyDescent="0.2">
      <c r="A7" s="221"/>
      <c r="B7" s="221"/>
      <c r="C7" s="221"/>
      <c r="D7" s="221"/>
      <c r="E7" s="103"/>
      <c r="F7" s="101"/>
      <c r="G7" s="101"/>
      <c r="H7" s="101"/>
      <c r="I7" s="221"/>
      <c r="J7" s="221"/>
      <c r="K7" s="221"/>
      <c r="L7" s="221"/>
      <c r="M7" s="103"/>
    </row>
    <row r="8" spans="1:13" ht="14.25" x14ac:dyDescent="0.2">
      <c r="A8" s="105" t="s">
        <v>1</v>
      </c>
      <c r="B8" s="106" t="s">
        <v>2</v>
      </c>
      <c r="C8" s="106" t="s">
        <v>3</v>
      </c>
      <c r="D8" s="103"/>
      <c r="E8" s="103"/>
      <c r="F8" s="101"/>
      <c r="G8" s="101"/>
      <c r="H8" s="101"/>
      <c r="I8" s="299" t="s">
        <v>1</v>
      </c>
      <c r="J8" s="302" t="s">
        <v>2</v>
      </c>
      <c r="K8" s="303" t="s">
        <v>3</v>
      </c>
    </row>
    <row r="9" spans="1:13" ht="14.25" x14ac:dyDescent="0.2">
      <c r="A9" s="104" t="s">
        <v>10</v>
      </c>
      <c r="B9" s="100">
        <v>14.000000000000002</v>
      </c>
      <c r="C9" s="100">
        <v>1.2</v>
      </c>
      <c r="D9" s="103"/>
      <c r="E9" s="103"/>
      <c r="F9" s="101"/>
      <c r="G9" s="101"/>
      <c r="H9" s="101"/>
      <c r="I9" s="101" t="s">
        <v>10</v>
      </c>
      <c r="J9" s="297">
        <v>2.1658623773749337</v>
      </c>
      <c r="K9" s="296">
        <v>0.65955622833698491</v>
      </c>
    </row>
    <row r="10" spans="1:13" ht="14.25" x14ac:dyDescent="0.2">
      <c r="A10" s="104" t="s">
        <v>11</v>
      </c>
      <c r="B10" s="100">
        <v>5.5</v>
      </c>
      <c r="C10" s="100">
        <v>0.6</v>
      </c>
      <c r="D10" s="103"/>
      <c r="E10" s="103"/>
      <c r="F10" s="101"/>
      <c r="G10" s="101"/>
      <c r="H10" s="101"/>
      <c r="I10" s="101" t="s">
        <v>11</v>
      </c>
      <c r="J10" s="297">
        <v>1.0576310932512176</v>
      </c>
      <c r="K10" s="296">
        <v>0.36852533313440711</v>
      </c>
    </row>
    <row r="11" spans="1:13" ht="14.25" x14ac:dyDescent="0.2">
      <c r="A11" s="104" t="s">
        <v>12</v>
      </c>
      <c r="B11" s="100">
        <v>1.0999999999999999</v>
      </c>
      <c r="C11" s="100">
        <v>0.70000000000000007</v>
      </c>
      <c r="D11" s="103"/>
      <c r="E11" s="103"/>
      <c r="F11" s="101"/>
      <c r="G11" s="101"/>
      <c r="H11" s="101"/>
      <c r="I11" s="101" t="s">
        <v>12</v>
      </c>
      <c r="J11" s="297">
        <v>0.51028528090938752</v>
      </c>
      <c r="K11" s="296">
        <v>0.41071376479094968</v>
      </c>
    </row>
    <row r="12" spans="1:13" ht="14.25" x14ac:dyDescent="0.2">
      <c r="A12" s="102" t="s">
        <v>13</v>
      </c>
      <c r="B12" s="174">
        <v>0.3</v>
      </c>
      <c r="C12" s="174">
        <v>0.2</v>
      </c>
      <c r="D12" s="103"/>
      <c r="E12" s="103"/>
      <c r="F12" s="101"/>
      <c r="G12" s="101"/>
      <c r="H12" s="101"/>
      <c r="I12" s="298" t="s">
        <v>13</v>
      </c>
      <c r="J12" s="300">
        <v>0.27649341183186832</v>
      </c>
      <c r="K12" s="301">
        <v>0.23428157596379046</v>
      </c>
    </row>
    <row r="13" spans="1:13" ht="14.25" x14ac:dyDescent="0.2">
      <c r="A13" s="99" t="s">
        <v>8</v>
      </c>
      <c r="B13" s="104"/>
      <c r="C13" s="103"/>
      <c r="D13" s="103"/>
      <c r="E13" s="103"/>
      <c r="F13" s="101"/>
      <c r="G13" s="101"/>
      <c r="H13" s="101"/>
      <c r="I13" s="99" t="s">
        <v>8</v>
      </c>
      <c r="J13" s="101"/>
    </row>
    <row r="14" spans="1:13" x14ac:dyDescent="0.2">
      <c r="A14" s="98"/>
      <c r="B14" s="98"/>
      <c r="C14" s="98"/>
      <c r="D14" s="98"/>
      <c r="E14" s="98"/>
      <c r="F14" s="98"/>
      <c r="G14" s="132"/>
      <c r="H14" s="98"/>
      <c r="I14" s="98"/>
      <c r="J14" s="98"/>
    </row>
    <row r="15" spans="1:13" x14ac:dyDescent="0.2">
      <c r="A15" s="98"/>
      <c r="B15" s="98"/>
      <c r="C15" s="98"/>
      <c r="D15" s="98"/>
      <c r="E15" s="98"/>
      <c r="F15" s="98"/>
      <c r="G15" s="132"/>
      <c r="H15" s="98"/>
      <c r="I15" s="98"/>
      <c r="J15" s="98"/>
    </row>
    <row r="16" spans="1:13" x14ac:dyDescent="0.2">
      <c r="A16" s="98"/>
      <c r="B16" s="98"/>
      <c r="C16" s="98"/>
      <c r="D16" s="98"/>
      <c r="E16" s="98"/>
      <c r="F16" s="98"/>
      <c r="G16" s="132"/>
      <c r="H16" s="98"/>
      <c r="I16" s="97"/>
      <c r="J16" s="97"/>
    </row>
  </sheetData>
  <mergeCells count="4">
    <mergeCell ref="A2:E2"/>
    <mergeCell ref="A3:D3"/>
    <mergeCell ref="I2:M2"/>
    <mergeCell ref="I3:L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L35" sqref="L35"/>
    </sheetView>
  </sheetViews>
  <sheetFormatPr defaultRowHeight="12.75" x14ac:dyDescent="0.2"/>
  <sheetData>
    <row r="1" spans="1:9" x14ac:dyDescent="0.2">
      <c r="A1" s="107"/>
      <c r="B1" s="107"/>
      <c r="C1" s="107"/>
      <c r="D1" s="107"/>
      <c r="E1" s="107"/>
      <c r="F1" s="107"/>
      <c r="G1" s="107"/>
      <c r="H1" s="107"/>
      <c r="I1" s="107"/>
    </row>
    <row r="2" spans="1:9" x14ac:dyDescent="0.2">
      <c r="A2" s="108"/>
      <c r="B2" s="109"/>
      <c r="C2" s="109"/>
      <c r="D2" s="109"/>
      <c r="E2" s="109"/>
      <c r="F2" s="109"/>
      <c r="G2" s="107"/>
      <c r="H2" s="107"/>
      <c r="I2" s="107"/>
    </row>
    <row r="3" spans="1:9" x14ac:dyDescent="0.2">
      <c r="A3" s="107"/>
      <c r="B3" s="107"/>
      <c r="C3" s="107"/>
      <c r="D3" s="107"/>
      <c r="E3" s="107"/>
      <c r="F3" s="107"/>
      <c r="G3" s="107"/>
      <c r="H3" s="107"/>
      <c r="I3" s="107"/>
    </row>
    <row r="4" spans="1:9" x14ac:dyDescent="0.2">
      <c r="A4" s="107"/>
      <c r="B4" s="107"/>
      <c r="C4" s="107"/>
      <c r="D4" s="107"/>
      <c r="E4" s="107"/>
      <c r="F4" s="107"/>
      <c r="G4" s="107"/>
      <c r="H4" s="107"/>
      <c r="I4" s="107"/>
    </row>
    <row r="5" spans="1:9" x14ac:dyDescent="0.2">
      <c r="A5" s="107"/>
      <c r="B5" s="107"/>
      <c r="C5" s="107"/>
      <c r="D5" s="107"/>
      <c r="E5" s="107"/>
      <c r="F5" s="107"/>
      <c r="G5" s="107"/>
      <c r="H5" s="107"/>
      <c r="I5" s="107"/>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43"/>
  <sheetViews>
    <sheetView workbookViewId="0">
      <selection activeCell="A6" sqref="A6"/>
    </sheetView>
  </sheetViews>
  <sheetFormatPr defaultRowHeight="12.75" x14ac:dyDescent="0.2"/>
  <sheetData>
    <row r="2" spans="1:9" ht="14.25" x14ac:dyDescent="0.2">
      <c r="A2" s="128" t="s">
        <v>122</v>
      </c>
      <c r="B2" s="123"/>
      <c r="C2" s="123"/>
      <c r="D2" s="123"/>
      <c r="E2" s="123"/>
      <c r="F2" s="123"/>
      <c r="G2" s="123"/>
      <c r="H2" s="123"/>
      <c r="I2" s="123"/>
    </row>
    <row r="3" spans="1:9" s="131" customFormat="1" x14ac:dyDescent="0.2">
      <c r="A3" s="1" t="s">
        <v>47</v>
      </c>
      <c r="B3" s="136"/>
      <c r="C3" s="136"/>
      <c r="D3" s="136"/>
      <c r="E3" s="136"/>
      <c r="F3" s="136"/>
      <c r="G3" s="136"/>
      <c r="H3" s="136"/>
      <c r="I3" s="136"/>
    </row>
    <row r="4" spans="1:9" s="131" customFormat="1" x14ac:dyDescent="0.2">
      <c r="A4" s="1"/>
      <c r="B4" s="136"/>
      <c r="C4" s="136"/>
      <c r="D4" s="136"/>
      <c r="E4" s="136"/>
      <c r="F4" s="136"/>
      <c r="G4" s="136"/>
      <c r="H4" s="136"/>
      <c r="I4" s="136"/>
    </row>
    <row r="5" spans="1:9" s="131" customFormat="1" x14ac:dyDescent="0.2">
      <c r="A5" s="309" t="s">
        <v>244</v>
      </c>
      <c r="B5" s="136"/>
      <c r="C5" s="136"/>
      <c r="D5" s="136"/>
      <c r="E5" s="136"/>
      <c r="F5" s="136"/>
      <c r="G5" s="136"/>
      <c r="H5" s="136"/>
      <c r="I5" s="136"/>
    </row>
    <row r="6" spans="1:9" s="131" customFormat="1" x14ac:dyDescent="0.2">
      <c r="A6" s="310" t="s">
        <v>246</v>
      </c>
      <c r="B6" s="136"/>
      <c r="C6" s="136"/>
      <c r="D6" s="136"/>
      <c r="E6" s="136"/>
      <c r="F6" s="136"/>
      <c r="G6" s="136"/>
      <c r="H6" s="136"/>
      <c r="I6" s="136"/>
    </row>
    <row r="7" spans="1:9" s="131" customFormat="1" x14ac:dyDescent="0.2">
      <c r="A7" s="310"/>
      <c r="B7" s="136"/>
      <c r="C7" s="136"/>
      <c r="D7" s="136"/>
      <c r="E7" s="136"/>
      <c r="F7" s="136"/>
      <c r="G7" s="136"/>
      <c r="H7" s="136"/>
      <c r="I7" s="136"/>
    </row>
    <row r="8" spans="1:9" x14ac:dyDescent="0.2">
      <c r="A8" s="120" t="s">
        <v>48</v>
      </c>
      <c r="B8" s="334" t="s">
        <v>49</v>
      </c>
      <c r="C8" s="334"/>
      <c r="D8" s="334"/>
      <c r="E8" s="334"/>
      <c r="F8" s="334" t="s">
        <v>50</v>
      </c>
      <c r="G8" s="334"/>
      <c r="H8" s="334"/>
      <c r="I8" s="334"/>
    </row>
    <row r="9" spans="1:9" x14ac:dyDescent="0.2">
      <c r="A9" s="118"/>
      <c r="B9" s="335" t="s">
        <v>51</v>
      </c>
      <c r="C9" s="335"/>
      <c r="D9" s="335" t="s">
        <v>52</v>
      </c>
      <c r="E9" s="335"/>
      <c r="F9" s="335" t="s">
        <v>51</v>
      </c>
      <c r="G9" s="335"/>
      <c r="H9" s="335" t="s">
        <v>52</v>
      </c>
      <c r="I9" s="335"/>
    </row>
    <row r="10" spans="1:9" x14ac:dyDescent="0.2">
      <c r="A10" s="119"/>
      <c r="B10" s="124" t="s">
        <v>2</v>
      </c>
      <c r="C10" s="124" t="s">
        <v>3</v>
      </c>
      <c r="D10" s="124" t="s">
        <v>2</v>
      </c>
      <c r="E10" s="124" t="s">
        <v>3</v>
      </c>
      <c r="F10" s="124" t="s">
        <v>2</v>
      </c>
      <c r="G10" s="124" t="s">
        <v>3</v>
      </c>
      <c r="H10" s="124" t="s">
        <v>2</v>
      </c>
      <c r="I10" s="124" t="s">
        <v>3</v>
      </c>
    </row>
    <row r="11" spans="1:9" x14ac:dyDescent="0.2">
      <c r="A11" s="121">
        <v>1990</v>
      </c>
      <c r="B11" s="125">
        <v>1792</v>
      </c>
      <c r="C11" s="125">
        <v>10746</v>
      </c>
      <c r="D11" s="125">
        <v>1859</v>
      </c>
      <c r="E11" s="125">
        <v>3284</v>
      </c>
      <c r="F11" s="125">
        <v>1276</v>
      </c>
      <c r="G11" s="125">
        <v>4987</v>
      </c>
      <c r="H11" s="125">
        <v>9536</v>
      </c>
      <c r="I11" s="125">
        <v>5035</v>
      </c>
    </row>
    <row r="12" spans="1:9" x14ac:dyDescent="0.2">
      <c r="A12" s="121">
        <v>1991</v>
      </c>
      <c r="B12" s="125">
        <v>1814</v>
      </c>
      <c r="C12" s="125">
        <v>10995</v>
      </c>
      <c r="D12" s="125">
        <v>1803</v>
      </c>
      <c r="E12" s="125">
        <v>3253</v>
      </c>
      <c r="F12" s="125">
        <v>1330</v>
      </c>
      <c r="G12" s="125">
        <v>4945</v>
      </c>
      <c r="H12" s="125">
        <v>9338</v>
      </c>
      <c r="I12" s="125">
        <v>4511</v>
      </c>
    </row>
    <row r="13" spans="1:9" x14ac:dyDescent="0.2">
      <c r="A13" s="121">
        <v>1992</v>
      </c>
      <c r="B13" s="125">
        <v>1921</v>
      </c>
      <c r="C13" s="125">
        <v>12168</v>
      </c>
      <c r="D13" s="125">
        <v>2024</v>
      </c>
      <c r="E13" s="125">
        <v>3819</v>
      </c>
      <c r="F13" s="125">
        <v>1447</v>
      </c>
      <c r="G13" s="125">
        <v>5586</v>
      </c>
      <c r="H13" s="125">
        <v>10435</v>
      </c>
      <c r="I13" s="125">
        <v>4941</v>
      </c>
    </row>
    <row r="14" spans="1:9" x14ac:dyDescent="0.2">
      <c r="A14" s="121">
        <v>1993</v>
      </c>
      <c r="B14" s="125">
        <v>2149</v>
      </c>
      <c r="C14" s="125">
        <v>13194</v>
      </c>
      <c r="D14" s="125">
        <v>2328</v>
      </c>
      <c r="E14" s="125">
        <v>4149</v>
      </c>
      <c r="F14" s="125">
        <v>1724</v>
      </c>
      <c r="G14" s="125">
        <v>6614</v>
      </c>
      <c r="H14" s="125">
        <v>11727</v>
      </c>
      <c r="I14" s="125">
        <v>5676</v>
      </c>
    </row>
    <row r="15" spans="1:9" x14ac:dyDescent="0.2">
      <c r="A15" s="121">
        <v>1994</v>
      </c>
      <c r="B15" s="125">
        <v>2154</v>
      </c>
      <c r="C15" s="125">
        <v>13706</v>
      </c>
      <c r="D15" s="125">
        <v>2433</v>
      </c>
      <c r="E15" s="125">
        <v>4514</v>
      </c>
      <c r="F15" s="125">
        <v>1784</v>
      </c>
      <c r="G15" s="125">
        <v>6583</v>
      </c>
      <c r="H15" s="125">
        <v>12196</v>
      </c>
      <c r="I15" s="125">
        <v>5913</v>
      </c>
    </row>
    <row r="16" spans="1:9" x14ac:dyDescent="0.2">
      <c r="A16" s="121">
        <v>1995</v>
      </c>
      <c r="B16" s="125">
        <v>2209</v>
      </c>
      <c r="C16" s="125">
        <v>13133</v>
      </c>
      <c r="D16" s="125">
        <v>2556</v>
      </c>
      <c r="E16" s="125">
        <v>4708</v>
      </c>
      <c r="F16" s="125">
        <v>1834</v>
      </c>
      <c r="G16" s="125">
        <v>6513</v>
      </c>
      <c r="H16" s="125">
        <v>12334</v>
      </c>
      <c r="I16" s="125">
        <v>5852</v>
      </c>
    </row>
    <row r="17" spans="1:9" x14ac:dyDescent="0.2">
      <c r="A17" s="121">
        <v>1996</v>
      </c>
      <c r="B17" s="125">
        <v>2116</v>
      </c>
      <c r="C17" s="125">
        <v>12899</v>
      </c>
      <c r="D17" s="125">
        <v>2464</v>
      </c>
      <c r="E17" s="125">
        <v>4560</v>
      </c>
      <c r="F17" s="125">
        <v>1766</v>
      </c>
      <c r="G17" s="125">
        <v>6495</v>
      </c>
      <c r="H17" s="125">
        <v>12214</v>
      </c>
      <c r="I17" s="125">
        <v>6151</v>
      </c>
    </row>
    <row r="18" spans="1:9" x14ac:dyDescent="0.2">
      <c r="A18" s="122">
        <v>1997</v>
      </c>
      <c r="B18" s="125">
        <v>2307</v>
      </c>
      <c r="C18" s="125">
        <v>13473</v>
      </c>
      <c r="D18" s="125">
        <v>2632</v>
      </c>
      <c r="E18" s="125">
        <v>4692</v>
      </c>
      <c r="F18" s="125">
        <v>1808</v>
      </c>
      <c r="G18" s="125">
        <v>6552</v>
      </c>
      <c r="H18" s="125">
        <v>12348</v>
      </c>
      <c r="I18" s="125">
        <v>6054</v>
      </c>
    </row>
    <row r="19" spans="1:9" x14ac:dyDescent="0.2">
      <c r="A19" s="122">
        <v>1998</v>
      </c>
      <c r="B19" s="125">
        <v>2334</v>
      </c>
      <c r="C19" s="125">
        <v>13932</v>
      </c>
      <c r="D19" s="125">
        <v>2810</v>
      </c>
      <c r="E19" s="125">
        <v>4617</v>
      </c>
      <c r="F19" s="125">
        <v>2022</v>
      </c>
      <c r="G19" s="125">
        <v>6809</v>
      </c>
      <c r="H19" s="125">
        <v>13006</v>
      </c>
      <c r="I19" s="125">
        <v>6000</v>
      </c>
    </row>
    <row r="20" spans="1:9" x14ac:dyDescent="0.2">
      <c r="A20" s="122">
        <v>1999</v>
      </c>
      <c r="B20" s="125">
        <v>2573</v>
      </c>
      <c r="C20" s="125">
        <v>14732</v>
      </c>
      <c r="D20" s="125">
        <v>3032</v>
      </c>
      <c r="E20" s="125">
        <v>5094</v>
      </c>
      <c r="F20" s="125">
        <v>2071</v>
      </c>
      <c r="G20" s="125">
        <v>6922</v>
      </c>
      <c r="H20" s="125">
        <v>13236</v>
      </c>
      <c r="I20" s="125">
        <v>6165</v>
      </c>
    </row>
    <row r="21" spans="1:9" x14ac:dyDescent="0.2">
      <c r="A21" s="121">
        <v>2000</v>
      </c>
      <c r="B21" s="125">
        <v>2475</v>
      </c>
      <c r="C21" s="125">
        <v>14581</v>
      </c>
      <c r="D21" s="125">
        <v>2975</v>
      </c>
      <c r="E21" s="125">
        <v>4681</v>
      </c>
      <c r="F21" s="125">
        <v>2003</v>
      </c>
      <c r="G21" s="125">
        <v>6610</v>
      </c>
      <c r="H21" s="125">
        <v>13066</v>
      </c>
      <c r="I21" s="125">
        <v>5897</v>
      </c>
    </row>
    <row r="22" spans="1:9" x14ac:dyDescent="0.2">
      <c r="A22" s="121">
        <v>2001</v>
      </c>
      <c r="B22" s="125">
        <v>2770</v>
      </c>
      <c r="C22" s="125">
        <v>14931</v>
      </c>
      <c r="D22" s="125">
        <v>3038</v>
      </c>
      <c r="E22" s="125">
        <v>4799</v>
      </c>
      <c r="F22" s="125">
        <v>2063</v>
      </c>
      <c r="G22" s="125">
        <v>6440</v>
      </c>
      <c r="H22" s="125">
        <v>12619</v>
      </c>
      <c r="I22" s="125">
        <v>5931</v>
      </c>
    </row>
    <row r="23" spans="1:9" x14ac:dyDescent="0.2">
      <c r="A23" s="121">
        <v>2002</v>
      </c>
      <c r="B23" s="125">
        <v>3003</v>
      </c>
      <c r="C23" s="125">
        <v>15276</v>
      </c>
      <c r="D23" s="125">
        <v>3318</v>
      </c>
      <c r="E23" s="125">
        <v>5039</v>
      </c>
      <c r="F23" s="125">
        <v>2199</v>
      </c>
      <c r="G23" s="125">
        <v>6493</v>
      </c>
      <c r="H23" s="125">
        <v>12990</v>
      </c>
      <c r="I23" s="125">
        <v>6061</v>
      </c>
    </row>
    <row r="24" spans="1:9" x14ac:dyDescent="0.2">
      <c r="A24" s="121">
        <v>2003</v>
      </c>
      <c r="B24" s="125">
        <v>3355</v>
      </c>
      <c r="C24" s="125">
        <v>16296</v>
      </c>
      <c r="D24" s="125">
        <v>3464</v>
      </c>
      <c r="E24" s="125">
        <v>5219</v>
      </c>
      <c r="F24" s="125">
        <v>2272</v>
      </c>
      <c r="G24" s="125">
        <v>6971</v>
      </c>
      <c r="H24" s="125">
        <v>13390</v>
      </c>
      <c r="I24" s="125">
        <v>6586</v>
      </c>
    </row>
    <row r="25" spans="1:9" x14ac:dyDescent="0.2">
      <c r="A25" s="121">
        <v>2004</v>
      </c>
      <c r="B25" s="125">
        <v>3385</v>
      </c>
      <c r="C25" s="125">
        <v>16726</v>
      </c>
      <c r="D25" s="125">
        <v>3498</v>
      </c>
      <c r="E25" s="125">
        <v>5529</v>
      </c>
      <c r="F25" s="125">
        <v>2393</v>
      </c>
      <c r="G25" s="125">
        <v>7058</v>
      </c>
      <c r="H25" s="125">
        <v>13477</v>
      </c>
      <c r="I25" s="125">
        <v>6807</v>
      </c>
    </row>
    <row r="26" spans="1:9" x14ac:dyDescent="0.2">
      <c r="A26" s="121">
        <v>2005</v>
      </c>
      <c r="B26" s="125">
        <v>3953</v>
      </c>
      <c r="C26" s="125">
        <v>19238</v>
      </c>
      <c r="D26" s="125">
        <v>3797</v>
      </c>
      <c r="E26" s="125">
        <v>6007</v>
      </c>
      <c r="F26" s="125">
        <v>2618</v>
      </c>
      <c r="G26" s="125">
        <v>7816</v>
      </c>
      <c r="H26" s="125">
        <v>13729</v>
      </c>
      <c r="I26" s="125">
        <v>7201</v>
      </c>
    </row>
    <row r="27" spans="1:9" x14ac:dyDescent="0.2">
      <c r="A27" s="121">
        <v>2006</v>
      </c>
      <c r="B27" s="125">
        <v>4336</v>
      </c>
      <c r="C27" s="125">
        <v>20742</v>
      </c>
      <c r="D27" s="125">
        <v>4195</v>
      </c>
      <c r="E27" s="125">
        <v>6446</v>
      </c>
      <c r="F27" s="125">
        <v>2802</v>
      </c>
      <c r="G27" s="125">
        <v>7911</v>
      </c>
      <c r="H27" s="125">
        <v>14158</v>
      </c>
      <c r="I27" s="125">
        <v>7623</v>
      </c>
    </row>
    <row r="28" spans="1:9" x14ac:dyDescent="0.2">
      <c r="A28" s="121">
        <v>2007</v>
      </c>
      <c r="B28" s="125">
        <v>4328</v>
      </c>
      <c r="C28" s="125">
        <v>22061</v>
      </c>
      <c r="D28" s="125">
        <v>4346</v>
      </c>
      <c r="E28" s="125">
        <v>6966</v>
      </c>
      <c r="F28" s="125">
        <v>2932</v>
      </c>
      <c r="G28" s="125">
        <v>8414</v>
      </c>
      <c r="H28" s="125">
        <v>15251</v>
      </c>
      <c r="I28" s="125">
        <v>8345</v>
      </c>
    </row>
    <row r="29" spans="1:9" x14ac:dyDescent="0.2">
      <c r="A29" s="121">
        <v>2008</v>
      </c>
      <c r="B29" s="125">
        <v>4364</v>
      </c>
      <c r="C29" s="125">
        <v>21360</v>
      </c>
      <c r="D29" s="125">
        <v>4485</v>
      </c>
      <c r="E29" s="125">
        <v>7160</v>
      </c>
      <c r="F29" s="125">
        <v>3141</v>
      </c>
      <c r="G29" s="125">
        <v>8565</v>
      </c>
      <c r="H29" s="125">
        <v>16325</v>
      </c>
      <c r="I29" s="125">
        <v>8706</v>
      </c>
    </row>
    <row r="30" spans="1:9" x14ac:dyDescent="0.2">
      <c r="A30" s="122">
        <v>2009</v>
      </c>
      <c r="B30" s="126">
        <v>4393</v>
      </c>
      <c r="C30" s="126">
        <v>21564</v>
      </c>
      <c r="D30" s="126">
        <v>4612</v>
      </c>
      <c r="E30" s="126">
        <v>7027</v>
      </c>
      <c r="F30" s="126">
        <v>3547</v>
      </c>
      <c r="G30" s="126">
        <v>8640</v>
      </c>
      <c r="H30" s="126">
        <v>16730</v>
      </c>
      <c r="I30" s="126">
        <v>8668</v>
      </c>
    </row>
    <row r="31" spans="1:9" x14ac:dyDescent="0.2">
      <c r="A31" s="122">
        <v>2010</v>
      </c>
      <c r="B31" s="126">
        <v>4367</v>
      </c>
      <c r="C31" s="126">
        <v>20637</v>
      </c>
      <c r="D31" s="126">
        <v>4574</v>
      </c>
      <c r="E31" s="126">
        <v>6943</v>
      </c>
      <c r="F31" s="126">
        <v>3396</v>
      </c>
      <c r="G31" s="126">
        <v>8894</v>
      </c>
      <c r="H31" s="126">
        <v>17885</v>
      </c>
      <c r="I31" s="126">
        <v>9554</v>
      </c>
    </row>
    <row r="32" spans="1:9" x14ac:dyDescent="0.2">
      <c r="A32" s="122">
        <v>2011</v>
      </c>
      <c r="B32" s="125">
        <v>4294</v>
      </c>
      <c r="C32" s="125">
        <v>20673</v>
      </c>
      <c r="D32" s="125">
        <v>4706</v>
      </c>
      <c r="E32" s="125">
        <v>7179</v>
      </c>
      <c r="F32" s="125">
        <v>3491</v>
      </c>
      <c r="G32" s="125">
        <v>8831</v>
      </c>
      <c r="H32" s="125">
        <v>18114</v>
      </c>
      <c r="I32" s="125">
        <v>9976</v>
      </c>
    </row>
    <row r="33" spans="1:9" x14ac:dyDescent="0.2">
      <c r="A33" s="122">
        <v>2012</v>
      </c>
      <c r="B33" s="125">
        <v>4084</v>
      </c>
      <c r="C33" s="125">
        <v>18953</v>
      </c>
      <c r="D33" s="125">
        <v>4407</v>
      </c>
      <c r="E33" s="125">
        <v>6653</v>
      </c>
      <c r="F33" s="125">
        <v>3550</v>
      </c>
      <c r="G33" s="125">
        <v>8569</v>
      </c>
      <c r="H33" s="125">
        <v>18776</v>
      </c>
      <c r="I33" s="125">
        <v>10015</v>
      </c>
    </row>
    <row r="34" spans="1:9" x14ac:dyDescent="0.2">
      <c r="A34" s="122">
        <v>2013</v>
      </c>
      <c r="B34" s="125">
        <v>3803</v>
      </c>
      <c r="C34" s="125">
        <v>16378</v>
      </c>
      <c r="D34" s="125">
        <v>4188</v>
      </c>
      <c r="E34" s="125">
        <v>6277</v>
      </c>
      <c r="F34" s="125">
        <v>3056</v>
      </c>
      <c r="G34" s="125">
        <v>7065</v>
      </c>
      <c r="H34" s="125">
        <v>18299</v>
      </c>
      <c r="I34" s="125">
        <v>9267</v>
      </c>
    </row>
    <row r="35" spans="1:9" x14ac:dyDescent="0.2">
      <c r="A35" s="122">
        <v>2014</v>
      </c>
      <c r="B35" s="126">
        <v>3851</v>
      </c>
      <c r="C35" s="126">
        <v>16113</v>
      </c>
      <c r="D35" s="126">
        <v>4434</v>
      </c>
      <c r="E35" s="126">
        <v>6514</v>
      </c>
      <c r="F35" s="126">
        <v>3142</v>
      </c>
      <c r="G35" s="126">
        <v>6666</v>
      </c>
      <c r="H35" s="126">
        <v>19186</v>
      </c>
      <c r="I35" s="126">
        <v>9755</v>
      </c>
    </row>
    <row r="36" spans="1:9" x14ac:dyDescent="0.2">
      <c r="A36" s="122">
        <v>2015</v>
      </c>
      <c r="B36" s="126">
        <f>287+3811</f>
        <v>4098</v>
      </c>
      <c r="C36" s="126">
        <f>1120+14645</f>
        <v>15765</v>
      </c>
      <c r="D36" s="126">
        <f>582+3921</f>
        <v>4503</v>
      </c>
      <c r="E36" s="126">
        <f>866+5660</f>
        <v>6526</v>
      </c>
      <c r="F36" s="126">
        <f>141+2931</f>
        <v>3072</v>
      </c>
      <c r="G36" s="126">
        <f>379+6553</f>
        <v>6932</v>
      </c>
      <c r="H36" s="126">
        <f>1385+18304</f>
        <v>19689</v>
      </c>
      <c r="I36" s="126">
        <f>1622+8400</f>
        <v>10022</v>
      </c>
    </row>
    <row r="37" spans="1:9" x14ac:dyDescent="0.2">
      <c r="A37" s="122">
        <v>2016</v>
      </c>
      <c r="B37" s="126">
        <f>306+3516</f>
        <v>3822</v>
      </c>
      <c r="C37" s="126">
        <f>1454+14570</f>
        <v>16024</v>
      </c>
      <c r="D37" s="126">
        <f>602+4223</f>
        <v>4825</v>
      </c>
      <c r="E37" s="126">
        <f>1293+6149</f>
        <v>7442</v>
      </c>
      <c r="F37" s="126">
        <f>133+3131</f>
        <v>3264</v>
      </c>
      <c r="G37" s="126">
        <f>479+6994</f>
        <v>7473</v>
      </c>
      <c r="H37" s="126">
        <f>1443+18177</f>
        <v>19620</v>
      </c>
      <c r="I37" s="126">
        <f>2324+8086</f>
        <v>10410</v>
      </c>
    </row>
    <row r="38" spans="1:9" x14ac:dyDescent="0.2">
      <c r="A38" s="205">
        <v>2017</v>
      </c>
      <c r="B38" s="206">
        <v>3715</v>
      </c>
      <c r="C38" s="206">
        <v>15013</v>
      </c>
      <c r="D38" s="206">
        <v>4513</v>
      </c>
      <c r="E38" s="206">
        <v>6540</v>
      </c>
      <c r="F38" s="206">
        <v>3241</v>
      </c>
      <c r="G38" s="206">
        <v>6376</v>
      </c>
      <c r="H38" s="206">
        <v>19237</v>
      </c>
      <c r="I38" s="206">
        <v>9762</v>
      </c>
    </row>
    <row r="40" spans="1:9" x14ac:dyDescent="0.2">
      <c r="A40" s="333" t="s">
        <v>87</v>
      </c>
      <c r="B40" s="333"/>
      <c r="C40" s="333"/>
      <c r="D40" s="333"/>
      <c r="E40" s="333"/>
      <c r="F40" s="333"/>
      <c r="G40" s="333"/>
      <c r="H40" s="333"/>
      <c r="I40" s="333"/>
    </row>
    <row r="41" spans="1:9" x14ac:dyDescent="0.2">
      <c r="A41" s="333"/>
      <c r="B41" s="333"/>
      <c r="C41" s="333"/>
      <c r="D41" s="333"/>
      <c r="E41" s="333"/>
      <c r="F41" s="333"/>
      <c r="G41" s="333"/>
      <c r="H41" s="333"/>
      <c r="I41" s="333"/>
    </row>
    <row r="42" spans="1:9" x14ac:dyDescent="0.2">
      <c r="A42" s="333"/>
      <c r="B42" s="333"/>
      <c r="C42" s="333"/>
      <c r="D42" s="333"/>
      <c r="E42" s="333"/>
      <c r="F42" s="333"/>
      <c r="G42" s="333"/>
      <c r="H42" s="333"/>
      <c r="I42" s="333"/>
    </row>
    <row r="43" spans="1:9" ht="14.25" x14ac:dyDescent="0.2">
      <c r="A43" s="129" t="s">
        <v>38</v>
      </c>
      <c r="B43" s="127"/>
      <c r="C43" s="127"/>
      <c r="D43" s="127"/>
      <c r="E43" s="127"/>
      <c r="F43" s="127"/>
      <c r="G43" s="127"/>
      <c r="H43" s="127"/>
      <c r="I43" s="127"/>
    </row>
  </sheetData>
  <mergeCells count="7">
    <mergeCell ref="A40:I42"/>
    <mergeCell ref="B8:E8"/>
    <mergeCell ref="F8:I8"/>
    <mergeCell ref="B9:C9"/>
    <mergeCell ref="D9:E9"/>
    <mergeCell ref="F9:G9"/>
    <mergeCell ref="H9:I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3"/>
  <sheetViews>
    <sheetView workbookViewId="0">
      <selection activeCell="F13" sqref="F13"/>
    </sheetView>
  </sheetViews>
  <sheetFormatPr defaultRowHeight="12.75" x14ac:dyDescent="0.2"/>
  <cols>
    <col min="1" max="1" width="18.85546875" customWidth="1"/>
  </cols>
  <sheetData>
    <row r="2" spans="1:6" ht="14.25" x14ac:dyDescent="0.2">
      <c r="A2" s="117" t="s">
        <v>120</v>
      </c>
      <c r="B2" s="111"/>
      <c r="C2" s="111"/>
      <c r="D2" s="115"/>
      <c r="E2" s="115"/>
      <c r="F2" s="115"/>
    </row>
    <row r="3" spans="1:6" s="131" customFormat="1" ht="14.25" x14ac:dyDescent="0.2">
      <c r="A3" s="133" t="s">
        <v>84</v>
      </c>
      <c r="B3" s="133"/>
      <c r="C3" s="133"/>
      <c r="D3" s="135"/>
      <c r="E3" s="135"/>
      <c r="F3" s="135"/>
    </row>
    <row r="4" spans="1:6" s="131" customFormat="1" ht="14.25" x14ac:dyDescent="0.2">
      <c r="A4" s="133" t="s">
        <v>85</v>
      </c>
      <c r="B4" s="133"/>
      <c r="C4" s="133"/>
      <c r="D4" s="135"/>
      <c r="E4" s="135"/>
      <c r="F4" s="135"/>
    </row>
    <row r="5" spans="1:6" s="131" customFormat="1" ht="14.25" x14ac:dyDescent="0.2">
      <c r="A5" s="133"/>
      <c r="B5" s="133"/>
      <c r="C5" s="133"/>
      <c r="D5" s="135"/>
      <c r="E5" s="135"/>
      <c r="F5" s="135"/>
    </row>
    <row r="6" spans="1:6" s="131" customFormat="1" ht="14.25" x14ac:dyDescent="0.2">
      <c r="A6" s="311" t="s">
        <v>249</v>
      </c>
      <c r="B6" s="133"/>
      <c r="C6" s="133"/>
      <c r="D6" s="135"/>
      <c r="E6" s="135"/>
      <c r="F6" s="135"/>
    </row>
    <row r="7" spans="1:6" s="131" customFormat="1" ht="14.25" x14ac:dyDescent="0.2">
      <c r="A7" s="294" t="s">
        <v>247</v>
      </c>
      <c r="B7" s="133"/>
      <c r="C7" s="133"/>
      <c r="D7" s="135"/>
      <c r="E7" s="135"/>
      <c r="F7" s="135"/>
    </row>
    <row r="8" spans="1:6" s="131" customFormat="1" ht="14.25" x14ac:dyDescent="0.2">
      <c r="A8" s="294" t="s">
        <v>248</v>
      </c>
      <c r="B8" s="133"/>
      <c r="C8" s="133"/>
      <c r="D8" s="135"/>
      <c r="E8" s="135"/>
      <c r="F8" s="135"/>
    </row>
    <row r="9" spans="1:6" s="131" customFormat="1" ht="14.25" x14ac:dyDescent="0.2">
      <c r="A9" s="294"/>
      <c r="B9" s="133"/>
      <c r="C9" s="133"/>
      <c r="D9" s="135"/>
      <c r="E9" s="135"/>
      <c r="F9" s="135"/>
    </row>
    <row r="10" spans="1:6" ht="14.25" x14ac:dyDescent="0.2">
      <c r="A10" s="336"/>
      <c r="B10" s="338" t="s">
        <v>39</v>
      </c>
      <c r="C10" s="339"/>
      <c r="D10" s="114"/>
      <c r="E10" s="114"/>
      <c r="F10" s="114"/>
    </row>
    <row r="11" spans="1:6" ht="14.25" x14ac:dyDescent="0.2">
      <c r="A11" s="337"/>
      <c r="B11" s="39" t="s">
        <v>2</v>
      </c>
      <c r="C11" s="39" t="s">
        <v>3</v>
      </c>
      <c r="D11" s="114"/>
      <c r="E11" s="114"/>
      <c r="F11" s="114"/>
    </row>
    <row r="12" spans="1:6" ht="14.25" x14ac:dyDescent="0.2">
      <c r="A12" s="113" t="s">
        <v>40</v>
      </c>
      <c r="B12" s="208">
        <v>6411</v>
      </c>
      <c r="C12" s="208">
        <v>19292</v>
      </c>
      <c r="D12" s="114"/>
      <c r="E12" s="114"/>
      <c r="F12" s="114"/>
    </row>
    <row r="13" spans="1:6" ht="14.25" x14ac:dyDescent="0.2">
      <c r="A13" s="113" t="s">
        <v>41</v>
      </c>
      <c r="B13" s="208">
        <v>3354</v>
      </c>
      <c r="C13" s="208">
        <v>13415</v>
      </c>
      <c r="D13" s="114"/>
      <c r="E13" s="114"/>
      <c r="F13" s="114"/>
    </row>
    <row r="14" spans="1:6" ht="14.25" x14ac:dyDescent="0.2">
      <c r="A14" s="113" t="s">
        <v>42</v>
      </c>
      <c r="B14" s="208">
        <v>3057</v>
      </c>
      <c r="C14" s="208">
        <v>5877</v>
      </c>
      <c r="D14" s="114"/>
      <c r="E14" s="114"/>
      <c r="F14" s="114"/>
    </row>
    <row r="15" spans="1:6" ht="14.25" x14ac:dyDescent="0.2">
      <c r="A15" s="113" t="s">
        <v>43</v>
      </c>
      <c r="B15" s="208">
        <v>21552</v>
      </c>
      <c r="C15" s="208">
        <v>13319</v>
      </c>
      <c r="D15" s="114"/>
      <c r="E15" s="114"/>
      <c r="F15" s="114"/>
    </row>
    <row r="16" spans="1:6" ht="14.25" x14ac:dyDescent="0.2">
      <c r="A16" s="113" t="s">
        <v>44</v>
      </c>
      <c r="B16" s="208">
        <v>3920</v>
      </c>
      <c r="C16" s="208">
        <v>5404</v>
      </c>
      <c r="D16" s="114"/>
      <c r="E16" s="114"/>
      <c r="F16" s="114"/>
    </row>
    <row r="17" spans="1:6" ht="14.25" x14ac:dyDescent="0.2">
      <c r="A17" s="113" t="s">
        <v>42</v>
      </c>
      <c r="B17" s="208">
        <v>17632</v>
      </c>
      <c r="C17" s="208">
        <v>7915</v>
      </c>
      <c r="D17" s="115"/>
      <c r="E17" s="115"/>
      <c r="F17" s="115"/>
    </row>
    <row r="18" spans="1:6" ht="14.25" x14ac:dyDescent="0.2">
      <c r="A18" s="113" t="s">
        <v>45</v>
      </c>
      <c r="B18" s="208">
        <v>10115</v>
      </c>
      <c r="C18" s="208">
        <v>1895</v>
      </c>
      <c r="D18" s="115"/>
      <c r="E18" s="115"/>
      <c r="F18" s="115"/>
    </row>
    <row r="19" spans="1:6" ht="14.25" x14ac:dyDescent="0.2">
      <c r="A19" s="112" t="s">
        <v>46</v>
      </c>
      <c r="B19" s="209">
        <v>7517</v>
      </c>
      <c r="C19" s="209">
        <v>6020</v>
      </c>
      <c r="D19" s="115"/>
      <c r="E19" s="115"/>
      <c r="F19" s="115"/>
    </row>
    <row r="20" spans="1:6" x14ac:dyDescent="0.2">
      <c r="A20" s="2"/>
      <c r="B20" s="110"/>
      <c r="C20" s="110"/>
      <c r="D20" s="110"/>
      <c r="E20" s="110"/>
      <c r="F20" s="110"/>
    </row>
    <row r="21" spans="1:6" s="130" customFormat="1" x14ac:dyDescent="0.2">
      <c r="A21" s="2"/>
      <c r="B21" s="132"/>
      <c r="C21" s="132"/>
      <c r="D21" s="132"/>
      <c r="E21" s="132"/>
      <c r="F21" s="132"/>
    </row>
    <row r="22" spans="1:6" s="130" customFormat="1" x14ac:dyDescent="0.2">
      <c r="A22" s="2"/>
      <c r="B22" s="132"/>
      <c r="C22" s="132"/>
      <c r="D22" s="132"/>
      <c r="E22" s="132"/>
      <c r="F22" s="132"/>
    </row>
    <row r="23" spans="1:6" ht="12.75" customHeight="1" x14ac:dyDescent="0.2">
      <c r="A23" s="333" t="s">
        <v>121</v>
      </c>
      <c r="B23" s="333"/>
      <c r="C23" s="333"/>
      <c r="D23" s="333"/>
      <c r="E23" s="333"/>
      <c r="F23" s="333"/>
    </row>
    <row r="24" spans="1:6" x14ac:dyDescent="0.2">
      <c r="A24" s="333"/>
      <c r="B24" s="333"/>
      <c r="C24" s="333"/>
      <c r="D24" s="333"/>
      <c r="E24" s="333"/>
      <c r="F24" s="333"/>
    </row>
    <row r="25" spans="1:6" x14ac:dyDescent="0.2">
      <c r="A25" s="333"/>
      <c r="B25" s="333"/>
      <c r="C25" s="333"/>
      <c r="D25" s="333"/>
      <c r="E25" s="333"/>
      <c r="F25" s="333"/>
    </row>
    <row r="26" spans="1:6" x14ac:dyDescent="0.2">
      <c r="A26" s="333"/>
      <c r="B26" s="333"/>
      <c r="C26" s="333"/>
      <c r="D26" s="333"/>
      <c r="E26" s="333"/>
      <c r="F26" s="333"/>
    </row>
    <row r="27" spans="1:6" x14ac:dyDescent="0.2">
      <c r="A27" s="333"/>
      <c r="B27" s="333"/>
      <c r="C27" s="333"/>
      <c r="D27" s="333"/>
      <c r="E27" s="333"/>
      <c r="F27" s="333"/>
    </row>
    <row r="28" spans="1:6" x14ac:dyDescent="0.2">
      <c r="A28" s="333"/>
      <c r="B28" s="333"/>
      <c r="C28" s="333"/>
      <c r="D28" s="333"/>
      <c r="E28" s="333"/>
      <c r="F28" s="333"/>
    </row>
    <row r="29" spans="1:6" x14ac:dyDescent="0.2">
      <c r="A29" s="333"/>
      <c r="B29" s="333"/>
      <c r="C29" s="333"/>
      <c r="D29" s="333"/>
      <c r="E29" s="333"/>
      <c r="F29" s="333"/>
    </row>
    <row r="30" spans="1:6" x14ac:dyDescent="0.2">
      <c r="A30" s="333"/>
      <c r="B30" s="333"/>
      <c r="C30" s="333"/>
      <c r="D30" s="333"/>
      <c r="E30" s="333"/>
      <c r="F30" s="333"/>
    </row>
    <row r="31" spans="1:6" x14ac:dyDescent="0.2">
      <c r="A31" s="333"/>
      <c r="B31" s="333"/>
      <c r="C31" s="333"/>
      <c r="D31" s="333"/>
      <c r="E31" s="333"/>
      <c r="F31" s="333"/>
    </row>
    <row r="32" spans="1:6" x14ac:dyDescent="0.2">
      <c r="A32" s="110"/>
      <c r="B32" s="110"/>
      <c r="C32" s="110"/>
      <c r="D32" s="116"/>
      <c r="E32" s="116"/>
      <c r="F32" s="116"/>
    </row>
    <row r="33" spans="1:1" x14ac:dyDescent="0.2">
      <c r="A33" s="200" t="s">
        <v>38</v>
      </c>
    </row>
  </sheetData>
  <mergeCells count="3">
    <mergeCell ref="A10:A11"/>
    <mergeCell ref="B10:C10"/>
    <mergeCell ref="A23:F31"/>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workbookViewId="0">
      <selection activeCell="A39" sqref="A39"/>
    </sheetView>
  </sheetViews>
  <sheetFormatPr defaultRowHeight="12.75" x14ac:dyDescent="0.2"/>
  <cols>
    <col min="1" max="1" width="28.140625" customWidth="1"/>
  </cols>
  <sheetData>
    <row r="2" spans="1:7" ht="14.25" x14ac:dyDescent="0.2">
      <c r="A2" s="146" t="s">
        <v>86</v>
      </c>
      <c r="B2" s="147"/>
      <c r="C2" s="147"/>
      <c r="D2" s="147"/>
      <c r="E2" s="147"/>
      <c r="F2" s="132"/>
      <c r="G2" s="132"/>
    </row>
    <row r="3" spans="1:7" s="131" customFormat="1" x14ac:dyDescent="0.2">
      <c r="A3" s="137" t="s">
        <v>53</v>
      </c>
      <c r="B3" s="137"/>
      <c r="C3" s="137"/>
      <c r="D3" s="137"/>
      <c r="E3" s="137"/>
      <c r="F3" s="150"/>
      <c r="G3" s="150"/>
    </row>
    <row r="4" spans="1:7" s="131" customFormat="1" x14ac:dyDescent="0.2">
      <c r="A4" s="137"/>
      <c r="B4" s="137"/>
      <c r="C4" s="137"/>
      <c r="D4" s="137"/>
      <c r="E4" s="137"/>
      <c r="F4" s="150"/>
      <c r="G4" s="150"/>
    </row>
    <row r="5" spans="1:7" s="131" customFormat="1" x14ac:dyDescent="0.2">
      <c r="A5" s="146" t="s">
        <v>262</v>
      </c>
      <c r="B5" s="137"/>
      <c r="C5" s="137"/>
      <c r="D5" s="137"/>
      <c r="E5" s="137"/>
      <c r="F5" s="150"/>
      <c r="G5" s="150"/>
    </row>
    <row r="6" spans="1:7" s="131" customFormat="1" x14ac:dyDescent="0.2">
      <c r="A6" s="294" t="s">
        <v>250</v>
      </c>
      <c r="B6" s="137"/>
      <c r="C6" s="137"/>
      <c r="D6" s="137"/>
      <c r="E6" s="137"/>
      <c r="F6" s="150"/>
      <c r="G6" s="150"/>
    </row>
    <row r="7" spans="1:7" s="131" customFormat="1" x14ac:dyDescent="0.2">
      <c r="A7" s="137"/>
      <c r="B7" s="137"/>
      <c r="C7" s="137"/>
      <c r="D7" s="137"/>
      <c r="E7" s="137"/>
      <c r="F7" s="150"/>
      <c r="G7" s="150"/>
    </row>
    <row r="8" spans="1:7" x14ac:dyDescent="0.2">
      <c r="A8" s="141" t="s">
        <v>54</v>
      </c>
      <c r="B8" s="340" t="s">
        <v>39</v>
      </c>
      <c r="C8" s="340"/>
      <c r="D8" s="340" t="s">
        <v>55</v>
      </c>
      <c r="E8" s="340"/>
      <c r="F8" s="132"/>
      <c r="G8" s="132"/>
    </row>
    <row r="9" spans="1:7" x14ac:dyDescent="0.2">
      <c r="A9" s="139"/>
      <c r="B9" s="140" t="s">
        <v>56</v>
      </c>
      <c r="C9" s="140" t="s">
        <v>57</v>
      </c>
      <c r="D9" s="140" t="s">
        <v>56</v>
      </c>
      <c r="E9" s="140" t="s">
        <v>57</v>
      </c>
      <c r="F9" s="132"/>
      <c r="G9" s="132"/>
    </row>
    <row r="10" spans="1:7" x14ac:dyDescent="0.2">
      <c r="A10" s="144" t="s">
        <v>58</v>
      </c>
      <c r="B10" s="195">
        <v>1365</v>
      </c>
      <c r="C10" s="196">
        <v>8525</v>
      </c>
      <c r="D10" s="211">
        <v>13.801820020222447</v>
      </c>
      <c r="E10" s="211">
        <v>86.198179979777549</v>
      </c>
      <c r="F10" s="132"/>
      <c r="G10" s="148"/>
    </row>
    <row r="11" spans="1:7" x14ac:dyDescent="0.2">
      <c r="A11" s="138" t="s">
        <v>59</v>
      </c>
      <c r="B11" s="195">
        <v>920</v>
      </c>
      <c r="C11" s="196">
        <v>5154</v>
      </c>
      <c r="D11" s="211">
        <v>15.1465261771485</v>
      </c>
      <c r="E11" s="211">
        <v>84.853473822851498</v>
      </c>
      <c r="F11" s="132"/>
      <c r="G11" s="148"/>
    </row>
    <row r="12" spans="1:7" x14ac:dyDescent="0.2">
      <c r="A12" s="138" t="s">
        <v>60</v>
      </c>
      <c r="B12" s="193">
        <v>842</v>
      </c>
      <c r="C12" s="193">
        <v>4753</v>
      </c>
      <c r="D12" s="211">
        <v>15.049151027703306</v>
      </c>
      <c r="E12" s="211">
        <v>84.950848972296683</v>
      </c>
      <c r="F12" s="132"/>
      <c r="G12" s="148"/>
    </row>
    <row r="13" spans="1:7" x14ac:dyDescent="0.2">
      <c r="A13" s="138" t="s">
        <v>61</v>
      </c>
      <c r="B13" s="195">
        <v>416</v>
      </c>
      <c r="C13" s="196">
        <v>2148</v>
      </c>
      <c r="D13" s="211">
        <v>16.22464898595944</v>
      </c>
      <c r="E13" s="211">
        <v>83.775351014040567</v>
      </c>
      <c r="F13" s="132"/>
      <c r="G13" s="148"/>
    </row>
    <row r="14" spans="1:7" x14ac:dyDescent="0.2">
      <c r="A14" s="138" t="s">
        <v>62</v>
      </c>
      <c r="B14" s="195">
        <v>17</v>
      </c>
      <c r="C14" s="196">
        <v>58</v>
      </c>
      <c r="D14" s="211">
        <v>22.666666666666664</v>
      </c>
      <c r="E14" s="211">
        <v>77.333333333333329</v>
      </c>
      <c r="F14" s="132"/>
      <c r="G14" s="148"/>
    </row>
    <row r="15" spans="1:7" x14ac:dyDescent="0.2">
      <c r="A15" s="138" t="s">
        <v>63</v>
      </c>
      <c r="B15" s="194" t="s">
        <v>64</v>
      </c>
      <c r="C15" s="196">
        <v>163</v>
      </c>
      <c r="D15" s="211">
        <v>0</v>
      </c>
      <c r="E15" s="211">
        <v>100</v>
      </c>
      <c r="F15" s="132"/>
      <c r="G15" s="148"/>
    </row>
    <row r="16" spans="1:7" x14ac:dyDescent="0.2">
      <c r="A16" s="138" t="s">
        <v>65</v>
      </c>
      <c r="B16" s="193">
        <v>132</v>
      </c>
      <c r="C16" s="196">
        <v>925</v>
      </c>
      <c r="D16" s="211">
        <v>12.488174077578051</v>
      </c>
      <c r="E16" s="211">
        <v>87.511825922421949</v>
      </c>
      <c r="F16" s="132"/>
      <c r="G16" s="148"/>
    </row>
    <row r="17" spans="1:7" x14ac:dyDescent="0.2">
      <c r="A17" s="138" t="s">
        <v>37</v>
      </c>
      <c r="B17" s="193">
        <v>6</v>
      </c>
      <c r="C17" s="196">
        <v>1183</v>
      </c>
      <c r="D17" s="211">
        <v>0.50462573591253157</v>
      </c>
      <c r="E17" s="211">
        <v>99.495374264087459</v>
      </c>
      <c r="F17" s="132"/>
      <c r="G17" s="148"/>
    </row>
    <row r="18" spans="1:7" x14ac:dyDescent="0.2">
      <c r="A18" s="138" t="s">
        <v>66</v>
      </c>
      <c r="B18" s="149" t="s">
        <v>67</v>
      </c>
      <c r="C18" s="193">
        <v>171</v>
      </c>
      <c r="D18" s="211">
        <v>0</v>
      </c>
      <c r="E18" s="211">
        <v>100</v>
      </c>
      <c r="F18" s="132"/>
      <c r="G18" s="148"/>
    </row>
    <row r="19" spans="1:7" x14ac:dyDescent="0.2">
      <c r="A19" s="138" t="s">
        <v>68</v>
      </c>
      <c r="B19" s="149">
        <v>2</v>
      </c>
      <c r="C19" s="194">
        <v>113</v>
      </c>
      <c r="D19" s="211">
        <v>1.7391304347826086</v>
      </c>
      <c r="E19" s="211">
        <v>98.260869565217391</v>
      </c>
      <c r="F19" s="132"/>
      <c r="G19" s="148"/>
    </row>
    <row r="20" spans="1:7" x14ac:dyDescent="0.2">
      <c r="A20" s="144" t="s">
        <v>69</v>
      </c>
      <c r="B20" s="195">
        <v>7574</v>
      </c>
      <c r="C20" s="196">
        <v>17999</v>
      </c>
      <c r="D20" s="211">
        <v>29.617174363586596</v>
      </c>
      <c r="E20" s="211">
        <v>70.382825636413401</v>
      </c>
      <c r="F20" s="132"/>
      <c r="G20" s="148"/>
    </row>
    <row r="21" spans="1:7" x14ac:dyDescent="0.2">
      <c r="A21" s="138" t="s">
        <v>70</v>
      </c>
      <c r="B21" s="195">
        <v>6706</v>
      </c>
      <c r="C21" s="196">
        <v>13509</v>
      </c>
      <c r="D21" s="211">
        <v>33.17338609943112</v>
      </c>
      <c r="E21" s="211">
        <v>66.826613900568887</v>
      </c>
      <c r="F21" s="132"/>
      <c r="G21" s="148"/>
    </row>
    <row r="22" spans="1:7" x14ac:dyDescent="0.2">
      <c r="A22" s="138" t="s">
        <v>71</v>
      </c>
      <c r="B22" s="195">
        <v>4706</v>
      </c>
      <c r="C22" s="196">
        <v>6909</v>
      </c>
      <c r="D22" s="211">
        <v>40.516573396470079</v>
      </c>
      <c r="E22" s="211">
        <v>59.483426603529921</v>
      </c>
      <c r="F22" s="132"/>
      <c r="G22" s="148"/>
    </row>
    <row r="23" spans="1:7" x14ac:dyDescent="0.2">
      <c r="A23" s="138" t="s">
        <v>72</v>
      </c>
      <c r="B23" s="193">
        <v>1943</v>
      </c>
      <c r="C23" s="193">
        <v>5530</v>
      </c>
      <c r="D23" s="211">
        <v>26.000267630135156</v>
      </c>
      <c r="E23" s="211">
        <v>73.999732369864844</v>
      </c>
      <c r="F23" s="132"/>
      <c r="G23" s="148"/>
    </row>
    <row r="24" spans="1:7" x14ac:dyDescent="0.2">
      <c r="A24" s="138" t="s">
        <v>73</v>
      </c>
      <c r="B24" s="193">
        <v>28</v>
      </c>
      <c r="C24" s="196">
        <v>708</v>
      </c>
      <c r="D24" s="211">
        <v>3.804347826086957</v>
      </c>
      <c r="E24" s="211">
        <v>96.195652173913047</v>
      </c>
      <c r="F24" s="132"/>
      <c r="G24" s="148"/>
    </row>
    <row r="25" spans="1:7" x14ac:dyDescent="0.2">
      <c r="A25" s="138" t="s">
        <v>74</v>
      </c>
      <c r="B25" s="193">
        <v>212</v>
      </c>
      <c r="C25" s="196">
        <v>472</v>
      </c>
      <c r="D25" s="211">
        <v>30.994152046783626</v>
      </c>
      <c r="E25" s="211">
        <v>69.005847953216374</v>
      </c>
      <c r="F25" s="132"/>
      <c r="G25" s="148"/>
    </row>
    <row r="26" spans="1:7" x14ac:dyDescent="0.2">
      <c r="A26" s="138" t="s">
        <v>75</v>
      </c>
      <c r="B26" s="195">
        <v>25</v>
      </c>
      <c r="C26" s="196">
        <v>35</v>
      </c>
      <c r="D26" s="211">
        <v>41.666666666666671</v>
      </c>
      <c r="E26" s="211">
        <v>58.333333333333336</v>
      </c>
      <c r="F26" s="132"/>
      <c r="G26" s="148"/>
    </row>
    <row r="27" spans="1:7" x14ac:dyDescent="0.2">
      <c r="A27" s="138" t="s">
        <v>76</v>
      </c>
      <c r="B27" s="195">
        <v>187</v>
      </c>
      <c r="C27" s="196">
        <v>1133</v>
      </c>
      <c r="D27" s="211">
        <v>14.166666666666666</v>
      </c>
      <c r="E27" s="211">
        <v>85.833333333333329</v>
      </c>
      <c r="F27" s="132"/>
      <c r="G27" s="148"/>
    </row>
    <row r="28" spans="1:7" x14ac:dyDescent="0.2">
      <c r="A28" s="138" t="s">
        <v>77</v>
      </c>
      <c r="B28" s="195">
        <v>144</v>
      </c>
      <c r="C28" s="196">
        <v>1474</v>
      </c>
      <c r="D28" s="211">
        <v>8.8998763906056855</v>
      </c>
      <c r="E28" s="211">
        <v>91.100123609394316</v>
      </c>
      <c r="F28" s="132"/>
      <c r="G28" s="148"/>
    </row>
    <row r="29" spans="1:7" x14ac:dyDescent="0.2">
      <c r="A29" s="144" t="s">
        <v>78</v>
      </c>
      <c r="B29" s="195">
        <v>371</v>
      </c>
      <c r="C29" s="196">
        <v>971</v>
      </c>
      <c r="D29" s="211">
        <v>27.645305514157975</v>
      </c>
      <c r="E29" s="211">
        <v>72.354694485842032</v>
      </c>
      <c r="F29" s="132"/>
      <c r="G29" s="148"/>
    </row>
    <row r="30" spans="1:7" x14ac:dyDescent="0.2">
      <c r="A30" s="144" t="s">
        <v>79</v>
      </c>
      <c r="B30" s="195">
        <v>504</v>
      </c>
      <c r="C30" s="196">
        <v>2560</v>
      </c>
      <c r="D30" s="211">
        <v>16.449086161879894</v>
      </c>
      <c r="E30" s="211">
        <v>83.550913838120096</v>
      </c>
      <c r="F30" s="132"/>
      <c r="G30" s="148"/>
    </row>
    <row r="31" spans="1:7" x14ac:dyDescent="0.2">
      <c r="A31" s="142" t="s">
        <v>80</v>
      </c>
      <c r="B31" s="195">
        <v>9814</v>
      </c>
      <c r="C31" s="196">
        <v>30055</v>
      </c>
      <c r="D31" s="211">
        <v>24.615616142867893</v>
      </c>
      <c r="E31" s="211">
        <v>75.384383857132107</v>
      </c>
      <c r="F31" s="132"/>
      <c r="G31" s="148"/>
    </row>
    <row r="32" spans="1:7" x14ac:dyDescent="0.2">
      <c r="A32" s="142" t="s">
        <v>81</v>
      </c>
      <c r="B32" s="195">
        <v>2438</v>
      </c>
      <c r="C32" s="197">
        <v>18305</v>
      </c>
      <c r="D32" s="211">
        <v>11.75336258014752</v>
      </c>
      <c r="E32" s="211">
        <v>88.246637419852476</v>
      </c>
      <c r="F32" s="132"/>
      <c r="G32" s="192"/>
    </row>
    <row r="33" spans="1:7" x14ac:dyDescent="0.2">
      <c r="A33" s="143" t="s">
        <v>82</v>
      </c>
      <c r="B33" s="198">
        <v>2648</v>
      </c>
      <c r="C33" s="199">
        <v>17860</v>
      </c>
      <c r="D33" s="212">
        <v>12.912034328067096</v>
      </c>
      <c r="E33" s="212">
        <v>87.087965671932892</v>
      </c>
      <c r="F33" s="132"/>
      <c r="G33" s="148"/>
    </row>
    <row r="34" spans="1:7" x14ac:dyDescent="0.2">
      <c r="A34" s="341" t="s">
        <v>88</v>
      </c>
      <c r="B34" s="341"/>
      <c r="C34" s="341"/>
      <c r="D34" s="341"/>
      <c r="E34" s="341"/>
      <c r="F34" s="132"/>
      <c r="G34" s="130"/>
    </row>
    <row r="35" spans="1:7" ht="24.75" customHeight="1" x14ac:dyDescent="0.2">
      <c r="A35" s="341"/>
      <c r="B35" s="341"/>
      <c r="C35" s="341"/>
      <c r="D35" s="341"/>
      <c r="E35" s="341"/>
      <c r="F35" s="132"/>
    </row>
    <row r="36" spans="1:7" x14ac:dyDescent="0.2">
      <c r="A36" s="151" t="s">
        <v>83</v>
      </c>
    </row>
    <row r="37" spans="1:7" x14ac:dyDescent="0.2">
      <c r="A37" s="152"/>
    </row>
  </sheetData>
  <mergeCells count="3">
    <mergeCell ref="B8:C8"/>
    <mergeCell ref="D8:E8"/>
    <mergeCell ref="A34:E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workbookViewId="0">
      <selection activeCell="K5" sqref="K5"/>
    </sheetView>
  </sheetViews>
  <sheetFormatPr defaultRowHeight="12.75" x14ac:dyDescent="0.2"/>
  <cols>
    <col min="10" max="10" width="9.140625" style="130"/>
  </cols>
  <sheetData>
    <row r="1" spans="1:16" s="130" customFormat="1" ht="14.25" x14ac:dyDescent="0.2">
      <c r="A1" s="9"/>
      <c r="B1" s="9"/>
      <c r="C1" s="9"/>
      <c r="D1" s="9"/>
      <c r="E1" s="9"/>
      <c r="F1" s="9"/>
      <c r="G1" s="9"/>
      <c r="H1" s="9"/>
      <c r="I1" s="9"/>
      <c r="J1" s="9"/>
      <c r="K1" s="237" t="s">
        <v>143</v>
      </c>
      <c r="L1" s="7"/>
      <c r="M1" s="7"/>
    </row>
    <row r="2" spans="1:16" x14ac:dyDescent="0.2">
      <c r="A2" s="19" t="s">
        <v>95</v>
      </c>
      <c r="B2" s="18"/>
      <c r="C2" s="18"/>
      <c r="D2" s="18"/>
      <c r="E2" s="18"/>
      <c r="F2" s="18"/>
      <c r="G2" s="18"/>
      <c r="H2" s="18"/>
      <c r="I2" s="18"/>
      <c r="J2" s="18"/>
      <c r="K2" s="238" t="s">
        <v>95</v>
      </c>
      <c r="L2" s="18"/>
      <c r="M2" s="18"/>
      <c r="N2" s="18"/>
      <c r="O2" s="18"/>
      <c r="P2" s="18"/>
    </row>
    <row r="3" spans="1:16" ht="14.25" x14ac:dyDescent="0.2">
      <c r="A3" s="20" t="s">
        <v>0</v>
      </c>
      <c r="B3" s="11"/>
      <c r="C3" s="11"/>
      <c r="D3" s="11"/>
      <c r="E3" s="11"/>
      <c r="F3" s="8"/>
      <c r="G3" s="8"/>
      <c r="H3" s="10"/>
      <c r="I3" s="10"/>
      <c r="J3" s="10"/>
      <c r="K3" s="239" t="s">
        <v>0</v>
      </c>
      <c r="L3" s="11"/>
      <c r="M3" s="8"/>
      <c r="N3" s="8"/>
      <c r="O3" s="10"/>
      <c r="P3" s="10"/>
    </row>
    <row r="4" spans="1:16" ht="14.25" x14ac:dyDescent="0.2">
      <c r="D4" s="11"/>
      <c r="E4" s="11"/>
      <c r="F4" s="8"/>
      <c r="G4" s="8"/>
      <c r="H4" s="10"/>
      <c r="I4" s="10"/>
      <c r="J4" s="10"/>
      <c r="L4" s="18"/>
      <c r="M4" s="18"/>
      <c r="N4" s="8"/>
      <c r="O4" s="10"/>
      <c r="P4" s="10"/>
    </row>
    <row r="5" spans="1:16" ht="14.25" x14ac:dyDescent="0.2">
      <c r="A5" s="314" t="s">
        <v>259</v>
      </c>
      <c r="D5" s="11"/>
      <c r="E5" s="11"/>
      <c r="F5" s="8"/>
      <c r="G5" s="8"/>
      <c r="H5" s="10"/>
      <c r="I5" s="10"/>
      <c r="J5" s="10"/>
      <c r="K5" s="314" t="s">
        <v>259</v>
      </c>
      <c r="L5" s="11"/>
      <c r="M5" s="11"/>
      <c r="N5" s="8"/>
      <c r="O5" s="10"/>
      <c r="P5" s="10"/>
    </row>
    <row r="6" spans="1:16" ht="14.25" x14ac:dyDescent="0.2">
      <c r="A6" s="240" t="s">
        <v>144</v>
      </c>
      <c r="D6" s="11"/>
      <c r="E6" s="11"/>
      <c r="F6" s="8"/>
      <c r="G6" s="8"/>
      <c r="H6" s="10"/>
      <c r="I6" s="10"/>
      <c r="J6" s="10"/>
      <c r="K6" s="240" t="s">
        <v>144</v>
      </c>
      <c r="L6" s="11"/>
      <c r="M6" s="11"/>
      <c r="N6" s="8"/>
      <c r="O6" s="10"/>
      <c r="P6" s="10"/>
    </row>
    <row r="7" spans="1:16" ht="14.25" x14ac:dyDescent="0.2">
      <c r="D7" s="11"/>
      <c r="E7" s="11"/>
      <c r="F7" s="8"/>
      <c r="G7" s="8"/>
      <c r="H7" s="10"/>
      <c r="I7" s="10"/>
      <c r="J7" s="10"/>
      <c r="K7" s="239"/>
      <c r="L7" s="11"/>
      <c r="M7" s="11"/>
      <c r="N7" s="8"/>
      <c r="O7" s="10"/>
      <c r="P7" s="10"/>
    </row>
    <row r="8" spans="1:16" ht="14.25" x14ac:dyDescent="0.2">
      <c r="A8" s="16" t="s">
        <v>1</v>
      </c>
      <c r="B8" s="13"/>
      <c r="C8" s="13"/>
      <c r="D8" s="11"/>
      <c r="E8" s="11"/>
      <c r="F8" s="8"/>
      <c r="G8" s="8"/>
      <c r="H8" s="10"/>
      <c r="I8" s="10"/>
      <c r="J8" s="10"/>
      <c r="K8" s="16" t="s">
        <v>1</v>
      </c>
      <c r="L8" s="13"/>
      <c r="M8" s="13"/>
      <c r="N8" s="17"/>
      <c r="O8" s="10"/>
      <c r="P8" s="10"/>
    </row>
    <row r="9" spans="1:16" ht="14.25" x14ac:dyDescent="0.2">
      <c r="A9" s="14"/>
      <c r="B9" s="15" t="s">
        <v>2</v>
      </c>
      <c r="C9" s="15" t="s">
        <v>3</v>
      </c>
      <c r="D9" s="8"/>
      <c r="E9" s="8"/>
      <c r="F9" s="8"/>
      <c r="G9" s="8"/>
      <c r="H9" s="10"/>
      <c r="I9" s="10"/>
      <c r="J9" s="10"/>
      <c r="K9" s="14"/>
      <c r="L9" s="15" t="s">
        <v>2</v>
      </c>
      <c r="M9" s="15" t="s">
        <v>3</v>
      </c>
      <c r="N9" s="6"/>
      <c r="O9" s="6"/>
      <c r="P9" s="6"/>
    </row>
    <row r="10" spans="1:16" ht="14.25" x14ac:dyDescent="0.2">
      <c r="A10" s="11" t="s">
        <v>4</v>
      </c>
      <c r="B10" s="159">
        <v>35.5</v>
      </c>
      <c r="C10" s="159">
        <v>8.7999999999999989</v>
      </c>
      <c r="D10" s="17"/>
      <c r="E10" s="17"/>
      <c r="F10" s="17"/>
      <c r="G10" s="17"/>
      <c r="H10" s="10"/>
      <c r="I10" s="10"/>
      <c r="J10" s="10"/>
      <c r="K10" s="11" t="s">
        <v>4</v>
      </c>
      <c r="L10" s="241">
        <v>2.9990290862415279</v>
      </c>
      <c r="M10" s="241">
        <v>1.7217819749407215</v>
      </c>
    </row>
    <row r="11" spans="1:16" x14ac:dyDescent="0.2">
      <c r="A11" s="11" t="s">
        <v>5</v>
      </c>
      <c r="B11" s="159">
        <v>26.700000000000003</v>
      </c>
      <c r="C11" s="159">
        <v>9.5</v>
      </c>
      <c r="D11" s="6"/>
      <c r="E11" s="6"/>
      <c r="F11" s="6"/>
      <c r="G11" s="6"/>
      <c r="H11" s="6"/>
      <c r="I11" s="6"/>
      <c r="K11" s="11" t="s">
        <v>5</v>
      </c>
      <c r="L11" s="241">
        <v>2.0551980926421685</v>
      </c>
      <c r="M11" s="241">
        <v>1.4029628957210392</v>
      </c>
    </row>
    <row r="12" spans="1:16" x14ac:dyDescent="0.2">
      <c r="A12" s="11" t="s">
        <v>6</v>
      </c>
      <c r="B12" s="159">
        <v>20.8</v>
      </c>
      <c r="C12" s="159">
        <v>8.7999999999999989</v>
      </c>
      <c r="K12" s="11" t="s">
        <v>6</v>
      </c>
      <c r="L12" s="241">
        <v>1.9894182505470663</v>
      </c>
      <c r="M12" s="241">
        <v>1.3995630321880266</v>
      </c>
    </row>
    <row r="13" spans="1:16" x14ac:dyDescent="0.2">
      <c r="A13" s="12" t="s">
        <v>7</v>
      </c>
      <c r="B13" s="160">
        <v>13.700000000000001</v>
      </c>
      <c r="C13" s="160">
        <v>7.5</v>
      </c>
      <c r="K13" s="12" t="s">
        <v>7</v>
      </c>
      <c r="L13" s="242">
        <v>1.7500529027742076</v>
      </c>
      <c r="M13" s="242">
        <v>1.3856796416070583</v>
      </c>
    </row>
    <row r="14" spans="1:16" x14ac:dyDescent="0.2">
      <c r="A14" s="17" t="s">
        <v>8</v>
      </c>
      <c r="B14" s="17"/>
      <c r="C14" s="17"/>
      <c r="K14" s="17" t="s">
        <v>8</v>
      </c>
      <c r="L14" s="17"/>
      <c r="M14" s="1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O27" sqref="O27"/>
    </sheetView>
  </sheetViews>
  <sheetFormatPr defaultRowHeight="12.75" x14ac:dyDescent="0.2"/>
  <sheetData>
    <row r="1" spans="1:13" s="163" customFormat="1" ht="14.25" x14ac:dyDescent="0.2">
      <c r="A1" s="28"/>
      <c r="B1" s="28"/>
      <c r="C1" s="28"/>
      <c r="D1" s="28"/>
      <c r="E1" s="28"/>
      <c r="F1" s="28"/>
      <c r="G1" s="28"/>
      <c r="H1" s="28"/>
      <c r="I1" s="252" t="s">
        <v>143</v>
      </c>
      <c r="J1" s="243"/>
      <c r="K1" s="243"/>
      <c r="L1" s="243"/>
      <c r="M1" s="243"/>
    </row>
    <row r="2" spans="1:13" x14ac:dyDescent="0.2">
      <c r="A2" s="315" t="s">
        <v>90</v>
      </c>
      <c r="B2" s="315"/>
      <c r="C2" s="315"/>
      <c r="D2" s="315"/>
      <c r="E2" s="315"/>
      <c r="F2" s="34"/>
      <c r="G2" s="34"/>
      <c r="H2" s="34"/>
      <c r="I2" s="316" t="s">
        <v>90</v>
      </c>
      <c r="J2" s="316"/>
      <c r="K2" s="316"/>
      <c r="L2" s="316"/>
      <c r="M2" s="316"/>
    </row>
    <row r="3" spans="1:13" ht="14.25" x14ac:dyDescent="0.2">
      <c r="A3" s="26" t="s">
        <v>0</v>
      </c>
      <c r="D3" s="29"/>
      <c r="E3" s="29"/>
      <c r="F3" s="29"/>
      <c r="G3" s="29"/>
      <c r="H3" s="29"/>
      <c r="I3" s="240" t="s">
        <v>0</v>
      </c>
      <c r="J3" s="244"/>
      <c r="K3" s="244"/>
      <c r="L3" s="244"/>
      <c r="M3" s="244"/>
    </row>
    <row r="4" spans="1:13" ht="14.25" x14ac:dyDescent="0.2">
      <c r="D4" s="29"/>
      <c r="E4" s="29"/>
      <c r="F4" s="29"/>
      <c r="G4" s="29"/>
      <c r="H4" s="29"/>
    </row>
    <row r="5" spans="1:13" ht="14.25" x14ac:dyDescent="0.2">
      <c r="A5" s="245" t="s">
        <v>145</v>
      </c>
      <c r="D5" s="29"/>
      <c r="E5" s="29"/>
      <c r="F5" s="29"/>
      <c r="G5" s="29"/>
      <c r="H5" s="29"/>
      <c r="I5" s="245" t="s">
        <v>145</v>
      </c>
    </row>
    <row r="6" spans="1:13" ht="14.25" x14ac:dyDescent="0.2">
      <c r="A6" s="240" t="s">
        <v>144</v>
      </c>
      <c r="D6" s="29"/>
      <c r="E6" s="29"/>
      <c r="F6" s="29"/>
      <c r="G6" s="29"/>
      <c r="H6" s="29"/>
      <c r="I6" s="240" t="s">
        <v>144</v>
      </c>
      <c r="J6" s="244"/>
      <c r="K6" s="244"/>
      <c r="L6" s="244"/>
      <c r="M6" s="244"/>
    </row>
    <row r="7" spans="1:13" ht="14.25" x14ac:dyDescent="0.2">
      <c r="D7" s="29"/>
      <c r="E7" s="29"/>
      <c r="F7" s="29"/>
      <c r="G7" s="29"/>
      <c r="H7" s="29"/>
      <c r="J7" s="244"/>
      <c r="K7" s="244"/>
      <c r="L7" s="244"/>
      <c r="M7" s="244"/>
    </row>
    <row r="8" spans="1:13" ht="14.25" x14ac:dyDescent="0.2">
      <c r="A8" s="213" t="s">
        <v>1</v>
      </c>
      <c r="B8" s="32" t="s">
        <v>2</v>
      </c>
      <c r="C8" s="32" t="s">
        <v>3</v>
      </c>
      <c r="D8" s="29"/>
      <c r="E8" s="29"/>
      <c r="F8" s="29"/>
      <c r="G8" s="29"/>
      <c r="H8" s="29"/>
      <c r="I8" s="253" t="s">
        <v>1</v>
      </c>
      <c r="J8" s="246" t="s">
        <v>2</v>
      </c>
      <c r="K8" s="246" t="s">
        <v>3</v>
      </c>
      <c r="L8" s="244"/>
      <c r="M8" s="244"/>
    </row>
    <row r="9" spans="1:13" ht="14.25" x14ac:dyDescent="0.2">
      <c r="A9" s="214"/>
      <c r="B9" s="33" t="s">
        <v>9</v>
      </c>
      <c r="C9" s="33" t="s">
        <v>9</v>
      </c>
      <c r="D9" s="29"/>
      <c r="E9" s="29"/>
      <c r="F9" s="29"/>
      <c r="G9" s="29"/>
      <c r="H9" s="29"/>
      <c r="I9" s="254"/>
      <c r="J9" s="247" t="s">
        <v>9</v>
      </c>
      <c r="K9" s="247" t="s">
        <v>9</v>
      </c>
      <c r="L9" s="244"/>
      <c r="M9" s="244"/>
    </row>
    <row r="10" spans="1:13" ht="14.25" x14ac:dyDescent="0.2">
      <c r="A10" s="30" t="s">
        <v>4</v>
      </c>
      <c r="B10" s="25">
        <v>4.2</v>
      </c>
      <c r="C10" s="25">
        <v>7.1</v>
      </c>
      <c r="D10" s="29"/>
      <c r="E10" s="29"/>
      <c r="F10" s="29"/>
      <c r="G10" s="29"/>
      <c r="H10" s="29"/>
      <c r="I10" s="248" t="s">
        <v>4</v>
      </c>
      <c r="J10" s="255">
        <v>1.2501592117008966</v>
      </c>
      <c r="K10" s="255">
        <v>1.5579117519358809</v>
      </c>
      <c r="L10" s="244"/>
      <c r="M10" s="244"/>
    </row>
    <row r="11" spans="1:13" ht="14.25" x14ac:dyDescent="0.2">
      <c r="A11" s="30" t="s">
        <v>5</v>
      </c>
      <c r="B11" s="25">
        <v>2.6</v>
      </c>
      <c r="C11" s="25">
        <v>4.0999999999999996</v>
      </c>
      <c r="D11" s="27"/>
      <c r="E11" s="27"/>
      <c r="F11" s="27"/>
      <c r="G11" s="27"/>
      <c r="H11" s="27"/>
      <c r="I11" s="248" t="s">
        <v>5</v>
      </c>
      <c r="J11" s="255">
        <v>0.73742363589828208</v>
      </c>
      <c r="K11" s="255">
        <v>0.94567624204382694</v>
      </c>
      <c r="L11" s="244"/>
      <c r="M11" s="244"/>
    </row>
    <row r="12" spans="1:13" ht="14.25" x14ac:dyDescent="0.2">
      <c r="A12" s="30" t="s">
        <v>6</v>
      </c>
      <c r="B12" s="25">
        <v>1.6</v>
      </c>
      <c r="C12" s="25">
        <v>2.2999999999999998</v>
      </c>
      <c r="I12" s="248" t="s">
        <v>6</v>
      </c>
      <c r="J12" s="255">
        <v>0.61386955294865642</v>
      </c>
      <c r="K12" s="255">
        <v>0.73869308175083703</v>
      </c>
      <c r="L12" s="244"/>
      <c r="M12" s="244"/>
    </row>
    <row r="13" spans="1:13" ht="14.25" x14ac:dyDescent="0.2">
      <c r="A13" s="31" t="s">
        <v>7</v>
      </c>
      <c r="B13" s="24">
        <v>0.2</v>
      </c>
      <c r="C13" s="23">
        <v>0.7</v>
      </c>
      <c r="I13" s="249" t="s">
        <v>7</v>
      </c>
      <c r="J13" s="256">
        <v>0.22594429159152546</v>
      </c>
      <c r="K13" s="256">
        <v>0.43704497367304834</v>
      </c>
      <c r="L13" s="244"/>
      <c r="M13" s="244"/>
    </row>
    <row r="14" spans="1:13" ht="14.25" x14ac:dyDescent="0.2">
      <c r="A14" s="22" t="s">
        <v>8</v>
      </c>
      <c r="B14" s="21"/>
      <c r="C14" s="21"/>
      <c r="I14" s="250" t="s">
        <v>8</v>
      </c>
      <c r="J14" s="251"/>
      <c r="K14" s="251"/>
      <c r="L14" s="244"/>
      <c r="M14" s="244"/>
    </row>
    <row r="15" spans="1:13" ht="14.25" x14ac:dyDescent="0.2">
      <c r="L15" s="244"/>
      <c r="M15" s="244"/>
    </row>
    <row r="16" spans="1:13" ht="14.25" x14ac:dyDescent="0.2">
      <c r="L16" s="244"/>
      <c r="M16" s="244"/>
    </row>
  </sheetData>
  <mergeCells count="2">
    <mergeCell ref="A2:E2"/>
    <mergeCell ref="I2:M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workbookViewId="0">
      <selection activeCell="G22" sqref="G22"/>
    </sheetView>
  </sheetViews>
  <sheetFormatPr defaultRowHeight="12.75" x14ac:dyDescent="0.2"/>
  <cols>
    <col min="9" max="9" width="9.140625" style="130"/>
  </cols>
  <sheetData>
    <row r="1" spans="1:18" s="164" customFormat="1" ht="14.25" x14ac:dyDescent="0.2">
      <c r="A1" s="43"/>
      <c r="B1" s="43"/>
      <c r="C1" s="43"/>
      <c r="D1" s="43"/>
      <c r="E1" s="43"/>
      <c r="F1" s="43"/>
      <c r="G1" s="43"/>
      <c r="H1" s="43"/>
      <c r="I1" s="43"/>
      <c r="J1" s="43"/>
      <c r="K1" s="259" t="s">
        <v>143</v>
      </c>
    </row>
    <row r="2" spans="1:18" ht="14.25" x14ac:dyDescent="0.2">
      <c r="A2" s="317" t="s">
        <v>96</v>
      </c>
      <c r="B2" s="317"/>
      <c r="C2" s="317"/>
      <c r="D2" s="317"/>
      <c r="E2" s="317"/>
      <c r="F2" s="317"/>
      <c r="G2" s="317"/>
      <c r="H2" s="317"/>
      <c r="I2" s="4"/>
      <c r="J2" s="35"/>
      <c r="K2" s="317" t="s">
        <v>96</v>
      </c>
      <c r="L2" s="317"/>
      <c r="M2" s="317"/>
      <c r="N2" s="317"/>
      <c r="O2" s="317"/>
      <c r="P2" s="317"/>
      <c r="Q2" s="317"/>
      <c r="R2" s="317"/>
    </row>
    <row r="3" spans="1:18" s="131" customFormat="1" ht="14.25" x14ac:dyDescent="0.2">
      <c r="A3" s="155" t="s">
        <v>0</v>
      </c>
      <c r="B3" s="133"/>
      <c r="C3" s="133"/>
      <c r="D3" s="156"/>
      <c r="E3" s="157"/>
      <c r="F3" s="157"/>
      <c r="G3" s="157"/>
      <c r="H3" s="157"/>
      <c r="I3" s="157"/>
      <c r="J3" s="157"/>
      <c r="K3" s="155" t="s">
        <v>0</v>
      </c>
      <c r="L3" s="133"/>
      <c r="M3" s="133"/>
      <c r="N3" s="156"/>
      <c r="O3" s="157"/>
      <c r="P3" s="157"/>
      <c r="Q3" s="157"/>
      <c r="R3" s="157"/>
    </row>
    <row r="4" spans="1:18" s="131" customFormat="1" ht="14.25" x14ac:dyDescent="0.2">
      <c r="A4" s="155"/>
      <c r="B4" s="133"/>
      <c r="C4" s="133"/>
      <c r="D4" s="156"/>
      <c r="E4" s="157"/>
      <c r="F4" s="157"/>
      <c r="G4" s="157"/>
      <c r="H4" s="157"/>
      <c r="I4" s="157"/>
      <c r="J4" s="157"/>
      <c r="K4" s="155"/>
      <c r="L4" s="133"/>
      <c r="M4" s="133"/>
      <c r="N4" s="156"/>
      <c r="O4" s="157"/>
      <c r="P4" s="157"/>
      <c r="Q4" s="157"/>
      <c r="R4" s="157"/>
    </row>
    <row r="5" spans="1:18" s="131" customFormat="1" ht="14.25" x14ac:dyDescent="0.2">
      <c r="A5" s="257" t="s">
        <v>147</v>
      </c>
      <c r="B5" s="133"/>
      <c r="C5" s="133"/>
      <c r="D5" s="156"/>
      <c r="E5" s="157"/>
      <c r="F5" s="157"/>
      <c r="G5" s="157"/>
      <c r="H5" s="157"/>
      <c r="I5" s="157"/>
      <c r="J5" s="157"/>
      <c r="K5" s="257" t="s">
        <v>147</v>
      </c>
      <c r="L5" s="133"/>
      <c r="M5" s="133"/>
      <c r="N5" s="156"/>
      <c r="O5" s="157"/>
      <c r="P5" s="157"/>
      <c r="Q5" s="157"/>
      <c r="R5" s="157"/>
    </row>
    <row r="6" spans="1:18" s="131" customFormat="1" ht="14.25" x14ac:dyDescent="0.2">
      <c r="A6" s="258" t="s">
        <v>144</v>
      </c>
      <c r="B6" s="133"/>
      <c r="C6" s="133"/>
      <c r="D6" s="156"/>
      <c r="E6" s="157"/>
      <c r="F6" s="157"/>
      <c r="G6" s="157"/>
      <c r="H6" s="157"/>
      <c r="I6" s="157"/>
      <c r="J6" s="157"/>
      <c r="K6" s="258" t="s">
        <v>144</v>
      </c>
      <c r="L6" s="133"/>
      <c r="M6" s="133"/>
      <c r="N6" s="156"/>
      <c r="O6" s="157"/>
      <c r="P6" s="157"/>
      <c r="Q6" s="157"/>
      <c r="R6" s="157"/>
    </row>
    <row r="7" spans="1:18" s="131" customFormat="1" ht="14.25" x14ac:dyDescent="0.2">
      <c r="A7" s="155"/>
      <c r="B7" s="133"/>
      <c r="C7" s="133"/>
      <c r="D7" s="156"/>
      <c r="E7" s="157"/>
      <c r="F7" s="157"/>
      <c r="G7" s="157"/>
      <c r="H7" s="157"/>
      <c r="I7" s="157"/>
      <c r="J7" s="157"/>
      <c r="K7" s="155"/>
      <c r="L7" s="133"/>
      <c r="M7" s="133"/>
      <c r="N7" s="156"/>
      <c r="O7" s="157"/>
      <c r="P7" s="157"/>
      <c r="Q7" s="157"/>
      <c r="R7" s="157"/>
    </row>
    <row r="8" spans="1:18" ht="14.25" x14ac:dyDescent="0.2">
      <c r="A8" s="38" t="s">
        <v>1</v>
      </c>
      <c r="B8" s="39" t="s">
        <v>2</v>
      </c>
      <c r="C8" s="39" t="s">
        <v>3</v>
      </c>
      <c r="D8" s="35"/>
      <c r="E8" s="35"/>
      <c r="F8" s="35"/>
      <c r="G8" s="35"/>
      <c r="H8" s="35"/>
      <c r="I8" s="43"/>
      <c r="J8" s="35"/>
      <c r="K8" s="38" t="s">
        <v>1</v>
      </c>
      <c r="L8" s="39" t="s">
        <v>2</v>
      </c>
      <c r="M8" s="39" t="s">
        <v>3</v>
      </c>
      <c r="N8" s="43"/>
      <c r="O8" s="43"/>
      <c r="P8" s="43"/>
      <c r="Q8" s="43"/>
      <c r="R8" s="43"/>
    </row>
    <row r="9" spans="1:18" ht="14.25" x14ac:dyDescent="0.2">
      <c r="A9" s="133" t="s">
        <v>10</v>
      </c>
      <c r="B9" s="161">
        <v>36.5</v>
      </c>
      <c r="C9" s="161">
        <v>7.8</v>
      </c>
      <c r="D9" s="35"/>
      <c r="E9" s="35"/>
      <c r="F9" s="35"/>
      <c r="G9" s="35"/>
      <c r="H9" s="35"/>
      <c r="I9" s="43"/>
      <c r="J9" s="35"/>
      <c r="K9" s="133" t="s">
        <v>10</v>
      </c>
      <c r="L9" s="161">
        <v>3.0875637125087536</v>
      </c>
      <c r="M9" s="161">
        <v>1.6490050257058493</v>
      </c>
      <c r="N9" s="43"/>
      <c r="O9" s="43"/>
      <c r="P9" s="43"/>
      <c r="Q9" s="43"/>
      <c r="R9" s="43"/>
    </row>
    <row r="10" spans="1:18" ht="14.25" x14ac:dyDescent="0.2">
      <c r="A10" s="37" t="s">
        <v>11</v>
      </c>
      <c r="B10" s="161">
        <v>30.7</v>
      </c>
      <c r="C10" s="161">
        <v>8.1</v>
      </c>
      <c r="D10" s="35"/>
      <c r="E10" s="35"/>
      <c r="F10" s="35"/>
      <c r="G10" s="35"/>
      <c r="H10" s="35"/>
      <c r="I10" s="43"/>
      <c r="J10" s="35"/>
      <c r="K10" s="133" t="s">
        <v>11</v>
      </c>
      <c r="L10" s="161">
        <v>2.1792218325511872</v>
      </c>
      <c r="M10" s="161">
        <v>1.3085734390965538</v>
      </c>
      <c r="N10" s="43"/>
      <c r="O10" s="43"/>
      <c r="P10" s="43"/>
      <c r="Q10" s="43"/>
      <c r="R10" s="43"/>
    </row>
    <row r="11" spans="1:18" ht="14.25" x14ac:dyDescent="0.2">
      <c r="A11" s="37" t="s">
        <v>12</v>
      </c>
      <c r="B11" s="161">
        <v>25</v>
      </c>
      <c r="C11" s="161">
        <v>10.299999999999999</v>
      </c>
      <c r="D11" s="35"/>
      <c r="E11" s="35"/>
      <c r="F11" s="35"/>
      <c r="G11" s="35"/>
      <c r="H11" s="35"/>
      <c r="I11" s="43"/>
      <c r="J11" s="35"/>
      <c r="K11" s="133" t="s">
        <v>12</v>
      </c>
      <c r="L11" s="161">
        <v>2.1906165340987958</v>
      </c>
      <c r="M11" s="161">
        <v>1.5103100381415242</v>
      </c>
      <c r="N11" s="43"/>
      <c r="O11" s="43"/>
      <c r="P11" s="43"/>
      <c r="Q11" s="43"/>
      <c r="R11" s="43"/>
    </row>
    <row r="12" spans="1:18" ht="14.25" x14ac:dyDescent="0.2">
      <c r="A12" s="40" t="s">
        <v>13</v>
      </c>
      <c r="B12" s="162">
        <v>32.4</v>
      </c>
      <c r="C12" s="162">
        <v>10.9</v>
      </c>
      <c r="D12" s="36"/>
      <c r="E12" s="36"/>
      <c r="F12" s="36"/>
      <c r="G12" s="36"/>
      <c r="H12" s="36"/>
      <c r="I12" s="53"/>
      <c r="J12" s="35"/>
      <c r="K12" s="112" t="s">
        <v>13</v>
      </c>
      <c r="L12" s="162">
        <v>2.6624199872880734</v>
      </c>
      <c r="M12" s="162">
        <v>1.68504106693584</v>
      </c>
      <c r="N12" s="53"/>
      <c r="O12" s="53"/>
      <c r="P12" s="53"/>
      <c r="Q12" s="53"/>
      <c r="R12" s="53"/>
    </row>
    <row r="13" spans="1:18" ht="14.25" x14ac:dyDescent="0.2">
      <c r="A13" s="41" t="s">
        <v>8</v>
      </c>
      <c r="B13" s="41"/>
      <c r="C13" s="41"/>
      <c r="D13" s="41"/>
      <c r="E13" s="41"/>
      <c r="F13" s="41"/>
      <c r="G13" s="41"/>
      <c r="H13" s="36"/>
      <c r="I13" s="53"/>
      <c r="J13" s="35"/>
      <c r="K13" s="41" t="s">
        <v>8</v>
      </c>
      <c r="L13" s="41"/>
      <c r="M13" s="41"/>
      <c r="N13" s="41"/>
      <c r="O13" s="41"/>
      <c r="P13" s="41"/>
      <c r="Q13" s="41"/>
      <c r="R13" s="53"/>
    </row>
  </sheetData>
  <mergeCells count="2">
    <mergeCell ref="A2:H2"/>
    <mergeCell ref="K2:R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workbookViewId="0">
      <selection activeCell="L27" sqref="L27"/>
    </sheetView>
  </sheetViews>
  <sheetFormatPr defaultRowHeight="12.75" x14ac:dyDescent="0.2"/>
  <cols>
    <col min="8" max="8" width="9.140625" style="130"/>
    <col min="17" max="17" width="15.85546875" customWidth="1"/>
  </cols>
  <sheetData>
    <row r="1" spans="1:17" s="165" customFormat="1" x14ac:dyDescent="0.2">
      <c r="K1" s="263" t="s">
        <v>143</v>
      </c>
    </row>
    <row r="2" spans="1:17" x14ac:dyDescent="0.2">
      <c r="A2" s="317" t="s">
        <v>14</v>
      </c>
      <c r="B2" s="317"/>
      <c r="C2" s="317"/>
      <c r="D2" s="317"/>
      <c r="E2" s="317"/>
      <c r="F2" s="317"/>
      <c r="G2" s="317"/>
      <c r="H2" s="4"/>
      <c r="I2" s="42"/>
      <c r="J2" s="134"/>
      <c r="K2" s="317" t="s">
        <v>14</v>
      </c>
      <c r="L2" s="317"/>
      <c r="M2" s="317"/>
      <c r="N2" s="317"/>
      <c r="O2" s="317"/>
      <c r="P2" s="317"/>
      <c r="Q2" s="317"/>
    </row>
    <row r="3" spans="1:17" ht="14.25" x14ac:dyDescent="0.2">
      <c r="A3" s="317" t="s">
        <v>97</v>
      </c>
      <c r="B3" s="317"/>
      <c r="C3" s="317"/>
      <c r="D3" s="317"/>
      <c r="E3" s="317"/>
      <c r="F3" s="317"/>
      <c r="G3" s="44"/>
      <c r="H3" s="53"/>
      <c r="I3" s="42"/>
      <c r="J3" s="134"/>
      <c r="K3" s="317" t="s">
        <v>97</v>
      </c>
      <c r="L3" s="317"/>
      <c r="M3" s="317"/>
      <c r="N3" s="317"/>
      <c r="O3" s="317"/>
      <c r="P3" s="317"/>
      <c r="Q3" s="53"/>
    </row>
    <row r="4" spans="1:17" s="170" customFormat="1" ht="14.25" x14ac:dyDescent="0.2">
      <c r="A4" s="318" t="s">
        <v>0</v>
      </c>
      <c r="B4" s="318"/>
      <c r="C4" s="318"/>
      <c r="D4" s="318"/>
      <c r="E4" s="215"/>
      <c r="F4" s="215"/>
      <c r="G4" s="53"/>
      <c r="H4" s="53"/>
      <c r="J4" s="215"/>
      <c r="K4" s="318" t="s">
        <v>0</v>
      </c>
      <c r="L4" s="318"/>
      <c r="M4" s="318"/>
      <c r="N4" s="318"/>
      <c r="O4" s="215"/>
      <c r="P4" s="215"/>
      <c r="Q4" s="53"/>
    </row>
    <row r="5" spans="1:17" s="170" customFormat="1" ht="14.25" x14ac:dyDescent="0.2">
      <c r="A5" s="216"/>
      <c r="B5" s="216"/>
      <c r="C5" s="216"/>
      <c r="D5" s="216"/>
      <c r="E5" s="215"/>
      <c r="F5" s="215"/>
      <c r="G5" s="53"/>
      <c r="H5" s="53"/>
      <c r="J5" s="215"/>
      <c r="K5" s="216"/>
      <c r="L5" s="216"/>
      <c r="M5" s="216"/>
      <c r="N5" s="216"/>
      <c r="O5" s="215"/>
      <c r="P5" s="215"/>
      <c r="Q5" s="53"/>
    </row>
    <row r="6" spans="1:17" s="170" customFormat="1" ht="14.25" x14ac:dyDescent="0.2">
      <c r="A6" s="257" t="s">
        <v>148</v>
      </c>
      <c r="B6" s="215"/>
      <c r="C6" s="215"/>
      <c r="D6" s="215"/>
      <c r="E6" s="215"/>
      <c r="F6" s="215"/>
      <c r="G6" s="53"/>
      <c r="H6" s="53"/>
      <c r="J6" s="215"/>
      <c r="K6" s="317" t="s">
        <v>261</v>
      </c>
      <c r="L6" s="317"/>
      <c r="M6" s="317"/>
      <c r="N6" s="317"/>
      <c r="O6" s="317"/>
      <c r="P6" s="317"/>
      <c r="Q6" s="317"/>
    </row>
    <row r="7" spans="1:17" s="170" customFormat="1" ht="14.25" x14ac:dyDescent="0.2">
      <c r="A7" s="257" t="s">
        <v>149</v>
      </c>
      <c r="B7" s="215"/>
      <c r="C7" s="215"/>
      <c r="D7" s="215"/>
      <c r="E7" s="215"/>
      <c r="F7" s="215"/>
      <c r="G7" s="53"/>
      <c r="H7" s="53"/>
      <c r="J7" s="215"/>
      <c r="K7" s="257" t="s">
        <v>149</v>
      </c>
      <c r="L7" s="215"/>
      <c r="M7" s="215"/>
      <c r="N7" s="215"/>
      <c r="O7" s="215"/>
      <c r="P7" s="215"/>
      <c r="Q7" s="53"/>
    </row>
    <row r="8" spans="1:17" s="170" customFormat="1" ht="14.25" x14ac:dyDescent="0.2">
      <c r="A8" s="262" t="s">
        <v>144</v>
      </c>
      <c r="B8" s="215"/>
      <c r="C8" s="215"/>
      <c r="D8" s="215"/>
      <c r="E8" s="215"/>
      <c r="F8" s="215"/>
      <c r="G8" s="53"/>
      <c r="H8" s="53"/>
      <c r="J8" s="215"/>
      <c r="K8" s="262" t="s">
        <v>144</v>
      </c>
      <c r="L8" s="215"/>
      <c r="M8" s="215"/>
      <c r="N8" s="215"/>
      <c r="O8" s="215"/>
      <c r="P8" s="215"/>
      <c r="Q8" s="53"/>
    </row>
    <row r="9" spans="1:17" s="131" customFormat="1" ht="14.25" x14ac:dyDescent="0.2">
      <c r="E9" s="156"/>
      <c r="F9" s="156"/>
      <c r="G9" s="156"/>
      <c r="H9" s="156"/>
      <c r="J9" s="171"/>
      <c r="O9" s="156"/>
      <c r="P9" s="156"/>
      <c r="Q9" s="156"/>
    </row>
    <row r="10" spans="1:17" ht="14.25" x14ac:dyDescent="0.2">
      <c r="A10" s="47" t="s">
        <v>1</v>
      </c>
      <c r="B10" s="48" t="s">
        <v>2</v>
      </c>
      <c r="C10" s="48" t="s">
        <v>3</v>
      </c>
      <c r="D10" s="43"/>
      <c r="E10" s="43"/>
      <c r="F10" s="43"/>
      <c r="G10" s="43"/>
      <c r="H10" s="43"/>
      <c r="I10" s="42"/>
      <c r="J10" s="43"/>
      <c r="K10" s="47" t="s">
        <v>1</v>
      </c>
      <c r="L10" s="55" t="s">
        <v>2</v>
      </c>
      <c r="M10" s="55" t="s">
        <v>3</v>
      </c>
      <c r="N10" s="43"/>
      <c r="O10" s="43"/>
      <c r="P10" s="43"/>
      <c r="Q10" s="43"/>
    </row>
    <row r="11" spans="1:17" ht="14.25" x14ac:dyDescent="0.2">
      <c r="A11" s="133" t="s">
        <v>10</v>
      </c>
      <c r="B11" s="161">
        <v>35</v>
      </c>
      <c r="C11" s="161">
        <v>6.7</v>
      </c>
      <c r="D11" s="43"/>
      <c r="E11" s="45"/>
      <c r="F11" s="45"/>
      <c r="G11" s="45"/>
      <c r="H11" s="133"/>
      <c r="I11" s="42"/>
      <c r="J11" s="43"/>
      <c r="K11" s="133" t="s">
        <v>10</v>
      </c>
      <c r="L11" s="161">
        <v>2.9939494540378142</v>
      </c>
      <c r="M11" s="161">
        <v>1.5210224276563213</v>
      </c>
      <c r="N11" s="43"/>
      <c r="O11" s="133"/>
      <c r="P11" s="133"/>
      <c r="Q11" s="133"/>
    </row>
    <row r="12" spans="1:17" ht="14.25" x14ac:dyDescent="0.2">
      <c r="A12" s="45" t="s">
        <v>11</v>
      </c>
      <c r="B12" s="161">
        <v>26</v>
      </c>
      <c r="C12" s="161">
        <v>7.5</v>
      </c>
      <c r="D12" s="43"/>
      <c r="E12" s="45"/>
      <c r="F12" s="45"/>
      <c r="G12" s="45"/>
      <c r="H12" s="133"/>
      <c r="I12" s="42"/>
      <c r="J12" s="43"/>
      <c r="K12" s="133" t="s">
        <v>11</v>
      </c>
      <c r="L12" s="161">
        <v>2.0383118586902054</v>
      </c>
      <c r="M12" s="161">
        <v>1.260639869329506</v>
      </c>
      <c r="N12" s="43"/>
      <c r="O12" s="133"/>
      <c r="P12" s="133"/>
      <c r="Q12" s="133"/>
    </row>
    <row r="13" spans="1:17" ht="14.25" x14ac:dyDescent="0.2">
      <c r="A13" s="45" t="s">
        <v>12</v>
      </c>
      <c r="B13" s="161">
        <v>20.3</v>
      </c>
      <c r="C13" s="161">
        <v>7.8</v>
      </c>
      <c r="D13" s="43"/>
      <c r="E13" s="43"/>
      <c r="F13" s="43"/>
      <c r="G13" s="43"/>
      <c r="H13" s="43"/>
      <c r="I13" s="42"/>
      <c r="J13" s="43"/>
      <c r="K13" s="133" t="s">
        <v>12</v>
      </c>
      <c r="L13" s="161">
        <v>1.9715555545216947</v>
      </c>
      <c r="M13" s="161">
        <v>1.3240083579719935</v>
      </c>
      <c r="N13" s="43"/>
      <c r="O13" s="43"/>
      <c r="P13" s="43"/>
      <c r="Q13" s="43"/>
    </row>
    <row r="14" spans="1:17" ht="14.25" x14ac:dyDescent="0.2">
      <c r="A14" s="46" t="s">
        <v>13</v>
      </c>
      <c r="B14" s="162">
        <v>12.1</v>
      </c>
      <c r="C14" s="162">
        <v>5.6000000000000005</v>
      </c>
      <c r="D14" s="43"/>
      <c r="E14" s="43"/>
      <c r="F14" s="43"/>
      <c r="G14" s="43"/>
      <c r="H14" s="43"/>
      <c r="I14" s="42"/>
      <c r="J14" s="43"/>
      <c r="K14" s="112" t="s">
        <v>13</v>
      </c>
      <c r="L14" s="162">
        <v>1.6593050830063074</v>
      </c>
      <c r="M14" s="162">
        <v>1.2109081307361977</v>
      </c>
      <c r="N14" s="43"/>
      <c r="O14" s="43"/>
      <c r="P14" s="43"/>
      <c r="Q14" s="43"/>
    </row>
    <row r="15" spans="1:17" ht="14.25" x14ac:dyDescent="0.2">
      <c r="A15" s="49" t="s">
        <v>8</v>
      </c>
      <c r="B15" s="44"/>
      <c r="C15" s="44"/>
      <c r="D15" s="44"/>
      <c r="E15" s="44"/>
      <c r="F15" s="44"/>
      <c r="G15" s="44"/>
      <c r="H15" s="53"/>
      <c r="I15" s="42"/>
      <c r="J15" s="44"/>
      <c r="K15" s="80" t="s">
        <v>8</v>
      </c>
      <c r="L15" s="53"/>
      <c r="M15" s="53"/>
      <c r="N15" s="53"/>
      <c r="O15" s="53"/>
      <c r="P15" s="53"/>
      <c r="Q15" s="53"/>
    </row>
    <row r="19" spans="1:13" x14ac:dyDescent="0.2">
      <c r="A19" s="50"/>
      <c r="B19" s="42"/>
      <c r="C19" s="42"/>
      <c r="D19" s="42"/>
      <c r="E19" s="42"/>
      <c r="F19" s="42"/>
      <c r="G19" s="42"/>
      <c r="I19" s="42"/>
      <c r="J19" s="42"/>
      <c r="K19" s="42"/>
      <c r="L19" s="42"/>
      <c r="M19" s="42"/>
    </row>
  </sheetData>
  <mergeCells count="7">
    <mergeCell ref="K6:Q6"/>
    <mergeCell ref="A4:D4"/>
    <mergeCell ref="A2:G2"/>
    <mergeCell ref="A3:F3"/>
    <mergeCell ref="K2:Q2"/>
    <mergeCell ref="K3:P3"/>
    <mergeCell ref="K4:N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election activeCell="A36" sqref="A36"/>
    </sheetView>
  </sheetViews>
  <sheetFormatPr defaultRowHeight="12.75" x14ac:dyDescent="0.2"/>
  <cols>
    <col min="1" max="1" width="23.42578125" customWidth="1"/>
    <col min="10" max="10" width="17.85546875" customWidth="1"/>
  </cols>
  <sheetData>
    <row r="1" spans="1:15" s="166" customFormat="1" x14ac:dyDescent="0.2">
      <c r="J1" s="263" t="s">
        <v>143</v>
      </c>
    </row>
    <row r="2" spans="1:15" ht="14.25" x14ac:dyDescent="0.2">
      <c r="A2" s="320" t="s">
        <v>91</v>
      </c>
      <c r="B2" s="320"/>
      <c r="C2" s="320"/>
      <c r="D2" s="320"/>
      <c r="E2" s="320"/>
      <c r="F2" s="320"/>
      <c r="G2" s="51"/>
      <c r="H2" s="52"/>
      <c r="I2" s="266"/>
      <c r="J2" s="266" t="s">
        <v>91</v>
      </c>
      <c r="K2" s="266"/>
      <c r="L2" s="266"/>
      <c r="M2" s="266"/>
      <c r="N2" s="266"/>
      <c r="O2" s="266"/>
    </row>
    <row r="3" spans="1:15" x14ac:dyDescent="0.2">
      <c r="A3" s="319" t="s">
        <v>0</v>
      </c>
      <c r="B3" s="319"/>
      <c r="C3" s="57"/>
      <c r="D3" s="59"/>
      <c r="E3" s="54"/>
      <c r="F3" s="51"/>
      <c r="G3" s="51"/>
      <c r="H3" s="51"/>
      <c r="I3" s="54"/>
      <c r="J3" s="267" t="s">
        <v>0</v>
      </c>
      <c r="K3" s="267"/>
      <c r="L3" s="57"/>
      <c r="M3" s="59"/>
      <c r="N3" s="133"/>
      <c r="O3" s="132"/>
    </row>
    <row r="4" spans="1:15" s="170" customFormat="1" x14ac:dyDescent="0.2">
      <c r="A4" s="217"/>
      <c r="B4" s="217"/>
      <c r="C4" s="57"/>
      <c r="D4" s="59"/>
      <c r="E4" s="133"/>
      <c r="F4" s="132"/>
      <c r="G4" s="132"/>
      <c r="H4" s="132"/>
      <c r="I4" s="133"/>
      <c r="J4" s="217"/>
      <c r="K4" s="217"/>
      <c r="L4" s="57"/>
      <c r="M4" s="59"/>
      <c r="N4" s="133"/>
      <c r="O4" s="132"/>
    </row>
    <row r="5" spans="1:15" s="170" customFormat="1" ht="14.25" x14ac:dyDescent="0.2">
      <c r="A5" s="264" t="s">
        <v>153</v>
      </c>
      <c r="B5" s="217"/>
      <c r="C5" s="57"/>
      <c r="D5" s="59"/>
      <c r="E5" s="133"/>
      <c r="F5" s="132"/>
      <c r="G5" s="132"/>
      <c r="H5" s="132"/>
      <c r="I5" s="133"/>
      <c r="J5" s="264" t="s">
        <v>153</v>
      </c>
      <c r="K5" s="217"/>
      <c r="L5" s="57"/>
      <c r="M5" s="59"/>
      <c r="N5" s="133"/>
      <c r="O5" s="132"/>
    </row>
    <row r="6" spans="1:15" s="170" customFormat="1" x14ac:dyDescent="0.2">
      <c r="A6" s="265" t="s">
        <v>144</v>
      </c>
      <c r="B6" s="217"/>
      <c r="C6" s="57"/>
      <c r="D6" s="59"/>
      <c r="E6" s="133"/>
      <c r="F6" s="132"/>
      <c r="G6" s="132"/>
      <c r="H6" s="132"/>
      <c r="I6" s="133"/>
      <c r="J6" s="265" t="s">
        <v>144</v>
      </c>
      <c r="K6" s="217"/>
      <c r="L6" s="57"/>
      <c r="M6" s="59"/>
      <c r="N6" s="133"/>
      <c r="O6" s="132"/>
    </row>
    <row r="7" spans="1:15" s="170" customFormat="1" x14ac:dyDescent="0.2">
      <c r="A7" s="217"/>
      <c r="B7" s="217"/>
      <c r="C7" s="57"/>
      <c r="D7" s="59"/>
      <c r="E7" s="133"/>
      <c r="F7" s="132"/>
      <c r="G7" s="132"/>
      <c r="H7" s="132"/>
      <c r="I7" s="133"/>
      <c r="J7" s="217"/>
      <c r="K7" s="217"/>
      <c r="L7" s="57"/>
      <c r="M7" s="59"/>
      <c r="N7" s="133"/>
      <c r="O7" s="132"/>
    </row>
    <row r="8" spans="1:15" ht="36" x14ac:dyDescent="0.2">
      <c r="A8" s="58" t="s">
        <v>15</v>
      </c>
      <c r="B8" s="55" t="s">
        <v>2</v>
      </c>
      <c r="C8" s="55" t="s">
        <v>3</v>
      </c>
      <c r="D8" s="61"/>
      <c r="E8" s="61"/>
      <c r="F8" s="51"/>
      <c r="G8" s="51"/>
      <c r="H8" s="51"/>
      <c r="I8" s="61"/>
      <c r="J8" s="58" t="s">
        <v>15</v>
      </c>
      <c r="K8" s="55" t="s">
        <v>2</v>
      </c>
      <c r="L8" s="55" t="s">
        <v>3</v>
      </c>
      <c r="M8" s="113"/>
      <c r="N8" s="113"/>
      <c r="O8" s="132"/>
    </row>
    <row r="9" spans="1:15" x14ac:dyDescent="0.2">
      <c r="A9" s="66" t="s">
        <v>16</v>
      </c>
      <c r="B9" s="67"/>
      <c r="C9" s="68"/>
      <c r="D9" s="56"/>
      <c r="E9" s="56"/>
      <c r="F9" s="51"/>
      <c r="G9" s="51"/>
      <c r="H9" s="51"/>
      <c r="I9" s="56"/>
      <c r="J9" s="81" t="s">
        <v>16</v>
      </c>
      <c r="K9" s="67"/>
      <c r="L9" s="68"/>
      <c r="M9" s="56"/>
      <c r="N9" s="56"/>
      <c r="O9" s="132"/>
    </row>
    <row r="10" spans="1:15" x14ac:dyDescent="0.2">
      <c r="A10" s="66" t="s">
        <v>17</v>
      </c>
      <c r="B10" s="67">
        <v>0.89999999999999991</v>
      </c>
      <c r="C10" s="67">
        <v>1.4000000000000001</v>
      </c>
      <c r="D10" s="56"/>
      <c r="E10" s="56"/>
      <c r="F10" s="51"/>
      <c r="G10" s="51"/>
      <c r="H10" s="51"/>
      <c r="I10" s="56"/>
      <c r="J10" s="81" t="s">
        <v>17</v>
      </c>
      <c r="K10" s="67">
        <v>0.26888761496769109</v>
      </c>
      <c r="L10" s="67">
        <v>0.33643699792864645</v>
      </c>
      <c r="M10" s="56"/>
      <c r="N10" s="56"/>
      <c r="O10" s="132"/>
    </row>
    <row r="11" spans="1:15" x14ac:dyDescent="0.2">
      <c r="A11" s="66" t="s">
        <v>18</v>
      </c>
      <c r="B11" s="67"/>
      <c r="C11" s="67"/>
      <c r="D11" s="56"/>
      <c r="E11" s="56"/>
      <c r="F11" s="51"/>
      <c r="G11" s="51"/>
      <c r="H11" s="51"/>
      <c r="I11" s="56"/>
      <c r="J11" s="81" t="s">
        <v>18</v>
      </c>
      <c r="K11" s="67"/>
      <c r="L11" s="67"/>
      <c r="M11" s="56"/>
      <c r="N11" s="56"/>
      <c r="O11" s="132"/>
    </row>
    <row r="12" spans="1:15" x14ac:dyDescent="0.2">
      <c r="A12" s="65" t="s">
        <v>11</v>
      </c>
      <c r="B12" s="67">
        <v>1.6</v>
      </c>
      <c r="C12" s="67">
        <v>2.6</v>
      </c>
      <c r="D12" s="56"/>
      <c r="E12" s="56"/>
      <c r="F12" s="51"/>
      <c r="G12" s="51"/>
      <c r="H12" s="51"/>
      <c r="I12" s="56"/>
      <c r="J12" s="81" t="s">
        <v>11</v>
      </c>
      <c r="K12" s="67">
        <v>0.73063194545377219</v>
      </c>
      <c r="L12" s="67">
        <v>0.93199420599057337</v>
      </c>
      <c r="M12" s="56"/>
      <c r="N12" s="56"/>
      <c r="O12" s="132"/>
    </row>
    <row r="13" spans="1:15" x14ac:dyDescent="0.2">
      <c r="A13" s="65" t="s">
        <v>12</v>
      </c>
      <c r="B13" s="67">
        <v>0.6</v>
      </c>
      <c r="C13" s="67">
        <v>1.0999999999999999</v>
      </c>
      <c r="D13" s="56"/>
      <c r="E13" s="56"/>
      <c r="F13" s="51"/>
      <c r="G13" s="51"/>
      <c r="H13" s="51"/>
      <c r="I13" s="56"/>
      <c r="J13" s="81" t="s">
        <v>12</v>
      </c>
      <c r="K13" s="67">
        <v>0.403245372417531</v>
      </c>
      <c r="L13" s="67">
        <v>0.57961600549533354</v>
      </c>
      <c r="M13" s="56"/>
      <c r="N13" s="56"/>
      <c r="O13" s="132"/>
    </row>
    <row r="14" spans="1:15" x14ac:dyDescent="0.2">
      <c r="A14" s="66" t="s">
        <v>19</v>
      </c>
      <c r="B14" s="67"/>
      <c r="C14" s="67"/>
      <c r="D14" s="56"/>
      <c r="E14" s="56"/>
      <c r="F14" s="51"/>
      <c r="G14" s="51"/>
      <c r="H14" s="51"/>
      <c r="I14" s="56"/>
      <c r="J14" s="81" t="s">
        <v>19</v>
      </c>
      <c r="K14" s="67"/>
      <c r="L14" s="67"/>
      <c r="M14" s="56"/>
      <c r="N14" s="56"/>
      <c r="O14" s="132"/>
    </row>
    <row r="15" spans="1:15" x14ac:dyDescent="0.2">
      <c r="A15" s="66" t="s">
        <v>17</v>
      </c>
      <c r="B15" s="67">
        <v>1.2</v>
      </c>
      <c r="C15" s="67">
        <v>1.9</v>
      </c>
      <c r="D15" s="56"/>
      <c r="E15" s="56"/>
      <c r="F15" s="51"/>
      <c r="G15" s="51"/>
      <c r="H15" s="51"/>
      <c r="I15" s="56"/>
      <c r="J15" s="81" t="s">
        <v>17</v>
      </c>
      <c r="K15" s="67">
        <v>0.44108720481946245</v>
      </c>
      <c r="L15" s="67">
        <v>0.56946605426181618</v>
      </c>
      <c r="M15" s="56"/>
      <c r="N15" s="56"/>
      <c r="O15" s="132"/>
    </row>
    <row r="16" spans="1:15" x14ac:dyDescent="0.2">
      <c r="A16" s="66" t="s">
        <v>18</v>
      </c>
      <c r="B16" s="67"/>
      <c r="C16" s="67"/>
      <c r="D16" s="56"/>
      <c r="E16" s="56"/>
      <c r="F16" s="51"/>
      <c r="G16" s="51"/>
      <c r="H16" s="51"/>
      <c r="I16" s="56"/>
      <c r="J16" s="81" t="s">
        <v>18</v>
      </c>
      <c r="K16" s="67"/>
      <c r="L16" s="67"/>
      <c r="M16" s="56"/>
      <c r="N16" s="56"/>
      <c r="O16" s="132"/>
    </row>
    <row r="17" spans="1:15" x14ac:dyDescent="0.2">
      <c r="A17" s="65" t="s">
        <v>11</v>
      </c>
      <c r="B17" s="67">
        <v>1.3</v>
      </c>
      <c r="C17" s="67">
        <v>2.2999999999999998</v>
      </c>
      <c r="D17" s="56"/>
      <c r="E17" s="56"/>
      <c r="F17" s="51"/>
      <c r="G17" s="51"/>
      <c r="H17" s="51"/>
      <c r="I17" s="56"/>
      <c r="J17" s="81" t="s">
        <v>11</v>
      </c>
      <c r="K17" s="67">
        <v>0.61317575994637319</v>
      </c>
      <c r="L17" s="67">
        <v>0.90932058338720545</v>
      </c>
      <c r="M17" s="56"/>
      <c r="N17" s="56"/>
      <c r="O17" s="132"/>
    </row>
    <row r="18" spans="1:15" x14ac:dyDescent="0.2">
      <c r="A18" s="65" t="s">
        <v>12</v>
      </c>
      <c r="B18" s="67">
        <v>0.89999999999999991</v>
      </c>
      <c r="C18" s="67">
        <v>1.5</v>
      </c>
      <c r="D18" s="56"/>
      <c r="E18" s="56"/>
      <c r="F18" s="51"/>
      <c r="G18" s="51"/>
      <c r="H18" s="51"/>
      <c r="I18" s="56"/>
      <c r="J18" s="81" t="s">
        <v>12</v>
      </c>
      <c r="K18" s="67">
        <v>0.59371910056050092</v>
      </c>
      <c r="L18" s="67">
        <v>0.72595878394634616</v>
      </c>
      <c r="M18" s="56"/>
      <c r="N18" s="56"/>
      <c r="O18" s="132"/>
    </row>
    <row r="19" spans="1:15" x14ac:dyDescent="0.2">
      <c r="A19" s="66" t="s">
        <v>20</v>
      </c>
      <c r="B19" s="67"/>
      <c r="C19" s="67"/>
      <c r="D19" s="56"/>
      <c r="E19" s="56"/>
      <c r="F19" s="51"/>
      <c r="G19" s="51"/>
      <c r="H19" s="51"/>
      <c r="I19" s="56"/>
      <c r="J19" s="81" t="s">
        <v>20</v>
      </c>
      <c r="K19" s="67"/>
      <c r="L19" s="67"/>
      <c r="M19" s="56"/>
      <c r="N19" s="56"/>
      <c r="O19" s="132"/>
    </row>
    <row r="20" spans="1:15" x14ac:dyDescent="0.2">
      <c r="A20" s="66" t="s">
        <v>17</v>
      </c>
      <c r="B20" s="67">
        <v>2.4</v>
      </c>
      <c r="C20" s="67">
        <v>4.9000000000000004</v>
      </c>
      <c r="D20" s="56"/>
      <c r="E20" s="56"/>
      <c r="F20" s="51"/>
      <c r="G20" s="51"/>
      <c r="H20" s="51"/>
      <c r="I20" s="56"/>
      <c r="J20" s="81" t="s">
        <v>17</v>
      </c>
      <c r="K20" s="67">
        <v>0.46627151829708235</v>
      </c>
      <c r="L20" s="67">
        <v>0.64202132733818118</v>
      </c>
      <c r="M20" s="56"/>
      <c r="N20" s="56"/>
      <c r="O20" s="132"/>
    </row>
    <row r="21" spans="1:15" x14ac:dyDescent="0.2">
      <c r="A21" s="66" t="s">
        <v>18</v>
      </c>
      <c r="B21" s="67"/>
      <c r="C21" s="67"/>
      <c r="D21" s="56"/>
      <c r="E21" s="56"/>
      <c r="F21" s="51"/>
      <c r="G21" s="51"/>
      <c r="H21" s="51"/>
      <c r="I21" s="56"/>
      <c r="J21" s="81" t="s">
        <v>18</v>
      </c>
      <c r="K21" s="67"/>
      <c r="L21" s="67"/>
      <c r="M21" s="56"/>
      <c r="N21" s="56"/>
      <c r="O21" s="132"/>
    </row>
    <row r="22" spans="1:15" x14ac:dyDescent="0.2">
      <c r="A22" s="66" t="s">
        <v>21</v>
      </c>
      <c r="B22" s="67">
        <v>3.1</v>
      </c>
      <c r="C22" s="67">
        <v>6</v>
      </c>
      <c r="D22" s="56"/>
      <c r="E22" s="56"/>
      <c r="F22" s="51"/>
      <c r="G22" s="51"/>
      <c r="H22" s="51"/>
      <c r="I22" s="56"/>
      <c r="J22" s="81" t="s">
        <v>21</v>
      </c>
      <c r="K22" s="67">
        <v>0.85219083300574838</v>
      </c>
      <c r="L22" s="67">
        <v>1.0752534138280021</v>
      </c>
      <c r="M22" s="56"/>
      <c r="N22" s="56"/>
      <c r="O22" s="132"/>
    </row>
    <row r="23" spans="1:15" x14ac:dyDescent="0.2">
      <c r="A23" s="66" t="s">
        <v>11</v>
      </c>
      <c r="B23" s="67">
        <v>4.5999999999999996</v>
      </c>
      <c r="C23" s="67">
        <v>6.5</v>
      </c>
      <c r="D23" s="56"/>
      <c r="E23" s="56"/>
      <c r="F23" s="51"/>
      <c r="G23" s="51"/>
      <c r="H23" s="51"/>
      <c r="I23" s="56"/>
      <c r="J23" s="81" t="s">
        <v>11</v>
      </c>
      <c r="K23" s="67">
        <v>1.4571320923337099</v>
      </c>
      <c r="L23" s="67">
        <v>1.3971819463850608</v>
      </c>
      <c r="M23" s="56"/>
      <c r="N23" s="56"/>
      <c r="O23" s="132"/>
    </row>
    <row r="24" spans="1:15" x14ac:dyDescent="0.2">
      <c r="A24" s="65" t="s">
        <v>12</v>
      </c>
      <c r="B24" s="67">
        <v>1.5</v>
      </c>
      <c r="C24" s="67">
        <v>2.4</v>
      </c>
      <c r="D24" s="56"/>
      <c r="E24" s="56"/>
      <c r="F24" s="51"/>
      <c r="G24" s="51"/>
      <c r="H24" s="51"/>
      <c r="I24" s="56"/>
      <c r="J24" s="81" t="s">
        <v>12</v>
      </c>
      <c r="K24" s="67">
        <v>0.96620220995727168</v>
      </c>
      <c r="L24" s="67">
        <v>1.2086380012980804</v>
      </c>
      <c r="M24" s="56"/>
      <c r="N24" s="56"/>
      <c r="O24" s="132"/>
    </row>
    <row r="25" spans="1:15" x14ac:dyDescent="0.2">
      <c r="A25" s="65" t="s">
        <v>13</v>
      </c>
      <c r="B25" s="67">
        <v>0.4</v>
      </c>
      <c r="C25" s="67">
        <v>2.2999999999999998</v>
      </c>
      <c r="D25" s="56"/>
      <c r="E25" s="56"/>
      <c r="F25" s="51"/>
      <c r="G25" s="51"/>
      <c r="H25" s="51"/>
      <c r="I25" s="56"/>
      <c r="J25" s="81" t="s">
        <v>13</v>
      </c>
      <c r="K25" s="67">
        <v>0.36512770903129088</v>
      </c>
      <c r="L25" s="67">
        <v>1.1462638243208794</v>
      </c>
      <c r="M25" s="56"/>
      <c r="N25" s="56"/>
      <c r="O25" s="132"/>
    </row>
    <row r="26" spans="1:15" x14ac:dyDescent="0.2">
      <c r="A26" s="66" t="s">
        <v>22</v>
      </c>
      <c r="B26" s="67"/>
      <c r="C26" s="67"/>
      <c r="D26" s="56"/>
      <c r="E26" s="56"/>
      <c r="F26" s="51"/>
      <c r="G26" s="51"/>
      <c r="H26" s="51"/>
      <c r="I26" s="56"/>
      <c r="J26" s="81" t="s">
        <v>22</v>
      </c>
      <c r="K26" s="67"/>
      <c r="L26" s="67"/>
      <c r="M26" s="56"/>
      <c r="N26" s="56"/>
      <c r="O26" s="132"/>
    </row>
    <row r="27" spans="1:15" x14ac:dyDescent="0.2">
      <c r="A27" s="66" t="s">
        <v>17</v>
      </c>
      <c r="B27" s="67">
        <v>4.9000000000000004</v>
      </c>
      <c r="C27" s="67">
        <v>5.5</v>
      </c>
      <c r="D27" s="54"/>
      <c r="E27" s="54"/>
      <c r="F27" s="51"/>
      <c r="G27" s="51"/>
      <c r="H27" s="51"/>
      <c r="I27" s="113"/>
      <c r="J27" s="81" t="s">
        <v>17</v>
      </c>
      <c r="K27" s="67">
        <v>1.7258662413008425</v>
      </c>
      <c r="L27" s="67">
        <v>2.2540162628022671</v>
      </c>
      <c r="M27" s="113"/>
      <c r="N27" s="133"/>
      <c r="O27" s="132"/>
    </row>
    <row r="28" spans="1:15" x14ac:dyDescent="0.2">
      <c r="A28" s="66" t="s">
        <v>18</v>
      </c>
      <c r="B28" s="67"/>
      <c r="C28" s="67"/>
      <c r="D28" s="54"/>
      <c r="E28" s="54"/>
      <c r="F28" s="51"/>
      <c r="G28" s="51"/>
      <c r="H28" s="51"/>
      <c r="I28" s="113"/>
      <c r="J28" s="81" t="s">
        <v>18</v>
      </c>
      <c r="K28" s="67"/>
      <c r="L28" s="67"/>
      <c r="M28" s="113"/>
      <c r="N28" s="133"/>
      <c r="O28" s="132"/>
    </row>
    <row r="29" spans="1:15" ht="14.25" x14ac:dyDescent="0.2">
      <c r="A29" s="65" t="s">
        <v>11</v>
      </c>
      <c r="B29" s="67">
        <v>6</v>
      </c>
      <c r="C29" s="67">
        <v>4.3</v>
      </c>
      <c r="D29" s="53"/>
      <c r="E29" s="53"/>
      <c r="F29" s="51"/>
      <c r="G29" s="51"/>
      <c r="H29" s="51"/>
      <c r="I29" s="53"/>
      <c r="J29" s="81" t="s">
        <v>11</v>
      </c>
      <c r="K29" s="67">
        <v>2.9617414726149356</v>
      </c>
      <c r="L29" s="67">
        <v>3.6447923203968045</v>
      </c>
      <c r="M29" s="53"/>
      <c r="N29" s="53"/>
      <c r="O29" s="132"/>
    </row>
    <row r="30" spans="1:15" ht="14.25" x14ac:dyDescent="0.2">
      <c r="A30" s="69" t="s">
        <v>12</v>
      </c>
      <c r="B30" s="64">
        <v>3.9</v>
      </c>
      <c r="C30" s="64">
        <v>6.5</v>
      </c>
      <c r="D30" s="53"/>
      <c r="E30" s="53"/>
      <c r="F30" s="51"/>
      <c r="G30" s="51"/>
      <c r="H30" s="51"/>
      <c r="I30" s="53"/>
      <c r="J30" s="69" t="s">
        <v>12</v>
      </c>
      <c r="K30" s="64">
        <v>2.3221722879303037</v>
      </c>
      <c r="L30" s="64">
        <v>3.3913337829807033</v>
      </c>
      <c r="M30" s="53"/>
      <c r="N30" s="53"/>
      <c r="O30" s="132"/>
    </row>
    <row r="31" spans="1:15" x14ac:dyDescent="0.2">
      <c r="A31" s="62" t="s">
        <v>125</v>
      </c>
      <c r="B31" s="60"/>
      <c r="C31" s="60"/>
      <c r="D31" s="54"/>
      <c r="E31" s="54"/>
      <c r="F31" s="51"/>
      <c r="G31" s="51"/>
      <c r="H31" s="51"/>
      <c r="I31" s="51"/>
      <c r="J31" s="74" t="s">
        <v>125</v>
      </c>
      <c r="K31" s="60"/>
      <c r="L31" s="60"/>
      <c r="M31" s="133"/>
      <c r="N31" s="133"/>
      <c r="O31" s="132"/>
    </row>
    <row r="32" spans="1:15" x14ac:dyDescent="0.2">
      <c r="A32" s="63" t="s">
        <v>8</v>
      </c>
      <c r="B32" s="54"/>
      <c r="C32" s="54"/>
      <c r="D32" s="54"/>
      <c r="E32" s="54"/>
      <c r="F32" s="51"/>
      <c r="G32" s="51"/>
      <c r="H32" s="51"/>
      <c r="I32" s="51"/>
      <c r="J32" s="80" t="s">
        <v>8</v>
      </c>
      <c r="K32" s="133"/>
      <c r="L32" s="133"/>
      <c r="M32" s="133"/>
      <c r="N32" s="133"/>
      <c r="O32" s="132"/>
    </row>
    <row r="33" spans="1:15" x14ac:dyDescent="0.2">
      <c r="A33" s="51"/>
      <c r="B33" s="51"/>
      <c r="C33" s="51"/>
      <c r="D33" s="51"/>
      <c r="E33" s="51"/>
      <c r="F33" s="51"/>
      <c r="G33" s="51"/>
      <c r="H33" s="51"/>
      <c r="I33" s="51"/>
      <c r="J33" s="132"/>
      <c r="K33" s="132"/>
      <c r="L33" s="132"/>
      <c r="M33" s="132"/>
      <c r="N33" s="132"/>
      <c r="O33" s="132"/>
    </row>
    <row r="34" spans="1:15" x14ac:dyDescent="0.2">
      <c r="A34" s="172" t="s">
        <v>92</v>
      </c>
      <c r="J34" s="172" t="s">
        <v>92</v>
      </c>
      <c r="K34" s="170"/>
      <c r="L34" s="170"/>
      <c r="M34" s="170"/>
      <c r="N34" s="170"/>
      <c r="O34" s="170"/>
    </row>
  </sheetData>
  <mergeCells count="2">
    <mergeCell ref="A3:B3"/>
    <mergeCell ref="A2:F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M10" sqref="M10"/>
    </sheetView>
  </sheetViews>
  <sheetFormatPr defaultRowHeight="12.75" x14ac:dyDescent="0.2"/>
  <cols>
    <col min="1" max="1" width="27.85546875" customWidth="1"/>
    <col min="2" max="2" width="12.5703125" customWidth="1"/>
    <col min="3" max="3" width="11.85546875" customWidth="1"/>
    <col min="4" max="4" width="11.5703125" customWidth="1"/>
    <col min="5" max="5" width="12.85546875" customWidth="1"/>
    <col min="6" max="6" width="11.5703125" customWidth="1"/>
    <col min="7" max="7" width="11.5703125" style="130" customWidth="1"/>
    <col min="9" max="9" width="24.85546875" customWidth="1"/>
    <col min="11" max="12" width="10.7109375" bestFit="1" customWidth="1"/>
    <col min="13" max="13" width="10.28515625" bestFit="1" customWidth="1"/>
    <col min="14" max="14" width="10.7109375" customWidth="1"/>
  </cols>
  <sheetData>
    <row r="1" spans="1:14" s="167" customFormat="1" x14ac:dyDescent="0.2">
      <c r="I1" s="210" t="s">
        <v>143</v>
      </c>
    </row>
    <row r="2" spans="1:14" ht="14.25" x14ac:dyDescent="0.2">
      <c r="A2" s="134" t="s">
        <v>93</v>
      </c>
      <c r="B2" s="134"/>
      <c r="C2" s="134"/>
      <c r="D2" s="134"/>
      <c r="E2" s="134"/>
      <c r="F2" s="79"/>
      <c r="G2" s="134"/>
      <c r="H2" s="70"/>
      <c r="I2" s="134" t="s">
        <v>93</v>
      </c>
      <c r="J2" s="134"/>
      <c r="K2" s="134"/>
      <c r="L2" s="134"/>
      <c r="M2" s="134"/>
      <c r="N2" s="134"/>
    </row>
    <row r="3" spans="1:14" x14ac:dyDescent="0.2">
      <c r="A3" s="322" t="s">
        <v>23</v>
      </c>
      <c r="B3" s="322"/>
      <c r="C3" s="75"/>
      <c r="D3" s="75"/>
      <c r="E3" s="75"/>
      <c r="F3" s="72"/>
      <c r="G3" s="133"/>
      <c r="H3" s="70"/>
      <c r="I3" s="322" t="s">
        <v>23</v>
      </c>
      <c r="J3" s="322"/>
      <c r="K3" s="75"/>
      <c r="L3" s="75"/>
      <c r="M3" s="75"/>
      <c r="N3" s="133"/>
    </row>
    <row r="4" spans="1:14" s="170" customFormat="1" x14ac:dyDescent="0.2">
      <c r="A4" s="218"/>
      <c r="B4" s="218"/>
      <c r="C4" s="75"/>
      <c r="D4" s="75"/>
      <c r="E4" s="75"/>
      <c r="F4" s="133"/>
      <c r="G4" s="133"/>
      <c r="I4" s="218"/>
      <c r="J4" s="218"/>
      <c r="K4" s="75"/>
      <c r="L4" s="75"/>
      <c r="M4" s="75"/>
      <c r="N4" s="133"/>
    </row>
    <row r="5" spans="1:14" s="170" customFormat="1" ht="13.5" x14ac:dyDescent="0.2">
      <c r="A5" s="268" t="s">
        <v>155</v>
      </c>
      <c r="B5" s="218"/>
      <c r="C5" s="75"/>
      <c r="D5" s="75"/>
      <c r="E5" s="75"/>
      <c r="F5" s="133"/>
      <c r="G5" s="133"/>
      <c r="I5" s="268" t="s">
        <v>155</v>
      </c>
      <c r="J5" s="218"/>
      <c r="K5" s="75"/>
      <c r="L5" s="75"/>
      <c r="M5" s="75"/>
      <c r="N5" s="133"/>
    </row>
    <row r="6" spans="1:14" s="170" customFormat="1" x14ac:dyDescent="0.2">
      <c r="A6" s="269" t="s">
        <v>154</v>
      </c>
      <c r="B6" s="218"/>
      <c r="C6" s="75"/>
      <c r="D6" s="75"/>
      <c r="E6" s="75"/>
      <c r="F6" s="133"/>
      <c r="G6" s="133"/>
      <c r="I6" s="269" t="s">
        <v>154</v>
      </c>
      <c r="J6" s="218"/>
      <c r="K6" s="75"/>
      <c r="L6" s="75"/>
      <c r="M6" s="75"/>
      <c r="N6" s="133"/>
    </row>
    <row r="7" spans="1:14" s="170" customFormat="1" x14ac:dyDescent="0.2">
      <c r="A7" s="218"/>
      <c r="B7" s="218"/>
      <c r="C7" s="75"/>
      <c r="D7" s="75"/>
      <c r="E7" s="75"/>
      <c r="F7" s="133"/>
      <c r="G7" s="133"/>
      <c r="I7" s="218"/>
      <c r="J7" s="218"/>
      <c r="K7" s="75"/>
      <c r="L7" s="75"/>
      <c r="M7" s="75"/>
      <c r="N7" s="133"/>
    </row>
    <row r="8" spans="1:14" ht="24" x14ac:dyDescent="0.2">
      <c r="A8" s="73" t="s">
        <v>24</v>
      </c>
      <c r="B8" s="76" t="s">
        <v>25</v>
      </c>
      <c r="C8" s="76" t="s">
        <v>26</v>
      </c>
      <c r="D8" s="76" t="s">
        <v>27</v>
      </c>
      <c r="E8" s="77" t="s">
        <v>28</v>
      </c>
      <c r="F8" s="3" t="s">
        <v>29</v>
      </c>
      <c r="G8" s="153"/>
      <c r="H8" s="70"/>
      <c r="I8" s="73" t="s">
        <v>24</v>
      </c>
      <c r="J8" s="76" t="s">
        <v>25</v>
      </c>
      <c r="K8" s="76" t="s">
        <v>26</v>
      </c>
      <c r="L8" s="76" t="s">
        <v>27</v>
      </c>
      <c r="M8" s="77" t="s">
        <v>28</v>
      </c>
      <c r="N8" s="3" t="s">
        <v>29</v>
      </c>
    </row>
    <row r="9" spans="1:14" x14ac:dyDescent="0.2">
      <c r="A9" s="83" t="s">
        <v>30</v>
      </c>
      <c r="B9" s="270">
        <v>5.6000000000000005</v>
      </c>
      <c r="C9" s="270">
        <v>5.8000000000000007</v>
      </c>
      <c r="D9" s="270">
        <v>4.2</v>
      </c>
      <c r="E9" s="270">
        <v>6.1</v>
      </c>
      <c r="F9" s="270">
        <v>5</v>
      </c>
      <c r="G9" s="84"/>
      <c r="H9" s="70"/>
      <c r="I9" s="83" t="s">
        <v>30</v>
      </c>
      <c r="J9" s="270">
        <v>3.5082788873627413</v>
      </c>
      <c r="K9" s="270">
        <v>3.3236762905268806</v>
      </c>
      <c r="L9" s="270">
        <v>2.0168410526313041</v>
      </c>
      <c r="M9" s="270">
        <v>5.4902529622086718</v>
      </c>
      <c r="N9" s="270">
        <v>1.5027861912573135</v>
      </c>
    </row>
    <row r="10" spans="1:14" x14ac:dyDescent="0.2">
      <c r="A10" s="83" t="s">
        <v>31</v>
      </c>
      <c r="B10" s="270">
        <v>22.8</v>
      </c>
      <c r="C10" s="270">
        <v>52.900000000000006</v>
      </c>
      <c r="D10" s="270">
        <v>73.599999999999994</v>
      </c>
      <c r="E10" s="255">
        <v>63.3</v>
      </c>
      <c r="F10" s="270">
        <v>56.599999999999994</v>
      </c>
      <c r="G10" s="84"/>
      <c r="H10" s="70"/>
      <c r="I10" s="83" t="s">
        <v>31</v>
      </c>
      <c r="J10" s="270">
        <v>6.4016241575513835</v>
      </c>
      <c r="K10" s="270">
        <v>7.0976987167450396</v>
      </c>
      <c r="L10" s="270">
        <v>4.4320550253091895</v>
      </c>
      <c r="M10" s="255">
        <v>11.056801895864091</v>
      </c>
      <c r="N10" s="270">
        <v>3.4174602462433228</v>
      </c>
    </row>
    <row r="11" spans="1:14" x14ac:dyDescent="0.2">
      <c r="A11" s="83" t="s">
        <v>32</v>
      </c>
      <c r="B11" s="270">
        <v>6.5</v>
      </c>
      <c r="C11" s="270">
        <v>11.799999999999999</v>
      </c>
      <c r="D11" s="270">
        <v>6.7</v>
      </c>
      <c r="E11" s="270">
        <v>6.1</v>
      </c>
      <c r="F11" s="270">
        <v>7.8</v>
      </c>
      <c r="G11" s="84"/>
      <c r="H11" s="70"/>
      <c r="I11" s="83" t="s">
        <v>32</v>
      </c>
      <c r="J11" s="270">
        <v>3.7616343965533563</v>
      </c>
      <c r="K11" s="270">
        <v>4.5872727914478668</v>
      </c>
      <c r="L11" s="270">
        <v>2.5138681538093524</v>
      </c>
      <c r="M11" s="270">
        <v>5.4902529622086718</v>
      </c>
      <c r="N11" s="270">
        <v>1.8491117268077191</v>
      </c>
    </row>
    <row r="12" spans="1:14" x14ac:dyDescent="0.2">
      <c r="A12" s="81" t="s">
        <v>33</v>
      </c>
      <c r="B12" s="270">
        <v>65.100000000000009</v>
      </c>
      <c r="C12" s="270">
        <v>29.5</v>
      </c>
      <c r="D12" s="270">
        <v>15.5</v>
      </c>
      <c r="E12" s="255">
        <v>24.5</v>
      </c>
      <c r="F12" s="270">
        <v>30.5</v>
      </c>
      <c r="G12" s="84"/>
      <c r="H12" s="70"/>
      <c r="I12" s="69" t="s">
        <v>33</v>
      </c>
      <c r="J12" s="256">
        <v>7.2730622886474343</v>
      </c>
      <c r="K12" s="256">
        <v>6.4846245681206316</v>
      </c>
      <c r="L12" s="256">
        <v>3.6388024345785439</v>
      </c>
      <c r="M12" s="256">
        <v>9.8662282699100672</v>
      </c>
      <c r="N12" s="256">
        <v>3.1746270537959376</v>
      </c>
    </row>
    <row r="13" spans="1:14" x14ac:dyDescent="0.2">
      <c r="A13" s="81" t="s">
        <v>34</v>
      </c>
      <c r="B13" s="173">
        <v>100</v>
      </c>
      <c r="C13" s="173">
        <v>100</v>
      </c>
      <c r="D13" s="173">
        <v>100</v>
      </c>
      <c r="E13" s="173">
        <v>100</v>
      </c>
      <c r="F13" s="173">
        <v>100</v>
      </c>
      <c r="G13" s="84"/>
      <c r="H13" s="71"/>
    </row>
    <row r="14" spans="1:14" x14ac:dyDescent="0.2">
      <c r="A14" s="82" t="s">
        <v>35</v>
      </c>
      <c r="B14" s="85">
        <v>309</v>
      </c>
      <c r="C14" s="85">
        <v>338</v>
      </c>
      <c r="D14" s="85">
        <v>643</v>
      </c>
      <c r="E14" s="85">
        <v>120</v>
      </c>
      <c r="F14" s="85">
        <v>1410</v>
      </c>
      <c r="G14" s="154"/>
      <c r="H14" s="71"/>
      <c r="I14" s="81"/>
      <c r="J14" s="173"/>
      <c r="K14" s="173"/>
      <c r="L14" s="173"/>
      <c r="M14" s="173"/>
      <c r="N14" s="173"/>
    </row>
    <row r="15" spans="1:14" s="170" customFormat="1" x14ac:dyDescent="0.2">
      <c r="A15" s="321" t="s">
        <v>36</v>
      </c>
      <c r="B15" s="321"/>
      <c r="C15" s="321"/>
      <c r="D15" s="321"/>
      <c r="E15" s="321"/>
      <c r="F15" s="321"/>
      <c r="G15" s="154"/>
      <c r="H15" s="132"/>
      <c r="I15" s="321" t="s">
        <v>36</v>
      </c>
      <c r="J15" s="321"/>
      <c r="K15" s="321"/>
      <c r="L15" s="321"/>
      <c r="M15" s="321"/>
      <c r="N15" s="321"/>
    </row>
    <row r="16" spans="1:14" ht="14.25" x14ac:dyDescent="0.2">
      <c r="A16" s="74" t="s">
        <v>125</v>
      </c>
      <c r="B16" s="78"/>
      <c r="C16" s="78"/>
      <c r="D16" s="78"/>
      <c r="E16" s="78"/>
      <c r="F16" s="78"/>
      <c r="G16" s="78"/>
      <c r="H16" s="70"/>
      <c r="I16" s="74" t="s">
        <v>125</v>
      </c>
      <c r="J16" s="78"/>
      <c r="K16" s="78"/>
      <c r="L16" s="78"/>
      <c r="M16" s="78"/>
      <c r="N16" s="78"/>
    </row>
    <row r="17" spans="1:14" x14ac:dyDescent="0.2">
      <c r="G17" s="5"/>
      <c r="H17" s="70"/>
      <c r="I17" s="170"/>
      <c r="J17" s="170"/>
      <c r="K17" s="170"/>
      <c r="L17" s="170"/>
      <c r="M17" s="170"/>
      <c r="N17" s="170"/>
    </row>
    <row r="18" spans="1:14" x14ac:dyDescent="0.2">
      <c r="A18" s="80" t="s">
        <v>8</v>
      </c>
      <c r="B18" s="72"/>
      <c r="C18" s="72"/>
      <c r="D18" s="72"/>
      <c r="E18" s="72"/>
      <c r="F18" s="72"/>
      <c r="G18" s="133"/>
      <c r="H18" s="70"/>
      <c r="I18" s="80" t="s">
        <v>8</v>
      </c>
      <c r="J18" s="133"/>
      <c r="K18" s="133"/>
      <c r="L18" s="133"/>
      <c r="M18" s="133"/>
      <c r="N18" s="133"/>
    </row>
    <row r="19" spans="1:14" x14ac:dyDescent="0.2">
      <c r="A19" s="71"/>
      <c r="B19" s="71"/>
      <c r="C19" s="71"/>
      <c r="D19" s="71"/>
      <c r="E19" s="71"/>
      <c r="F19" s="71"/>
      <c r="G19" s="132"/>
      <c r="H19" s="70"/>
    </row>
    <row r="20" spans="1:14" x14ac:dyDescent="0.2">
      <c r="A20" s="158"/>
      <c r="B20" s="71"/>
      <c r="C20" s="71"/>
      <c r="D20" s="71"/>
      <c r="E20" s="71"/>
      <c r="F20" s="71"/>
      <c r="G20" s="132"/>
      <c r="H20" s="70"/>
    </row>
    <row r="21" spans="1:14" x14ac:dyDescent="0.2">
      <c r="A21" s="71"/>
      <c r="B21" s="71"/>
      <c r="C21" s="71"/>
      <c r="D21" s="71"/>
      <c r="E21" s="71"/>
      <c r="F21" s="71"/>
      <c r="G21" s="132"/>
    </row>
  </sheetData>
  <mergeCells count="4">
    <mergeCell ref="A15:F15"/>
    <mergeCell ref="A3:B3"/>
    <mergeCell ref="I3:J3"/>
    <mergeCell ref="I15:N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H31" sqref="H31"/>
    </sheetView>
  </sheetViews>
  <sheetFormatPr defaultRowHeight="12" x14ac:dyDescent="0.2"/>
  <cols>
    <col min="1" max="1" width="36.7109375" style="186" customWidth="1"/>
    <col min="2" max="8" width="9.140625" style="186"/>
    <col min="9" max="9" width="37.5703125" style="186" customWidth="1"/>
    <col min="10" max="16384" width="9.140625" style="186"/>
  </cols>
  <sheetData>
    <row r="1" spans="1:11" ht="12.75" x14ac:dyDescent="0.2">
      <c r="I1" s="210" t="s">
        <v>143</v>
      </c>
    </row>
    <row r="2" spans="1:11" ht="12.75" x14ac:dyDescent="0.2">
      <c r="A2" s="210" t="s">
        <v>123</v>
      </c>
      <c r="I2" s="210" t="s">
        <v>123</v>
      </c>
    </row>
    <row r="3" spans="1:11" x14ac:dyDescent="0.2">
      <c r="A3" s="186" t="s">
        <v>111</v>
      </c>
      <c r="I3" s="186" t="s">
        <v>111</v>
      </c>
    </row>
    <row r="5" spans="1:11" ht="12.75" x14ac:dyDescent="0.2">
      <c r="A5" s="210" t="s">
        <v>254</v>
      </c>
      <c r="I5" s="210" t="s">
        <v>254</v>
      </c>
    </row>
    <row r="6" spans="1:11" ht="12.75" x14ac:dyDescent="0.2">
      <c r="A6" s="289" t="s">
        <v>255</v>
      </c>
      <c r="I6" s="289" t="s">
        <v>255</v>
      </c>
    </row>
    <row r="7" spans="1:11" x14ac:dyDescent="0.2">
      <c r="A7" s="186" t="s">
        <v>252</v>
      </c>
      <c r="I7" s="186" t="s">
        <v>252</v>
      </c>
    </row>
    <row r="9" spans="1:11" x14ac:dyDescent="0.2">
      <c r="A9" s="187"/>
      <c r="B9" s="188" t="s">
        <v>102</v>
      </c>
      <c r="C9" s="188" t="s">
        <v>103</v>
      </c>
      <c r="I9" s="187"/>
      <c r="J9" s="188" t="s">
        <v>102</v>
      </c>
      <c r="K9" s="188" t="s">
        <v>103</v>
      </c>
    </row>
    <row r="10" spans="1:11" x14ac:dyDescent="0.2">
      <c r="A10" s="189" t="s">
        <v>112</v>
      </c>
      <c r="B10" s="279">
        <v>30.5</v>
      </c>
      <c r="C10" s="280">
        <v>20.2</v>
      </c>
      <c r="I10" s="189" t="s">
        <v>112</v>
      </c>
      <c r="J10" s="178" t="s">
        <v>161</v>
      </c>
      <c r="K10" s="178" t="s">
        <v>162</v>
      </c>
    </row>
    <row r="11" spans="1:11" x14ac:dyDescent="0.2">
      <c r="A11" s="189" t="s">
        <v>113</v>
      </c>
      <c r="B11" s="279"/>
      <c r="C11" s="280"/>
      <c r="I11" s="189" t="s">
        <v>113</v>
      </c>
      <c r="J11" s="178"/>
      <c r="K11" s="178"/>
    </row>
    <row r="12" spans="1:11" x14ac:dyDescent="0.2">
      <c r="A12" s="189" t="s">
        <v>114</v>
      </c>
      <c r="B12" s="279">
        <v>22.8</v>
      </c>
      <c r="C12" s="280">
        <v>15</v>
      </c>
      <c r="I12" s="189" t="s">
        <v>114</v>
      </c>
      <c r="J12" s="178" t="s">
        <v>163</v>
      </c>
      <c r="K12" s="178" t="s">
        <v>164</v>
      </c>
    </row>
    <row r="13" spans="1:11" x14ac:dyDescent="0.2">
      <c r="A13" s="189" t="s">
        <v>115</v>
      </c>
      <c r="B13" s="279">
        <v>6</v>
      </c>
      <c r="C13" s="280">
        <v>3.1</v>
      </c>
      <c r="I13" s="189" t="s">
        <v>115</v>
      </c>
      <c r="J13" s="178" t="s">
        <v>165</v>
      </c>
      <c r="K13" s="178" t="s">
        <v>166</v>
      </c>
    </row>
    <row r="14" spans="1:11" x14ac:dyDescent="0.2">
      <c r="A14" s="189" t="s">
        <v>116</v>
      </c>
      <c r="B14" s="279">
        <v>1.7</v>
      </c>
      <c r="C14" s="280">
        <v>2.1</v>
      </c>
      <c r="I14" s="189" t="s">
        <v>116</v>
      </c>
      <c r="J14" s="178" t="s">
        <v>167</v>
      </c>
      <c r="K14" s="178" t="s">
        <v>168</v>
      </c>
    </row>
    <row r="15" spans="1:11" x14ac:dyDescent="0.2">
      <c r="A15" s="190" t="s">
        <v>117</v>
      </c>
      <c r="B15" s="281">
        <v>69.5</v>
      </c>
      <c r="C15" s="282">
        <v>79.8</v>
      </c>
      <c r="I15" s="219" t="s">
        <v>117</v>
      </c>
      <c r="J15" s="177" t="s">
        <v>169</v>
      </c>
      <c r="K15" s="177" t="s">
        <v>170</v>
      </c>
    </row>
    <row r="16" spans="1:11" x14ac:dyDescent="0.2">
      <c r="A16" s="191" t="s">
        <v>118</v>
      </c>
      <c r="B16" s="279">
        <v>25.9</v>
      </c>
      <c r="C16" s="280">
        <v>17.2</v>
      </c>
      <c r="I16" s="191" t="s">
        <v>118</v>
      </c>
      <c r="J16" s="274" t="s">
        <v>171</v>
      </c>
      <c r="K16" s="274" t="s">
        <v>172</v>
      </c>
    </row>
    <row r="17" spans="1:11" x14ac:dyDescent="0.2">
      <c r="A17" s="189" t="s">
        <v>113</v>
      </c>
      <c r="B17" s="279"/>
      <c r="C17" s="280"/>
      <c r="I17" s="189" t="s">
        <v>113</v>
      </c>
      <c r="J17" s="274"/>
      <c r="K17" s="274"/>
    </row>
    <row r="18" spans="1:11" x14ac:dyDescent="0.2">
      <c r="A18" s="189" t="s">
        <v>114</v>
      </c>
      <c r="B18" s="279">
        <v>21</v>
      </c>
      <c r="C18" s="280">
        <v>14.5</v>
      </c>
      <c r="I18" s="189" t="s">
        <v>114</v>
      </c>
      <c r="J18" s="274" t="s">
        <v>173</v>
      </c>
      <c r="K18" s="274" t="s">
        <v>174</v>
      </c>
    </row>
    <row r="19" spans="1:11" x14ac:dyDescent="0.2">
      <c r="A19" s="189" t="s">
        <v>115</v>
      </c>
      <c r="B19" s="283">
        <v>3.4</v>
      </c>
      <c r="C19" s="284">
        <v>2</v>
      </c>
      <c r="I19" s="189" t="s">
        <v>115</v>
      </c>
      <c r="J19" s="275" t="s">
        <v>175</v>
      </c>
      <c r="K19" s="275" t="s">
        <v>176</v>
      </c>
    </row>
    <row r="20" spans="1:11" x14ac:dyDescent="0.2">
      <c r="A20" s="189" t="s">
        <v>116</v>
      </c>
      <c r="B20" s="279">
        <v>1.3</v>
      </c>
      <c r="C20" s="280">
        <v>0.7</v>
      </c>
      <c r="I20" s="189" t="s">
        <v>116</v>
      </c>
      <c r="J20" s="274" t="s">
        <v>177</v>
      </c>
      <c r="K20" s="274" t="s">
        <v>178</v>
      </c>
    </row>
    <row r="21" spans="1:11" x14ac:dyDescent="0.2">
      <c r="A21" s="190" t="s">
        <v>117</v>
      </c>
      <c r="B21" s="281">
        <v>74.099999999999994</v>
      </c>
      <c r="C21" s="282">
        <v>82.8</v>
      </c>
      <c r="I21" s="219" t="s">
        <v>117</v>
      </c>
      <c r="J21" s="276" t="s">
        <v>179</v>
      </c>
      <c r="K21" s="276" t="s">
        <v>180</v>
      </c>
    </row>
    <row r="22" spans="1:11" x14ac:dyDescent="0.2">
      <c r="A22" s="191" t="s">
        <v>119</v>
      </c>
      <c r="B22" s="279">
        <v>39.700000000000003</v>
      </c>
      <c r="C22" s="280">
        <v>31.3</v>
      </c>
      <c r="I22" s="191" t="s">
        <v>119</v>
      </c>
      <c r="J22" s="274" t="s">
        <v>181</v>
      </c>
      <c r="K22" s="274" t="s">
        <v>182</v>
      </c>
    </row>
    <row r="23" spans="1:11" ht="12.75" x14ac:dyDescent="0.2">
      <c r="A23" s="189" t="s">
        <v>113</v>
      </c>
      <c r="B23" s="285"/>
      <c r="C23" s="280"/>
      <c r="I23" s="189" t="s">
        <v>113</v>
      </c>
      <c r="J23" s="277"/>
      <c r="K23" s="274"/>
    </row>
    <row r="24" spans="1:11" x14ac:dyDescent="0.2">
      <c r="A24" s="222" t="s">
        <v>126</v>
      </c>
      <c r="B24" s="279">
        <v>23.6</v>
      </c>
      <c r="C24" s="280">
        <v>20.6</v>
      </c>
      <c r="I24" s="222" t="s">
        <v>126</v>
      </c>
      <c r="J24" s="274" t="s">
        <v>183</v>
      </c>
      <c r="K24" s="274" t="s">
        <v>184</v>
      </c>
    </row>
    <row r="25" spans="1:11" x14ac:dyDescent="0.2">
      <c r="A25" s="222" t="s">
        <v>127</v>
      </c>
      <c r="B25" s="279">
        <v>10.7</v>
      </c>
      <c r="C25" s="280">
        <v>7.1</v>
      </c>
      <c r="I25" s="222" t="s">
        <v>127</v>
      </c>
      <c r="J25" s="274" t="s">
        <v>185</v>
      </c>
      <c r="K25" s="274" t="s">
        <v>186</v>
      </c>
    </row>
    <row r="26" spans="1:11" x14ac:dyDescent="0.2">
      <c r="A26" s="222" t="s">
        <v>128</v>
      </c>
      <c r="B26" s="279">
        <v>5.4</v>
      </c>
      <c r="C26" s="280">
        <v>3.6</v>
      </c>
      <c r="I26" s="222" t="s">
        <v>128</v>
      </c>
      <c r="J26" s="274" t="s">
        <v>187</v>
      </c>
      <c r="K26" s="274" t="s">
        <v>188</v>
      </c>
    </row>
    <row r="27" spans="1:11" ht="12.75" x14ac:dyDescent="0.2">
      <c r="A27" s="190" t="s">
        <v>117</v>
      </c>
      <c r="B27" s="286">
        <v>60.3</v>
      </c>
      <c r="C27" s="287">
        <v>68.7</v>
      </c>
      <c r="I27" s="219" t="s">
        <v>117</v>
      </c>
      <c r="J27" s="278" t="s">
        <v>189</v>
      </c>
      <c r="K27" s="278" t="s">
        <v>190</v>
      </c>
    </row>
    <row r="28" spans="1:11" ht="12.75" x14ac:dyDescent="0.2">
      <c r="A28" s="184" t="s">
        <v>110</v>
      </c>
      <c r="B28" s="185"/>
      <c r="C28" s="185"/>
      <c r="I28" s="184" t="s">
        <v>110</v>
      </c>
      <c r="J28" s="185"/>
      <c r="K28" s="185"/>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E39" sqref="E39"/>
    </sheetView>
  </sheetViews>
  <sheetFormatPr defaultRowHeight="12.75" x14ac:dyDescent="0.2"/>
  <cols>
    <col min="1" max="1" width="30.28515625" customWidth="1"/>
    <col min="2" max="2" width="10.28515625" customWidth="1"/>
    <col min="3" max="3" width="10.7109375" customWidth="1"/>
    <col min="4" max="4" width="3.28515625" customWidth="1"/>
    <col min="5" max="5" width="10.85546875" customWidth="1"/>
    <col min="6" max="6" width="12.140625" customWidth="1"/>
    <col min="9" max="9" width="1.7109375" customWidth="1"/>
    <col min="11" max="11" width="29.42578125" customWidth="1"/>
    <col min="13" max="13" width="9.140625" customWidth="1"/>
    <col min="14" max="14" width="2.7109375" customWidth="1"/>
  </cols>
  <sheetData>
    <row r="1" spans="1:21" x14ac:dyDescent="0.2">
      <c r="K1" s="289" t="s">
        <v>143</v>
      </c>
    </row>
    <row r="2" spans="1:21" x14ac:dyDescent="0.2">
      <c r="A2" s="323" t="s">
        <v>124</v>
      </c>
      <c r="B2" s="323"/>
      <c r="C2" s="323"/>
      <c r="D2" s="323"/>
      <c r="E2" s="323"/>
      <c r="F2" s="323"/>
      <c r="G2" s="323"/>
      <c r="H2" s="175"/>
      <c r="I2" s="175"/>
      <c r="J2" s="175"/>
      <c r="K2" s="323" t="s">
        <v>191</v>
      </c>
      <c r="L2" s="323"/>
      <c r="M2" s="323"/>
      <c r="N2" s="323"/>
      <c r="O2" s="323"/>
      <c r="P2" s="323"/>
      <c r="Q2" s="323"/>
      <c r="R2" s="175"/>
      <c r="S2" s="175"/>
      <c r="T2" s="175"/>
      <c r="U2" s="175"/>
    </row>
    <row r="3" spans="1:21" x14ac:dyDescent="0.2">
      <c r="A3" s="323"/>
      <c r="B3" s="323"/>
      <c r="C3" s="323"/>
      <c r="D3" s="323"/>
      <c r="E3" s="323"/>
      <c r="F3" s="323"/>
      <c r="G3" s="323"/>
      <c r="H3" s="175"/>
      <c r="I3" s="175"/>
      <c r="J3" s="175"/>
      <c r="K3" s="323"/>
      <c r="L3" s="323"/>
      <c r="M3" s="323"/>
      <c r="N3" s="323"/>
      <c r="O3" s="323"/>
      <c r="P3" s="323"/>
      <c r="Q3" s="323"/>
      <c r="R3" s="175"/>
      <c r="S3" s="175"/>
      <c r="T3" s="175"/>
      <c r="U3" s="175"/>
    </row>
    <row r="4" spans="1:21" x14ac:dyDescent="0.2">
      <c r="A4" s="207" t="s">
        <v>111</v>
      </c>
      <c r="B4" s="175"/>
      <c r="C4" s="175"/>
      <c r="D4" s="175"/>
      <c r="E4" s="175"/>
      <c r="F4" s="175"/>
      <c r="G4" s="175"/>
      <c r="H4" s="175"/>
      <c r="I4" s="175"/>
      <c r="J4" s="175"/>
      <c r="K4" s="207" t="s">
        <v>192</v>
      </c>
      <c r="L4" s="175"/>
      <c r="M4" s="175"/>
      <c r="N4" s="175"/>
      <c r="O4" s="175"/>
      <c r="P4" s="175"/>
      <c r="Q4" s="175"/>
      <c r="R4" s="175"/>
      <c r="S4" s="175"/>
      <c r="T4" s="175"/>
      <c r="U4" s="175"/>
    </row>
    <row r="5" spans="1:21" s="170" customFormat="1" x14ac:dyDescent="0.2">
      <c r="A5" s="207"/>
      <c r="B5" s="175"/>
      <c r="C5" s="175"/>
      <c r="D5" s="175"/>
      <c r="E5" s="175"/>
      <c r="F5" s="175"/>
      <c r="G5" s="175"/>
      <c r="H5" s="175"/>
      <c r="I5" s="175"/>
      <c r="J5" s="175"/>
      <c r="K5" s="207"/>
      <c r="L5" s="175"/>
      <c r="M5" s="175"/>
      <c r="N5" s="175"/>
      <c r="O5" s="175"/>
      <c r="P5" s="175"/>
      <c r="Q5" s="175"/>
      <c r="R5" s="175"/>
      <c r="S5" s="175"/>
      <c r="T5" s="175"/>
      <c r="U5" s="175"/>
    </row>
    <row r="6" spans="1:21" s="170" customFormat="1" x14ac:dyDescent="0.2">
      <c r="A6" s="312" t="s">
        <v>256</v>
      </c>
      <c r="B6" s="175"/>
      <c r="C6" s="175"/>
      <c r="D6" s="175"/>
      <c r="E6" s="175"/>
      <c r="F6" s="175"/>
      <c r="G6" s="175"/>
      <c r="H6" s="175"/>
      <c r="I6" s="175"/>
      <c r="J6" s="175"/>
      <c r="K6" s="312" t="s">
        <v>256</v>
      </c>
      <c r="L6" s="175"/>
      <c r="M6" s="175"/>
      <c r="N6" s="175"/>
      <c r="O6" s="175"/>
      <c r="P6" s="175"/>
      <c r="Q6" s="175"/>
      <c r="R6" s="175"/>
      <c r="S6" s="175"/>
      <c r="T6" s="175"/>
      <c r="U6" s="175"/>
    </row>
    <row r="7" spans="1:21" s="170" customFormat="1" x14ac:dyDescent="0.2">
      <c r="A7" s="312" t="s">
        <v>257</v>
      </c>
      <c r="B7" s="175"/>
      <c r="C7" s="175"/>
      <c r="D7" s="175"/>
      <c r="E7" s="175"/>
      <c r="F7" s="175"/>
      <c r="G7" s="175"/>
      <c r="H7" s="175"/>
      <c r="I7" s="175"/>
      <c r="J7" s="175"/>
      <c r="K7" s="312" t="s">
        <v>257</v>
      </c>
      <c r="L7" s="175"/>
      <c r="M7" s="175"/>
      <c r="N7" s="175"/>
      <c r="O7" s="175"/>
      <c r="P7" s="175"/>
      <c r="Q7" s="175"/>
      <c r="R7" s="175"/>
      <c r="S7" s="175"/>
      <c r="T7" s="175"/>
      <c r="U7" s="175"/>
    </row>
    <row r="8" spans="1:21" s="170" customFormat="1" x14ac:dyDescent="0.2">
      <c r="A8" s="207" t="s">
        <v>252</v>
      </c>
      <c r="B8" s="175"/>
      <c r="C8" s="175"/>
      <c r="D8" s="175"/>
      <c r="E8" s="175"/>
      <c r="F8" s="175"/>
      <c r="G8" s="175"/>
      <c r="H8" s="175"/>
      <c r="I8" s="175"/>
      <c r="J8" s="175"/>
      <c r="K8" s="207" t="s">
        <v>252</v>
      </c>
      <c r="L8" s="175"/>
      <c r="M8" s="175"/>
      <c r="N8" s="175"/>
      <c r="O8" s="175"/>
      <c r="P8" s="175"/>
      <c r="Q8" s="175"/>
      <c r="R8" s="175"/>
      <c r="S8" s="175"/>
      <c r="T8" s="175"/>
      <c r="U8" s="175"/>
    </row>
    <row r="9" spans="1:21" s="170" customFormat="1" x14ac:dyDescent="0.2">
      <c r="A9" s="207"/>
      <c r="B9" s="175"/>
      <c r="C9" s="175"/>
      <c r="D9" s="175"/>
      <c r="E9" s="175"/>
      <c r="F9" s="175"/>
      <c r="G9" s="175"/>
      <c r="H9" s="175"/>
      <c r="I9" s="175"/>
      <c r="J9" s="175"/>
      <c r="K9" s="207"/>
      <c r="L9" s="175"/>
      <c r="M9" s="175"/>
      <c r="N9" s="175"/>
      <c r="O9" s="175"/>
      <c r="P9" s="175"/>
      <c r="Q9" s="175"/>
      <c r="R9" s="175"/>
      <c r="S9" s="175"/>
      <c r="T9" s="175"/>
      <c r="U9" s="175"/>
    </row>
    <row r="10" spans="1:21" x14ac:dyDescent="0.2">
      <c r="A10" s="324"/>
      <c r="B10" s="326" t="s">
        <v>98</v>
      </c>
      <c r="C10" s="326"/>
      <c r="D10" s="176"/>
      <c r="E10" s="326" t="s">
        <v>99</v>
      </c>
      <c r="F10" s="326"/>
      <c r="K10" s="324"/>
      <c r="L10" s="326" t="s">
        <v>98</v>
      </c>
      <c r="M10" s="326"/>
      <c r="N10" s="176"/>
      <c r="O10" s="326" t="s">
        <v>99</v>
      </c>
      <c r="P10" s="326"/>
    </row>
    <row r="11" spans="1:21" x14ac:dyDescent="0.2">
      <c r="A11" s="325"/>
      <c r="B11" s="177" t="s">
        <v>102</v>
      </c>
      <c r="C11" s="177" t="s">
        <v>103</v>
      </c>
      <c r="D11" s="177"/>
      <c r="E11" s="177" t="s">
        <v>102</v>
      </c>
      <c r="F11" s="177" t="s">
        <v>103</v>
      </c>
      <c r="K11" s="325"/>
      <c r="L11" s="177" t="s">
        <v>102</v>
      </c>
      <c r="M11" s="177" t="s">
        <v>103</v>
      </c>
      <c r="N11" s="177"/>
      <c r="O11" s="177" t="s">
        <v>102</v>
      </c>
      <c r="P11" s="177" t="s">
        <v>103</v>
      </c>
    </row>
    <row r="12" spans="1:21" x14ac:dyDescent="0.2">
      <c r="A12" s="179" t="s">
        <v>104</v>
      </c>
      <c r="B12" s="201">
        <v>8.6999999999999993</v>
      </c>
      <c r="C12" s="201">
        <v>13.1</v>
      </c>
      <c r="D12" s="180"/>
      <c r="E12" s="201">
        <v>16.600000000000001</v>
      </c>
      <c r="F12" s="201">
        <v>24.5</v>
      </c>
      <c r="K12" s="179" t="s">
        <v>104</v>
      </c>
      <c r="L12" s="288" t="s">
        <v>193</v>
      </c>
      <c r="M12" s="288" t="s">
        <v>194</v>
      </c>
      <c r="N12" s="288"/>
      <c r="O12" s="288" t="s">
        <v>195</v>
      </c>
      <c r="P12" s="288" t="s">
        <v>196</v>
      </c>
    </row>
    <row r="13" spans="1:21" x14ac:dyDescent="0.2">
      <c r="A13" s="179" t="s">
        <v>105</v>
      </c>
      <c r="B13" s="202">
        <v>1.8</v>
      </c>
      <c r="C13" s="202">
        <v>2.9</v>
      </c>
      <c r="D13" s="181"/>
      <c r="E13" s="202">
        <v>3.9</v>
      </c>
      <c r="F13" s="202">
        <v>4.8</v>
      </c>
      <c r="K13" s="179" t="s">
        <v>105</v>
      </c>
      <c r="L13" s="274" t="s">
        <v>201</v>
      </c>
      <c r="M13" s="274" t="s">
        <v>202</v>
      </c>
      <c r="N13" s="274"/>
      <c r="O13" s="274" t="s">
        <v>203</v>
      </c>
      <c r="P13" s="274" t="s">
        <v>204</v>
      </c>
    </row>
    <row r="14" spans="1:21" x14ac:dyDescent="0.2">
      <c r="A14" s="179" t="s">
        <v>106</v>
      </c>
      <c r="B14" s="202">
        <v>8.8000000000000007</v>
      </c>
      <c r="C14" s="202">
        <v>5.5</v>
      </c>
      <c r="D14" s="181"/>
      <c r="E14" s="202">
        <v>15.5</v>
      </c>
      <c r="F14" s="202">
        <v>10.4</v>
      </c>
      <c r="K14" s="179" t="s">
        <v>106</v>
      </c>
      <c r="L14" s="274" t="s">
        <v>209</v>
      </c>
      <c r="M14" s="274" t="s">
        <v>210</v>
      </c>
      <c r="N14" s="274"/>
      <c r="O14" s="274" t="s">
        <v>211</v>
      </c>
      <c r="P14" s="274" t="s">
        <v>212</v>
      </c>
    </row>
    <row r="15" spans="1:21" x14ac:dyDescent="0.2">
      <c r="A15" s="179" t="s">
        <v>107</v>
      </c>
      <c r="B15" s="203">
        <v>1.1000000000000001</v>
      </c>
      <c r="C15" s="203">
        <v>2.5</v>
      </c>
      <c r="D15" s="181"/>
      <c r="E15" s="202">
        <v>0.4</v>
      </c>
      <c r="F15" s="202">
        <v>2.7</v>
      </c>
      <c r="K15" s="179" t="s">
        <v>107</v>
      </c>
      <c r="L15" s="275" t="s">
        <v>217</v>
      </c>
      <c r="M15" s="275" t="s">
        <v>218</v>
      </c>
      <c r="N15" s="274"/>
      <c r="O15" s="274" t="s">
        <v>219</v>
      </c>
      <c r="P15" s="274" t="s">
        <v>220</v>
      </c>
    </row>
    <row r="16" spans="1:21" x14ac:dyDescent="0.2">
      <c r="A16" s="179" t="s">
        <v>108</v>
      </c>
      <c r="B16" s="202">
        <v>17.2</v>
      </c>
      <c r="C16" s="202">
        <v>4</v>
      </c>
      <c r="D16" s="181"/>
      <c r="E16" s="202">
        <v>28.1</v>
      </c>
      <c r="F16" s="202">
        <v>6.3</v>
      </c>
      <c r="K16" s="179" t="s">
        <v>108</v>
      </c>
      <c r="L16" s="274" t="s">
        <v>225</v>
      </c>
      <c r="M16" s="274" t="s">
        <v>226</v>
      </c>
      <c r="N16" s="274"/>
      <c r="O16" s="274" t="s">
        <v>227</v>
      </c>
      <c r="P16" s="274" t="s">
        <v>228</v>
      </c>
    </row>
    <row r="17" spans="1:21" x14ac:dyDescent="0.2">
      <c r="A17" s="182" t="s">
        <v>109</v>
      </c>
      <c r="B17" s="204">
        <v>3.7</v>
      </c>
      <c r="C17" s="204">
        <v>0.8</v>
      </c>
      <c r="D17" s="183"/>
      <c r="E17" s="204">
        <v>6.5</v>
      </c>
      <c r="F17" s="204">
        <v>1</v>
      </c>
      <c r="K17" s="182" t="s">
        <v>109</v>
      </c>
      <c r="L17" s="276" t="s">
        <v>233</v>
      </c>
      <c r="M17" s="276" t="s">
        <v>234</v>
      </c>
      <c r="N17" s="276"/>
      <c r="O17" s="276" t="s">
        <v>235</v>
      </c>
      <c r="P17" s="276" t="s">
        <v>236</v>
      </c>
    </row>
    <row r="18" spans="1:21" ht="10.5" customHeight="1" x14ac:dyDescent="0.2">
      <c r="B18" s="185"/>
      <c r="C18" s="185"/>
      <c r="D18" s="185"/>
      <c r="E18" s="185"/>
      <c r="F18" s="185"/>
      <c r="G18" s="185"/>
      <c r="H18" s="185"/>
      <c r="I18" s="185"/>
      <c r="J18" s="185"/>
      <c r="L18" s="175"/>
      <c r="M18" s="175"/>
      <c r="N18" s="175"/>
      <c r="O18" s="175"/>
      <c r="P18" s="175"/>
      <c r="Q18" s="175"/>
      <c r="R18" s="175"/>
      <c r="S18" s="175"/>
      <c r="T18" s="175"/>
      <c r="U18" s="175"/>
    </row>
    <row r="19" spans="1:21" ht="5.25" customHeight="1" x14ac:dyDescent="0.2"/>
    <row r="20" spans="1:21" x14ac:dyDescent="0.2">
      <c r="A20" s="324"/>
      <c r="B20" s="326" t="s">
        <v>100</v>
      </c>
      <c r="C20" s="326"/>
      <c r="D20" s="176"/>
      <c r="E20" s="326" t="s">
        <v>101</v>
      </c>
      <c r="F20" s="326"/>
      <c r="K20" s="324"/>
      <c r="L20" s="326" t="s">
        <v>100</v>
      </c>
      <c r="M20" s="326"/>
      <c r="N20" s="176"/>
      <c r="O20" s="326" t="s">
        <v>101</v>
      </c>
      <c r="P20" s="326"/>
    </row>
    <row r="21" spans="1:21" x14ac:dyDescent="0.2">
      <c r="A21" s="325"/>
      <c r="B21" s="177" t="s">
        <v>102</v>
      </c>
      <c r="C21" s="177" t="s">
        <v>103</v>
      </c>
      <c r="D21" s="177"/>
      <c r="E21" s="178" t="s">
        <v>102</v>
      </c>
      <c r="F21" s="178" t="s">
        <v>103</v>
      </c>
      <c r="K21" s="325"/>
      <c r="L21" s="177" t="s">
        <v>102</v>
      </c>
      <c r="M21" s="177" t="s">
        <v>103</v>
      </c>
      <c r="N21" s="177"/>
      <c r="O21" s="178" t="s">
        <v>102</v>
      </c>
      <c r="P21" s="178" t="s">
        <v>103</v>
      </c>
    </row>
    <row r="22" spans="1:21" x14ac:dyDescent="0.2">
      <c r="A22" s="179" t="s">
        <v>104</v>
      </c>
      <c r="B22" s="201">
        <v>32.200000000000003</v>
      </c>
      <c r="C22" s="201">
        <v>48.7</v>
      </c>
      <c r="D22" s="180"/>
      <c r="E22" s="201">
        <v>33.1</v>
      </c>
      <c r="F22" s="201">
        <v>39</v>
      </c>
      <c r="K22" s="179" t="s">
        <v>104</v>
      </c>
      <c r="L22" s="288" t="s">
        <v>197</v>
      </c>
      <c r="M22" s="288" t="s">
        <v>198</v>
      </c>
      <c r="N22" s="288"/>
      <c r="O22" s="288" t="s">
        <v>199</v>
      </c>
      <c r="P22" s="288" t="s">
        <v>200</v>
      </c>
    </row>
    <row r="23" spans="1:21" x14ac:dyDescent="0.2">
      <c r="A23" s="179" t="s">
        <v>105</v>
      </c>
      <c r="B23" s="202">
        <v>8.5</v>
      </c>
      <c r="C23" s="202">
        <v>7.3</v>
      </c>
      <c r="D23" s="181"/>
      <c r="E23" s="202">
        <v>10.1</v>
      </c>
      <c r="F23" s="202">
        <v>21.3</v>
      </c>
      <c r="K23" s="179" t="s">
        <v>105</v>
      </c>
      <c r="L23" s="274" t="s">
        <v>205</v>
      </c>
      <c r="M23" s="274" t="s">
        <v>206</v>
      </c>
      <c r="N23" s="274"/>
      <c r="O23" s="274" t="s">
        <v>207</v>
      </c>
      <c r="P23" s="274" t="s">
        <v>208</v>
      </c>
    </row>
    <row r="24" spans="1:21" x14ac:dyDescent="0.2">
      <c r="A24" s="179" t="s">
        <v>106</v>
      </c>
      <c r="B24" s="202">
        <v>27</v>
      </c>
      <c r="C24" s="202">
        <v>16.8</v>
      </c>
      <c r="D24" s="181"/>
      <c r="E24" s="202">
        <v>38.5</v>
      </c>
      <c r="F24" s="202">
        <v>30.5</v>
      </c>
      <c r="K24" s="179" t="s">
        <v>106</v>
      </c>
      <c r="L24" s="274" t="s">
        <v>213</v>
      </c>
      <c r="M24" s="274" t="s">
        <v>214</v>
      </c>
      <c r="N24" s="274"/>
      <c r="O24" s="274" t="s">
        <v>215</v>
      </c>
      <c r="P24" s="274" t="s">
        <v>216</v>
      </c>
    </row>
    <row r="25" spans="1:21" x14ac:dyDescent="0.2">
      <c r="A25" s="179" t="s">
        <v>107</v>
      </c>
      <c r="B25" s="202">
        <v>1.1000000000000001</v>
      </c>
      <c r="C25" s="202">
        <v>6.6</v>
      </c>
      <c r="D25" s="181"/>
      <c r="E25" s="202">
        <v>7.4</v>
      </c>
      <c r="F25" s="202">
        <v>11.8</v>
      </c>
      <c r="K25" s="179" t="s">
        <v>107</v>
      </c>
      <c r="L25" s="274" t="s">
        <v>221</v>
      </c>
      <c r="M25" s="274" t="s">
        <v>222</v>
      </c>
      <c r="N25" s="274"/>
      <c r="O25" s="274" t="s">
        <v>223</v>
      </c>
      <c r="P25" s="274" t="s">
        <v>224</v>
      </c>
    </row>
    <row r="26" spans="1:21" x14ac:dyDescent="0.2">
      <c r="A26" s="179" t="s">
        <v>108</v>
      </c>
      <c r="B26" s="202">
        <v>33.700000000000003</v>
      </c>
      <c r="C26" s="202">
        <v>7.5</v>
      </c>
      <c r="D26" s="181"/>
      <c r="E26" s="202">
        <v>46.4</v>
      </c>
      <c r="F26" s="202">
        <v>9.8000000000000007</v>
      </c>
      <c r="K26" s="179" t="s">
        <v>108</v>
      </c>
      <c r="L26" s="274" t="s">
        <v>229</v>
      </c>
      <c r="M26" s="274" t="s">
        <v>230</v>
      </c>
      <c r="N26" s="274"/>
      <c r="O26" s="274" t="s">
        <v>231</v>
      </c>
      <c r="P26" s="274" t="s">
        <v>232</v>
      </c>
    </row>
    <row r="27" spans="1:21" x14ac:dyDescent="0.2">
      <c r="A27" s="182" t="s">
        <v>109</v>
      </c>
      <c r="B27" s="204">
        <v>10</v>
      </c>
      <c r="C27" s="204">
        <v>3.3</v>
      </c>
      <c r="D27" s="183"/>
      <c r="E27" s="204">
        <v>20.7</v>
      </c>
      <c r="F27" s="204">
        <v>14.3</v>
      </c>
      <c r="K27" s="182" t="s">
        <v>109</v>
      </c>
      <c r="L27" s="276" t="s">
        <v>237</v>
      </c>
      <c r="M27" s="276" t="s">
        <v>238</v>
      </c>
      <c r="N27" s="276"/>
      <c r="O27" s="276" t="s">
        <v>239</v>
      </c>
      <c r="P27" s="276" t="s">
        <v>240</v>
      </c>
    </row>
    <row r="29" spans="1:21" x14ac:dyDescent="0.2">
      <c r="A29" s="184" t="s">
        <v>110</v>
      </c>
      <c r="K29" s="184" t="s">
        <v>110</v>
      </c>
    </row>
  </sheetData>
  <mergeCells count="14">
    <mergeCell ref="O20:P20"/>
    <mergeCell ref="K20:K21"/>
    <mergeCell ref="K2:Q3"/>
    <mergeCell ref="K10:K11"/>
    <mergeCell ref="L10:M10"/>
    <mergeCell ref="O10:P10"/>
    <mergeCell ref="L20:M20"/>
    <mergeCell ref="A2:G3"/>
    <mergeCell ref="A10:A11"/>
    <mergeCell ref="B10:C10"/>
    <mergeCell ref="E10:F10"/>
    <mergeCell ref="B20:C20"/>
    <mergeCell ref="E20:F20"/>
    <mergeCell ref="A20:A2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Innehåll</vt:lpstr>
      <vt:lpstr>LBR01</vt:lpstr>
      <vt:lpstr>LBR02</vt:lpstr>
      <vt:lpstr>LBR03</vt:lpstr>
      <vt:lpstr>LBR04</vt:lpstr>
      <vt:lpstr>LBR05</vt:lpstr>
      <vt:lpstr>LBR06</vt:lpstr>
      <vt:lpstr>LBR16</vt:lpstr>
      <vt:lpstr>LBR15</vt:lpstr>
      <vt:lpstr>LBR07</vt:lpstr>
      <vt:lpstr>LBR08</vt:lpstr>
      <vt:lpstr>LBR11</vt:lpstr>
      <vt:lpstr>LBR13</vt:lpstr>
      <vt:lpstr>LBR12</vt:lpstr>
      <vt:lpstr>LBR14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Löf Helena BV/BE-Ö</dc:creator>
  <cp:lastModifiedBy>Bernhardtz Lena BV/BE-Ö</cp:lastModifiedBy>
  <dcterms:created xsi:type="dcterms:W3CDTF">2013-04-08T12:55:08Z</dcterms:created>
  <dcterms:modified xsi:type="dcterms:W3CDTF">2018-06-26T11:27:34Z</dcterms:modified>
</cp:coreProperties>
</file>