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7.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drawings/drawing8.xml" ContentType="application/vnd.openxmlformats-officedocument.drawing+xml"/>
  <Override PartName="/xl/embeddings/oleObject10.bin" ContentType="application/vnd.openxmlformats-officedocument.oleObject"/>
  <Override PartName="/xl/drawings/drawing9.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0.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drawings/drawing11.xml" ContentType="application/vnd.openxmlformats-officedocument.drawing+xml"/>
  <Override PartName="/xl/embeddings/oleObject30.bin" ContentType="application/vnd.openxmlformats-officedocument.oleObject"/>
  <Override PartName="/xl/drawings/drawing12.xml" ContentType="application/vnd.openxmlformats-officedocument.drawing+xml"/>
  <Override PartName="/xl/embeddings/oleObject3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Prod\Webpub\tk1009\2020-09-25\"/>
    </mc:Choice>
  </mc:AlternateContent>
  <bookViews>
    <workbookView xWindow="0" yWindow="0" windowWidth="28800" windowHeight="11580" tabRatio="925" activeTab="11"/>
  </bookViews>
  <sheets>
    <sheet name="Körsträckor 2019" sheetId="64" r:id="rId1"/>
    <sheet name="Innehåll_Content" sheetId="65" r:id="rId2"/>
    <sheet name="Mer om statistiken" sheetId="66" r:id="rId3"/>
    <sheet name="PB Tab 1-2" sheetId="7" r:id="rId4"/>
    <sheet name="PB Tab 3-4" sheetId="57" r:id="rId5"/>
    <sheet name="PB Tab 5" sheetId="9" r:id="rId6"/>
    <sheet name="LB Tab 1" sheetId="16" r:id="rId7"/>
    <sheet name="LB Tab 2-3" sheetId="17" r:id="rId8"/>
    <sheet name="LB Tab 4-5" sheetId="61" r:id="rId9"/>
    <sheet name="BU Tab 1-2" sheetId="23" r:id="rId10"/>
    <sheet name="BU Tab 3-4" sheetId="24" r:id="rId11"/>
    <sheet name="MC Tab 1-3" sheetId="58" r:id="rId12"/>
    <sheet name="MC Tab 4" sheetId="62" r:id="rId13"/>
    <sheet name="RS Tab 1" sheetId="42" r:id="rId14"/>
  </sheets>
  <definedNames>
    <definedName name="_Toc72296252" localSheetId="3">'PB Tab 1-2'!#REF!</definedName>
    <definedName name="_Toc72296257" localSheetId="4">'PB Tab 3-4'!#REF!</definedName>
    <definedName name="_Toc72296257" localSheetId="5">'PB Tab 5'!#REF!</definedName>
    <definedName name="_Toc72296258" localSheetId="11">'MC Tab 1-3'!#REF!</definedName>
    <definedName name="_Toc72296259" localSheetId="9">'BU Tab 1-2'!$B$2</definedName>
    <definedName name="_Toc72296260" localSheetId="10">'BU Tab 1-2'!#REF!</definedName>
    <definedName name="_Toc72296263" localSheetId="6">'LB Tab 1'!$B$2</definedName>
    <definedName name="_Toc72296266" localSheetId="7">'LB Tab 2-3'!#REF!</definedName>
    <definedName name="_Toc72296266" localSheetId="8">'LB Tab 4-5'!#REF!</definedName>
    <definedName name="_xlnm.Print_Area" localSheetId="8">'LB Tab 4-5'!$A$1:$D$40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1" i="58" l="1"/>
  <c r="I60" i="58"/>
  <c r="I62" i="58"/>
  <c r="F62" i="58"/>
  <c r="I59" i="58"/>
  <c r="I58" i="58"/>
  <c r="F59" i="58"/>
  <c r="F58" i="58"/>
  <c r="C59" i="58"/>
  <c r="C58" i="58"/>
  <c r="K47" i="58"/>
  <c r="I47" i="58"/>
  <c r="H47" i="58"/>
  <c r="K43" i="58"/>
  <c r="K44" i="58"/>
  <c r="K45" i="58"/>
  <c r="K46" i="58"/>
  <c r="K42" i="58"/>
  <c r="I43" i="58"/>
  <c r="I44" i="58"/>
  <c r="I45" i="58"/>
  <c r="I46" i="58"/>
  <c r="I42" i="58"/>
  <c r="H43" i="58"/>
  <c r="H44" i="58"/>
  <c r="H45" i="58"/>
  <c r="H46" i="58"/>
  <c r="H42" i="58"/>
  <c r="F47" i="58"/>
  <c r="E47" i="58"/>
  <c r="C47" i="58"/>
  <c r="B47" i="58"/>
  <c r="P10" i="24" l="1"/>
  <c r="O30" i="58" l="1"/>
  <c r="K30" i="58"/>
  <c r="H30" i="58"/>
  <c r="E30" i="58"/>
  <c r="B30" i="58"/>
  <c r="D16" i="24" l="1"/>
  <c r="C16" i="24"/>
  <c r="L44" i="23"/>
  <c r="L43" i="23"/>
  <c r="L42" i="23"/>
  <c r="L41" i="23"/>
  <c r="L40" i="23"/>
  <c r="L39" i="23"/>
  <c r="H44" i="23"/>
  <c r="H43" i="23"/>
  <c r="H42" i="23"/>
  <c r="H41" i="23"/>
  <c r="H40" i="23"/>
  <c r="H39" i="23"/>
  <c r="D44" i="23"/>
  <c r="D43" i="23"/>
  <c r="D42" i="23"/>
  <c r="D41" i="23"/>
  <c r="D40" i="23"/>
  <c r="D39" i="23"/>
  <c r="C27" i="23" l="1"/>
  <c r="B27" i="23"/>
  <c r="F38" i="7" l="1"/>
  <c r="C38" i="7"/>
  <c r="E23" i="7"/>
  <c r="C23" i="7"/>
  <c r="F23" i="7"/>
  <c r="B23" i="7"/>
  <c r="G46" i="23" l="1"/>
  <c r="F46" i="23"/>
  <c r="H46" i="23" s="1"/>
  <c r="C46" i="23"/>
  <c r="B46" i="23"/>
  <c r="D46" i="23" l="1"/>
  <c r="F16" i="24"/>
  <c r="K46" i="23" l="1"/>
  <c r="J46" i="23"/>
  <c r="L46" i="23" l="1"/>
  <c r="B55" i="17"/>
  <c r="C55" i="17"/>
  <c r="D33" i="17"/>
  <c r="D34" i="17"/>
  <c r="D35" i="17"/>
  <c r="D36" i="17"/>
  <c r="D37" i="17"/>
  <c r="D38" i="17"/>
  <c r="D39" i="17"/>
  <c r="D40" i="17"/>
  <c r="D41" i="17"/>
  <c r="D42" i="17"/>
  <c r="D43" i="17"/>
  <c r="D44" i="17"/>
  <c r="D45" i="17"/>
  <c r="D46" i="17"/>
  <c r="D47" i="17"/>
  <c r="D48" i="17"/>
  <c r="D49" i="17"/>
  <c r="D50" i="17"/>
  <c r="D51" i="17"/>
  <c r="D52" i="17"/>
  <c r="D53" i="17"/>
  <c r="D54" i="17"/>
  <c r="D32" i="17"/>
  <c r="B23" i="17"/>
  <c r="C23" i="17"/>
  <c r="B29" i="16"/>
  <c r="C29" i="16"/>
  <c r="D29" i="16"/>
  <c r="F29" i="16"/>
  <c r="G29" i="16"/>
  <c r="H29" i="16"/>
  <c r="B49" i="57"/>
  <c r="C49" i="57"/>
  <c r="E49" i="57"/>
  <c r="F49" i="57"/>
  <c r="D55" i="17" l="1"/>
  <c r="I34" i="7"/>
  <c r="I35" i="7"/>
  <c r="I36" i="7"/>
  <c r="I37" i="7"/>
  <c r="I38" i="7"/>
  <c r="I39" i="7"/>
  <c r="I40" i="7"/>
  <c r="I33" i="7"/>
  <c r="J10" i="7"/>
  <c r="J11" i="7"/>
  <c r="J12" i="7"/>
  <c r="J13" i="7"/>
  <c r="J14" i="7"/>
  <c r="J15" i="7"/>
  <c r="J16" i="7"/>
  <c r="J17" i="7"/>
  <c r="J18" i="7"/>
  <c r="J19" i="7"/>
  <c r="J20" i="7"/>
  <c r="J21" i="7"/>
  <c r="J22" i="7"/>
  <c r="J9" i="7"/>
  <c r="I10" i="7"/>
  <c r="I11" i="7"/>
  <c r="I12" i="7"/>
  <c r="I13" i="7"/>
  <c r="I14" i="7"/>
  <c r="I15" i="7"/>
  <c r="I16" i="7"/>
  <c r="I17" i="7"/>
  <c r="I18" i="7"/>
  <c r="I19" i="7"/>
  <c r="I20" i="7"/>
  <c r="I21" i="7"/>
  <c r="I22" i="7"/>
  <c r="I9" i="7"/>
  <c r="H10" i="7"/>
  <c r="H11" i="7"/>
  <c r="H12" i="7"/>
  <c r="H13" i="7"/>
  <c r="H14" i="7"/>
  <c r="H15" i="7"/>
  <c r="H16" i="7"/>
  <c r="H17" i="7"/>
  <c r="H18" i="7"/>
  <c r="H19" i="7"/>
  <c r="H20" i="7"/>
  <c r="H21" i="7"/>
  <c r="H9" i="7"/>
  <c r="J23" i="7" l="1"/>
  <c r="I23" i="7"/>
  <c r="H23" i="7"/>
  <c r="F14" i="24"/>
  <c r="J10" i="16" l="1"/>
  <c r="J11" i="16"/>
  <c r="J12" i="16"/>
  <c r="J13" i="16"/>
  <c r="J14" i="16"/>
  <c r="J15" i="16"/>
  <c r="J16" i="16"/>
  <c r="J17" i="16"/>
  <c r="J18" i="16"/>
  <c r="J19" i="16"/>
  <c r="J20" i="16"/>
  <c r="J21" i="16"/>
  <c r="J22" i="16"/>
  <c r="J23" i="16"/>
  <c r="J24" i="16"/>
  <c r="J25" i="16"/>
  <c r="J26" i="16"/>
  <c r="J27" i="16"/>
  <c r="J28" i="16"/>
  <c r="H41" i="57" l="1"/>
  <c r="J10" i="57" l="1"/>
  <c r="J11" i="57"/>
  <c r="J12" i="57"/>
  <c r="J13" i="57"/>
  <c r="J14" i="57"/>
  <c r="J15" i="57"/>
  <c r="J16" i="57"/>
  <c r="J17" i="57"/>
  <c r="J18" i="57"/>
  <c r="J19" i="57"/>
  <c r="J20" i="57"/>
  <c r="J21" i="57"/>
  <c r="J22" i="57"/>
  <c r="J23" i="57"/>
  <c r="J24" i="57"/>
  <c r="J25" i="57"/>
  <c r="J26" i="57"/>
  <c r="J27" i="57"/>
  <c r="J28" i="57"/>
  <c r="J29" i="57"/>
  <c r="I10" i="57"/>
  <c r="I11" i="57"/>
  <c r="I12" i="57"/>
  <c r="I13" i="57"/>
  <c r="I14" i="57"/>
  <c r="I15" i="57"/>
  <c r="I16" i="57"/>
  <c r="I17" i="57"/>
  <c r="I18" i="57"/>
  <c r="I19" i="57"/>
  <c r="I20" i="57"/>
  <c r="I21" i="57"/>
  <c r="I22" i="57"/>
  <c r="I23" i="57"/>
  <c r="I24" i="57"/>
  <c r="I25" i="57"/>
  <c r="I26" i="57"/>
  <c r="I27" i="57"/>
  <c r="I29" i="57"/>
  <c r="H10" i="57"/>
  <c r="H11" i="57"/>
  <c r="H12" i="57"/>
  <c r="H13" i="57"/>
  <c r="H14" i="57"/>
  <c r="H15" i="57"/>
  <c r="H16" i="57"/>
  <c r="H17" i="57"/>
  <c r="H18" i="57"/>
  <c r="H19" i="57"/>
  <c r="H20" i="57"/>
  <c r="H21" i="57"/>
  <c r="H22" i="57"/>
  <c r="H23" i="57"/>
  <c r="H24" i="57"/>
  <c r="H25" i="57"/>
  <c r="H26" i="57"/>
  <c r="H27" i="57"/>
  <c r="H28" i="57"/>
  <c r="H29" i="57"/>
  <c r="J42" i="57" l="1"/>
  <c r="J43" i="57"/>
  <c r="J44" i="57"/>
  <c r="J45" i="57"/>
  <c r="J46" i="57"/>
  <c r="J47" i="57"/>
  <c r="J48" i="57"/>
  <c r="J41" i="57"/>
  <c r="J9" i="57" l="1"/>
  <c r="F9" i="24" l="1"/>
  <c r="F10" i="24"/>
  <c r="F11" i="24"/>
  <c r="F12" i="24"/>
  <c r="F13" i="24"/>
  <c r="F15" i="24"/>
  <c r="D7" i="61"/>
  <c r="D8" i="61"/>
  <c r="D9" i="61"/>
  <c r="D10" i="61"/>
  <c r="D11" i="61"/>
  <c r="D12" i="61"/>
  <c r="D13" i="61"/>
  <c r="D14" i="61"/>
  <c r="D15" i="61"/>
  <c r="B16" i="61"/>
  <c r="C16" i="61"/>
  <c r="D7" i="17"/>
  <c r="D8" i="17"/>
  <c r="D9" i="17"/>
  <c r="D10" i="17"/>
  <c r="D11" i="17"/>
  <c r="D12" i="17"/>
  <c r="D13" i="17"/>
  <c r="D14" i="17"/>
  <c r="D15" i="17"/>
  <c r="D16" i="17"/>
  <c r="D17" i="17"/>
  <c r="D18" i="17"/>
  <c r="D19" i="17"/>
  <c r="D20" i="17"/>
  <c r="D21" i="17"/>
  <c r="D22" i="17"/>
  <c r="J9" i="16"/>
  <c r="K9" i="16"/>
  <c r="L9" i="16"/>
  <c r="K10" i="16"/>
  <c r="L10" i="16"/>
  <c r="K11" i="16"/>
  <c r="L11" i="16"/>
  <c r="K12" i="16"/>
  <c r="L12" i="16"/>
  <c r="K13" i="16"/>
  <c r="L13" i="16"/>
  <c r="K14" i="16"/>
  <c r="L14" i="16"/>
  <c r="K15" i="16"/>
  <c r="L15" i="16"/>
  <c r="K16" i="16"/>
  <c r="L16" i="16"/>
  <c r="K17" i="16"/>
  <c r="L17" i="16"/>
  <c r="K18" i="16"/>
  <c r="L18" i="16"/>
  <c r="K19" i="16"/>
  <c r="L19" i="16"/>
  <c r="K20" i="16"/>
  <c r="L20" i="16"/>
  <c r="K21" i="16"/>
  <c r="L21" i="16"/>
  <c r="K22" i="16"/>
  <c r="L22" i="16"/>
  <c r="K23" i="16"/>
  <c r="L23" i="16"/>
  <c r="K24" i="16"/>
  <c r="L24" i="16"/>
  <c r="K25" i="16"/>
  <c r="L25" i="16"/>
  <c r="K26" i="16"/>
  <c r="L26" i="16"/>
  <c r="K27" i="16"/>
  <c r="L27" i="16"/>
  <c r="K28" i="16"/>
  <c r="L28" i="16"/>
  <c r="H9" i="57"/>
  <c r="I9" i="57"/>
  <c r="B30" i="57"/>
  <c r="C30" i="57"/>
  <c r="E30" i="57"/>
  <c r="F30" i="57"/>
  <c r="I41" i="57"/>
  <c r="H42" i="57"/>
  <c r="I42" i="57"/>
  <c r="H43" i="57"/>
  <c r="I43" i="57"/>
  <c r="H44" i="57"/>
  <c r="I44" i="57"/>
  <c r="H45" i="57"/>
  <c r="I45" i="57"/>
  <c r="H46" i="57"/>
  <c r="I46" i="57"/>
  <c r="H47" i="57"/>
  <c r="I47" i="57"/>
  <c r="H48" i="57"/>
  <c r="I48" i="57"/>
  <c r="J49" i="57" l="1"/>
  <c r="I30" i="57"/>
  <c r="J30" i="57"/>
  <c r="D16" i="61"/>
  <c r="D23" i="17"/>
  <c r="K29" i="16"/>
  <c r="J29" i="16"/>
  <c r="L29" i="16"/>
  <c r="I49" i="57"/>
  <c r="H49" i="57"/>
  <c r="H30" i="57"/>
</calcChain>
</file>

<file path=xl/sharedStrings.xml><?xml version="1.0" encoding="utf-8"?>
<sst xmlns="http://schemas.openxmlformats.org/spreadsheetml/2006/main" count="485" uniqueCount="301">
  <si>
    <t>År</t>
  </si>
  <si>
    <t>Totalt</t>
  </si>
  <si>
    <t>år</t>
  </si>
  <si>
    <t>Kvinnor</t>
  </si>
  <si>
    <t>Män</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</si>
  <si>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</si>
  <si>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</si>
  <si>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</si>
  <si>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</si>
  <si>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</si>
  <si>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</si>
  <si>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</si>
  <si>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</si>
  <si>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</si>
  <si>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</si>
  <si>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</si>
  <si>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</si>
  <si>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</si>
  <si>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</si>
  <si>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</si>
  <si>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 xml:space="preserve">     därav personliga företag</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</si>
  <si>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</si>
  <si>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</si>
  <si>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</si>
  <si>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</si>
  <si>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</si>
  <si>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</si>
  <si>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</si>
  <si>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</si>
  <si>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</si>
  <si>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</si>
  <si>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</si>
  <si>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</si>
  <si>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</si>
  <si>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</si>
  <si>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</si>
  <si>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</si>
  <si>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</si>
  <si>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</si>
  <si>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</si>
  <si>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</si>
  <si>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</si>
  <si>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</si>
  <si>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</si>
  <si>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</si>
  <si>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</si>
  <si>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</si>
  <si>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</si>
  <si>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</si>
  <si>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</si>
  <si>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</si>
  <si>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</si>
  <si>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</si>
  <si>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</si>
  <si>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</si>
  <si>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</si>
  <si>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</si>
  <si>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</si>
  <si>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</si>
  <si>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</si>
  <si>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</si>
  <si>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</si>
  <si>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</si>
  <si>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</si>
  <si>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</si>
  <si>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</si>
  <si>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</si>
  <si>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</si>
  <si>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</si>
  <si>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</si>
  <si>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 xml:space="preserve">1) Lastbilar som varit i trafik någon gång under året. </t>
  </si>
  <si>
    <t>Totalt antal körda mil</t>
  </si>
  <si>
    <t>Antal lastbilar</t>
  </si>
  <si>
    <t>Maximilastvikt i kg</t>
  </si>
  <si>
    <t xml:space="preserve">            –        500</t>
  </si>
  <si>
    <t>Kaross</t>
  </si>
  <si>
    <t xml:space="preserve">    därav med kyl / frys</t>
  </si>
  <si>
    <t>Bankebilar</t>
  </si>
  <si>
    <t xml:space="preserve">    därav brandfarlig vätska</t>
  </si>
  <si>
    <t>Utbytbara karosserier och containers</t>
  </si>
  <si>
    <t>Antal bussar</t>
  </si>
  <si>
    <t xml:space="preserve">tillverkningsår </t>
  </si>
  <si>
    <t>Tabell MC1</t>
  </si>
  <si>
    <t>Tabell MC2</t>
  </si>
  <si>
    <t>Cylindervolym</t>
  </si>
  <si>
    <t>Tabell MC3</t>
  </si>
  <si>
    <t xml:space="preserve"> Totalt</t>
  </si>
  <si>
    <t>tillverknings-</t>
  </si>
  <si>
    <t>Medelkör-</t>
  </si>
  <si>
    <t>sträcka i mil</t>
  </si>
  <si>
    <t xml:space="preserve">    126   -    600</t>
  </si>
  <si>
    <t xml:space="preserve">    601   - 1 000</t>
  </si>
  <si>
    <t>personer</t>
  </si>
  <si>
    <t>Tabell RS1</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</si>
  <si>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</si>
  <si>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</si>
  <si>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</si>
  <si>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</si>
  <si>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</si>
  <si>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</si>
  <si>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</si>
  <si>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</si>
  <si>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</si>
  <si>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</si>
  <si>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</si>
  <si>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</si>
  <si>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</si>
  <si>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</si>
  <si>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</si>
  <si>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</si>
  <si>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</si>
  <si>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</si>
  <si>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</si>
  <si>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</si>
  <si>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</si>
  <si>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</si>
  <si>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</si>
  <si>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</si>
  <si>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</si>
  <si>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</si>
  <si>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</si>
  <si>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Fysiska</t>
  </si>
  <si>
    <t xml:space="preserve">Juridiska </t>
  </si>
  <si>
    <t xml:space="preserve">   därav leasade bilar</t>
  </si>
  <si>
    <t xml:space="preserve"> Totalt antal </t>
  </si>
  <si>
    <t>körda mil</t>
  </si>
  <si>
    <t xml:space="preserve">Medelkörsträcka </t>
  </si>
  <si>
    <t xml:space="preserve">1 001   - </t>
  </si>
  <si>
    <t xml:space="preserve">              taxi</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</si>
  <si>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</si>
  <si>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</si>
  <si>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</si>
  <si>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</si>
  <si>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</si>
  <si>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</si>
  <si>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</si>
  <si>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</si>
  <si>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</si>
  <si>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</si>
  <si>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</si>
  <si>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</si>
  <si>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</si>
  <si>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</si>
  <si>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Totalvikt i kg</t>
  </si>
  <si>
    <t xml:space="preserve"> Juridiska </t>
  </si>
  <si>
    <t xml:space="preserve"> Antal bussar</t>
  </si>
  <si>
    <t xml:space="preserve"> Medelkörsträcka i mil</t>
  </si>
  <si>
    <t>Kontaktperson:</t>
  </si>
  <si>
    <t>Lastbilar</t>
  </si>
  <si>
    <t>Regional statistik</t>
  </si>
  <si>
    <t>1) Personbilar som varit i trafik någon gång under året.</t>
  </si>
  <si>
    <t>Innehåll/Content</t>
  </si>
  <si>
    <t>Anette Myhr</t>
  </si>
  <si>
    <t>tel: 010-414 42 17, e-post: anette.myhr@trafa.se</t>
  </si>
  <si>
    <t>SCB (producent)</t>
  </si>
  <si>
    <t>Dragfordon</t>
  </si>
  <si>
    <t>Tabell PB1</t>
  </si>
  <si>
    <t>Tabell PB2</t>
  </si>
  <si>
    <t>Tabell PB3</t>
  </si>
  <si>
    <t>Tabell PB4</t>
  </si>
  <si>
    <t>Tabell PB5</t>
  </si>
  <si>
    <t>Tabell LB1</t>
  </si>
  <si>
    <t>Tabell LB2</t>
  </si>
  <si>
    <t>Tabell LB3</t>
  </si>
  <si>
    <t>Tabell LB4</t>
  </si>
  <si>
    <t>Tabell LB5</t>
  </si>
  <si>
    <t>Tabell BU1</t>
  </si>
  <si>
    <t>Tabell BU2</t>
  </si>
  <si>
    <t>Tabell BU3</t>
  </si>
  <si>
    <t xml:space="preserve">Tabell PB1 </t>
  </si>
  <si>
    <t xml:space="preserve">Tabell PB2 </t>
  </si>
  <si>
    <t xml:space="preserve">Tabell PB3 </t>
  </si>
  <si>
    <t xml:space="preserve">Tabell PB4 </t>
  </si>
  <si>
    <t xml:space="preserve">Tabell PB5 </t>
  </si>
  <si>
    <t xml:space="preserve">Tabell LB3 </t>
  </si>
  <si>
    <t xml:space="preserve">Tabell LB4 </t>
  </si>
  <si>
    <t>Tabell BU4</t>
  </si>
  <si>
    <t>Tabell MC4</t>
  </si>
  <si>
    <t>1) Lastbilar som varit i trafik någon gång under året.</t>
  </si>
  <si>
    <t xml:space="preserve">             -    125</t>
  </si>
  <si>
    <r>
      <t>Bussklass</t>
    </r>
    <r>
      <rPr>
        <vertAlign val="superscript"/>
        <sz val="8"/>
        <rFont val="Arial"/>
        <family val="2"/>
      </rPr>
      <t>1)</t>
    </r>
  </si>
  <si>
    <t>A</t>
  </si>
  <si>
    <t>B</t>
  </si>
  <si>
    <t>I</t>
  </si>
  <si>
    <t>II</t>
  </si>
  <si>
    <t>III</t>
  </si>
  <si>
    <t>År 2017</t>
  </si>
  <si>
    <t>1) Bussar som varit i trafik någon gång under året,</t>
  </si>
  <si>
    <r>
      <t xml:space="preserve">Enskild näringsidkare </t>
    </r>
    <r>
      <rPr>
        <sz val="11"/>
        <color rgb="FF000000"/>
        <rFont val="Calibri"/>
        <family val="2"/>
      </rPr>
      <t>(berör tabell PB2)</t>
    </r>
  </si>
  <si>
    <r>
      <t>Karosseri</t>
    </r>
    <r>
      <rPr>
        <sz val="11"/>
        <color rgb="FF000000"/>
        <rFont val="Calibri"/>
        <family val="2"/>
      </rPr>
      <t xml:space="preserve"> (berör tabell LB4) </t>
    </r>
  </si>
  <si>
    <r>
      <t xml:space="preserve">Bussklass </t>
    </r>
    <r>
      <rPr>
        <sz val="11"/>
        <color rgb="FF000000"/>
        <rFont val="Calibri"/>
        <family val="2"/>
      </rPr>
      <t>(berör tabell BU2)</t>
    </r>
  </si>
  <si>
    <t>För fordon som är inrättade för befordran av fler än 22 passagerare utöver föraren finns följande fordonsklasser:</t>
  </si>
  <si>
    <t>Klass I – Fordon som tillverkats med utrymmen för ståplatspassagerare för att medge frekventa förflyttningar av passagerare.</t>
  </si>
  <si>
    <t xml:space="preserve">Klass II – Fordon som huvudsakligen tillverkats för befordran av sittplatspassagerare och som är utformade för att medge befordran av ståplatspassagerare i mittgången och/eller i ett utrymme som inte är större än att det utrymme som upptas för två dubbelsäten. </t>
  </si>
  <si>
    <t xml:space="preserve">Klass III – Fordon som uteslutande tillverkats för befordran av sittplatspassagerare. </t>
  </si>
  <si>
    <t>För fordon som är inrättande för befordran av högst 22 passagerare utöver föraren finns följande fordonsklasser:</t>
  </si>
  <si>
    <t>Klass A – Fordon utformade för befordran av ståplatspassagerare. Ett fordon i denna klass är utrustat med säten och ska ha utrymme för ståplatspassagerare</t>
  </si>
  <si>
    <t xml:space="preserve">Klass B – Fordon som inte är utformade för befordran av ståplatspassagerare. Ett fordon i denna klass saknar utrymme för ståplatspassagerare. </t>
  </si>
  <si>
    <t>1) Motorcyklar som varit i trafik någon gång under året.</t>
  </si>
  <si>
    <t>År 2018</t>
  </si>
  <si>
    <t>Medelkörsträcka 
i mil</t>
  </si>
  <si>
    <t xml:space="preserve"> Totalt antal 
körda mil</t>
  </si>
  <si>
    <t>Magnus Nyström</t>
  </si>
  <si>
    <t>tel: 010-479 63 73, e-post: Magnus.nystrom@scb.se</t>
  </si>
  <si>
    <t xml:space="preserve">En enskild näringsidkare är en person som själv driver och ansvarar för ett företag. Enligt bolagsverket är en enskild näringsidkare inte en juridisk person. </t>
  </si>
  <si>
    <t xml:space="preserve">I fordonsregistret redovisas dock alla bolagsformer under juridisk person. </t>
  </si>
  <si>
    <t xml:space="preserve">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t>
  </si>
  <si>
    <t xml:space="preserve">År 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skall det nya systemet användas, men förordningen får användas från 2011-08-04. </t>
  </si>
  <si>
    <t xml:space="preserve">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t>
  </si>
  <si>
    <t>Etanol</t>
  </si>
  <si>
    <t>Gas</t>
  </si>
  <si>
    <t>Laddhybrid</t>
  </si>
  <si>
    <t xml:space="preserve">            –   1 600</t>
  </si>
  <si>
    <r>
      <t>Körsträckor och antal bussar</t>
    </r>
    <r>
      <rPr>
        <b/>
        <vertAlign val="superscript"/>
        <sz val="9"/>
        <rFont val="Arial"/>
        <family val="2"/>
      </rPr>
      <t>1)</t>
    </r>
    <r>
      <rPr>
        <b/>
        <sz val="9"/>
        <rFont val="Arial"/>
        <family val="2"/>
      </rPr>
      <t xml:space="preserve"> efter drivmedel  år 2019</t>
    </r>
  </si>
  <si>
    <t>Genomsnittlig körsträcka i mil fördelat på ägarkategori, årsvis 2008–2019</t>
  </si>
  <si>
    <t>-2001</t>
  </si>
  <si>
    <t>År 2019</t>
  </si>
  <si>
    <t>Bussar i trafik efter bussklass, årsvis 2017–2019</t>
  </si>
  <si>
    <r>
      <t>Körsträckor och antal bussar</t>
    </r>
    <r>
      <rPr>
        <b/>
        <vertAlign val="superscript"/>
        <sz val="9"/>
        <rFont val="Arial"/>
        <family val="2"/>
      </rPr>
      <t>1)</t>
    </r>
    <r>
      <rPr>
        <b/>
        <sz val="9"/>
        <rFont val="Arial"/>
        <family val="2"/>
      </rPr>
      <t xml:space="preserve"> efter årsmodell/tillverkningsår år 2019</t>
    </r>
  </si>
  <si>
    <t>10 kilometres driven and number of buses by year of model/construction year 2019</t>
  </si>
  <si>
    <t>10 kilometres driven and number of buses by fuel year 2019</t>
  </si>
  <si>
    <r>
      <t>Körsträckor och antal lastbilar</t>
    </r>
    <r>
      <rPr>
        <b/>
        <vertAlign val="superscript"/>
        <sz val="9"/>
        <rFont val="Arial"/>
        <family val="2"/>
      </rPr>
      <t>1)</t>
    </r>
    <r>
      <rPr>
        <b/>
        <sz val="9"/>
        <rFont val="Arial"/>
        <family val="2"/>
      </rPr>
      <t xml:space="preserve"> efter årsmodell/tillverkningsår och totalvikt år 2019</t>
    </r>
  </si>
  <si>
    <r>
      <t>Körsträckor och antal lastbilar</t>
    </r>
    <r>
      <rPr>
        <b/>
        <vertAlign val="superscript"/>
        <sz val="9"/>
        <rFont val="Arial"/>
        <family val="2"/>
      </rPr>
      <t>1)</t>
    </r>
    <r>
      <rPr>
        <b/>
        <sz val="9"/>
        <rFont val="Arial"/>
        <family val="2"/>
      </rPr>
      <t xml:space="preserve"> efter totalvikt år 2019</t>
    </r>
  </si>
  <si>
    <t>10 kilometres driven and number of lorries by permissible maximum weight year 2019</t>
  </si>
  <si>
    <r>
      <t>Körsträckor och antal lastbilar</t>
    </r>
    <r>
      <rPr>
        <b/>
        <vertAlign val="superscript"/>
        <sz val="9"/>
        <rFont val="Arial"/>
        <family val="2"/>
      </rPr>
      <t>1)</t>
    </r>
    <r>
      <rPr>
        <b/>
        <sz val="9"/>
        <rFont val="Arial"/>
        <family val="2"/>
      </rPr>
      <t xml:space="preserve"> efter maximilastvikt år 2019</t>
    </r>
  </si>
  <si>
    <t>10 kilometres driven and number of lorries by load capacity year 2019</t>
  </si>
  <si>
    <r>
      <t>Körsträckor och antal lastbilar</t>
    </r>
    <r>
      <rPr>
        <b/>
        <vertAlign val="superscript"/>
        <sz val="9"/>
        <rFont val="Arial"/>
        <family val="2"/>
      </rPr>
      <t>1)</t>
    </r>
    <r>
      <rPr>
        <b/>
        <sz val="9"/>
        <rFont val="Arial"/>
        <family val="2"/>
      </rPr>
      <t xml:space="preserve"> efter karosseri år 2019</t>
    </r>
  </si>
  <si>
    <t>10 kilometres driven and number of lorries by type of body year 2019</t>
  </si>
  <si>
    <t>Genomsnittlig körsträcka i mil fördelat på lätt och tung lastbil årsvis 2008–2019</t>
  </si>
  <si>
    <t>Average kilometers driven in 10 kilometers by light and heavy lorry, by year 2008–2019</t>
  </si>
  <si>
    <t>10 kilometres driven and number of lorries by year of model/construction and permissible maximum weight year 2019</t>
  </si>
  <si>
    <t>Körsträckor 2019</t>
  </si>
  <si>
    <t>Vehicle kilometers 2019</t>
  </si>
  <si>
    <r>
      <t>Genomsnittlig körsträcka i mil fördelat på ägarkategori, årsvis 2008</t>
    </r>
    <r>
      <rPr>
        <b/>
        <sz val="9"/>
        <rFont val="Calibri"/>
        <family val="2"/>
      </rPr>
      <t>–</t>
    </r>
    <r>
      <rPr>
        <b/>
        <sz val="9"/>
        <rFont val="Arial"/>
        <family val="2"/>
      </rPr>
      <t>2019</t>
    </r>
  </si>
  <si>
    <r>
      <t>Average kilometres driven in 10 kilometers by owner, by year 2008</t>
    </r>
    <r>
      <rPr>
        <i/>
        <sz val="9"/>
        <rFont val="Calibri"/>
        <family val="2"/>
      </rPr>
      <t>–</t>
    </r>
    <r>
      <rPr>
        <i/>
        <sz val="9"/>
        <rFont val="Arial"/>
        <family val="2"/>
      </rPr>
      <t>2019</t>
    </r>
  </si>
  <si>
    <r>
      <t>Körsträckor och antal personbilar</t>
    </r>
    <r>
      <rPr>
        <b/>
        <vertAlign val="superscript"/>
        <sz val="9"/>
        <rFont val="Arial"/>
        <family val="2"/>
      </rPr>
      <t xml:space="preserve">1) </t>
    </r>
    <r>
      <rPr>
        <b/>
        <sz val="9"/>
        <rFont val="Arial"/>
        <family val="2"/>
      </rPr>
      <t>efter ägare år 2019</t>
    </r>
  </si>
  <si>
    <t>10 kilometres driven and number of passenger cars by owner year 2019</t>
  </si>
  <si>
    <r>
      <t>Körsträckor och antal personbilar</t>
    </r>
    <r>
      <rPr>
        <b/>
        <vertAlign val="superscript"/>
        <sz val="9"/>
        <rFont val="Arial"/>
        <family val="2"/>
      </rPr>
      <t>1)</t>
    </r>
    <r>
      <rPr>
        <b/>
        <sz val="9"/>
        <rFont val="Arial"/>
        <family val="2"/>
      </rPr>
      <t xml:space="preserve"> efter tjänstevikt och ägare år 2019</t>
    </r>
  </si>
  <si>
    <t>10 kilometres driven and number of passenger cars, by kerb weight and owner year 2019</t>
  </si>
  <si>
    <r>
      <t>Körsträckor och antal personbilar</t>
    </r>
    <r>
      <rPr>
        <b/>
        <vertAlign val="superscript"/>
        <sz val="9"/>
        <rFont val="Arial"/>
        <family val="2"/>
      </rPr>
      <t>1)</t>
    </r>
    <r>
      <rPr>
        <b/>
        <sz val="9"/>
        <rFont val="Arial"/>
        <family val="2"/>
      </rPr>
      <t xml:space="preserve"> efter drivmedel och ägare år 2019</t>
    </r>
  </si>
  <si>
    <t>10 kilometres driven and number of passenger cars by fuel and owner year 2019</t>
  </si>
  <si>
    <t>Genomsnittlig körsträcka i mil efter län och fordonsslag år 2019</t>
  </si>
  <si>
    <t>Average 10 kilometers driven by different kind of vehicles, by county, regarding year 2019</t>
  </si>
  <si>
    <t>Körsträckor och antal personbilar efter tjänstevikt och ägare år 2019</t>
  </si>
  <si>
    <t>Körsträckor och antal personbilar efter ägare år 2019</t>
  </si>
  <si>
    <t>Körsträckor och antal personbilar efter årsmodell/tillverkningsår och ägare år 2019</t>
  </si>
  <si>
    <r>
      <t>Körsträckor och antal personbilar</t>
    </r>
    <r>
      <rPr>
        <b/>
        <vertAlign val="superscript"/>
        <sz val="9"/>
        <rFont val="Arial"/>
        <family val="2"/>
      </rPr>
      <t>1)</t>
    </r>
    <r>
      <rPr>
        <b/>
        <sz val="9"/>
        <rFont val="Arial"/>
        <family val="2"/>
      </rPr>
      <t xml:space="preserve"> efter årsmodell/tillverkningsår och ägare år 2019</t>
    </r>
  </si>
  <si>
    <t>10 kilometres driven and number of passenger cars by year of model/construction and by owner, year 2019</t>
  </si>
  <si>
    <t>Genomsnittlig körsträcka i mil fördelat på ägare, årsvis 2008–2019</t>
  </si>
  <si>
    <t>Körsträckor och antal lastbilar efter årsmodell/tillverkningsår och totalvikt år 2019</t>
  </si>
  <si>
    <t>Körsträckor och antal lastbilar efter totalvikt år 2019</t>
  </si>
  <si>
    <t>Körsträckor och antal lastbilar efter maxlastvikt år 2019</t>
  </si>
  <si>
    <t>Körsträckor och antal lastbilar efter karosseri år 2019</t>
  </si>
  <si>
    <t>Genomsnittlig körsträcka i mil fördelat på lätt och tung lastbil, årsvis 2008–2019</t>
  </si>
  <si>
    <t>Körsträckor och antal bussar efter årsmodell/tillverkningsår år 2019</t>
  </si>
  <si>
    <t>Körsträckor och antal bussar efter bussklass år 2019</t>
  </si>
  <si>
    <t>Körsträckor och antal bussar efter drivmedel år 2019</t>
  </si>
  <si>
    <t>Genomsnittlig körsträcka i mil fördelat ägare, årsvis 2008–2019</t>
  </si>
  <si>
    <t>Buses in use according to busclass, by year 2017–2019</t>
  </si>
  <si>
    <t>Grupperingen som används är</t>
  </si>
  <si>
    <r>
      <t>Bensin</t>
    </r>
    <r>
      <rPr>
        <sz val="11"/>
        <color rgb="FF000000"/>
        <rFont val="Calibri"/>
        <family val="2"/>
      </rPr>
      <t xml:space="preserve"> - fordon som endast har bensin som drivmedel </t>
    </r>
  </si>
  <si>
    <r>
      <t>Diesel</t>
    </r>
    <r>
      <rPr>
        <sz val="11"/>
        <color rgb="FF000000"/>
        <rFont val="Calibri"/>
        <family val="2"/>
      </rPr>
      <t xml:space="preserve"> - fordon som har diesel, biodiesel eller dessa i kombination med varandra som drivmedel.</t>
    </r>
  </si>
  <si>
    <r>
      <t>El</t>
    </r>
    <r>
      <rPr>
        <sz val="11"/>
        <color rgb="FF000000"/>
        <rFont val="Calibri"/>
        <family val="2"/>
      </rPr>
      <t xml:space="preserve"> - fordon som endast har el som drivmedel </t>
    </r>
  </si>
  <si>
    <r>
      <t>Elhybrid</t>
    </r>
    <r>
      <rPr>
        <sz val="11"/>
        <color rgb="FF000000"/>
        <rFont val="Calibri"/>
        <family val="2"/>
      </rPr>
      <t xml:space="preserve"> -  fordon som har el i kombination med annat bränsle, tex bensin eller diesel, som drivmedel. Elhybrid kan även urskiljas med hjälp av utsläppsklass och/eller elfordon med märkningen el/elhybrid</t>
    </r>
  </si>
  <si>
    <r>
      <t>Laddhybrid</t>
    </r>
    <r>
      <rPr>
        <sz val="11"/>
        <color rgb="FF000000"/>
        <rFont val="Calibri"/>
        <family val="2"/>
      </rPr>
      <t xml:space="preserve"> - fordon som är laddningsbara via eluttag och som har el i kombination med annat bränsle, tex bensin eller diesel, som drivmedel. Laddhybrid kan urskiljas med hjälp av utsläppsklass och/eller elfordon med märkningen laddhybrid</t>
    </r>
  </si>
  <si>
    <r>
      <t>Etanol -</t>
    </r>
    <r>
      <rPr>
        <sz val="11"/>
        <color rgb="FF000000"/>
        <rFont val="Calibri"/>
        <family val="2"/>
      </rPr>
      <t xml:space="preserve">  fordon som har etanol, E85 eller ED95 som första eller andra drivmedel </t>
    </r>
  </si>
  <si>
    <r>
      <t>Gas</t>
    </r>
    <r>
      <rPr>
        <sz val="11"/>
        <color rgb="FF000000"/>
        <rFont val="Calibri"/>
        <family val="2"/>
      </rPr>
      <t xml:space="preserve"> - de fordon som har naturgas, biogas eller metangas som första eller andra drivmedel </t>
    </r>
  </si>
  <si>
    <r>
      <t>Elhybrider</t>
    </r>
    <r>
      <rPr>
        <sz val="11"/>
        <color rgb="FF000000"/>
        <rFont val="Calibri"/>
        <family val="2"/>
      </rPr>
      <t xml:space="preserve">     </t>
    </r>
  </si>
  <si>
    <t>Elhybrider är inte externt laddbara till skillnad från laddhybrider utan laddas under körning genom att återvinna rörelseenergi. Elhybrider Inkluderar även mildhybrider.</t>
  </si>
  <si>
    <r>
      <t xml:space="preserve">"Vanliga" </t>
    </r>
    <r>
      <rPr>
        <sz val="11"/>
        <color rgb="FF000000"/>
        <rFont val="Calibri"/>
        <family val="2"/>
      </rPr>
      <t>elhybrider drivs av en förbrännings- och en elmotor. Elmotorns batteri laddas under körning. Motorerna samverkar eller driver bilen var för sig.</t>
    </r>
  </si>
  <si>
    <t>2) Inkluderar även mildhybrider, se "Mer om statistiken"</t>
  </si>
  <si>
    <r>
      <t>Elhybrid</t>
    </r>
    <r>
      <rPr>
        <vertAlign val="superscript"/>
        <sz val="8"/>
        <rFont val="Arial"/>
        <family val="2"/>
      </rPr>
      <t>2)</t>
    </r>
  </si>
  <si>
    <r>
      <t xml:space="preserve">Publiceringsdatum: </t>
    </r>
    <r>
      <rPr>
        <sz val="10"/>
        <rFont val="Arial"/>
        <family val="2"/>
      </rPr>
      <t>2020-04-23</t>
    </r>
  </si>
  <si>
    <t>Körsträckor och antal personbilar efter drivmedel och ägare år 2019</t>
  </si>
  <si>
    <t>Statistik 2020:11</t>
  </si>
  <si>
    <t>Average 10 kilometers driven by owner, by year 2008–2019</t>
  </si>
  <si>
    <t>2) På grund av hur dessa registrerats i Vägtrafikregistret kan man inte skilja elhybrider från laddhybrider.</t>
  </si>
  <si>
    <t>Antal fordon</t>
  </si>
  <si>
    <t>Statistiken om körsträckor avser kalenderåret och alla fordon som har varit i trafik någon gång under året. Antalet fordon som varit i trafik någon gång under året är högre än den uppgift som redovisas i publikationen Fordon. I publikationen Fordon anges antalet fordon i trafik vid en specifik tidpunkt (årsskiftet).</t>
  </si>
  <si>
    <r>
      <t>Mildhybrider</t>
    </r>
    <r>
      <rPr>
        <i/>
        <sz val="11"/>
        <color theme="1" tint="4.9989318521683403E-2"/>
        <rFont val="Calibri"/>
        <family val="2"/>
      </rPr>
      <t xml:space="preserve"> </t>
    </r>
    <r>
      <rPr>
        <sz val="11"/>
        <color theme="1" tint="4.9989318521683403E-2"/>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</si>
  <si>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t>Elhybrid/Laddhybrid</t>
    </r>
    <r>
      <rPr>
        <vertAlign val="superscript"/>
        <sz val="8"/>
        <color theme="1" tint="4.9989318521683403E-2"/>
        <rFont val="Arial"/>
        <family val="2"/>
      </rPr>
      <t>2)</t>
    </r>
  </si>
  <si>
    <t>1) Bussklasser enligt direktiv 2001/85/EG bilaga I</t>
  </si>
  <si>
    <t>Registrerat drivmedel, inte tvingande att ange fler drivmedel även om fordonet kan drivas med till exempel både bensin och gas. Anger inte vilket drivmedel som faktiskt används.</t>
  </si>
  <si>
    <t>I denna rapport presenteras detaljerad fordonsstatistik avseende år 2019. Längre tidsserier för antal fordon i trafik, total körsträcka och genomsnittlig körsträcka för respektive fordonsslag presenteras i rapporten "Körsträckor svenskregistrerade fordon 1999-2019".</t>
  </si>
  <si>
    <t>Mer detaljerad information om modellen återfinns i PM2011:4.</t>
  </si>
  <si>
    <r>
      <t>Körsträckor och antal motorcyklar</t>
    </r>
    <r>
      <rPr>
        <b/>
        <vertAlign val="superscript"/>
        <sz val="9"/>
        <rFont val="Arial"/>
        <family val="2"/>
      </rPr>
      <t>1)</t>
    </r>
    <r>
      <rPr>
        <b/>
        <sz val="9"/>
        <rFont val="Arial"/>
        <family val="2"/>
      </rPr>
      <t xml:space="preserve"> efter cylindervolym och ägare år 2019</t>
    </r>
  </si>
  <si>
    <t>10 kilometres driven and number of motorcycles by cylinder volume and owner year 2019</t>
  </si>
  <si>
    <r>
      <t>Körsträckor och antal motorcyklar</t>
    </r>
    <r>
      <rPr>
        <b/>
        <vertAlign val="superscript"/>
        <sz val="9"/>
        <rFont val="Arial"/>
        <family val="2"/>
      </rPr>
      <t>1)</t>
    </r>
    <r>
      <rPr>
        <b/>
        <sz val="9"/>
        <rFont val="Arial"/>
        <family val="2"/>
      </rPr>
      <t xml:space="preserve"> efter ägare år 2019</t>
    </r>
  </si>
  <si>
    <t>10 Kilometres driven and number of motorcycles by owner year 2019</t>
  </si>
  <si>
    <t>1) Motorcyklar som varit i trafik någon gång under året,</t>
  </si>
  <si>
    <r>
      <t>Körsträckor och antal motorcyklar</t>
    </r>
    <r>
      <rPr>
        <b/>
        <vertAlign val="superscript"/>
        <sz val="9"/>
        <rFont val="Arial"/>
        <family val="2"/>
      </rPr>
      <t>1)</t>
    </r>
    <r>
      <rPr>
        <b/>
        <sz val="9"/>
        <rFont val="Arial"/>
        <family val="2"/>
      </rPr>
      <t xml:space="preserve"> efter årsmodell/tillverkningsår och ägare år 2019</t>
    </r>
  </si>
  <si>
    <t>Number of motorcycles and average 10 kilometres driven by year of model/construction and owner year 2019</t>
  </si>
  <si>
    <t>Genomsnittlig körsträcka i mil fördelat på ägarkategori, årsvis 2007–2019</t>
  </si>
  <si>
    <t>Average 10 kilometers driven by motorcycles by owner year 2007–2019</t>
  </si>
  <si>
    <r>
      <t>Okänd</t>
    </r>
    <r>
      <rPr>
        <vertAlign val="superscript"/>
        <sz val="9"/>
        <rFont val="Arial"/>
        <family val="2"/>
      </rPr>
      <t>2)</t>
    </r>
  </si>
  <si>
    <t>2) I denna kategori ingår även el-motorcyklar.</t>
  </si>
  <si>
    <t>Uppdaterad med motorcykel 2019: 2020-09-24</t>
  </si>
  <si>
    <t>Körsträckor och antal motorcyklar efter cylindervolym och ägare år 2019</t>
  </si>
  <si>
    <t>Körsträckor och antal motorcyklar efter årsmodell/tillverkningsår och ägare år 2019</t>
  </si>
  <si>
    <t>Körsträckor och antal motorcyklar efter ägare år 2019</t>
  </si>
  <si>
    <t>Genomsnittlig körsträcka i mil fördelat på ägarkategori, årsvis 2007–2019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</si>
</sst>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k_r_-;\-* #,##0.00\ _k_r_-;_-* &quot;-&quot;??\ _k_r_-;_-@_-"/>
    <numFmt numFmtId="165" formatCode="0.0"/>
    <numFmt numFmtId="166" formatCode="0.000"/>
    <numFmt numFmtId="167" formatCode="0.0%"/>
    <numFmt numFmtId="168" formatCode="#,###,##0"/>
    <numFmt numFmtId="169" formatCode="_-* #,##0\ _k_r_-;\-* #,##0\ _k_r_-;_-* &quot;-&quot;??\ _k_r_-;_-@_-"/>
    <numFmt numFmtId="170" formatCode="_-* #,##0.000000000\ _k_r_-;\-* #,##0.000000000\ _k_r_-;_-* &quot;-&quot;??\ _k_r_-;_-@_-"/>
    <numFmt numFmtId="171" formatCode="_-* #,##0.000\ _k_r_-;\-* #,##0.000\ _k_r_-;_-* &quot;-&quot;??\ _k_r_-;_-@_-"/>
    <numFmt numFmtId="172" formatCode="_-* #,##0.00000000\ _k_r_-;\-* #,##0.00000000\ _k_r_-;_-* &quot;-&quot;??\ _k_r_-;_-@_-"/>
  </numFmts>
  <fonts count="47" x14ac:knownFonts="1">
    <font>
      <sz val="10"/>
      <name val="Arial"/>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b/>
      <vertAlign val="superscript"/>
      <sz val="9"/>
      <name val="Arial"/>
      <family val="2"/>
    </font>
    <font>
      <sz val="8"/>
      <color indexed="10"/>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sz val="8"/>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sz val="8"/>
      <color rgb="FFFF0000"/>
      <name val="Arial"/>
      <family val="2"/>
    </font>
    <font>
      <b/>
      <sz val="9"/>
      <name val="Calibri"/>
      <family val="2"/>
    </font>
    <font>
      <i/>
      <sz val="9"/>
      <name val="Arial"/>
      <family val="2"/>
    </font>
    <font>
      <i/>
      <sz val="9"/>
      <name val="Calibri"/>
      <family val="2"/>
    </font>
    <font>
      <i/>
      <sz val="10"/>
      <name val="Arial"/>
      <family val="2"/>
    </font>
    <font>
      <sz val="10"/>
      <name val="Helvetica"/>
      <family val="2"/>
    </font>
    <font>
      <b/>
      <sz val="8"/>
      <color indexed="10"/>
      <name val="Arial"/>
      <family val="2"/>
    </font>
    <font>
      <sz val="8"/>
      <color rgb="FF000000"/>
      <name val="Arial"/>
      <family val="2"/>
    </font>
    <font>
      <b/>
      <sz val="11"/>
      <color rgb="FF000000"/>
      <name val="Calibri"/>
      <family val="2"/>
    </font>
    <font>
      <sz val="11"/>
      <color rgb="FF000000"/>
      <name val="Calibri"/>
      <family val="2"/>
    </font>
    <font>
      <sz val="11"/>
      <name val="Calibri"/>
      <family val="2"/>
    </font>
    <font>
      <sz val="11"/>
      <name val="Calibri"/>
      <family val="2"/>
      <scheme val="minor"/>
    </font>
    <font>
      <b/>
      <i/>
      <sz val="11"/>
      <color rgb="FF000000"/>
      <name val="Calibri"/>
      <family val="2"/>
    </font>
    <font>
      <i/>
      <sz val="11"/>
      <color rgb="FF000000"/>
      <name val="Calibri"/>
      <family val="2"/>
    </font>
    <font>
      <sz val="8"/>
      <name val="Helvetica"/>
      <family val="2"/>
    </font>
    <font>
      <sz val="10"/>
      <color rgb="FFFF0000"/>
      <name val="Arial"/>
      <family val="2"/>
    </font>
    <font>
      <sz val="11"/>
      <color theme="1" tint="4.9989318521683403E-2"/>
      <name val="Calibri"/>
      <family val="2"/>
    </font>
    <font>
      <i/>
      <sz val="11"/>
      <color theme="1" tint="4.9989318521683403E-2"/>
      <name val="Calibri"/>
      <family val="2"/>
    </font>
    <font>
      <sz val="8"/>
      <color theme="1" tint="4.9989318521683403E-2"/>
      <name val="Arial"/>
      <family val="2"/>
    </font>
    <font>
      <vertAlign val="superscript"/>
      <sz val="8"/>
      <color theme="1" tint="4.9989318521683403E-2"/>
      <name val="Arial"/>
      <family val="2"/>
    </font>
    <font>
      <sz val="11"/>
      <color theme="1" tint="4.9989318521683403E-2"/>
      <name val="Calibri"/>
      <family val="2"/>
      <scheme val="minor"/>
    </font>
    <font>
      <b/>
      <sz val="11"/>
      <name val="Calibri"/>
      <family val="2"/>
      <scheme val="minor"/>
    </font>
    <font>
      <vertAlign val="superscript"/>
      <sz val="9"/>
      <name val="Arial"/>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12">
    <xf numFmtId="0" fontId="0" fillId="0" borderId="0"/>
    <xf numFmtId="0" fontId="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 fillId="0" borderId="0"/>
    <xf numFmtId="0" fontId="1" fillId="0" borderId="0" applyNumberFormat="0"/>
    <xf numFmtId="0" fontId="3" fillId="0" borderId="0"/>
    <xf numFmtId="9" fontId="1" fillId="0" borderId="0" applyFont="0" applyFill="0" applyBorder="0" applyAlignment="0" applyProtection="0"/>
    <xf numFmtId="168" fontId="4" fillId="2" borderId="0" applyNumberFormat="0" applyBorder="0">
      <protection locked="0"/>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259">
    <xf numFmtId="0" fontId="0" fillId="0" borderId="0" xfId="0"/>
    <xf numFmtId="0" fontId="5" fillId="0" borderId="0" xfId="0" applyFont="1"/>
    <xf numFmtId="0" fontId="8" fillId="0" borderId="0" xfId="0" applyFont="1"/>
    <xf numFmtId="0" fontId="7" fillId="0" borderId="0" xfId="0" applyFont="1"/>
    <xf numFmtId="0" fontId="6" fillId="0" borderId="0" xfId="0" applyFont="1"/>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horizontal="right"/>
    </xf>
    <xf numFmtId="0" fontId="8" fillId="0" borderId="1" xfId="0" applyFont="1" applyBorder="1" applyAlignment="1">
      <alignment horizontal="left"/>
    </xf>
    <xf numFmtId="3" fontId="8" fillId="0" borderId="0" xfId="0" applyNumberFormat="1" applyFont="1"/>
    <xf numFmtId="0" fontId="8" fillId="0" borderId="2" xfId="0" applyFont="1" applyBorder="1" applyAlignment="1">
      <alignment wrapText="1"/>
    </xf>
    <xf numFmtId="0" fontId="9" fillId="0" borderId="0" xfId="0" applyFont="1" applyAlignment="1">
      <alignment vertical="center"/>
    </xf>
    <xf numFmtId="1" fontId="8" fillId="0" borderId="0" xfId="0" applyNumberFormat="1" applyFont="1"/>
    <xf numFmtId="0" fontId="8" fillId="0" borderId="2" xfId="0" applyFont="1" applyBorder="1"/>
    <xf numFmtId="0" fontId="10" fillId="0" borderId="0" xfId="0" applyFont="1"/>
    <xf numFmtId="3" fontId="9" fillId="0" borderId="0" xfId="0" applyNumberFormat="1" applyFont="1"/>
    <xf numFmtId="0" fontId="9" fillId="0" borderId="0" xfId="0" applyFont="1"/>
    <xf numFmtId="0" fontId="8" fillId="0" borderId="2" xfId="0" applyFont="1" applyBorder="1" applyAlignment="1">
      <alignment horizontal="right" wrapText="1"/>
    </xf>
    <xf numFmtId="0" fontId="8" fillId="0" borderId="3" xfId="0" applyFont="1" applyBorder="1" applyAlignment="1">
      <alignment horizontal="left"/>
    </xf>
    <xf numFmtId="0" fontId="10" fillId="0" borderId="0" xfId="0" applyFont="1" applyAlignment="1">
      <alignment horizontal="right"/>
    </xf>
    <xf numFmtId="3" fontId="8" fillId="0" borderId="4" xfId="0" applyNumberFormat="1" applyFont="1" applyBorder="1" applyAlignment="1">
      <alignment horizontal="right"/>
    </xf>
    <xf numFmtId="3" fontId="8" fillId="0" borderId="0" xfId="0" applyNumberFormat="1" applyFont="1" applyAlignment="1">
      <alignment horizontal="right"/>
    </xf>
    <xf numFmtId="3" fontId="9" fillId="0" borderId="0" xfId="0" applyNumberFormat="1" applyFont="1" applyAlignment="1">
      <alignment horizontal="right"/>
    </xf>
    <xf numFmtId="0" fontId="3" fillId="0" borderId="0" xfId="0" applyFont="1" applyAlignment="1">
      <alignment horizontal="left"/>
    </xf>
    <xf numFmtId="0" fontId="3" fillId="0" borderId="2" xfId="0" applyFont="1" applyBorder="1" applyAlignment="1">
      <alignment horizontal="right" wrapText="1"/>
    </xf>
    <xf numFmtId="3" fontId="3" fillId="0" borderId="1" xfId="0" applyNumberFormat="1" applyFont="1" applyBorder="1" applyAlignment="1">
      <alignment horizontal="right"/>
    </xf>
    <xf numFmtId="0" fontId="8" fillId="0" borderId="0" xfId="0" applyFont="1" applyAlignment="1">
      <alignment horizontal="right" wrapText="1"/>
    </xf>
    <xf numFmtId="3" fontId="3" fillId="0" borderId="0" xfId="0" applyNumberFormat="1" applyFont="1" applyAlignment="1">
      <alignment horizontal="right"/>
    </xf>
    <xf numFmtId="3" fontId="17" fillId="0" borderId="0" xfId="0" applyNumberFormat="1" applyFont="1"/>
    <xf numFmtId="0" fontId="9" fillId="0" borderId="0" xfId="0" applyFont="1" applyAlignment="1">
      <alignment horizontal="right"/>
    </xf>
    <xf numFmtId="0" fontId="3" fillId="0" borderId="0" xfId="0" applyFont="1" applyAlignment="1">
      <alignment horizontal="right"/>
    </xf>
    <xf numFmtId="0" fontId="3" fillId="0" borderId="0" xfId="0" applyFont="1" applyAlignment="1">
      <alignment horizontal="right" wrapText="1"/>
    </xf>
    <xf numFmtId="0" fontId="8" fillId="0" borderId="1" xfId="0" applyFont="1" applyBorder="1"/>
    <xf numFmtId="3" fontId="8" fillId="0" borderId="1" xfId="0" applyNumberFormat="1" applyFont="1" applyBorder="1" applyAlignment="1">
      <alignment horizontal="right"/>
    </xf>
    <xf numFmtId="3" fontId="3" fillId="0" borderId="1" xfId="0" applyNumberFormat="1" applyFont="1" applyBorder="1" applyAlignment="1">
      <alignment horizontal="left"/>
    </xf>
    <xf numFmtId="0" fontId="9" fillId="0" borderId="0" xfId="0" applyFont="1" applyAlignment="1">
      <alignment horizontal="left"/>
    </xf>
    <xf numFmtId="0" fontId="3" fillId="0" borderId="0" xfId="0" applyFont="1"/>
    <xf numFmtId="0" fontId="1" fillId="0" borderId="0" xfId="0" applyFont="1"/>
    <xf numFmtId="3" fontId="9" fillId="0" borderId="4" xfId="0" applyNumberFormat="1" applyFont="1" applyBorder="1" applyAlignment="1">
      <alignment horizontal="right"/>
    </xf>
    <xf numFmtId="3" fontId="9" fillId="0" borderId="4" xfId="0" applyNumberFormat="1" applyFont="1" applyBorder="1"/>
    <xf numFmtId="0" fontId="3" fillId="0" borderId="2" xfId="0" applyFont="1" applyBorder="1"/>
    <xf numFmtId="0" fontId="9" fillId="0" borderId="2" xfId="0" applyFont="1" applyBorder="1"/>
    <xf numFmtId="0" fontId="3" fillId="0" borderId="2" xfId="0" applyFont="1" applyBorder="1" applyAlignment="1">
      <alignment horizontal="right"/>
    </xf>
    <xf numFmtId="3" fontId="15" fillId="0" borderId="0" xfId="0" applyNumberFormat="1" applyFont="1" applyAlignment="1">
      <alignment horizontal="right" wrapText="1"/>
    </xf>
    <xf numFmtId="0" fontId="10" fillId="0" borderId="2" xfId="0" applyFont="1" applyBorder="1" applyAlignment="1">
      <alignment horizontal="right" wrapText="1"/>
    </xf>
    <xf numFmtId="3" fontId="15" fillId="0" borderId="1" xfId="0" applyNumberFormat="1" applyFont="1" applyBorder="1" applyAlignment="1">
      <alignment horizontal="right" wrapText="1"/>
    </xf>
    <xf numFmtId="3" fontId="15" fillId="0" borderId="0" xfId="0" applyNumberFormat="1" applyFont="1" applyAlignment="1">
      <alignment horizontal="right"/>
    </xf>
    <xf numFmtId="3" fontId="3" fillId="0" borderId="1" xfId="0" applyNumberFormat="1" applyFont="1" applyBorder="1" applyAlignment="1">
      <alignment horizontal="right" wrapText="1"/>
    </xf>
    <xf numFmtId="0" fontId="8" fillId="0" borderId="8" xfId="0" applyFont="1" applyBorder="1" applyAlignment="1">
      <alignment horizontal="right" wrapText="1"/>
    </xf>
    <xf numFmtId="0" fontId="16" fillId="0" borderId="0" xfId="0" applyFont="1" applyAlignment="1">
      <alignment horizontal="left"/>
    </xf>
    <xf numFmtId="0" fontId="3" fillId="0" borderId="0" xfId="0" applyFont="1" applyAlignment="1">
      <alignment horizontal="left" wrapText="1"/>
    </xf>
    <xf numFmtId="0" fontId="6" fillId="0" borderId="0" xfId="0" applyFont="1" applyAlignment="1">
      <alignment vertical="center"/>
    </xf>
    <xf numFmtId="3" fontId="3" fillId="0" borderId="0" xfId="0" applyNumberFormat="1" applyFont="1" applyAlignment="1">
      <alignment horizontal="right" wrapText="1"/>
    </xf>
    <xf numFmtId="3" fontId="3" fillId="0" borderId="0" xfId="0" applyNumberFormat="1" applyFont="1"/>
    <xf numFmtId="0" fontId="20" fillId="0" borderId="0" xfId="0" applyFont="1"/>
    <xf numFmtId="0" fontId="21" fillId="0" borderId="0" xfId="0" applyFont="1"/>
    <xf numFmtId="0" fontId="22" fillId="0" borderId="0" xfId="0" applyFont="1"/>
    <xf numFmtId="0" fontId="10" fillId="0" borderId="2" xfId="0" applyFont="1" applyBorder="1" applyAlignment="1">
      <alignment horizontal="right"/>
    </xf>
    <xf numFmtId="0" fontId="8" fillId="0" borderId="8" xfId="0" applyFont="1" applyBorder="1" applyAlignment="1">
      <alignment horizontal="left" wrapText="1"/>
    </xf>
    <xf numFmtId="0" fontId="3" fillId="0" borderId="8" xfId="0" applyFont="1" applyBorder="1" applyAlignment="1">
      <alignment horizontal="left"/>
    </xf>
    <xf numFmtId="0" fontId="8" fillId="0" borderId="7" xfId="0" applyFont="1" applyBorder="1"/>
    <xf numFmtId="0" fontId="6" fillId="0" borderId="0" xfId="0" applyFont="1" applyAlignment="1">
      <alignment horizontal="left"/>
    </xf>
    <xf numFmtId="0" fontId="10" fillId="0" borderId="0" xfId="0" applyFont="1" applyAlignment="1">
      <alignment horizontal="left"/>
    </xf>
    <xf numFmtId="0" fontId="8" fillId="0" borderId="2" xfId="0" applyFont="1" applyBorder="1" applyAlignment="1">
      <alignment horizontal="right"/>
    </xf>
    <xf numFmtId="0" fontId="8" fillId="0" borderId="4" xfId="0" applyFont="1" applyBorder="1" applyAlignment="1">
      <alignment horizontal="left"/>
    </xf>
    <xf numFmtId="0" fontId="8" fillId="0" borderId="0" xfId="0" applyFont="1" applyAlignment="1">
      <alignment wrapText="1"/>
    </xf>
    <xf numFmtId="0" fontId="10" fillId="0" borderId="0" xfId="0" applyFont="1" applyAlignment="1">
      <alignment wrapText="1"/>
    </xf>
    <xf numFmtId="0" fontId="3" fillId="0" borderId="1" xfId="0" applyFont="1" applyBorder="1" applyAlignment="1">
      <alignment horizontal="left"/>
    </xf>
    <xf numFmtId="0" fontId="3" fillId="0" borderId="0" xfId="0" applyFont="1" applyAlignment="1">
      <alignment wrapText="1"/>
    </xf>
    <xf numFmtId="0" fontId="9" fillId="0" borderId="4" xfId="0" applyFont="1" applyBorder="1" applyAlignment="1">
      <alignment horizontal="left"/>
    </xf>
    <xf numFmtId="0" fontId="3" fillId="0" borderId="1" xfId="0" applyFont="1" applyBorder="1"/>
    <xf numFmtId="0" fontId="16" fillId="0" borderId="0" xfId="0" applyFont="1"/>
    <xf numFmtId="0" fontId="8" fillId="0" borderId="2" xfId="0" applyFont="1" applyBorder="1" applyAlignment="1">
      <alignment horizontal="right" vertical="top" wrapText="1"/>
    </xf>
    <xf numFmtId="167" fontId="8" fillId="0" borderId="0" xfId="6" applyNumberFormat="1" applyFont="1"/>
    <xf numFmtId="0" fontId="8" fillId="0" borderId="8" xfId="0" applyFont="1" applyBorder="1" applyAlignment="1">
      <alignment horizontal="right"/>
    </xf>
    <xf numFmtId="3" fontId="8" fillId="0" borderId="0" xfId="0" applyNumberFormat="1" applyFont="1" applyAlignment="1">
      <alignment wrapText="1"/>
    </xf>
    <xf numFmtId="3" fontId="3" fillId="0" borderId="0" xfId="0" applyNumberFormat="1" applyFont="1" applyAlignment="1">
      <alignment wrapText="1"/>
    </xf>
    <xf numFmtId="3" fontId="8" fillId="0" borderId="0" xfId="0" applyNumberFormat="1" applyFont="1" applyAlignment="1">
      <alignment horizontal="right" wrapText="1"/>
    </xf>
    <xf numFmtId="3" fontId="3" fillId="0" borderId="6" xfId="0" applyNumberFormat="1" applyFont="1" applyBorder="1" applyAlignment="1">
      <alignment horizontal="right"/>
    </xf>
    <xf numFmtId="3" fontId="11" fillId="0" borderId="4" xfId="0" applyNumberFormat="1" applyFont="1" applyBorder="1" applyAlignment="1">
      <alignment horizontal="right" vertical="center"/>
    </xf>
    <xf numFmtId="3" fontId="15" fillId="0" borderId="4" xfId="0" applyNumberFormat="1" applyFont="1" applyBorder="1" applyAlignment="1">
      <alignment horizontal="right" vertical="top"/>
    </xf>
    <xf numFmtId="3" fontId="8" fillId="0" borderId="0" xfId="0" applyNumberFormat="1" applyFont="1" applyAlignment="1">
      <alignment horizontal="right" vertical="center"/>
    </xf>
    <xf numFmtId="0" fontId="8" fillId="0" borderId="0" xfId="0" applyFont="1" applyAlignment="1">
      <alignment vertical="center"/>
    </xf>
    <xf numFmtId="3" fontId="8" fillId="0" borderId="0" xfId="0" applyNumberFormat="1" applyFont="1" applyAlignment="1">
      <alignment vertical="center"/>
    </xf>
    <xf numFmtId="0" fontId="8" fillId="0" borderId="4" xfId="0" applyFont="1" applyBorder="1"/>
    <xf numFmtId="0" fontId="8" fillId="0" borderId="8" xfId="0" applyFont="1" applyBorder="1" applyAlignment="1">
      <alignment horizontal="left"/>
    </xf>
    <xf numFmtId="3" fontId="8" fillId="0" borderId="2" xfId="0" applyNumberFormat="1" applyFont="1" applyBorder="1" applyAlignment="1">
      <alignment horizontal="right"/>
    </xf>
    <xf numFmtId="0" fontId="8" fillId="0" borderId="3" xfId="0" applyFont="1" applyBorder="1" applyAlignment="1">
      <alignment horizontal="right"/>
    </xf>
    <xf numFmtId="166" fontId="8" fillId="0" borderId="0" xfId="0" applyNumberFormat="1" applyFont="1" applyAlignment="1">
      <alignment horizontal="right"/>
    </xf>
    <xf numFmtId="0" fontId="13" fillId="0" borderId="0" xfId="0" applyFont="1"/>
    <xf numFmtId="0" fontId="8" fillId="0" borderId="5" xfId="0" quotePrefix="1" applyFont="1" applyBorder="1" applyAlignment="1">
      <alignment horizontal="left"/>
    </xf>
    <xf numFmtId="0" fontId="9" fillId="0" borderId="4" xfId="0" applyFont="1" applyBorder="1"/>
    <xf numFmtId="0" fontId="9" fillId="0" borderId="2" xfId="0" applyFont="1" applyBorder="1" applyAlignment="1">
      <alignment horizontal="left"/>
    </xf>
    <xf numFmtId="0" fontId="3" fillId="0" borderId="7" xfId="0" applyFont="1" applyBorder="1" applyAlignment="1">
      <alignment horizontal="left"/>
    </xf>
    <xf numFmtId="0" fontId="3" fillId="0" borderId="1" xfId="0" quotePrefix="1" applyFont="1" applyBorder="1" applyAlignment="1">
      <alignment horizontal="left"/>
    </xf>
    <xf numFmtId="0" fontId="3" fillId="0" borderId="3" xfId="0" applyFont="1" applyBorder="1" applyAlignment="1">
      <alignment horizontal="right"/>
    </xf>
    <xf numFmtId="0" fontId="3" fillId="0" borderId="4" xfId="0" applyFont="1" applyBorder="1" applyAlignment="1">
      <alignment horizontal="left"/>
    </xf>
    <xf numFmtId="3" fontId="11" fillId="0" borderId="2" xfId="0" applyNumberFormat="1" applyFont="1" applyBorder="1" applyAlignment="1">
      <alignment horizontal="right"/>
    </xf>
    <xf numFmtId="10" fontId="8" fillId="0" borderId="0" xfId="6" applyNumberFormat="1" applyFont="1"/>
    <xf numFmtId="0" fontId="9" fillId="0" borderId="2" xfId="0" applyFont="1" applyBorder="1" applyAlignment="1">
      <alignment horizontal="right"/>
    </xf>
    <xf numFmtId="0" fontId="3" fillId="0" borderId="3" xfId="0" applyFont="1" applyBorder="1" applyAlignment="1">
      <alignment wrapText="1"/>
    </xf>
    <xf numFmtId="0" fontId="3" fillId="0" borderId="2" xfId="0" applyFont="1" applyBorder="1" applyAlignment="1">
      <alignment horizontal="right" vertical="top" wrapText="1"/>
    </xf>
    <xf numFmtId="3" fontId="3" fillId="0" borderId="3" xfId="0" applyNumberFormat="1" applyFont="1" applyBorder="1" applyAlignment="1">
      <alignment horizontal="right"/>
    </xf>
    <xf numFmtId="1" fontId="3" fillId="0" borderId="0" xfId="0" applyNumberFormat="1" applyFont="1" applyAlignment="1">
      <alignment horizontal="right"/>
    </xf>
    <xf numFmtId="3" fontId="3" fillId="0" borderId="6" xfId="0" applyNumberFormat="1" applyFont="1" applyBorder="1" applyAlignment="1">
      <alignment horizontal="left"/>
    </xf>
    <xf numFmtId="0" fontId="3" fillId="0" borderId="0" xfId="0" applyFont="1" applyAlignment="1">
      <alignment vertical="center"/>
    </xf>
    <xf numFmtId="3" fontId="3" fillId="0" borderId="0" xfId="0" applyNumberFormat="1" applyFont="1" applyAlignment="1">
      <alignment vertical="center"/>
    </xf>
    <xf numFmtId="3" fontId="0" fillId="0" borderId="0" xfId="0" applyNumberFormat="1"/>
    <xf numFmtId="0" fontId="3" fillId="0" borderId="8" xfId="0" applyFont="1" applyBorder="1" applyAlignment="1">
      <alignment horizontal="right"/>
    </xf>
    <xf numFmtId="1" fontId="0" fillId="0" borderId="0" xfId="0" applyNumberFormat="1"/>
    <xf numFmtId="3" fontId="3" fillId="0" borderId="0" xfId="0" applyNumberFormat="1" applyFont="1" applyAlignment="1">
      <alignment horizontal="center"/>
    </xf>
    <xf numFmtId="3" fontId="8" fillId="0" borderId="5" xfId="5" applyNumberFormat="1" applyFont="1" applyBorder="1"/>
    <xf numFmtId="3" fontId="8" fillId="0" borderId="1" xfId="5" applyNumberFormat="1" applyFont="1" applyBorder="1"/>
    <xf numFmtId="3" fontId="8" fillId="0" borderId="1" xfId="5" applyNumberFormat="1" applyFont="1" applyBorder="1" applyAlignment="1">
      <alignment wrapText="1"/>
    </xf>
    <xf numFmtId="0" fontId="8" fillId="0" borderId="0" xfId="0" applyFont="1" applyAlignment="1">
      <alignment horizontal="right" vertical="top" wrapText="1"/>
    </xf>
    <xf numFmtId="0" fontId="3" fillId="0" borderId="0" xfId="0" applyFont="1" applyAlignment="1">
      <alignment horizontal="right" vertical="top" wrapText="1"/>
    </xf>
    <xf numFmtId="0" fontId="3" fillId="0" borderId="5" xfId="0" applyFont="1" applyBorder="1"/>
    <xf numFmtId="3" fontId="3" fillId="0" borderId="5" xfId="0" applyNumberFormat="1" applyFont="1" applyBorder="1" applyAlignment="1">
      <alignment horizontal="right" wrapText="1"/>
    </xf>
    <xf numFmtId="3" fontId="3" fillId="0" borderId="6" xfId="0" applyNumberFormat="1" applyFont="1" applyBorder="1" applyAlignment="1">
      <alignment horizontal="right" wrapText="1"/>
    </xf>
    <xf numFmtId="0" fontId="3" fillId="0" borderId="1" xfId="0" applyFont="1" applyBorder="1" applyAlignment="1">
      <alignment wrapText="1"/>
    </xf>
    <xf numFmtId="0" fontId="17" fillId="0" borderId="1" xfId="0" applyFont="1" applyBorder="1"/>
    <xf numFmtId="3" fontId="3" fillId="0" borderId="1" xfId="0" applyNumberFormat="1" applyFont="1" applyBorder="1" applyAlignment="1">
      <alignment horizontal="left" wrapText="1"/>
    </xf>
    <xf numFmtId="3" fontId="17" fillId="0" borderId="0" xfId="0" applyNumberFormat="1" applyFont="1" applyAlignment="1">
      <alignment horizontal="right" wrapText="1"/>
    </xf>
    <xf numFmtId="3" fontId="15" fillId="0" borderId="1" xfId="0" applyNumberFormat="1" applyFont="1" applyBorder="1" applyAlignment="1">
      <alignment horizontal="left" wrapText="1"/>
    </xf>
    <xf numFmtId="3" fontId="3" fillId="0" borderId="0" xfId="0" applyNumberFormat="1" applyFont="1" applyAlignment="1">
      <alignment horizontal="left" wrapText="1"/>
    </xf>
    <xf numFmtId="3" fontId="15" fillId="0" borderId="7" xfId="0" applyNumberFormat="1" applyFont="1" applyBorder="1" applyAlignment="1">
      <alignment horizontal="left" wrapText="1"/>
    </xf>
    <xf numFmtId="3" fontId="15" fillId="0" borderId="7" xfId="0" applyNumberFormat="1" applyFont="1" applyBorder="1" applyAlignment="1">
      <alignment horizontal="right" wrapText="1"/>
    </xf>
    <xf numFmtId="0" fontId="10" fillId="0" borderId="0" xfId="0" applyFont="1" applyAlignment="1">
      <alignment horizontal="left" wrapText="1"/>
    </xf>
    <xf numFmtId="0" fontId="10" fillId="0" borderId="0" xfId="0" applyFont="1" applyAlignment="1">
      <alignment horizontal="right" wrapText="1"/>
    </xf>
    <xf numFmtId="169" fontId="8" fillId="0" borderId="0" xfId="0" applyNumberFormat="1" applyFont="1"/>
    <xf numFmtId="3" fontId="11" fillId="0" borderId="4" xfId="0" applyNumberFormat="1" applyFont="1" applyBorder="1" applyAlignment="1">
      <alignment horizontal="right"/>
    </xf>
    <xf numFmtId="0" fontId="15" fillId="0" borderId="0" xfId="0" applyFont="1" applyAlignment="1">
      <alignment horizontal="right"/>
    </xf>
    <xf numFmtId="169" fontId="8" fillId="0" borderId="0" xfId="8" applyNumberFormat="1" applyFont="1" applyAlignment="1">
      <alignment horizontal="left"/>
    </xf>
    <xf numFmtId="169" fontId="8" fillId="0" borderId="0" xfId="8" applyNumberFormat="1" applyFont="1"/>
    <xf numFmtId="1" fontId="15" fillId="0" borderId="0" xfId="0" applyNumberFormat="1" applyFont="1" applyAlignment="1">
      <alignment horizontal="right"/>
    </xf>
    <xf numFmtId="1" fontId="15" fillId="0" borderId="0" xfId="0" applyNumberFormat="1" applyFont="1" applyAlignment="1">
      <alignment horizontal="right" vertical="center"/>
    </xf>
    <xf numFmtId="3" fontId="3" fillId="0" borderId="2" xfId="0" applyNumberFormat="1" applyFont="1" applyBorder="1" applyAlignment="1">
      <alignment horizontal="center"/>
    </xf>
    <xf numFmtId="3" fontId="15" fillId="0" borderId="1" xfId="0" applyNumberFormat="1" applyFont="1" applyBorder="1" applyAlignment="1">
      <alignment horizontal="center" wrapText="1"/>
    </xf>
    <xf numFmtId="3" fontId="15" fillId="0" borderId="7" xfId="0" applyNumberFormat="1" applyFont="1" applyBorder="1" applyAlignment="1">
      <alignment horizontal="center" wrapText="1"/>
    </xf>
    <xf numFmtId="3" fontId="15" fillId="0" borderId="0" xfId="0" applyNumberFormat="1" applyFont="1" applyAlignment="1">
      <alignment horizontal="center" wrapText="1"/>
    </xf>
    <xf numFmtId="0" fontId="9" fillId="0" borderId="0" xfId="0" applyFont="1" applyAlignment="1">
      <alignment horizontal="center"/>
    </xf>
    <xf numFmtId="3" fontId="11" fillId="0" borderId="0" xfId="0" applyNumberFormat="1" applyFont="1" applyAlignment="1">
      <alignment horizontal="right"/>
    </xf>
    <xf numFmtId="165" fontId="15" fillId="0" borderId="0" xfId="0" applyNumberFormat="1" applyFont="1" applyAlignment="1">
      <alignment horizontal="right"/>
    </xf>
    <xf numFmtId="9" fontId="8" fillId="0" borderId="0" xfId="6" applyFont="1"/>
    <xf numFmtId="3" fontId="9" fillId="0" borderId="0" xfId="0" applyNumberFormat="1" applyFont="1" applyAlignment="1">
      <alignment vertical="center"/>
    </xf>
    <xf numFmtId="167" fontId="9" fillId="0" borderId="0" xfId="6" applyNumberFormat="1" applyFont="1"/>
    <xf numFmtId="3" fontId="15" fillId="0" borderId="0" xfId="0" applyNumberFormat="1" applyFont="1"/>
    <xf numFmtId="1" fontId="9" fillId="0" borderId="0" xfId="0" applyNumberFormat="1" applyFont="1"/>
    <xf numFmtId="166" fontId="10" fillId="0" borderId="0" xfId="0" applyNumberFormat="1" applyFont="1" applyAlignment="1">
      <alignment horizontal="right"/>
    </xf>
    <xf numFmtId="3" fontId="9" fillId="0" borderId="4" xfId="0" applyNumberFormat="1" applyFont="1" applyBorder="1" applyAlignment="1">
      <alignment horizontal="right" wrapText="1"/>
    </xf>
    <xf numFmtId="3" fontId="9" fillId="0" borderId="0" xfId="0" applyNumberFormat="1" applyFont="1" applyAlignment="1">
      <alignment horizontal="center"/>
    </xf>
    <xf numFmtId="0" fontId="3" fillId="0" borderId="3" xfId="0" applyFont="1" applyBorder="1"/>
    <xf numFmtId="1" fontId="8" fillId="0" borderId="0" xfId="0" applyNumberFormat="1" applyFont="1" applyAlignment="1">
      <alignment horizontal="right"/>
    </xf>
    <xf numFmtId="169" fontId="0" fillId="0" borderId="0" xfId="8" applyNumberFormat="1" applyFont="1"/>
    <xf numFmtId="3" fontId="15" fillId="0" borderId="6" xfId="0" applyNumberFormat="1" applyFont="1" applyBorder="1" applyAlignment="1">
      <alignment horizontal="right"/>
    </xf>
    <xf numFmtId="3" fontId="15" fillId="0" borderId="4" xfId="0" applyNumberFormat="1" applyFont="1" applyBorder="1" applyAlignment="1">
      <alignment horizontal="right"/>
    </xf>
    <xf numFmtId="0" fontId="0" fillId="4" borderId="0" xfId="0" applyFill="1"/>
    <xf numFmtId="0" fontId="24" fillId="0" borderId="0" xfId="0" applyFont="1"/>
    <xf numFmtId="0" fontId="24" fillId="0" borderId="8" xfId="0" applyFont="1" applyBorder="1" applyAlignment="1">
      <alignment wrapText="1"/>
    </xf>
    <xf numFmtId="0" fontId="24" fillId="0" borderId="0" xfId="0" applyFont="1" applyAlignment="1">
      <alignment wrapText="1"/>
    </xf>
    <xf numFmtId="0" fontId="24" fillId="0" borderId="2" xfId="0" applyFont="1" applyBorder="1" applyAlignment="1">
      <alignment horizontal="right"/>
    </xf>
    <xf numFmtId="10" fontId="15" fillId="0" borderId="0" xfId="6" applyNumberFormat="1" applyFont="1" applyAlignment="1">
      <alignment horizontal="right" wrapText="1"/>
    </xf>
    <xf numFmtId="0" fontId="26" fillId="0" borderId="0" xfId="0" applyFont="1"/>
    <xf numFmtId="0" fontId="28" fillId="0" borderId="0" xfId="0" applyFont="1"/>
    <xf numFmtId="0" fontId="8" fillId="0" borderId="0" xfId="0" applyFont="1" applyAlignment="1">
      <alignment horizontal="right" vertical="center"/>
    </xf>
    <xf numFmtId="3" fontId="9" fillId="0" borderId="0" xfId="6" applyNumberFormat="1" applyFont="1" applyAlignment="1">
      <alignment vertical="center"/>
    </xf>
    <xf numFmtId="0" fontId="1" fillId="4" borderId="0" xfId="0" applyFont="1" applyFill="1" applyAlignment="1">
      <alignment horizontal="left"/>
    </xf>
    <xf numFmtId="0" fontId="7" fillId="4" borderId="0" xfId="0" applyFont="1" applyFill="1"/>
    <xf numFmtId="0" fontId="29" fillId="0" borderId="0" xfId="0" applyFont="1"/>
    <xf numFmtId="3" fontId="3" fillId="0" borderId="1" xfId="3" applyNumberFormat="1" applyFont="1" applyBorder="1" applyAlignment="1">
      <alignment horizontal="right"/>
    </xf>
    <xf numFmtId="0" fontId="3" fillId="0" borderId="7" xfId="3" applyFont="1" applyBorder="1" applyAlignment="1">
      <alignment horizontal="left"/>
    </xf>
    <xf numFmtId="3" fontId="9" fillId="0" borderId="2" xfId="3" applyNumberFormat="1" applyFont="1" applyBorder="1" applyAlignment="1">
      <alignment horizontal="right"/>
    </xf>
    <xf numFmtId="0" fontId="9" fillId="0" borderId="4" xfId="3" applyFont="1" applyBorder="1"/>
    <xf numFmtId="0" fontId="3" fillId="0" borderId="1" xfId="3" applyFont="1" applyBorder="1" applyAlignment="1">
      <alignment horizontal="left"/>
    </xf>
    <xf numFmtId="3" fontId="15" fillId="0" borderId="1" xfId="3" applyNumberFormat="1" applyFont="1" applyBorder="1" applyAlignment="1">
      <alignment horizontal="right" wrapText="1"/>
    </xf>
    <xf numFmtId="0" fontId="3" fillId="0" borderId="1" xfId="3" applyFont="1" applyBorder="1" applyAlignment="1">
      <alignment horizontal="right"/>
    </xf>
    <xf numFmtId="0" fontId="23" fillId="0" borderId="0" xfId="2" applyAlignment="1" applyProtection="1"/>
    <xf numFmtId="0" fontId="3" fillId="0" borderId="7" xfId="3" quotePrefix="1" applyFont="1" applyBorder="1" applyAlignment="1">
      <alignment horizontal="left"/>
    </xf>
    <xf numFmtId="0" fontId="3" fillId="0" borderId="2" xfId="0" applyFont="1" applyBorder="1" applyAlignment="1">
      <alignment horizontal="left"/>
    </xf>
    <xf numFmtId="0" fontId="0" fillId="0" borderId="0" xfId="0" applyAlignment="1">
      <alignment horizontal="right"/>
    </xf>
    <xf numFmtId="0" fontId="3" fillId="0" borderId="4" xfId="3" applyFont="1" applyBorder="1" applyAlignment="1">
      <alignment horizontal="left"/>
    </xf>
    <xf numFmtId="3" fontId="15" fillId="0" borderId="4" xfId="3" applyNumberFormat="1" applyFont="1" applyBorder="1" applyAlignment="1">
      <alignment horizontal="right" wrapText="1"/>
    </xf>
    <xf numFmtId="0" fontId="3" fillId="0" borderId="4" xfId="3" applyFont="1" applyBorder="1" applyAlignment="1">
      <alignment horizontal="right"/>
    </xf>
    <xf numFmtId="0" fontId="3" fillId="5" borderId="0" xfId="0" applyFont="1" applyFill="1" applyAlignment="1">
      <alignment vertical="center"/>
    </xf>
    <xf numFmtId="0" fontId="30" fillId="0" borderId="0" xfId="0" applyFont="1" applyAlignment="1">
      <alignment horizontal="left"/>
    </xf>
    <xf numFmtId="3" fontId="9" fillId="0" borderId="2" xfId="0" applyNumberFormat="1" applyFont="1" applyBorder="1" applyAlignment="1">
      <alignment horizontal="right" wrapText="1"/>
    </xf>
    <xf numFmtId="0" fontId="31" fillId="0" borderId="0" xfId="0" applyFont="1" applyAlignment="1">
      <alignment vertical="center"/>
    </xf>
    <xf numFmtId="0" fontId="3" fillId="0" borderId="8" xfId="0" applyFont="1" applyBorder="1" applyAlignment="1">
      <alignment horizontal="center" wrapText="1"/>
    </xf>
    <xf numFmtId="0" fontId="3" fillId="0" borderId="8" xfId="0" applyFont="1" applyBorder="1" applyAlignment="1">
      <alignment wrapText="1"/>
    </xf>
    <xf numFmtId="0" fontId="32" fillId="0" borderId="9" xfId="0" applyFont="1" applyBorder="1" applyAlignment="1">
      <alignment wrapText="1"/>
    </xf>
    <xf numFmtId="0" fontId="33" fillId="0" borderId="9" xfId="0" applyFont="1" applyBorder="1" applyAlignment="1">
      <alignment wrapText="1"/>
    </xf>
    <xf numFmtId="0" fontId="34" fillId="0" borderId="9" xfId="0" applyFont="1" applyBorder="1"/>
    <xf numFmtId="3" fontId="15" fillId="0" borderId="4" xfId="3" applyNumberFormat="1" applyFont="1" applyBorder="1" applyAlignment="1">
      <alignment horizontal="left" wrapText="1"/>
    </xf>
    <xf numFmtId="0" fontId="3" fillId="0" borderId="2" xfId="0" applyFont="1" applyBorder="1" applyAlignment="1">
      <alignment horizontal="left" wrapText="1"/>
    </xf>
    <xf numFmtId="3" fontId="15" fillId="0" borderId="1" xfId="3" applyNumberFormat="1" applyFont="1" applyBorder="1" applyAlignment="1">
      <alignment horizontal="left" wrapText="1"/>
    </xf>
    <xf numFmtId="0" fontId="3" fillId="0" borderId="0" xfId="0" applyFont="1" applyAlignment="1">
      <alignment horizontal="right" vertical="center"/>
    </xf>
    <xf numFmtId="3" fontId="24" fillId="0" borderId="0" xfId="0" applyNumberFormat="1" applyFont="1" applyAlignment="1">
      <alignment horizontal="right"/>
    </xf>
    <xf numFmtId="3" fontId="15" fillId="0" borderId="4" xfId="0" applyNumberFormat="1" applyFont="1" applyBorder="1" applyAlignment="1">
      <alignment horizontal="left" wrapText="1"/>
    </xf>
    <xf numFmtId="3" fontId="15" fillId="0" borderId="4" xfId="0" applyNumberFormat="1" applyFont="1" applyBorder="1" applyAlignment="1">
      <alignment horizontal="right" wrapText="1"/>
    </xf>
    <xf numFmtId="3" fontId="15" fillId="0" borderId="4" xfId="0" applyNumberFormat="1" applyFont="1" applyBorder="1" applyAlignment="1">
      <alignment horizontal="center" wrapText="1"/>
    </xf>
    <xf numFmtId="3" fontId="9" fillId="0" borderId="4" xfId="8" applyNumberFormat="1" applyFont="1" applyBorder="1"/>
    <xf numFmtId="0" fontId="3" fillId="0" borderId="0" xfId="0" applyFont="1" applyFill="1"/>
    <xf numFmtId="170" fontId="8" fillId="0" borderId="0" xfId="0" applyNumberFormat="1" applyFont="1"/>
    <xf numFmtId="169" fontId="0" fillId="0" borderId="0" xfId="0" applyNumberFormat="1"/>
    <xf numFmtId="1" fontId="3" fillId="0" borderId="2" xfId="0" applyNumberFormat="1" applyFont="1" applyBorder="1" applyAlignment="1">
      <alignment horizontal="left" wrapText="1"/>
    </xf>
    <xf numFmtId="169" fontId="3" fillId="0" borderId="2" xfId="8" applyNumberFormat="1" applyFont="1" applyBorder="1" applyAlignment="1">
      <alignment horizontal="right" wrapText="1"/>
    </xf>
    <xf numFmtId="171" fontId="5" fillId="0" borderId="0" xfId="8" applyNumberFormat="1" applyFont="1"/>
    <xf numFmtId="172" fontId="5" fillId="0" borderId="0" xfId="8" applyNumberFormat="1" applyFont="1"/>
    <xf numFmtId="0" fontId="3" fillId="0" borderId="0" xfId="0" applyFont="1" applyBorder="1" applyAlignment="1">
      <alignment horizontal="left"/>
    </xf>
    <xf numFmtId="3" fontId="15" fillId="0" borderId="0" xfId="0" applyNumberFormat="1" applyFont="1" applyBorder="1" applyAlignment="1">
      <alignment horizontal="center" wrapText="1"/>
    </xf>
    <xf numFmtId="3" fontId="15" fillId="0" borderId="0" xfId="0" applyNumberFormat="1" applyFont="1" applyBorder="1" applyAlignment="1">
      <alignment horizontal="right" wrapText="1"/>
    </xf>
    <xf numFmtId="3" fontId="8" fillId="0" borderId="2" xfId="0" applyNumberFormat="1" applyFont="1" applyBorder="1" applyAlignment="1">
      <alignment vertical="center"/>
    </xf>
    <xf numFmtId="0" fontId="8" fillId="0" borderId="7" xfId="0" applyFont="1" applyBorder="1" applyAlignment="1">
      <alignment horizontal="left"/>
    </xf>
    <xf numFmtId="3" fontId="3" fillId="0" borderId="1" xfId="8" applyNumberFormat="1" applyFont="1" applyBorder="1"/>
    <xf numFmtId="0" fontId="0" fillId="0" borderId="0" xfId="0" applyBorder="1"/>
    <xf numFmtId="0" fontId="35" fillId="0" borderId="9" xfId="0" applyFont="1" applyBorder="1" applyAlignment="1">
      <alignment wrapText="1"/>
    </xf>
    <xf numFmtId="0" fontId="36" fillId="0" borderId="9" xfId="0" applyFont="1" applyBorder="1" applyAlignment="1">
      <alignment wrapText="1"/>
    </xf>
    <xf numFmtId="0" fontId="37" fillId="0" borderId="9" xfId="0" applyFont="1" applyBorder="1" applyAlignment="1">
      <alignment wrapText="1"/>
    </xf>
    <xf numFmtId="0" fontId="0" fillId="0" borderId="10" xfId="0" applyBorder="1" applyAlignment="1">
      <alignment wrapText="1"/>
    </xf>
    <xf numFmtId="3" fontId="15" fillId="0" borderId="6" xfId="0" applyNumberFormat="1" applyFont="1" applyBorder="1" applyAlignment="1">
      <alignment horizontal="left"/>
    </xf>
    <xf numFmtId="3" fontId="15" fillId="0" borderId="4" xfId="0" applyNumberFormat="1" applyFont="1" applyBorder="1" applyAlignment="1">
      <alignment horizontal="left"/>
    </xf>
    <xf numFmtId="0" fontId="8" fillId="0" borderId="3" xfId="0" applyFont="1" applyBorder="1" applyAlignment="1">
      <alignment wrapText="1"/>
    </xf>
    <xf numFmtId="0" fontId="8" fillId="0" borderId="3" xfId="0" applyFont="1" applyBorder="1" applyAlignment="1">
      <alignment horizontal="left" wrapText="1"/>
    </xf>
    <xf numFmtId="0" fontId="3" fillId="0" borderId="1" xfId="0" applyNumberFormat="1" applyFont="1" applyBorder="1" applyAlignment="1">
      <alignment horizontal="left"/>
    </xf>
    <xf numFmtId="0" fontId="38" fillId="0" borderId="0" xfId="0" applyFont="1" applyAlignment="1">
      <alignment horizontal="left"/>
    </xf>
    <xf numFmtId="0" fontId="23" fillId="0" borderId="0" xfId="2" applyFont="1" applyAlignment="1" applyProtection="1"/>
    <xf numFmtId="167" fontId="0" fillId="0" borderId="0" xfId="6" applyNumberFormat="1" applyFont="1"/>
    <xf numFmtId="167" fontId="9" fillId="0" borderId="0" xfId="6" applyNumberFormat="1" applyFont="1" applyAlignment="1">
      <alignment vertical="center"/>
    </xf>
    <xf numFmtId="0" fontId="39" fillId="0" borderId="0" xfId="0" applyFont="1"/>
    <xf numFmtId="169" fontId="39" fillId="0" borderId="0" xfId="8" applyNumberFormat="1" applyFont="1"/>
    <xf numFmtId="169" fontId="39" fillId="0" borderId="0" xfId="0" applyNumberFormat="1" applyFont="1"/>
    <xf numFmtId="0" fontId="26" fillId="0" borderId="0" xfId="0" applyFont="1" applyAlignment="1">
      <alignment horizontal="left"/>
    </xf>
    <xf numFmtId="3" fontId="24" fillId="0" borderId="0" xfId="0" applyNumberFormat="1" applyFont="1" applyAlignment="1">
      <alignment horizontal="left"/>
    </xf>
    <xf numFmtId="0" fontId="40" fillId="0" borderId="9" xfId="0" applyFont="1" applyBorder="1" applyAlignment="1">
      <alignment wrapText="1"/>
    </xf>
    <xf numFmtId="0" fontId="42" fillId="0" borderId="0" xfId="0" applyFont="1"/>
    <xf numFmtId="3" fontId="42" fillId="0" borderId="0" xfId="0" applyNumberFormat="1" applyFont="1" applyAlignment="1">
      <alignment horizontal="right"/>
    </xf>
    <xf numFmtId="0" fontId="42" fillId="0" borderId="0" xfId="0" applyFont="1" applyAlignment="1">
      <alignment horizontal="right"/>
    </xf>
    <xf numFmtId="0" fontId="42" fillId="0" borderId="0" xfId="0" applyFont="1" applyAlignment="1">
      <alignment horizontal="left"/>
    </xf>
    <xf numFmtId="3" fontId="3" fillId="0" borderId="0" xfId="0" applyNumberFormat="1" applyFont="1" applyAlignment="1">
      <alignment horizontal="left"/>
    </xf>
    <xf numFmtId="3" fontId="3" fillId="0" borderId="2" xfId="0" applyNumberFormat="1" applyFont="1" applyBorder="1" applyAlignment="1">
      <alignment horizontal="left"/>
    </xf>
    <xf numFmtId="3" fontId="3" fillId="0" borderId="2" xfId="0" applyNumberFormat="1" applyFont="1" applyBorder="1" applyAlignment="1">
      <alignment horizontal="right"/>
    </xf>
    <xf numFmtId="0" fontId="44" fillId="0" borderId="9" xfId="0" applyFont="1" applyBorder="1" applyAlignment="1">
      <alignment wrapText="1"/>
    </xf>
    <xf numFmtId="0" fontId="35" fillId="0" borderId="9" xfId="0" applyFont="1" applyBorder="1"/>
    <xf numFmtId="0" fontId="45" fillId="0" borderId="9" xfId="0" applyFont="1" applyBorder="1"/>
    <xf numFmtId="0" fontId="6" fillId="0" borderId="0" xfId="0" applyFont="1" applyFill="1" applyAlignment="1">
      <alignment horizontal="left"/>
    </xf>
    <xf numFmtId="0" fontId="9" fillId="0" borderId="0" xfId="0" applyFont="1" applyFill="1" applyAlignment="1">
      <alignment horizontal="left"/>
    </xf>
    <xf numFmtId="0" fontId="3" fillId="0" borderId="0" xfId="0" applyFont="1" applyFill="1" applyAlignment="1">
      <alignment horizontal="left"/>
    </xf>
    <xf numFmtId="0" fontId="6" fillId="0" borderId="0" xfId="0" applyFont="1" applyFill="1"/>
    <xf numFmtId="0" fontId="9" fillId="0" borderId="0" xfId="0" applyFont="1" applyFill="1" applyAlignment="1">
      <alignment horizontal="right"/>
    </xf>
    <xf numFmtId="0" fontId="3" fillId="0" borderId="0" xfId="0" applyFont="1" applyFill="1" applyAlignment="1">
      <alignment horizontal="right"/>
    </xf>
    <xf numFmtId="0" fontId="9" fillId="0" borderId="0" xfId="0" applyFont="1" applyFill="1"/>
    <xf numFmtId="0" fontId="19" fillId="3" borderId="0" xfId="0" applyFont="1" applyFill="1" applyAlignment="1">
      <alignment horizontal="center" vertical="center"/>
    </xf>
    <xf numFmtId="0" fontId="0" fillId="0" borderId="0" xfId="0" applyAlignment="1">
      <alignment horizontal="center" vertical="center"/>
    </xf>
    <xf numFmtId="0" fontId="8" fillId="0" borderId="3"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center"/>
    </xf>
    <xf numFmtId="0" fontId="3" fillId="0" borderId="8" xfId="0" applyFont="1" applyBorder="1" applyAlignment="1">
      <alignment horizontal="center"/>
    </xf>
  </cellXfs>
  <cellStyles count="12">
    <cellStyle name="Följde hyperlänken" xfId="1"/>
    <cellStyle name="Hyperlänk" xfId="2" builtinId="8"/>
    <cellStyle name="Normal" xfId="0" builtinId="0"/>
    <cellStyle name="Normal 2" xfId="3"/>
    <cellStyle name="Normal 3" xfId="4"/>
    <cellStyle name="Normal_Blad1" xfId="5"/>
    <cellStyle name="Procent" xfId="6" builtinId="5"/>
    <cellStyle name="Total intermediaire" xfId="7"/>
    <cellStyle name="Tusental" xfId="8" builtinId="3"/>
    <cellStyle name="Tusental 2" xfId="9"/>
    <cellStyle name="Tusental 2 2" xfId="11"/>
    <cellStyle name="Tusental 3"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9</xdr:col>
      <xdr:colOff>571500</xdr:colOff>
      <xdr:row>10</xdr:row>
      <xdr:rowOff>190500</xdr:rowOff>
    </xdr:to>
    <xdr:pic>
      <xdr:nvPicPr>
        <xdr:cNvPr id="6" name="Bildobjekt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4850" y="1704975"/>
          <a:ext cx="1790700" cy="352425"/>
        </a:xfrm>
        <a:prstGeom prst="rect">
          <a:avLst/>
        </a:prstGeom>
      </xdr:spPr>
    </xdr:pic>
    <xdr:clientData/>
  </xdr:twoCellAnchor>
  <xdr:twoCellAnchor editAs="oneCell">
    <xdr:from>
      <xdr:col>0</xdr:col>
      <xdr:colOff>581025</xdr:colOff>
      <xdr:row>3</xdr:row>
      <xdr:rowOff>152400</xdr:rowOff>
    </xdr:from>
    <xdr:to>
      <xdr:col>3</xdr:col>
      <xdr:colOff>410706</xdr:colOff>
      <xdr:row>7</xdr:row>
      <xdr:rowOff>86843</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885825"/>
          <a:ext cx="190613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24</xdr:row>
      <xdr:rowOff>66675</xdr:rowOff>
    </xdr:from>
    <xdr:to>
      <xdr:col>1</xdr:col>
      <xdr:colOff>133350</xdr:colOff>
      <xdr:row>25</xdr:row>
      <xdr:rowOff>142875</xdr:rowOff>
    </xdr:to>
    <xdr:pic>
      <xdr:nvPicPr>
        <xdr:cNvPr id="103605" name="Picture 2">
          <a:extLst>
            <a:ext uri="{FF2B5EF4-FFF2-40B4-BE49-F238E27FC236}">
              <a16:creationId xmlns:a16="http://schemas.microsoft.com/office/drawing/2014/main" id="{00000000-0008-0000-0300-0000B59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952875"/>
          <a:ext cx="1143000"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45720</xdr:colOff>
          <xdr:row>41</xdr:row>
          <xdr:rowOff>60960</xdr:rowOff>
        </xdr:from>
        <xdr:to>
          <xdr:col>1</xdr:col>
          <xdr:colOff>144780</xdr:colOff>
          <xdr:row>42</xdr:row>
          <xdr:rowOff>137160</xdr:rowOff>
        </xdr:to>
        <xdr:sp macro="" textlink="">
          <xdr:nvSpPr>
            <xdr:cNvPr id="7171" name="Bild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30</xdr:row>
          <xdr:rowOff>152400</xdr:rowOff>
        </xdr:from>
        <xdr:to>
          <xdr:col>1</xdr:col>
          <xdr:colOff>388620</xdr:colOff>
          <xdr:row>32</xdr:row>
          <xdr:rowOff>68580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0400-000002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51</xdr:row>
          <xdr:rowOff>38100</xdr:rowOff>
        </xdr:from>
        <xdr:to>
          <xdr:col>1</xdr:col>
          <xdr:colOff>388620</xdr:colOff>
          <xdr:row>52</xdr:row>
          <xdr:rowOff>114300</xdr:rowOff>
        </xdr:to>
        <xdr:sp macro="" textlink="">
          <xdr:nvSpPr>
            <xdr:cNvPr id="56333" name="Object 13" hidden="1">
              <a:extLst>
                <a:ext uri="{63B3BB69-23CF-44E3-9099-C40C66FF867C}">
                  <a14:compatExt spid="_x0000_s56333"/>
                </a:ext>
                <a:ext uri="{FF2B5EF4-FFF2-40B4-BE49-F238E27FC236}">
                  <a16:creationId xmlns:a16="http://schemas.microsoft.com/office/drawing/2014/main" id="{00000000-0008-0000-0400-00000D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19</xdr:row>
          <xdr:rowOff>68580</xdr:rowOff>
        </xdr:from>
        <xdr:to>
          <xdr:col>1</xdr:col>
          <xdr:colOff>220980</xdr:colOff>
          <xdr:row>20</xdr:row>
          <xdr:rowOff>144780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30</xdr:row>
          <xdr:rowOff>38100</xdr:rowOff>
        </xdr:from>
        <xdr:to>
          <xdr:col>1</xdr:col>
          <xdr:colOff>426720</xdr:colOff>
          <xdr:row>31</xdr:row>
          <xdr:rowOff>114300</xdr:rowOff>
        </xdr:to>
        <xdr:sp macro="" textlink="">
          <xdr:nvSpPr>
            <xdr:cNvPr id="16385" name="Bild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56</xdr:row>
          <xdr:rowOff>45720</xdr:rowOff>
        </xdr:from>
        <xdr:to>
          <xdr:col>1</xdr:col>
          <xdr:colOff>198120</xdr:colOff>
          <xdr:row>57</xdr:row>
          <xdr:rowOff>121920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24</xdr:row>
          <xdr:rowOff>45720</xdr:rowOff>
        </xdr:from>
        <xdr:to>
          <xdr:col>1</xdr:col>
          <xdr:colOff>198120</xdr:colOff>
          <xdr:row>25</xdr:row>
          <xdr:rowOff>121920</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7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17</xdr:row>
          <xdr:rowOff>45720</xdr:rowOff>
        </xdr:from>
        <xdr:to>
          <xdr:col>0</xdr:col>
          <xdr:colOff>1150620</xdr:colOff>
          <xdr:row>18</xdr:row>
          <xdr:rowOff>121920</xdr:rowOff>
        </xdr:to>
        <xdr:sp macro="" textlink="">
          <xdr:nvSpPr>
            <xdr:cNvPr id="95234" name="Bild 1" hidden="1">
              <a:extLst>
                <a:ext uri="{63B3BB69-23CF-44E3-9099-C40C66FF867C}">
                  <a14:compatExt spid="_x0000_s95234"/>
                </a:ext>
                <a:ext uri="{FF2B5EF4-FFF2-40B4-BE49-F238E27FC236}">
                  <a16:creationId xmlns:a16="http://schemas.microsoft.com/office/drawing/2014/main" id="{00000000-0008-0000-0800-000002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39</xdr:row>
          <xdr:rowOff>30480</xdr:rowOff>
        </xdr:from>
        <xdr:to>
          <xdr:col>0</xdr:col>
          <xdr:colOff>1173480</xdr:colOff>
          <xdr:row>40</xdr:row>
          <xdr:rowOff>106680</xdr:rowOff>
        </xdr:to>
        <xdr:sp macro="" textlink="">
          <xdr:nvSpPr>
            <xdr:cNvPr id="95236" name="Object 4" hidden="1">
              <a:extLst>
                <a:ext uri="{63B3BB69-23CF-44E3-9099-C40C66FF867C}">
                  <a14:compatExt spid="_x0000_s95236"/>
                </a:ext>
                <a:ext uri="{FF2B5EF4-FFF2-40B4-BE49-F238E27FC236}">
                  <a16:creationId xmlns:a16="http://schemas.microsoft.com/office/drawing/2014/main" id="{00000000-0008-0000-0800-000004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60960</xdr:rowOff>
        </xdr:from>
        <xdr:to>
          <xdr:col>0</xdr:col>
          <xdr:colOff>1143000</xdr:colOff>
          <xdr:row>29</xdr:row>
          <xdr:rowOff>68580</xdr:rowOff>
        </xdr:to>
        <xdr:sp macro="" textlink="">
          <xdr:nvSpPr>
            <xdr:cNvPr id="23555" name="Bild 1"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47</xdr:row>
      <xdr:rowOff>38100</xdr:rowOff>
    </xdr:from>
    <xdr:to>
      <xdr:col>0</xdr:col>
      <xdr:colOff>1165589</xdr:colOff>
      <xdr:row>48</xdr:row>
      <xdr:rowOff>41517</xdr:rowOff>
    </xdr:to>
    <xdr:pic>
      <xdr:nvPicPr>
        <xdr:cNvPr id="4" name="Bildobjekt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981950"/>
          <a:ext cx="1137014" cy="1653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38</xdr:row>
          <xdr:rowOff>45720</xdr:rowOff>
        </xdr:from>
        <xdr:to>
          <xdr:col>1</xdr:col>
          <xdr:colOff>220980</xdr:colOff>
          <xdr:row>40</xdr:row>
          <xdr:rowOff>0</xdr:rowOff>
        </xdr:to>
        <xdr:sp macro="" textlink="">
          <xdr:nvSpPr>
            <xdr:cNvPr id="24582" name="Object 6" hidden="1">
              <a:extLst>
                <a:ext uri="{63B3BB69-23CF-44E3-9099-C40C66FF867C}">
                  <a14:compatExt spid="_x0000_s24582"/>
                </a:ext>
                <a:ext uri="{FF2B5EF4-FFF2-40B4-BE49-F238E27FC236}">
                  <a16:creationId xmlns:a16="http://schemas.microsoft.com/office/drawing/2014/main" id="{00000000-0008-0000-0A00-000006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30480</xdr:rowOff>
        </xdr:from>
        <xdr:to>
          <xdr:col>1</xdr:col>
          <xdr:colOff>38100</xdr:colOff>
          <xdr:row>19</xdr:row>
          <xdr:rowOff>106680</xdr:rowOff>
        </xdr:to>
        <xdr:sp macro="" textlink="">
          <xdr:nvSpPr>
            <xdr:cNvPr id="24583" name="Bild 1" hidden="1">
              <a:extLst>
                <a:ext uri="{63B3BB69-23CF-44E3-9099-C40C66FF867C}">
                  <a14:compatExt spid="_x0000_s24583"/>
                </a:ext>
                <a:ext uri="{FF2B5EF4-FFF2-40B4-BE49-F238E27FC236}">
                  <a16:creationId xmlns:a16="http://schemas.microsoft.com/office/drawing/2014/main" id="{00000000-0008-0000-0A00-000007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7620</xdr:colOff>
          <xdr:row>32</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31</xdr:row>
          <xdr:rowOff>38100</xdr:rowOff>
        </xdr:from>
        <xdr:to>
          <xdr:col>1</xdr:col>
          <xdr:colOff>365760</xdr:colOff>
          <xdr:row>32</xdr:row>
          <xdr:rowOff>114300</xdr:rowOff>
        </xdr:to>
        <xdr:sp macro="" textlink="">
          <xdr:nvSpPr>
            <xdr:cNvPr id="57346" name="Bild 1" hidden="1">
              <a:extLst>
                <a:ext uri="{63B3BB69-23CF-44E3-9099-C40C66FF867C}">
                  <a14:compatExt spid="_x0000_s57346"/>
                </a:ext>
                <a:ext uri="{FF2B5EF4-FFF2-40B4-BE49-F238E27FC236}">
                  <a16:creationId xmlns:a16="http://schemas.microsoft.com/office/drawing/2014/main" id="{00000000-0008-0000-0B00-000002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31</xdr:row>
          <xdr:rowOff>45720</xdr:rowOff>
        </xdr:from>
        <xdr:to>
          <xdr:col>1</xdr:col>
          <xdr:colOff>304800</xdr:colOff>
          <xdr:row>32</xdr:row>
          <xdr:rowOff>121920</xdr:rowOff>
        </xdr:to>
        <xdr:sp macro="" textlink="">
          <xdr:nvSpPr>
            <xdr:cNvPr id="57347" name="Object 3" hidden="1">
              <a:extLst>
                <a:ext uri="{63B3BB69-23CF-44E3-9099-C40C66FF867C}">
                  <a14:compatExt spid="_x0000_s57347"/>
                </a:ext>
                <a:ext uri="{FF2B5EF4-FFF2-40B4-BE49-F238E27FC236}">
                  <a16:creationId xmlns:a16="http://schemas.microsoft.com/office/drawing/2014/main" id="{00000000-0008-0000-0B00-000003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49</xdr:row>
          <xdr:rowOff>45720</xdr:rowOff>
        </xdr:from>
        <xdr:to>
          <xdr:col>1</xdr:col>
          <xdr:colOff>327660</xdr:colOff>
          <xdr:row>50</xdr:row>
          <xdr:rowOff>121920</xdr:rowOff>
        </xdr:to>
        <xdr:sp macro="" textlink="">
          <xdr:nvSpPr>
            <xdr:cNvPr id="57353" name="Object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63</xdr:row>
          <xdr:rowOff>76200</xdr:rowOff>
        </xdr:from>
        <xdr:to>
          <xdr:col>1</xdr:col>
          <xdr:colOff>312420</xdr:colOff>
          <xdr:row>64</xdr:row>
          <xdr:rowOff>152400</xdr:rowOff>
        </xdr:to>
        <xdr:sp macro="" textlink="">
          <xdr:nvSpPr>
            <xdr:cNvPr id="57354" name="Bild 3"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7620</xdr:colOff>
          <xdr:row>32</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31</xdr:row>
          <xdr:rowOff>38100</xdr:rowOff>
        </xdr:from>
        <xdr:to>
          <xdr:col>1</xdr:col>
          <xdr:colOff>365760</xdr:colOff>
          <xdr:row>32</xdr:row>
          <xdr:rowOff>114300</xdr:rowOff>
        </xdr:to>
        <xdr:sp macro="" textlink="">
          <xdr:nvSpPr>
            <xdr:cNvPr id="57356" name="Bild 1"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31</xdr:row>
          <xdr:rowOff>45720</xdr:rowOff>
        </xdr:from>
        <xdr:to>
          <xdr:col>1</xdr:col>
          <xdr:colOff>304800</xdr:colOff>
          <xdr:row>32</xdr:row>
          <xdr:rowOff>121920</xdr:rowOff>
        </xdr:to>
        <xdr:sp macro="" textlink="">
          <xdr:nvSpPr>
            <xdr:cNvPr id="57357" name="Object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49</xdr:row>
          <xdr:rowOff>45720</xdr:rowOff>
        </xdr:from>
        <xdr:to>
          <xdr:col>1</xdr:col>
          <xdr:colOff>327660</xdr:colOff>
          <xdr:row>50</xdr:row>
          <xdr:rowOff>121920</xdr:rowOff>
        </xdr:to>
        <xdr:sp macro="" textlink="">
          <xdr:nvSpPr>
            <xdr:cNvPr id="57358" name="Object 14" hidden="1">
              <a:extLst>
                <a:ext uri="{63B3BB69-23CF-44E3-9099-C40C66FF867C}">
                  <a14:compatExt spid="_x0000_s57358"/>
                </a:ext>
                <a:ext uri="{FF2B5EF4-FFF2-40B4-BE49-F238E27FC236}">
                  <a16:creationId xmlns:a16="http://schemas.microsoft.com/office/drawing/2014/main" id="{00000000-0008-0000-0B00-00000E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63</xdr:row>
          <xdr:rowOff>76200</xdr:rowOff>
        </xdr:from>
        <xdr:to>
          <xdr:col>1</xdr:col>
          <xdr:colOff>312420</xdr:colOff>
          <xdr:row>64</xdr:row>
          <xdr:rowOff>152400</xdr:rowOff>
        </xdr:to>
        <xdr:sp macro="" textlink="">
          <xdr:nvSpPr>
            <xdr:cNvPr id="57359" name="Bild 3" hidden="1">
              <a:extLst>
                <a:ext uri="{63B3BB69-23CF-44E3-9099-C40C66FF867C}">
                  <a14:compatExt spid="_x0000_s57359"/>
                </a:ext>
                <a:ext uri="{FF2B5EF4-FFF2-40B4-BE49-F238E27FC236}">
                  <a16:creationId xmlns:a16="http://schemas.microsoft.com/office/drawing/2014/main" id="{00000000-0008-0000-0B00-00000F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7620</xdr:colOff>
          <xdr:row>32</xdr:row>
          <xdr:rowOff>0</xdr:rowOff>
        </xdr:to>
        <xdr:sp macro="" textlink="">
          <xdr:nvSpPr>
            <xdr:cNvPr id="57360" name="Bild 2" hidden="1">
              <a:extLst>
                <a:ext uri="{63B3BB69-23CF-44E3-9099-C40C66FF867C}">
                  <a14:compatExt spid="_x0000_s57360"/>
                </a:ext>
                <a:ext uri="{FF2B5EF4-FFF2-40B4-BE49-F238E27FC236}">
                  <a16:creationId xmlns:a16="http://schemas.microsoft.com/office/drawing/2014/main" id="{00000000-0008-0000-0B00-000010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31</xdr:row>
          <xdr:rowOff>38100</xdr:rowOff>
        </xdr:from>
        <xdr:to>
          <xdr:col>1</xdr:col>
          <xdr:colOff>365760</xdr:colOff>
          <xdr:row>32</xdr:row>
          <xdr:rowOff>114300</xdr:rowOff>
        </xdr:to>
        <xdr:sp macro="" textlink="">
          <xdr:nvSpPr>
            <xdr:cNvPr id="57361" name="Bild 1" hidden="1">
              <a:extLst>
                <a:ext uri="{63B3BB69-23CF-44E3-9099-C40C66FF867C}">
                  <a14:compatExt spid="_x0000_s57361"/>
                </a:ext>
                <a:ext uri="{FF2B5EF4-FFF2-40B4-BE49-F238E27FC236}">
                  <a16:creationId xmlns:a16="http://schemas.microsoft.com/office/drawing/2014/main" id="{00000000-0008-0000-0B00-00001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31</xdr:row>
          <xdr:rowOff>45720</xdr:rowOff>
        </xdr:from>
        <xdr:to>
          <xdr:col>1</xdr:col>
          <xdr:colOff>304800</xdr:colOff>
          <xdr:row>32</xdr:row>
          <xdr:rowOff>121920</xdr:rowOff>
        </xdr:to>
        <xdr:sp macro="" textlink="">
          <xdr:nvSpPr>
            <xdr:cNvPr id="57362" name="Object 18" hidden="1">
              <a:extLst>
                <a:ext uri="{63B3BB69-23CF-44E3-9099-C40C66FF867C}">
                  <a14:compatExt spid="_x0000_s57362"/>
                </a:ext>
                <a:ext uri="{FF2B5EF4-FFF2-40B4-BE49-F238E27FC236}">
                  <a16:creationId xmlns:a16="http://schemas.microsoft.com/office/drawing/2014/main" id="{00000000-0008-0000-0B00-000012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49</xdr:row>
          <xdr:rowOff>45720</xdr:rowOff>
        </xdr:from>
        <xdr:to>
          <xdr:col>1</xdr:col>
          <xdr:colOff>327660</xdr:colOff>
          <xdr:row>50</xdr:row>
          <xdr:rowOff>121920</xdr:rowOff>
        </xdr:to>
        <xdr:sp macro="" textlink="">
          <xdr:nvSpPr>
            <xdr:cNvPr id="57363" name="Object 19" hidden="1">
              <a:extLst>
                <a:ext uri="{63B3BB69-23CF-44E3-9099-C40C66FF867C}">
                  <a14:compatExt spid="_x0000_s57363"/>
                </a:ext>
                <a:ext uri="{FF2B5EF4-FFF2-40B4-BE49-F238E27FC236}">
                  <a16:creationId xmlns:a16="http://schemas.microsoft.com/office/drawing/2014/main" id="{00000000-0008-0000-0B00-000013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63</xdr:row>
          <xdr:rowOff>76200</xdr:rowOff>
        </xdr:from>
        <xdr:to>
          <xdr:col>1</xdr:col>
          <xdr:colOff>312420</xdr:colOff>
          <xdr:row>64</xdr:row>
          <xdr:rowOff>152400</xdr:rowOff>
        </xdr:to>
        <xdr:sp macro="" textlink="">
          <xdr:nvSpPr>
            <xdr:cNvPr id="57364" name="Bild 3" hidden="1">
              <a:extLst>
                <a:ext uri="{63B3BB69-23CF-44E3-9099-C40C66FF867C}">
                  <a14:compatExt spid="_x0000_s57364"/>
                </a:ext>
                <a:ext uri="{FF2B5EF4-FFF2-40B4-BE49-F238E27FC236}">
                  <a16:creationId xmlns:a16="http://schemas.microsoft.com/office/drawing/2014/main" id="{00000000-0008-0000-0B00-000014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7620</xdr:colOff>
          <xdr:row>32</xdr:row>
          <xdr:rowOff>0</xdr:rowOff>
        </xdr:to>
        <xdr:sp macro="" textlink="">
          <xdr:nvSpPr>
            <xdr:cNvPr id="57365" name="Object 21" hidden="1">
              <a:extLst>
                <a:ext uri="{63B3BB69-23CF-44E3-9099-C40C66FF867C}">
                  <a14:compatExt spid="_x0000_s57365"/>
                </a:ext>
                <a:ext uri="{FF2B5EF4-FFF2-40B4-BE49-F238E27FC236}">
                  <a16:creationId xmlns:a16="http://schemas.microsoft.com/office/drawing/2014/main" id="{00000000-0008-0000-0B00-000015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31</xdr:row>
          <xdr:rowOff>38100</xdr:rowOff>
        </xdr:from>
        <xdr:to>
          <xdr:col>1</xdr:col>
          <xdr:colOff>365760</xdr:colOff>
          <xdr:row>32</xdr:row>
          <xdr:rowOff>114300</xdr:rowOff>
        </xdr:to>
        <xdr:sp macro="" textlink="">
          <xdr:nvSpPr>
            <xdr:cNvPr id="57366" name="Object 22" hidden="1">
              <a:extLst>
                <a:ext uri="{63B3BB69-23CF-44E3-9099-C40C66FF867C}">
                  <a14:compatExt spid="_x0000_s57366"/>
                </a:ext>
                <a:ext uri="{FF2B5EF4-FFF2-40B4-BE49-F238E27FC236}">
                  <a16:creationId xmlns:a16="http://schemas.microsoft.com/office/drawing/2014/main" id="{00000000-0008-0000-0B00-000016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31</xdr:row>
          <xdr:rowOff>45720</xdr:rowOff>
        </xdr:from>
        <xdr:to>
          <xdr:col>1</xdr:col>
          <xdr:colOff>304800</xdr:colOff>
          <xdr:row>32</xdr:row>
          <xdr:rowOff>121920</xdr:rowOff>
        </xdr:to>
        <xdr:sp macro="" textlink="">
          <xdr:nvSpPr>
            <xdr:cNvPr id="57367" name="Object 23" hidden="1">
              <a:extLst>
                <a:ext uri="{63B3BB69-23CF-44E3-9099-C40C66FF867C}">
                  <a14:compatExt spid="_x0000_s57367"/>
                </a:ext>
                <a:ext uri="{FF2B5EF4-FFF2-40B4-BE49-F238E27FC236}">
                  <a16:creationId xmlns:a16="http://schemas.microsoft.com/office/drawing/2014/main" id="{00000000-0008-0000-0B00-000017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49</xdr:row>
          <xdr:rowOff>45720</xdr:rowOff>
        </xdr:from>
        <xdr:to>
          <xdr:col>1</xdr:col>
          <xdr:colOff>327660</xdr:colOff>
          <xdr:row>50</xdr:row>
          <xdr:rowOff>121920</xdr:rowOff>
        </xdr:to>
        <xdr:sp macro="" textlink="">
          <xdr:nvSpPr>
            <xdr:cNvPr id="57368" name="Object 24" hidden="1">
              <a:extLst>
                <a:ext uri="{63B3BB69-23CF-44E3-9099-C40C66FF867C}">
                  <a14:compatExt spid="_x0000_s57368"/>
                </a:ext>
                <a:ext uri="{FF2B5EF4-FFF2-40B4-BE49-F238E27FC236}">
                  <a16:creationId xmlns:a16="http://schemas.microsoft.com/office/drawing/2014/main" id="{00000000-0008-0000-0B00-000018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63</xdr:row>
          <xdr:rowOff>76200</xdr:rowOff>
        </xdr:from>
        <xdr:to>
          <xdr:col>1</xdr:col>
          <xdr:colOff>312420</xdr:colOff>
          <xdr:row>64</xdr:row>
          <xdr:rowOff>152400</xdr:rowOff>
        </xdr:to>
        <xdr:sp macro="" textlink="">
          <xdr:nvSpPr>
            <xdr:cNvPr id="57369" name="Object 25" hidden="1">
              <a:extLst>
                <a:ext uri="{63B3BB69-23CF-44E3-9099-C40C66FF867C}">
                  <a14:compatExt spid="_x0000_s57369"/>
                </a:ext>
                <a:ext uri="{FF2B5EF4-FFF2-40B4-BE49-F238E27FC236}">
                  <a16:creationId xmlns:a16="http://schemas.microsoft.com/office/drawing/2014/main" id="{00000000-0008-0000-0B00-000019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21</xdr:row>
          <xdr:rowOff>144780</xdr:rowOff>
        </xdr:from>
        <xdr:to>
          <xdr:col>1</xdr:col>
          <xdr:colOff>228600</xdr:colOff>
          <xdr:row>23</xdr:row>
          <xdr:rowOff>60960</xdr:rowOff>
        </xdr:to>
        <xdr:sp macro="" textlink="">
          <xdr:nvSpPr>
            <xdr:cNvPr id="96260" name="Object 4" hidden="1">
              <a:extLst>
                <a:ext uri="{63B3BB69-23CF-44E3-9099-C40C66FF867C}">
                  <a14:compatExt spid="_x0000_s96260"/>
                </a:ext>
                <a:ext uri="{FF2B5EF4-FFF2-40B4-BE49-F238E27FC236}">
                  <a16:creationId xmlns:a16="http://schemas.microsoft.com/office/drawing/2014/main" id="{00000000-0008-0000-0C00-0000047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31</xdr:row>
          <xdr:rowOff>45720</xdr:rowOff>
        </xdr:from>
        <xdr:to>
          <xdr:col>1</xdr:col>
          <xdr:colOff>7620</xdr:colOff>
          <xdr:row>32</xdr:row>
          <xdr:rowOff>121920</xdr:rowOff>
        </xdr:to>
        <xdr:sp macro="" textlink="">
          <xdr:nvSpPr>
            <xdr:cNvPr id="43009" name="Bild 1" hidden="1">
              <a:extLst>
                <a:ext uri="{63B3BB69-23CF-44E3-9099-C40C66FF867C}">
                  <a14:compatExt spid="_x0000_s43009"/>
                </a:ext>
                <a:ext uri="{FF2B5EF4-FFF2-40B4-BE49-F238E27FC236}">
                  <a16:creationId xmlns:a16="http://schemas.microsoft.com/office/drawing/2014/main" id="{00000000-0008-0000-0D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oleObject" Target="../embeddings/oleObject7.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oleObject" Target="../embeddings/oleObject9.bin"/><Relationship Id="rId5" Type="http://schemas.openxmlformats.org/officeDocument/2006/relationships/image" Target="../media/image3.emf"/><Relationship Id="rId4" Type="http://schemas.openxmlformats.org/officeDocument/2006/relationships/oleObject" Target="../embeddings/oleObject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3.emf"/><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oleObject" Target="../embeddings/oleObject12.bin"/><Relationship Id="rId5" Type="http://schemas.openxmlformats.org/officeDocument/2006/relationships/image" Target="../media/image5.emf"/><Relationship Id="rId4" Type="http://schemas.openxmlformats.org/officeDocument/2006/relationships/oleObject" Target="../embeddings/oleObject11.bin"/></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15.bin"/><Relationship Id="rId13" Type="http://schemas.openxmlformats.org/officeDocument/2006/relationships/oleObject" Target="../embeddings/oleObject19.bin"/><Relationship Id="rId18" Type="http://schemas.openxmlformats.org/officeDocument/2006/relationships/oleObject" Target="../embeddings/oleObject23.bin"/><Relationship Id="rId3" Type="http://schemas.openxmlformats.org/officeDocument/2006/relationships/vmlDrawing" Target="../drawings/vmlDrawing9.vml"/><Relationship Id="rId21" Type="http://schemas.openxmlformats.org/officeDocument/2006/relationships/oleObject" Target="../embeddings/Microsoft_Word_97-2003-dokument2.doc"/><Relationship Id="rId7" Type="http://schemas.openxmlformats.org/officeDocument/2006/relationships/image" Target="../media/image3.emf"/><Relationship Id="rId12" Type="http://schemas.openxmlformats.org/officeDocument/2006/relationships/oleObject" Target="../embeddings/oleObject18.bin"/><Relationship Id="rId17" Type="http://schemas.openxmlformats.org/officeDocument/2006/relationships/oleObject" Target="../embeddings/oleObject22.bin"/><Relationship Id="rId25" Type="http://schemas.openxmlformats.org/officeDocument/2006/relationships/oleObject" Target="../embeddings/oleObject29.bin"/><Relationship Id="rId2" Type="http://schemas.openxmlformats.org/officeDocument/2006/relationships/drawing" Target="../drawings/drawing10.xml"/><Relationship Id="rId16" Type="http://schemas.openxmlformats.org/officeDocument/2006/relationships/oleObject" Target="../embeddings/Microsoft_Word_97-2003-dokument1.doc"/><Relationship Id="rId20" Type="http://schemas.openxmlformats.org/officeDocument/2006/relationships/oleObject" Target="../embeddings/oleObject25.bin"/><Relationship Id="rId1" Type="http://schemas.openxmlformats.org/officeDocument/2006/relationships/printerSettings" Target="../printerSettings/printerSettings12.bin"/><Relationship Id="rId6" Type="http://schemas.openxmlformats.org/officeDocument/2006/relationships/oleObject" Target="../embeddings/oleObject14.bin"/><Relationship Id="rId11" Type="http://schemas.openxmlformats.org/officeDocument/2006/relationships/oleObject" Target="../embeddings/Microsoft_Word_97-2003-dokument.doc"/><Relationship Id="rId24" Type="http://schemas.openxmlformats.org/officeDocument/2006/relationships/oleObject" Target="../embeddings/oleObject28.bin"/><Relationship Id="rId5" Type="http://schemas.openxmlformats.org/officeDocument/2006/relationships/image" Target="../media/image6.emf"/><Relationship Id="rId15" Type="http://schemas.openxmlformats.org/officeDocument/2006/relationships/oleObject" Target="../embeddings/oleObject21.bin"/><Relationship Id="rId23" Type="http://schemas.openxmlformats.org/officeDocument/2006/relationships/oleObject" Target="../embeddings/oleObject27.bin"/><Relationship Id="rId10" Type="http://schemas.openxmlformats.org/officeDocument/2006/relationships/oleObject" Target="../embeddings/oleObject17.bin"/><Relationship Id="rId19" Type="http://schemas.openxmlformats.org/officeDocument/2006/relationships/oleObject" Target="../embeddings/oleObject24.bin"/><Relationship Id="rId4" Type="http://schemas.openxmlformats.org/officeDocument/2006/relationships/oleObject" Target="../embeddings/oleObject13.bin"/><Relationship Id="rId9" Type="http://schemas.openxmlformats.org/officeDocument/2006/relationships/oleObject" Target="../embeddings/oleObject16.bin"/><Relationship Id="rId14" Type="http://schemas.openxmlformats.org/officeDocument/2006/relationships/oleObject" Target="../embeddings/oleObject20.bin"/><Relationship Id="rId22" Type="http://schemas.openxmlformats.org/officeDocument/2006/relationships/oleObject" Target="../embeddings/oleObject2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image" Target="../media/image3.emf"/><Relationship Id="rId4" Type="http://schemas.openxmlformats.org/officeDocument/2006/relationships/oleObject" Target="../embeddings/oleObject3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oleObject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L24"/>
  <sheetViews>
    <sheetView showGridLines="0" workbookViewId="0">
      <selection activeCell="J17" sqref="J17"/>
    </sheetView>
  </sheetViews>
  <sheetFormatPr defaultColWidth="9.109375" defaultRowHeight="11.4" x14ac:dyDescent="0.2"/>
  <cols>
    <col min="1" max="1" width="9.109375" style="3"/>
    <col min="2" max="2" width="12.88671875" style="3" customWidth="1"/>
    <col min="3" max="16384" width="9.109375" style="3"/>
  </cols>
  <sheetData>
    <row r="1" spans="1:12" customFormat="1" ht="32.25" customHeight="1" x14ac:dyDescent="0.25">
      <c r="A1" s="251" t="s">
        <v>274</v>
      </c>
      <c r="B1" s="252"/>
      <c r="C1" s="252"/>
      <c r="D1" s="252"/>
      <c r="E1" s="252"/>
      <c r="F1" s="252"/>
      <c r="G1" s="252"/>
      <c r="H1" s="252"/>
      <c r="I1" s="252"/>
      <c r="J1" s="252"/>
      <c r="K1" s="252"/>
      <c r="L1" s="252"/>
    </row>
    <row r="2" spans="1:12" customFormat="1" ht="13.2" x14ac:dyDescent="0.25"/>
    <row r="3" spans="1:12" customFormat="1" ht="13.2" x14ac:dyDescent="0.25"/>
    <row r="4" spans="1:12" customFormat="1" ht="13.2" x14ac:dyDescent="0.25"/>
    <row r="5" spans="1:12" customFormat="1" ht="13.2" x14ac:dyDescent="0.25"/>
    <row r="6" spans="1:12" customFormat="1" ht="13.2" x14ac:dyDescent="0.25"/>
    <row r="7" spans="1:12" customFormat="1" ht="13.2" x14ac:dyDescent="0.25"/>
    <row r="8" spans="1:12" customFormat="1" ht="13.2" x14ac:dyDescent="0.25"/>
    <row r="9" spans="1:12" customFormat="1" ht="13.2" x14ac:dyDescent="0.25"/>
    <row r="10" spans="1:12" customFormat="1" ht="13.2" x14ac:dyDescent="0.25"/>
    <row r="11" spans="1:12" customFormat="1" ht="65.25" customHeight="1" x14ac:dyDescent="0.4">
      <c r="B11" s="54" t="s">
        <v>231</v>
      </c>
    </row>
    <row r="12" spans="1:12" customFormat="1" ht="17.399999999999999" x14ac:dyDescent="0.3">
      <c r="B12" s="55" t="s">
        <v>232</v>
      </c>
    </row>
    <row r="13" spans="1:12" customFormat="1" ht="17.399999999999999" x14ac:dyDescent="0.3">
      <c r="B13" s="55"/>
    </row>
    <row r="14" spans="1:12" customFormat="1" ht="13.2" x14ac:dyDescent="0.25">
      <c r="B14" s="1" t="s">
        <v>272</v>
      </c>
      <c r="F14" s="163"/>
    </row>
    <row r="15" spans="1:12" customFormat="1" ht="13.2" x14ac:dyDescent="0.25">
      <c r="B15" s="163" t="s">
        <v>296</v>
      </c>
      <c r="F15" s="163"/>
    </row>
    <row r="16" spans="1:12" customFormat="1" ht="17.399999999999999" x14ac:dyDescent="0.3">
      <c r="B16" s="55"/>
    </row>
    <row r="17" spans="2:2" customFormat="1" ht="13.2" x14ac:dyDescent="0.25">
      <c r="B17" s="1" t="s">
        <v>147</v>
      </c>
    </row>
    <row r="18" spans="2:2" customFormat="1" ht="13.2" x14ac:dyDescent="0.25">
      <c r="B18" s="37" t="s">
        <v>152</v>
      </c>
    </row>
    <row r="19" spans="2:2" customFormat="1" ht="13.2" x14ac:dyDescent="0.25">
      <c r="B19" s="37" t="s">
        <v>153</v>
      </c>
    </row>
    <row r="20" spans="2:2" customFormat="1" ht="18" x14ac:dyDescent="0.35">
      <c r="B20" s="56"/>
    </row>
    <row r="21" spans="2:2" customFormat="1" ht="13.2" x14ac:dyDescent="0.25"/>
    <row r="22" spans="2:2" customFormat="1" ht="13.2" x14ac:dyDescent="0.25">
      <c r="B22" s="1" t="s">
        <v>154</v>
      </c>
    </row>
    <row r="23" spans="2:2" customFormat="1" ht="13.2" x14ac:dyDescent="0.25">
      <c r="B23" t="s">
        <v>202</v>
      </c>
    </row>
    <row r="24" spans="2:2" customFormat="1" ht="13.2" x14ac:dyDescent="0.25">
      <c r="B24" s="37" t="s">
        <v>203</v>
      </c>
    </row>
  </sheetData>
  <mergeCells count="1">
    <mergeCell ref="A1:L1"/>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2:C36"/>
  <sheetViews>
    <sheetView showGridLines="0" topLeftCell="A19" workbookViewId="0">
      <selection activeCell="M30" sqref="M30"/>
    </sheetView>
  </sheetViews>
  <sheetFormatPr defaultColWidth="9.109375" defaultRowHeight="13.2" x14ac:dyDescent="0.25"/>
  <cols>
    <col min="1" max="1" width="4.6640625" style="3" customWidth="1"/>
    <col min="2" max="2" width="11.44140625" style="3" customWidth="1"/>
    <col min="3" max="3" width="9.109375" style="37"/>
    <col min="4" max="16384" width="9.109375" style="3"/>
  </cols>
  <sheetData>
    <row r="2" spans="2:3" x14ac:dyDescent="0.25">
      <c r="B2" s="4" t="s">
        <v>151</v>
      </c>
    </row>
    <row r="3" spans="2:3" x14ac:dyDescent="0.25">
      <c r="B3" s="51"/>
    </row>
    <row r="4" spans="2:3" x14ac:dyDescent="0.25">
      <c r="B4" s="51"/>
    </row>
    <row r="5" spans="2:3" x14ac:dyDescent="0.25">
      <c r="B5" s="4" t="s">
        <v>95</v>
      </c>
    </row>
    <row r="6" spans="2:3" x14ac:dyDescent="0.25">
      <c r="B6" s="3" t="s">
        <v>169</v>
      </c>
      <c r="C6" s="225" t="s">
        <v>243</v>
      </c>
    </row>
    <row r="7" spans="2:3" x14ac:dyDescent="0.25">
      <c r="B7" s="3" t="s">
        <v>170</v>
      </c>
      <c r="C7" s="225" t="s">
        <v>244</v>
      </c>
    </row>
    <row r="8" spans="2:3" x14ac:dyDescent="0.25">
      <c r="B8" s="3" t="s">
        <v>171</v>
      </c>
      <c r="C8" s="225" t="s">
        <v>245</v>
      </c>
    </row>
    <row r="9" spans="2:3" x14ac:dyDescent="0.25">
      <c r="B9" s="3" t="s">
        <v>172</v>
      </c>
      <c r="C9" s="225" t="s">
        <v>273</v>
      </c>
    </row>
    <row r="10" spans="2:3" x14ac:dyDescent="0.25">
      <c r="B10" s="3" t="s">
        <v>173</v>
      </c>
      <c r="C10" s="225" t="s">
        <v>248</v>
      </c>
    </row>
    <row r="11" spans="2:3" x14ac:dyDescent="0.25">
      <c r="C11" s="225"/>
    </row>
    <row r="12" spans="2:3" x14ac:dyDescent="0.25">
      <c r="C12" s="225"/>
    </row>
    <row r="13" spans="2:3" x14ac:dyDescent="0.25">
      <c r="B13" s="4" t="s">
        <v>148</v>
      </c>
    </row>
    <row r="14" spans="2:3" x14ac:dyDescent="0.25">
      <c r="B14" s="3" t="s">
        <v>161</v>
      </c>
      <c r="C14" s="225" t="s">
        <v>249</v>
      </c>
    </row>
    <row r="15" spans="2:3" x14ac:dyDescent="0.25">
      <c r="B15" s="3" t="s">
        <v>162</v>
      </c>
      <c r="C15" s="225" t="s">
        <v>250</v>
      </c>
    </row>
    <row r="16" spans="2:3" x14ac:dyDescent="0.25">
      <c r="B16" s="3" t="s">
        <v>174</v>
      </c>
      <c r="C16" s="225" t="s">
        <v>251</v>
      </c>
    </row>
    <row r="17" spans="2:3" x14ac:dyDescent="0.25">
      <c r="B17" s="3" t="s">
        <v>175</v>
      </c>
      <c r="C17" s="225" t="s">
        <v>252</v>
      </c>
    </row>
    <row r="18" spans="2:3" x14ac:dyDescent="0.25">
      <c r="B18" s="3" t="s">
        <v>165</v>
      </c>
      <c r="C18" s="225" t="s">
        <v>253</v>
      </c>
    </row>
    <row r="19" spans="2:3" x14ac:dyDescent="0.25">
      <c r="C19" s="225"/>
    </row>
    <row r="20" spans="2:3" x14ac:dyDescent="0.25">
      <c r="C20" s="225"/>
    </row>
    <row r="21" spans="2:3" x14ac:dyDescent="0.25">
      <c r="B21" s="4" t="s">
        <v>96</v>
      </c>
    </row>
    <row r="22" spans="2:3" x14ac:dyDescent="0.25">
      <c r="B22" s="3" t="s">
        <v>166</v>
      </c>
      <c r="C22" s="225" t="s">
        <v>254</v>
      </c>
    </row>
    <row r="23" spans="2:3" x14ac:dyDescent="0.25">
      <c r="B23" s="3" t="s">
        <v>167</v>
      </c>
      <c r="C23" s="225" t="s">
        <v>255</v>
      </c>
    </row>
    <row r="24" spans="2:3" x14ac:dyDescent="0.25">
      <c r="B24" s="3" t="s">
        <v>168</v>
      </c>
      <c r="C24" s="225" t="s">
        <v>256</v>
      </c>
    </row>
    <row r="25" spans="2:3" x14ac:dyDescent="0.25">
      <c r="B25" s="3" t="s">
        <v>176</v>
      </c>
      <c r="C25" s="225" t="s">
        <v>257</v>
      </c>
    </row>
    <row r="28" spans="2:3" x14ac:dyDescent="0.25">
      <c r="B28" s="4" t="s">
        <v>97</v>
      </c>
    </row>
    <row r="29" spans="2:3" x14ac:dyDescent="0.25">
      <c r="B29" s="3" t="s">
        <v>82</v>
      </c>
      <c r="C29" s="225" t="s">
        <v>298</v>
      </c>
    </row>
    <row r="30" spans="2:3" x14ac:dyDescent="0.25">
      <c r="B30" s="3" t="s">
        <v>83</v>
      </c>
      <c r="C30" s="225" t="s">
        <v>297</v>
      </c>
    </row>
    <row r="31" spans="2:3" x14ac:dyDescent="0.25">
      <c r="B31" s="3" t="s">
        <v>85</v>
      </c>
      <c r="C31" s="225" t="s">
        <v>299</v>
      </c>
    </row>
    <row r="32" spans="2:3" x14ac:dyDescent="0.25">
      <c r="B32" s="3" t="s">
        <v>177</v>
      </c>
      <c r="C32" s="225" t="s">
        <v>300</v>
      </c>
    </row>
    <row r="33" spans="2:3" x14ac:dyDescent="0.25">
      <c r="C33" s="225"/>
    </row>
    <row r="34" spans="2:3" x14ac:dyDescent="0.25">
      <c r="B34" s="4" t="s">
        <v>149</v>
      </c>
    </row>
    <row r="35" spans="2:3" x14ac:dyDescent="0.25">
      <c r="B35" s="3" t="s">
        <v>93</v>
      </c>
      <c r="C35" s="225" t="s">
        <v>241</v>
      </c>
    </row>
    <row r="36" spans="2:3" x14ac:dyDescent="0.25">
      <c r="C36" s="225"/>
    </row>
  </sheetData>
  <hyperlinks>
    <hyperlink ref="C6" location="'PB Tab 1-2'!A1" display="Körsträckor och antal personbilar efter tjänstevikt och ägare år 2015"/>
    <hyperlink ref="C7" location="'PB Tab 1-2'!A1" display="Körsträckor och antal personbilar efter ägare år 2015"/>
    <hyperlink ref="C8" location="'PB Tab 3-4'!A1" display="Körsträckor och antal personbilar efter årsmodell/tillverkningsår och ägare år 2015"/>
    <hyperlink ref="C9" location="'PB Tab 3-4'!A1" display="Körsträckor och antal personbilar efter drivmedel och ägare år 2015"/>
    <hyperlink ref="C10" location="'PB Tab 5'!A1" display="Genomsnittlig körsträcka i mil fördelat på ägare, årsvis 2005-2015"/>
    <hyperlink ref="C14" location="'LB Tab 1'!A1" display="Körsträckor och antal lastbilar efter årsmodell/tillverkningsår och totalvikt år 2015"/>
    <hyperlink ref="C15" location="'LB Tab 2-3'!A1" display="Körsträckor och antal lastbilar efter totalvikt år 2015"/>
    <hyperlink ref="C16" location="'LB Tab 2-3'!A1" display="Körsträckor och antal lastbilar efter maxlastvikt år 2015"/>
    <hyperlink ref="C17" location="'LB Tab 4-5'!A1" display="Körsträckor och antal lastbilar efter karosseri år 2015"/>
    <hyperlink ref="C18" location="'LB Tab 4-5'!A1" display="Genomsnittlig körsträcka i mil fördelat på lätt och tung lastbil, årsvis 2005-2015"/>
    <hyperlink ref="C22" location="'BU Tab 1-2'!A1" display="Körsträckor och antal bussar efter årsmodell/tillverkningsår år 2016"/>
    <hyperlink ref="C23" location="'BU Tab 1-2'!A1" display="Körsträckor och antal bussar efter antal passagerare år 2016"/>
    <hyperlink ref="C25" location="'BU Tab 3-4'!A1" display="Genomsnittlig körsträcka i mil fördelat ägare, årsvis 2006–2016"/>
    <hyperlink ref="C29" location="'MC Tab 1-3'!A1" display="Körsträckor och antal motorcyklar efter årsmodell/tillverkningsår och ägare år 2014"/>
    <hyperlink ref="C30" location="'MC Tab 1-3'!A1" display="Körsträckor och antal motorcyklar efter cylindervolym och ägare år 2014"/>
    <hyperlink ref="C31" location="'MC Tab 1-3'!A1" display="Körsträckor och antal motorcyklar efter ägare år 2014"/>
    <hyperlink ref="C35" location="'RS Tab 1'!A1" display="Genomsnittlig körsträcka i mil efter län och fordonsslag år 2018"/>
    <hyperlink ref="C24" location="'BU Tab 3-4'!A1" display="Körsträckor och antal bussar efter drivmedel  år 2016"/>
    <hyperlink ref="C32" location="'MC Tab 4'!A1" display="Genomsnittlig körsträcka i mil fördelat på ägarkategori, årsvis 2004‑2014"/>
  </hyperlinks>
  <pageMargins left="0.70866141732283472" right="0.70866141732283472" top="0.74803149606299213" bottom="0.74803149606299213" header="0.31496062992125984" footer="0.31496062992125984"/>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workbookViewId="0"/>
  </sheetViews>
  <sheetFormatPr defaultRowHeight="13.2" x14ac:dyDescent="0.25"/>
  <cols>
    <col min="1" max="1" width="140.6640625" style="214" customWidth="1"/>
  </cols>
  <sheetData>
    <row r="1" spans="1:1" ht="30" customHeight="1" x14ac:dyDescent="0.3">
      <c r="A1" s="241" t="s">
        <v>283</v>
      </c>
    </row>
    <row r="2" spans="1:1" ht="14.4" x14ac:dyDescent="0.3">
      <c r="A2" s="243"/>
    </row>
    <row r="3" spans="1:1" ht="14.4" x14ac:dyDescent="0.3">
      <c r="A3" s="242" t="s">
        <v>284</v>
      </c>
    </row>
    <row r="4" spans="1:1" ht="14.4" x14ac:dyDescent="0.3">
      <c r="A4" s="243"/>
    </row>
    <row r="5" spans="1:1" ht="14.4" x14ac:dyDescent="0.3">
      <c r="A5" s="243" t="s">
        <v>277</v>
      </c>
    </row>
    <row r="6" spans="1:1" ht="30" customHeight="1" x14ac:dyDescent="0.3">
      <c r="A6" s="241" t="s">
        <v>278</v>
      </c>
    </row>
    <row r="7" spans="1:1" ht="14.4" x14ac:dyDescent="0.3">
      <c r="A7" s="242"/>
    </row>
    <row r="8" spans="1:1" ht="14.4" x14ac:dyDescent="0.3">
      <c r="A8" s="189" t="s">
        <v>188</v>
      </c>
    </row>
    <row r="9" spans="1:1" ht="14.4" x14ac:dyDescent="0.3">
      <c r="A9" s="190" t="s">
        <v>204</v>
      </c>
    </row>
    <row r="10" spans="1:1" ht="14.4" x14ac:dyDescent="0.3">
      <c r="A10" s="190" t="s">
        <v>205</v>
      </c>
    </row>
    <row r="11" spans="1:1" ht="14.4" x14ac:dyDescent="0.3">
      <c r="A11" s="190"/>
    </row>
    <row r="12" spans="1:1" ht="14.4" x14ac:dyDescent="0.3">
      <c r="A12" s="189" t="s">
        <v>189</v>
      </c>
    </row>
    <row r="13" spans="1:1" ht="43.2" x14ac:dyDescent="0.3">
      <c r="A13" s="190" t="s">
        <v>206</v>
      </c>
    </row>
    <row r="14" spans="1:1" ht="57.6" x14ac:dyDescent="0.3">
      <c r="A14" s="190" t="s">
        <v>207</v>
      </c>
    </row>
    <row r="15" spans="1:1" ht="45" customHeight="1" x14ac:dyDescent="0.3">
      <c r="A15" s="190" t="s">
        <v>208</v>
      </c>
    </row>
    <row r="16" spans="1:1" ht="14.4" x14ac:dyDescent="0.3">
      <c r="A16" s="190"/>
    </row>
    <row r="17" spans="1:1" ht="14.4" x14ac:dyDescent="0.3">
      <c r="A17" s="189" t="s">
        <v>190</v>
      </c>
    </row>
    <row r="18" spans="1:1" ht="15" customHeight="1" x14ac:dyDescent="0.3">
      <c r="A18" s="190" t="s">
        <v>191</v>
      </c>
    </row>
    <row r="19" spans="1:1" ht="14.4" x14ac:dyDescent="0.3">
      <c r="A19" s="190" t="s">
        <v>192</v>
      </c>
    </row>
    <row r="20" spans="1:1" ht="30" customHeight="1" x14ac:dyDescent="0.3">
      <c r="A20" s="190" t="s">
        <v>193</v>
      </c>
    </row>
    <row r="21" spans="1:1" ht="14.4" x14ac:dyDescent="0.3">
      <c r="A21" s="191" t="s">
        <v>194</v>
      </c>
    </row>
    <row r="22" spans="1:1" ht="14.4" x14ac:dyDescent="0.3">
      <c r="A22" s="191"/>
    </row>
    <row r="23" spans="1:1" ht="15" customHeight="1" x14ac:dyDescent="0.3">
      <c r="A23" s="191" t="s">
        <v>195</v>
      </c>
    </row>
    <row r="24" spans="1:1" ht="14.4" x14ac:dyDescent="0.3">
      <c r="A24" s="191" t="s">
        <v>196</v>
      </c>
    </row>
    <row r="25" spans="1:1" ht="14.4" x14ac:dyDescent="0.3">
      <c r="A25" s="191" t="s">
        <v>197</v>
      </c>
    </row>
    <row r="26" spans="1:1" ht="14.4" x14ac:dyDescent="0.3">
      <c r="A26" s="215"/>
    </row>
    <row r="27" spans="1:1" ht="14.4" x14ac:dyDescent="0.3">
      <c r="A27" s="189" t="s">
        <v>24</v>
      </c>
    </row>
    <row r="28" spans="1:1" ht="28.8" x14ac:dyDescent="0.3">
      <c r="A28" s="190" t="s">
        <v>282</v>
      </c>
    </row>
    <row r="29" spans="1:1" ht="14.4" x14ac:dyDescent="0.3">
      <c r="A29" s="190" t="s">
        <v>259</v>
      </c>
    </row>
    <row r="30" spans="1:1" ht="14.4" x14ac:dyDescent="0.3">
      <c r="A30" s="216" t="s">
        <v>260</v>
      </c>
    </row>
    <row r="31" spans="1:1" ht="14.4" x14ac:dyDescent="0.3">
      <c r="A31" s="216" t="s">
        <v>261</v>
      </c>
    </row>
    <row r="32" spans="1:1" ht="14.4" x14ac:dyDescent="0.3">
      <c r="A32" s="216" t="s">
        <v>262</v>
      </c>
    </row>
    <row r="33" spans="1:1" ht="28.8" x14ac:dyDescent="0.3">
      <c r="A33" s="216" t="s">
        <v>263</v>
      </c>
    </row>
    <row r="34" spans="1:1" ht="28.8" x14ac:dyDescent="0.3">
      <c r="A34" s="216" t="s">
        <v>264</v>
      </c>
    </row>
    <row r="35" spans="1:1" ht="14.4" x14ac:dyDescent="0.3">
      <c r="A35" s="216" t="s">
        <v>265</v>
      </c>
    </row>
    <row r="36" spans="1:1" ht="14.4" x14ac:dyDescent="0.3">
      <c r="A36" s="216" t="s">
        <v>266</v>
      </c>
    </row>
    <row r="37" spans="1:1" ht="14.4" x14ac:dyDescent="0.3">
      <c r="A37" s="216"/>
    </row>
    <row r="38" spans="1:1" ht="14.4" x14ac:dyDescent="0.3">
      <c r="A38" s="189" t="s">
        <v>267</v>
      </c>
    </row>
    <row r="39" spans="1:1" ht="14.4" x14ac:dyDescent="0.3">
      <c r="A39" s="190" t="s">
        <v>268</v>
      </c>
    </row>
    <row r="40" spans="1:1" ht="14.4" x14ac:dyDescent="0.3">
      <c r="A40" s="217" t="s">
        <v>269</v>
      </c>
    </row>
    <row r="41" spans="1:1" ht="28.8" x14ac:dyDescent="0.3">
      <c r="A41" s="233" t="s">
        <v>279</v>
      </c>
    </row>
    <row r="42" spans="1:1" x14ac:dyDescent="0.25">
      <c r="A42" s="218"/>
    </row>
    <row r="69" spans="8:8" x14ac:dyDescent="0.25">
      <c r="H69" s="176"/>
    </row>
  </sheetData>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pageSetUpPr fitToPage="1"/>
  </sheetPr>
  <dimension ref="A1:X42"/>
  <sheetViews>
    <sheetView showGridLines="0" zoomScaleNormal="100" workbookViewId="0">
      <selection activeCell="I34" sqref="I34"/>
    </sheetView>
  </sheetViews>
  <sheetFormatPr defaultColWidth="9.109375" defaultRowHeight="12.75" customHeight="1" x14ac:dyDescent="0.2"/>
  <cols>
    <col min="1" max="1" width="15.6640625" style="2" customWidth="1"/>
    <col min="2" max="2" width="13.33203125" style="2" customWidth="1"/>
    <col min="3" max="3" width="14.6640625" style="2" customWidth="1"/>
    <col min="4" max="4" width="2.44140625" style="2" customWidth="1"/>
    <col min="5" max="5" width="12.33203125" style="2" customWidth="1"/>
    <col min="6" max="6" width="9.109375" style="2"/>
    <col min="7" max="7" width="2.44140625" style="2" customWidth="1"/>
    <col min="8" max="8" width="9.5546875" style="2" customWidth="1"/>
    <col min="9" max="9" width="10.33203125" style="2" customWidth="1"/>
    <col min="10" max="10" width="11.88671875" style="2" customWidth="1"/>
    <col min="11" max="12" width="11.6640625" style="2" customWidth="1"/>
    <col min="13" max="13" width="11.5546875" style="2" customWidth="1"/>
    <col min="14" max="14" width="14.5546875" style="2" customWidth="1"/>
    <col min="15" max="15" width="14.44140625" style="7" customWidth="1"/>
    <col min="16" max="16" width="17.109375" style="7" customWidth="1"/>
    <col min="17" max="17" width="10" style="7" bestFit="1" customWidth="1"/>
    <col min="18" max="18" width="10.88671875" style="7" bestFit="1" customWidth="1"/>
    <col min="19" max="19" width="9.109375" style="2"/>
    <col min="20" max="20" width="12.6640625" style="2" customWidth="1"/>
    <col min="21" max="21" width="9.5546875" style="2" bestFit="1" customWidth="1"/>
    <col min="22" max="23" width="9.109375" style="2"/>
    <col min="24" max="24" width="9.5546875" style="2" bestFit="1" customWidth="1"/>
    <col min="25" max="16384" width="9.109375" style="2"/>
  </cols>
  <sheetData>
    <row r="1" spans="1:24" ht="12.75" customHeight="1" x14ac:dyDescent="0.2">
      <c r="I1" s="29"/>
    </row>
    <row r="2" spans="1:24" ht="12.75" customHeight="1" x14ac:dyDescent="0.25">
      <c r="A2" s="71" t="s">
        <v>156</v>
      </c>
      <c r="B2" s="16"/>
      <c r="C2" s="16"/>
      <c r="D2" s="16"/>
    </row>
    <row r="3" spans="1:24" ht="12.75" customHeight="1" x14ac:dyDescent="0.25">
      <c r="A3" s="4" t="s">
        <v>237</v>
      </c>
      <c r="B3" s="16"/>
      <c r="C3" s="16"/>
      <c r="D3" s="16"/>
    </row>
    <row r="4" spans="1:24" ht="12.75" customHeight="1" x14ac:dyDescent="0.2">
      <c r="A4" s="162" t="s">
        <v>238</v>
      </c>
      <c r="B4" s="16"/>
      <c r="C4" s="16"/>
      <c r="D4" s="16"/>
    </row>
    <row r="5" spans="1:24" ht="12.75" customHeight="1" x14ac:dyDescent="0.2">
      <c r="A5" s="13"/>
      <c r="B5" s="41"/>
      <c r="C5" s="41"/>
      <c r="D5" s="41"/>
      <c r="E5" s="41"/>
      <c r="F5" s="41"/>
      <c r="G5" s="41"/>
      <c r="H5" s="13"/>
      <c r="I5" s="13"/>
      <c r="J5" s="13"/>
    </row>
    <row r="6" spans="1:24" s="65" customFormat="1" ht="12.75" customHeight="1" x14ac:dyDescent="0.2">
      <c r="B6" s="253" t="s">
        <v>71</v>
      </c>
      <c r="C6" s="253"/>
      <c r="D6" s="5"/>
      <c r="E6" s="253" t="s">
        <v>15</v>
      </c>
      <c r="F6" s="253"/>
      <c r="G6" s="2"/>
      <c r="H6" s="253" t="s">
        <v>16</v>
      </c>
      <c r="I6" s="253"/>
      <c r="J6" s="253"/>
      <c r="O6" s="26"/>
      <c r="P6" s="26"/>
      <c r="Q6" s="26"/>
      <c r="R6" s="26"/>
    </row>
    <row r="7" spans="1:24" ht="12.75" customHeight="1" x14ac:dyDescent="0.2">
      <c r="A7" s="65" t="s">
        <v>13</v>
      </c>
      <c r="B7" s="7" t="s">
        <v>120</v>
      </c>
      <c r="C7" s="7" t="s">
        <v>122</v>
      </c>
      <c r="D7" s="7"/>
      <c r="E7" s="7" t="s">
        <v>120</v>
      </c>
      <c r="F7" s="7" t="s">
        <v>122</v>
      </c>
      <c r="G7" s="7"/>
      <c r="H7" s="7" t="s">
        <v>120</v>
      </c>
      <c r="I7" s="7" t="s">
        <v>122</v>
      </c>
    </row>
    <row r="8" spans="1:24" s="65" customFormat="1" ht="12.75" customHeight="1" x14ac:dyDescent="0.2">
      <c r="A8" s="10" t="s">
        <v>11</v>
      </c>
      <c r="B8" s="17" t="s">
        <v>92</v>
      </c>
      <c r="C8" s="17" t="s">
        <v>92</v>
      </c>
      <c r="D8" s="17"/>
      <c r="E8" s="17" t="s">
        <v>92</v>
      </c>
      <c r="F8" s="17" t="s">
        <v>92</v>
      </c>
      <c r="G8" s="17"/>
      <c r="H8" s="17" t="s">
        <v>92</v>
      </c>
      <c r="I8" s="17" t="s">
        <v>92</v>
      </c>
      <c r="J8" s="72" t="s">
        <v>1</v>
      </c>
      <c r="N8" s="75"/>
      <c r="O8" s="75"/>
      <c r="P8" s="26"/>
      <c r="Q8" s="26"/>
      <c r="R8" s="26"/>
    </row>
    <row r="9" spans="1:24" ht="12.75" customHeight="1" x14ac:dyDescent="0.2">
      <c r="A9" s="34" t="s">
        <v>141</v>
      </c>
      <c r="B9" s="25">
        <v>8074752.0999999996</v>
      </c>
      <c r="C9" s="25">
        <v>2073042</v>
      </c>
      <c r="D9" s="25"/>
      <c r="E9" s="25">
        <v>24530</v>
      </c>
      <c r="F9" s="25">
        <v>6633</v>
      </c>
      <c r="G9" s="25"/>
      <c r="H9" s="25">
        <f>B9/E9</f>
        <v>329.17864247859762</v>
      </c>
      <c r="I9" s="25">
        <f>C9/F9</f>
        <v>312.53459972862959</v>
      </c>
      <c r="J9" s="25">
        <f>(B9+C9)/(E9+F9)</f>
        <v>325.63598177325673</v>
      </c>
      <c r="K9" s="27"/>
      <c r="L9" s="27"/>
      <c r="M9" s="27"/>
      <c r="N9" s="46"/>
      <c r="O9" s="46"/>
      <c r="P9" s="21"/>
      <c r="Q9" s="21"/>
      <c r="R9" s="152"/>
      <c r="S9" s="21"/>
      <c r="T9" s="9"/>
      <c r="U9" s="12"/>
      <c r="V9" s="12"/>
      <c r="W9" s="12"/>
      <c r="X9" s="9"/>
    </row>
    <row r="10" spans="1:24" ht="12.75" customHeight="1" x14ac:dyDescent="0.2">
      <c r="A10" s="34" t="s">
        <v>140</v>
      </c>
      <c r="B10" s="25">
        <v>63374299.899999999</v>
      </c>
      <c r="C10" s="25">
        <v>12520461.300000001</v>
      </c>
      <c r="D10" s="25"/>
      <c r="E10" s="25">
        <v>86245</v>
      </c>
      <c r="F10" s="25">
        <v>17315</v>
      </c>
      <c r="G10" s="25"/>
      <c r="H10" s="25">
        <f t="shared" ref="H10:H23" si="0">B10/E10</f>
        <v>734.8170896863586</v>
      </c>
      <c r="I10" s="25">
        <f t="shared" ref="I10:I23" si="1">C10/F10</f>
        <v>723.09912214842632</v>
      </c>
      <c r="J10" s="25">
        <f t="shared" ref="J10:J23" si="2">(B10+C10)/(E10+F10)</f>
        <v>732.85787176516033</v>
      </c>
      <c r="K10" s="27"/>
      <c r="L10" s="27"/>
      <c r="M10" s="27"/>
      <c r="N10" s="46"/>
      <c r="O10" s="46"/>
      <c r="P10" s="21"/>
      <c r="Q10" s="21"/>
      <c r="R10" s="152"/>
      <c r="S10" s="21"/>
      <c r="T10" s="9"/>
      <c r="U10" s="12"/>
      <c r="V10" s="12"/>
      <c r="W10" s="12"/>
      <c r="X10" s="9"/>
    </row>
    <row r="11" spans="1:24" ht="12.75" customHeight="1" x14ac:dyDescent="0.2">
      <c r="A11" s="34" t="s">
        <v>129</v>
      </c>
      <c r="B11" s="25">
        <v>134102417</v>
      </c>
      <c r="C11" s="25">
        <v>22378737.5</v>
      </c>
      <c r="D11" s="25"/>
      <c r="E11" s="25">
        <v>184803</v>
      </c>
      <c r="F11" s="25">
        <v>35291</v>
      </c>
      <c r="G11" s="25"/>
      <c r="H11" s="25">
        <f t="shared" si="0"/>
        <v>725.65064961066651</v>
      </c>
      <c r="I11" s="25">
        <f t="shared" si="1"/>
        <v>634.12024312147571</v>
      </c>
      <c r="J11" s="25">
        <f t="shared" si="2"/>
        <v>710.97419511663202</v>
      </c>
      <c r="K11" s="27"/>
      <c r="L11" s="27"/>
      <c r="M11" s="27"/>
      <c r="N11" s="46"/>
      <c r="O11" s="46"/>
      <c r="P11" s="21"/>
      <c r="Q11" s="21"/>
      <c r="R11" s="152"/>
      <c r="S11" s="21"/>
      <c r="T11" s="9"/>
      <c r="U11" s="12"/>
      <c r="V11" s="12"/>
      <c r="W11" s="12"/>
      <c r="X11" s="9"/>
    </row>
    <row r="12" spans="1:24" ht="12.75" customHeight="1" x14ac:dyDescent="0.2">
      <c r="A12" s="34" t="s">
        <v>130</v>
      </c>
      <c r="B12" s="25">
        <v>328635709.10000002</v>
      </c>
      <c r="C12" s="25">
        <v>62200376.799999997</v>
      </c>
      <c r="D12" s="25"/>
      <c r="E12" s="25">
        <v>371455</v>
      </c>
      <c r="F12" s="25">
        <v>75288</v>
      </c>
      <c r="G12" s="25"/>
      <c r="H12" s="25">
        <f t="shared" si="0"/>
        <v>884.72549595509554</v>
      </c>
      <c r="I12" s="25">
        <f t="shared" si="1"/>
        <v>826.16588035277857</v>
      </c>
      <c r="J12" s="25">
        <f t="shared" si="2"/>
        <v>874.85665337789294</v>
      </c>
      <c r="K12" s="27"/>
      <c r="L12" s="27"/>
      <c r="M12" s="27"/>
      <c r="N12" s="46"/>
      <c r="O12" s="46"/>
      <c r="P12" s="21"/>
      <c r="Q12" s="21"/>
      <c r="R12" s="152"/>
      <c r="S12" s="21"/>
      <c r="T12" s="9"/>
      <c r="U12" s="12"/>
      <c r="V12" s="12"/>
      <c r="W12" s="12"/>
      <c r="X12" s="9"/>
    </row>
    <row r="13" spans="1:24" ht="12.75" customHeight="1" x14ac:dyDescent="0.2">
      <c r="A13" s="34" t="s">
        <v>131</v>
      </c>
      <c r="B13" s="25">
        <v>329945431.89999998</v>
      </c>
      <c r="C13" s="25">
        <v>64677388.600000001</v>
      </c>
      <c r="D13" s="25"/>
      <c r="E13" s="25">
        <v>357102</v>
      </c>
      <c r="F13" s="25">
        <v>77611</v>
      </c>
      <c r="G13" s="25"/>
      <c r="H13" s="25">
        <f t="shared" si="0"/>
        <v>923.95290953285053</v>
      </c>
      <c r="I13" s="25">
        <f t="shared" si="1"/>
        <v>833.35337258893719</v>
      </c>
      <c r="J13" s="25">
        <f t="shared" si="2"/>
        <v>907.77782237936299</v>
      </c>
      <c r="K13" s="27"/>
      <c r="L13" s="27"/>
      <c r="M13" s="27"/>
      <c r="N13" s="46"/>
      <c r="O13" s="46"/>
      <c r="P13" s="21"/>
      <c r="Q13" s="21"/>
      <c r="R13" s="152"/>
      <c r="S13" s="21"/>
      <c r="T13" s="9"/>
      <c r="U13" s="12"/>
      <c r="V13" s="12"/>
      <c r="W13" s="12"/>
      <c r="X13" s="9"/>
    </row>
    <row r="14" spans="1:24" ht="12.75" customHeight="1" x14ac:dyDescent="0.2">
      <c r="A14" s="34" t="s">
        <v>132</v>
      </c>
      <c r="B14" s="25">
        <v>602080653.39999998</v>
      </c>
      <c r="C14" s="25">
        <v>128171560.90000001</v>
      </c>
      <c r="D14" s="25"/>
      <c r="E14" s="25">
        <v>589611</v>
      </c>
      <c r="F14" s="25">
        <v>135462</v>
      </c>
      <c r="G14" s="25"/>
      <c r="H14" s="25">
        <f t="shared" si="0"/>
        <v>1021.1489497312634</v>
      </c>
      <c r="I14" s="25">
        <f t="shared" si="1"/>
        <v>946.18092823079542</v>
      </c>
      <c r="J14" s="25">
        <f t="shared" si="2"/>
        <v>1007.1430246333816</v>
      </c>
      <c r="K14" s="27"/>
      <c r="L14" s="27"/>
      <c r="M14" s="27"/>
      <c r="N14" s="46"/>
      <c r="O14" s="46"/>
      <c r="P14" s="21"/>
      <c r="Q14" s="21"/>
      <c r="R14" s="152"/>
      <c r="S14" s="21"/>
      <c r="T14" s="9"/>
      <c r="U14" s="12"/>
      <c r="V14" s="12"/>
      <c r="W14" s="12"/>
      <c r="X14" s="9"/>
    </row>
    <row r="15" spans="1:24" ht="12.75" customHeight="1" x14ac:dyDescent="0.2">
      <c r="A15" s="34" t="s">
        <v>133</v>
      </c>
      <c r="B15" s="25">
        <v>625427458.79999995</v>
      </c>
      <c r="C15" s="25">
        <v>171762795.30000001</v>
      </c>
      <c r="D15" s="25"/>
      <c r="E15" s="25">
        <v>567050</v>
      </c>
      <c r="F15" s="25">
        <v>160408</v>
      </c>
      <c r="G15" s="25"/>
      <c r="H15" s="25">
        <f t="shared" si="0"/>
        <v>1102.9494026981747</v>
      </c>
      <c r="I15" s="25">
        <f t="shared" si="1"/>
        <v>1070.7869638671389</v>
      </c>
      <c r="J15" s="25">
        <f t="shared" si="2"/>
        <v>1095.8574297072819</v>
      </c>
      <c r="K15" s="27"/>
      <c r="L15" s="27"/>
      <c r="M15" s="27"/>
      <c r="N15" s="46"/>
      <c r="O15" s="46"/>
      <c r="P15" s="21"/>
      <c r="Q15" s="21"/>
      <c r="R15" s="152"/>
      <c r="S15" s="21"/>
      <c r="T15" s="9"/>
      <c r="U15" s="12"/>
      <c r="V15" s="12"/>
      <c r="W15" s="12"/>
      <c r="X15" s="9"/>
    </row>
    <row r="16" spans="1:24" ht="12.75" customHeight="1" x14ac:dyDescent="0.2">
      <c r="A16" s="34" t="s">
        <v>134</v>
      </c>
      <c r="B16" s="25">
        <v>729922508.79999995</v>
      </c>
      <c r="C16" s="25">
        <v>210095757.09999999</v>
      </c>
      <c r="D16" s="25"/>
      <c r="E16" s="25">
        <v>620643</v>
      </c>
      <c r="F16" s="25">
        <v>173995</v>
      </c>
      <c r="G16" s="25"/>
      <c r="H16" s="25">
        <f t="shared" si="0"/>
        <v>1176.0746657901564</v>
      </c>
      <c r="I16" s="25">
        <f t="shared" si="1"/>
        <v>1207.4815776315411</v>
      </c>
      <c r="J16" s="25">
        <f t="shared" si="2"/>
        <v>1182.951565241028</v>
      </c>
      <c r="K16" s="27"/>
      <c r="L16" s="27"/>
      <c r="M16" s="27"/>
      <c r="N16" s="46"/>
      <c r="O16" s="46"/>
      <c r="P16" s="21"/>
      <c r="Q16" s="21"/>
      <c r="R16" s="152"/>
      <c r="S16" s="21"/>
      <c r="T16" s="9"/>
      <c r="U16" s="12"/>
      <c r="V16" s="12"/>
      <c r="W16" s="12"/>
      <c r="X16" s="9"/>
    </row>
    <row r="17" spans="1:24" ht="12.75" customHeight="1" x14ac:dyDescent="0.2">
      <c r="A17" s="34" t="s">
        <v>135</v>
      </c>
      <c r="B17" s="25">
        <v>761995478.60000002</v>
      </c>
      <c r="C17" s="25">
        <v>247542142.59999999</v>
      </c>
      <c r="D17" s="25"/>
      <c r="E17" s="25">
        <v>583247</v>
      </c>
      <c r="F17" s="25">
        <v>187836</v>
      </c>
      <c r="G17" s="25"/>
      <c r="H17" s="25">
        <f t="shared" si="0"/>
        <v>1306.4713210698042</v>
      </c>
      <c r="I17" s="25">
        <f t="shared" si="1"/>
        <v>1317.8631497689473</v>
      </c>
      <c r="J17" s="25">
        <f t="shared" si="2"/>
        <v>1309.2463732179285</v>
      </c>
      <c r="K17" s="27"/>
      <c r="L17" s="27"/>
      <c r="M17" s="27"/>
      <c r="N17" s="46"/>
      <c r="O17" s="46"/>
      <c r="P17" s="21"/>
      <c r="Q17" s="21"/>
      <c r="R17" s="152"/>
      <c r="S17" s="21"/>
      <c r="T17" s="9"/>
      <c r="U17" s="12"/>
      <c r="V17" s="12"/>
      <c r="W17" s="12"/>
      <c r="X17" s="9"/>
    </row>
    <row r="18" spans="1:24" ht="12.75" customHeight="1" x14ac:dyDescent="0.2">
      <c r="A18" s="34" t="s">
        <v>136</v>
      </c>
      <c r="B18" s="25">
        <v>1028916046.5</v>
      </c>
      <c r="C18" s="25">
        <v>757278337.39999998</v>
      </c>
      <c r="D18" s="25"/>
      <c r="E18" s="25">
        <v>692962</v>
      </c>
      <c r="F18" s="25">
        <v>453475</v>
      </c>
      <c r="G18" s="25"/>
      <c r="H18" s="25">
        <f t="shared" si="0"/>
        <v>1484.8087579116893</v>
      </c>
      <c r="I18" s="25">
        <f t="shared" si="1"/>
        <v>1669.9450629031369</v>
      </c>
      <c r="J18" s="25">
        <f t="shared" si="2"/>
        <v>1558.0397212406788</v>
      </c>
      <c r="K18" s="27"/>
      <c r="L18" s="27"/>
      <c r="M18" s="27"/>
      <c r="N18" s="46"/>
      <c r="O18" s="46"/>
      <c r="P18" s="21"/>
      <c r="Q18" s="21"/>
      <c r="R18" s="152"/>
      <c r="S18" s="21"/>
      <c r="T18" s="9"/>
      <c r="U18" s="12"/>
      <c r="V18" s="12"/>
      <c r="W18" s="12"/>
      <c r="X18" s="9"/>
    </row>
    <row r="19" spans="1:24" ht="12.75" customHeight="1" x14ac:dyDescent="0.2">
      <c r="A19" s="34" t="s">
        <v>137</v>
      </c>
      <c r="B19" s="25">
        <v>153479524.90000001</v>
      </c>
      <c r="C19" s="25">
        <v>171351300</v>
      </c>
      <c r="D19" s="25"/>
      <c r="E19" s="25">
        <v>121941</v>
      </c>
      <c r="F19" s="25">
        <v>114713</v>
      </c>
      <c r="G19" s="25"/>
      <c r="H19" s="25">
        <f t="shared" si="0"/>
        <v>1258.6375780090373</v>
      </c>
      <c r="I19" s="25">
        <f t="shared" si="1"/>
        <v>1493.7391577240592</v>
      </c>
      <c r="J19" s="25">
        <f t="shared" si="2"/>
        <v>1372.5980752490977</v>
      </c>
      <c r="K19" s="27"/>
      <c r="L19" s="27"/>
      <c r="M19" s="27"/>
      <c r="N19" s="46"/>
      <c r="O19" s="46"/>
      <c r="P19" s="21"/>
      <c r="Q19" s="21"/>
      <c r="R19" s="152"/>
      <c r="S19" s="21"/>
      <c r="T19" s="9"/>
      <c r="U19" s="12"/>
      <c r="V19" s="12"/>
      <c r="W19" s="12"/>
      <c r="X19" s="9"/>
    </row>
    <row r="20" spans="1:24" ht="12.75" customHeight="1" x14ac:dyDescent="0.2">
      <c r="A20" s="34" t="s">
        <v>138</v>
      </c>
      <c r="B20" s="25">
        <v>19495069.600000001</v>
      </c>
      <c r="C20" s="25">
        <v>44977666</v>
      </c>
      <c r="D20" s="25"/>
      <c r="E20" s="25">
        <v>23727</v>
      </c>
      <c r="F20" s="25">
        <v>19883</v>
      </c>
      <c r="G20" s="25"/>
      <c r="H20" s="25">
        <f t="shared" si="0"/>
        <v>821.64072997007634</v>
      </c>
      <c r="I20" s="25">
        <f t="shared" si="1"/>
        <v>2262.11668259317</v>
      </c>
      <c r="J20" s="25">
        <f t="shared" si="2"/>
        <v>1478.3933868378813</v>
      </c>
      <c r="K20" s="27"/>
      <c r="L20" s="27"/>
      <c r="M20" s="27"/>
      <c r="N20" s="46"/>
      <c r="O20" s="46"/>
      <c r="P20" s="21"/>
      <c r="Q20" s="21"/>
      <c r="R20" s="152"/>
      <c r="S20" s="21"/>
      <c r="T20" s="9"/>
      <c r="U20" s="12"/>
      <c r="V20" s="12"/>
      <c r="W20" s="12"/>
      <c r="X20" s="9"/>
    </row>
    <row r="21" spans="1:24" ht="12.75" customHeight="1" x14ac:dyDescent="0.2">
      <c r="A21" s="34" t="s">
        <v>139</v>
      </c>
      <c r="B21" s="25">
        <v>25477816.199999999</v>
      </c>
      <c r="C21" s="25">
        <v>8249541.7000000002</v>
      </c>
      <c r="D21" s="25"/>
      <c r="E21" s="25">
        <v>40858</v>
      </c>
      <c r="F21" s="25">
        <v>11235</v>
      </c>
      <c r="G21" s="25"/>
      <c r="H21" s="25">
        <f t="shared" si="0"/>
        <v>623.56983210142448</v>
      </c>
      <c r="I21" s="25">
        <f t="shared" si="1"/>
        <v>734.27162438807295</v>
      </c>
      <c r="J21" s="25">
        <f t="shared" si="2"/>
        <v>647.44510586835077</v>
      </c>
      <c r="K21" s="27"/>
      <c r="L21" s="27"/>
      <c r="M21" s="27"/>
      <c r="N21" s="46"/>
      <c r="O21" s="26"/>
      <c r="P21" s="21"/>
      <c r="Q21" s="21"/>
      <c r="R21" s="152"/>
      <c r="S21" s="21"/>
      <c r="T21" s="9"/>
      <c r="U21" s="12"/>
      <c r="V21" s="12"/>
      <c r="W21" s="12"/>
      <c r="X21" s="9"/>
    </row>
    <row r="22" spans="1:24" ht="12.75" customHeight="1" x14ac:dyDescent="0.2">
      <c r="A22" s="34" t="s">
        <v>8</v>
      </c>
      <c r="B22" s="25">
        <v>97.9</v>
      </c>
      <c r="C22" s="25">
        <v>53.4</v>
      </c>
      <c r="D22" s="25"/>
      <c r="E22" s="25">
        <v>1</v>
      </c>
      <c r="F22" s="25">
        <v>1</v>
      </c>
      <c r="G22" s="25"/>
      <c r="H22" s="25">
        <v>0</v>
      </c>
      <c r="I22" s="25">
        <f t="shared" si="1"/>
        <v>53.4</v>
      </c>
      <c r="J22" s="25">
        <f t="shared" si="2"/>
        <v>75.650000000000006</v>
      </c>
      <c r="K22" s="27"/>
      <c r="L22" s="27"/>
      <c r="M22" s="27"/>
      <c r="N22" s="46"/>
      <c r="O22" s="77"/>
      <c r="P22" s="21"/>
      <c r="Q22" s="21"/>
      <c r="R22" s="152"/>
      <c r="S22" s="21"/>
      <c r="T22" s="9"/>
      <c r="U22" s="12"/>
      <c r="V22" s="12"/>
      <c r="W22" s="12"/>
      <c r="X22" s="9"/>
    </row>
    <row r="23" spans="1:24" s="11" customFormat="1" ht="12.75" customHeight="1" x14ac:dyDescent="0.2">
      <c r="A23" s="69" t="s">
        <v>1</v>
      </c>
      <c r="B23" s="38">
        <f>SUM(B9:B22)</f>
        <v>4810927264.6999998</v>
      </c>
      <c r="C23" s="38">
        <f>SUM(C9:C22)</f>
        <v>1903279160.6000001</v>
      </c>
      <c r="D23" s="38"/>
      <c r="E23" s="38">
        <f>SUM(E9:E22)</f>
        <v>4264175</v>
      </c>
      <c r="F23" s="38">
        <f>SUM(F9:F22)</f>
        <v>1469146</v>
      </c>
      <c r="G23" s="38"/>
      <c r="H23" s="38">
        <f t="shared" si="0"/>
        <v>1128.2199404808666</v>
      </c>
      <c r="I23" s="38">
        <f t="shared" si="1"/>
        <v>1295.500352313521</v>
      </c>
      <c r="J23" s="38">
        <f t="shared" si="2"/>
        <v>1171.0850352352502</v>
      </c>
      <c r="K23" s="27"/>
      <c r="L23" s="27"/>
      <c r="M23" s="46"/>
      <c r="N23" s="141"/>
      <c r="O23" s="141"/>
      <c r="P23" s="141"/>
      <c r="Q23" s="141"/>
      <c r="R23" s="152"/>
      <c r="S23" s="21"/>
      <c r="T23" s="9"/>
      <c r="U23" s="12"/>
      <c r="V23" s="12"/>
      <c r="X23" s="9"/>
    </row>
    <row r="24" spans="1:24" ht="12.75" customHeight="1" x14ac:dyDescent="0.2">
      <c r="A24" s="36" t="s">
        <v>150</v>
      </c>
    </row>
    <row r="25" spans="1:24" ht="12.75" customHeight="1" x14ac:dyDescent="0.2">
      <c r="A25" s="14"/>
    </row>
    <row r="26" spans="1:24" ht="12.75" customHeight="1" x14ac:dyDescent="0.2">
      <c r="C26" s="9"/>
      <c r="F26" s="9"/>
      <c r="N26" s="9"/>
      <c r="O26" s="21"/>
    </row>
    <row r="27" spans="1:24" ht="12.75" customHeight="1" x14ac:dyDescent="0.2">
      <c r="C27" s="73"/>
      <c r="D27" s="73"/>
      <c r="E27" s="73"/>
      <c r="F27" s="73"/>
    </row>
    <row r="28" spans="1:24" ht="12.75" customHeight="1" x14ac:dyDescent="0.25">
      <c r="A28" s="71" t="s">
        <v>157</v>
      </c>
      <c r="B28" s="16"/>
      <c r="C28" s="16"/>
      <c r="D28" s="16"/>
    </row>
    <row r="29" spans="1:24" ht="12.75" customHeight="1" x14ac:dyDescent="0.25">
      <c r="A29" s="4" t="s">
        <v>235</v>
      </c>
      <c r="B29" s="16"/>
      <c r="C29" s="16"/>
      <c r="D29" s="16"/>
    </row>
    <row r="30" spans="1:24" ht="12.75" customHeight="1" x14ac:dyDescent="0.2">
      <c r="A30" s="162" t="s">
        <v>236</v>
      </c>
      <c r="B30" s="16"/>
      <c r="C30" s="16"/>
      <c r="D30" s="16"/>
      <c r="J30" s="36"/>
    </row>
    <row r="31" spans="1:24" ht="12.75" customHeight="1" x14ac:dyDescent="0.2">
      <c r="A31" s="13"/>
      <c r="B31" s="41"/>
      <c r="C31" s="41"/>
      <c r="D31" s="41"/>
      <c r="E31" s="13"/>
      <c r="F31" s="13"/>
      <c r="G31" s="13"/>
      <c r="H31" s="13"/>
      <c r="I31" s="13"/>
    </row>
    <row r="32" spans="1:24" s="65" customFormat="1" ht="12.75" customHeight="1" x14ac:dyDescent="0.2">
      <c r="A32" s="221" t="s">
        <v>17</v>
      </c>
      <c r="B32" s="221"/>
      <c r="C32" s="87" t="s">
        <v>14</v>
      </c>
      <c r="D32" s="87"/>
      <c r="E32" s="222"/>
      <c r="F32" s="87" t="s">
        <v>15</v>
      </c>
      <c r="G32" s="87"/>
      <c r="H32" s="222"/>
      <c r="I32" s="87" t="s">
        <v>16</v>
      </c>
      <c r="J32" s="75"/>
      <c r="K32" s="76"/>
      <c r="L32" s="76"/>
      <c r="M32" s="77"/>
      <c r="N32" s="77"/>
      <c r="O32" s="77"/>
      <c r="P32" s="77"/>
      <c r="Q32" s="26"/>
      <c r="R32" s="26"/>
    </row>
    <row r="33" spans="1:18" ht="12.75" customHeight="1" x14ac:dyDescent="0.2">
      <c r="A33" s="219" t="s">
        <v>5</v>
      </c>
      <c r="B33" s="154"/>
      <c r="C33" s="154">
        <v>4810927264.6999998</v>
      </c>
      <c r="D33" s="154"/>
      <c r="E33" s="154"/>
      <c r="F33" s="154">
        <v>4264175</v>
      </c>
      <c r="G33" s="154"/>
      <c r="H33" s="154"/>
      <c r="I33" s="154">
        <f>C33/F33</f>
        <v>1128.2199404808666</v>
      </c>
      <c r="J33" s="9"/>
      <c r="K33" s="21"/>
      <c r="L33" s="21"/>
      <c r="M33" s="196"/>
      <c r="N33" s="21"/>
      <c r="O33" s="77"/>
      <c r="P33" s="77"/>
    </row>
    <row r="34" spans="1:18" ht="12.75" customHeight="1" x14ac:dyDescent="0.2">
      <c r="A34" s="219" t="s">
        <v>18</v>
      </c>
      <c r="B34" s="154"/>
      <c r="C34" s="154">
        <v>1599256949.4000001</v>
      </c>
      <c r="D34" s="154"/>
      <c r="E34" s="154"/>
      <c r="F34" s="154">
        <v>1448490</v>
      </c>
      <c r="G34" s="154"/>
      <c r="H34" s="154"/>
      <c r="I34" s="154">
        <f t="shared" ref="I34:I40" si="3">C34/F34</f>
        <v>1104.0855990721373</v>
      </c>
      <c r="J34" s="9"/>
      <c r="K34" s="21"/>
      <c r="L34" s="21"/>
      <c r="M34" s="21"/>
      <c r="N34" s="21"/>
      <c r="O34" s="77"/>
      <c r="P34" s="77"/>
    </row>
    <row r="35" spans="1:18" ht="12.75" customHeight="1" x14ac:dyDescent="0.2">
      <c r="A35" s="219" t="s">
        <v>19</v>
      </c>
      <c r="B35" s="154"/>
      <c r="C35" s="154">
        <v>3211670315.3000002</v>
      </c>
      <c r="D35" s="154"/>
      <c r="E35" s="154"/>
      <c r="F35" s="154">
        <v>2815685</v>
      </c>
      <c r="G35" s="154"/>
      <c r="H35" s="154"/>
      <c r="I35" s="154">
        <f t="shared" si="3"/>
        <v>1140.6355168635696</v>
      </c>
      <c r="J35" s="9"/>
      <c r="K35" s="21"/>
      <c r="L35" s="21"/>
      <c r="M35" s="21"/>
      <c r="N35" s="21"/>
      <c r="O35" s="77"/>
      <c r="P35" s="77"/>
    </row>
    <row r="36" spans="1:18" ht="12.75" customHeight="1" x14ac:dyDescent="0.2">
      <c r="A36" s="219" t="s">
        <v>6</v>
      </c>
      <c r="B36" s="154"/>
      <c r="C36" s="154">
        <v>1903279160.5999999</v>
      </c>
      <c r="D36" s="154"/>
      <c r="E36" s="154"/>
      <c r="F36" s="154">
        <v>1469146</v>
      </c>
      <c r="G36" s="154"/>
      <c r="H36" s="154"/>
      <c r="I36" s="154">
        <f t="shared" si="3"/>
        <v>1295.5003523135208</v>
      </c>
      <c r="J36" s="9"/>
      <c r="K36" s="21"/>
      <c r="L36" s="21"/>
      <c r="M36" s="21"/>
      <c r="N36" s="21"/>
      <c r="O36" s="77"/>
      <c r="P36" s="77"/>
    </row>
    <row r="37" spans="1:18" ht="12.75" customHeight="1" x14ac:dyDescent="0.2">
      <c r="A37" s="219" t="s">
        <v>20</v>
      </c>
      <c r="B37" s="154"/>
      <c r="C37" s="154">
        <v>749200167.29999995</v>
      </c>
      <c r="D37" s="154"/>
      <c r="E37" s="154"/>
      <c r="F37" s="154">
        <v>602439</v>
      </c>
      <c r="G37" s="154"/>
      <c r="H37" s="154"/>
      <c r="I37" s="154">
        <f t="shared" si="3"/>
        <v>1243.6116640854923</v>
      </c>
      <c r="J37" s="9"/>
      <c r="K37" s="21"/>
      <c r="L37" s="21"/>
      <c r="M37" s="21"/>
      <c r="N37" s="21"/>
      <c r="O37" s="77"/>
      <c r="P37" s="77"/>
    </row>
    <row r="38" spans="1:18" s="82" customFormat="1" ht="12.75" customHeight="1" x14ac:dyDescent="0.2">
      <c r="A38" s="220" t="s">
        <v>1</v>
      </c>
      <c r="B38" s="155"/>
      <c r="C38" s="155">
        <f>C33+C36</f>
        <v>6714206425.2999992</v>
      </c>
      <c r="D38" s="155"/>
      <c r="E38" s="155"/>
      <c r="F38" s="155">
        <f>F33+F36</f>
        <v>5733321</v>
      </c>
      <c r="G38" s="155"/>
      <c r="H38" s="155"/>
      <c r="I38" s="155">
        <f t="shared" si="3"/>
        <v>1171.0850352352502</v>
      </c>
      <c r="J38" s="9"/>
      <c r="K38" s="144"/>
      <c r="L38" s="227"/>
      <c r="M38" s="144"/>
      <c r="N38" s="22"/>
      <c r="O38" s="77"/>
      <c r="P38" s="77"/>
      <c r="Q38" s="164"/>
      <c r="R38" s="81"/>
    </row>
    <row r="39" spans="1:18" ht="12.75" customHeight="1" x14ac:dyDescent="0.2">
      <c r="A39" s="219" t="s">
        <v>123</v>
      </c>
      <c r="B39" s="154"/>
      <c r="C39" s="154">
        <v>796061519.10000002</v>
      </c>
      <c r="D39" s="154"/>
      <c r="E39" s="154"/>
      <c r="F39" s="154">
        <v>525009</v>
      </c>
      <c r="G39" s="154"/>
      <c r="H39" s="154"/>
      <c r="I39" s="154">
        <f t="shared" si="3"/>
        <v>1516.281662028651</v>
      </c>
      <c r="J39" s="9"/>
      <c r="K39" s="21"/>
      <c r="L39" s="21"/>
      <c r="M39" s="83"/>
      <c r="N39" s="21"/>
      <c r="O39" s="77"/>
      <c r="P39" s="77"/>
      <c r="R39" s="21"/>
    </row>
    <row r="40" spans="1:18" ht="12.75" customHeight="1" x14ac:dyDescent="0.2">
      <c r="A40" s="84" t="s">
        <v>128</v>
      </c>
      <c r="B40" s="80"/>
      <c r="C40" s="86">
        <v>123886259.5</v>
      </c>
      <c r="D40" s="20"/>
      <c r="E40" s="20"/>
      <c r="F40" s="211">
        <v>19151</v>
      </c>
      <c r="G40" s="20"/>
      <c r="H40" s="20"/>
      <c r="I40" s="155">
        <f t="shared" si="3"/>
        <v>6468.9185682209809</v>
      </c>
      <c r="J40" s="9"/>
      <c r="K40" s="21"/>
      <c r="L40" s="21"/>
      <c r="N40" s="21"/>
      <c r="O40" s="77"/>
    </row>
    <row r="41" spans="1:18" ht="12.75" customHeight="1" x14ac:dyDescent="0.2">
      <c r="A41" s="36" t="s">
        <v>150</v>
      </c>
      <c r="K41" s="9"/>
      <c r="L41" s="9"/>
      <c r="M41" s="21"/>
      <c r="N41" s="21"/>
      <c r="O41" s="77"/>
    </row>
    <row r="42" spans="1:18" ht="12.75" customHeight="1" x14ac:dyDescent="0.2">
      <c r="A42" s="14"/>
      <c r="K42" s="9"/>
      <c r="L42" s="9"/>
      <c r="M42" s="9"/>
      <c r="N42" s="77"/>
      <c r="O42" s="77"/>
    </row>
  </sheetData>
  <mergeCells count="3">
    <mergeCell ref="B6:C6"/>
    <mergeCell ref="E6:F6"/>
    <mergeCell ref="H6:J6"/>
  </mergeCells>
  <phoneticPr fontId="3"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7171" r:id="rId4">
          <objectPr defaultSize="0" autoLine="0" autoPict="0" r:id="rId5">
            <anchor moveWithCells="1">
              <from>
                <xdr:col>0</xdr:col>
                <xdr:colOff>45720</xdr:colOff>
                <xdr:row>41</xdr:row>
                <xdr:rowOff>60960</xdr:rowOff>
              </from>
              <to>
                <xdr:col>1</xdr:col>
                <xdr:colOff>144780</xdr:colOff>
                <xdr:row>42</xdr:row>
                <xdr:rowOff>137160</xdr:rowOff>
              </to>
            </anchor>
          </objectPr>
        </oleObject>
      </mc:Choice>
      <mc:Fallback>
        <oleObject progId="Paint.Picture" shapeId="717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pageSetUpPr fitToPage="1"/>
  </sheetPr>
  <dimension ref="A1:Z69"/>
  <sheetViews>
    <sheetView showGridLines="0" topLeftCell="A10" zoomScaleNormal="100" workbookViewId="0"/>
  </sheetViews>
  <sheetFormatPr defaultColWidth="9.109375" defaultRowHeight="12.75" customHeight="1" x14ac:dyDescent="0.2"/>
  <cols>
    <col min="1" max="1" width="12" style="2" customWidth="1"/>
    <col min="2" max="2" width="12.88671875" style="2" customWidth="1"/>
    <col min="3" max="3" width="12.109375" style="2" customWidth="1"/>
    <col min="4" max="4" width="2.6640625" style="2" customWidth="1"/>
    <col min="5" max="5" width="11.88671875" style="2" customWidth="1"/>
    <col min="6" max="6" width="11.33203125" style="2" customWidth="1"/>
    <col min="7" max="7" width="2.88671875" style="2" customWidth="1"/>
    <col min="8" max="8" width="10.5546875" style="2" customWidth="1"/>
    <col min="9" max="9" width="9.109375" style="2"/>
    <col min="10" max="10" width="10.109375" style="2" customWidth="1"/>
    <col min="11" max="11" width="5" style="2" customWidth="1"/>
    <col min="12" max="13" width="12" style="2" customWidth="1"/>
    <col min="14" max="15" width="13.109375" style="2" customWidth="1"/>
    <col min="16" max="16" width="10.88671875" style="2" bestFit="1" customWidth="1"/>
    <col min="17" max="17" width="21.33203125" style="2" customWidth="1"/>
    <col min="18" max="18" width="9.109375" style="2"/>
    <col min="19" max="20" width="9.5546875" style="2" bestFit="1" customWidth="1"/>
    <col min="21" max="21" width="9.5546875" style="2" customWidth="1"/>
    <col min="22" max="22" width="12.88671875" style="2" customWidth="1"/>
    <col min="23" max="24" width="9.109375" style="2"/>
    <col min="25" max="25" width="13.44140625" style="2" customWidth="1"/>
    <col min="26" max="16384" width="9.109375" style="2"/>
  </cols>
  <sheetData>
    <row r="1" spans="1:26" ht="12.75" customHeight="1" x14ac:dyDescent="0.2">
      <c r="A1" s="6"/>
      <c r="I1" s="29"/>
    </row>
    <row r="2" spans="1:26" ht="12.75" customHeight="1" x14ac:dyDescent="0.25">
      <c r="A2" s="71" t="s">
        <v>158</v>
      </c>
      <c r="B2" s="16"/>
      <c r="C2" s="16"/>
      <c r="D2" s="16"/>
      <c r="E2" s="16"/>
      <c r="F2" s="16"/>
      <c r="G2" s="16"/>
    </row>
    <row r="3" spans="1:26" ht="12.75" customHeight="1" x14ac:dyDescent="0.25">
      <c r="A3" s="4" t="s">
        <v>246</v>
      </c>
      <c r="B3" s="16"/>
      <c r="C3" s="16"/>
      <c r="D3" s="16"/>
      <c r="E3" s="16"/>
      <c r="F3" s="16"/>
      <c r="G3" s="16"/>
    </row>
    <row r="4" spans="1:26" ht="12.75" customHeight="1" x14ac:dyDescent="0.2">
      <c r="A4" s="162" t="s">
        <v>247</v>
      </c>
      <c r="B4" s="16"/>
      <c r="C4" s="16"/>
      <c r="D4" s="16"/>
      <c r="E4" s="16"/>
      <c r="F4" s="16"/>
      <c r="G4" s="16"/>
    </row>
    <row r="5" spans="1:26" ht="12.75" customHeight="1" x14ac:dyDescent="0.2">
      <c r="A5" s="13"/>
      <c r="B5" s="41"/>
      <c r="C5" s="41"/>
      <c r="D5" s="41"/>
      <c r="E5" s="41"/>
      <c r="F5" s="41"/>
      <c r="G5" s="41"/>
      <c r="H5" s="13"/>
      <c r="I5" s="13"/>
      <c r="J5" s="13"/>
    </row>
    <row r="6" spans="1:26" ht="12.75" customHeight="1" x14ac:dyDescent="0.2">
      <c r="A6" s="6"/>
      <c r="B6" s="253" t="s">
        <v>14</v>
      </c>
      <c r="C6" s="253"/>
      <c r="D6" s="6"/>
      <c r="E6" s="253" t="s">
        <v>22</v>
      </c>
      <c r="F6" s="253"/>
      <c r="G6" s="6"/>
      <c r="H6" s="253" t="s">
        <v>16</v>
      </c>
      <c r="I6" s="253"/>
      <c r="J6" s="253"/>
    </row>
    <row r="7" spans="1:26" s="65" customFormat="1" ht="12.75" customHeight="1" x14ac:dyDescent="0.2">
      <c r="A7" s="2" t="s">
        <v>21</v>
      </c>
      <c r="B7" s="114" t="s">
        <v>120</v>
      </c>
      <c r="C7" s="114" t="s">
        <v>122</v>
      </c>
      <c r="D7" s="114"/>
      <c r="E7" s="114" t="s">
        <v>120</v>
      </c>
      <c r="F7" s="114" t="s">
        <v>122</v>
      </c>
      <c r="G7" s="114"/>
      <c r="H7" s="114" t="s">
        <v>120</v>
      </c>
      <c r="I7" s="114" t="s">
        <v>122</v>
      </c>
      <c r="M7" s="2"/>
      <c r="N7" s="2"/>
      <c r="O7" s="2"/>
      <c r="P7" s="2"/>
      <c r="Q7" s="2"/>
      <c r="R7" s="2"/>
      <c r="S7" s="2"/>
      <c r="T7" s="2"/>
      <c r="U7" s="2"/>
      <c r="V7" s="2"/>
      <c r="W7" s="2"/>
    </row>
    <row r="8" spans="1:26" ht="12.75" customHeight="1" x14ac:dyDescent="0.2">
      <c r="A8" s="13" t="s">
        <v>23</v>
      </c>
      <c r="B8" s="63" t="s">
        <v>92</v>
      </c>
      <c r="C8" s="63" t="s">
        <v>92</v>
      </c>
      <c r="D8" s="63"/>
      <c r="E8" s="63" t="s">
        <v>92</v>
      </c>
      <c r="F8" s="63" t="s">
        <v>92</v>
      </c>
      <c r="G8" s="63"/>
      <c r="H8" s="63" t="s">
        <v>92</v>
      </c>
      <c r="I8" s="63" t="s">
        <v>92</v>
      </c>
      <c r="J8" s="72" t="s">
        <v>1</v>
      </c>
    </row>
    <row r="9" spans="1:26" ht="12.75" customHeight="1" x14ac:dyDescent="0.2">
      <c r="A9" s="34" t="s">
        <v>215</v>
      </c>
      <c r="B9" s="25">
        <v>443678746.10000002</v>
      </c>
      <c r="C9" s="25">
        <v>119952728.3</v>
      </c>
      <c r="D9" s="25"/>
      <c r="E9" s="25">
        <v>762448</v>
      </c>
      <c r="F9" s="25">
        <v>235692</v>
      </c>
      <c r="G9" s="25"/>
      <c r="H9" s="25">
        <f>B9/E9</f>
        <v>581.91344996642397</v>
      </c>
      <c r="I9" s="25">
        <f>C9/F9</f>
        <v>508.93848030480456</v>
      </c>
      <c r="J9" s="25">
        <f>(B9+C9)/(E9+F9)</f>
        <v>564.68178251547874</v>
      </c>
      <c r="K9" s="46"/>
      <c r="L9" s="46"/>
      <c r="M9" s="46"/>
      <c r="X9" s="12"/>
      <c r="Y9" s="9"/>
      <c r="Z9" s="9"/>
    </row>
    <row r="10" spans="1:26" ht="12.75" customHeight="1" x14ac:dyDescent="0.2">
      <c r="A10" s="223">
        <v>2002</v>
      </c>
      <c r="B10" s="25">
        <v>109078320.40000001</v>
      </c>
      <c r="C10" s="25">
        <v>23784304</v>
      </c>
      <c r="D10" s="25"/>
      <c r="E10" s="25">
        <v>129606</v>
      </c>
      <c r="F10" s="25">
        <v>31654</v>
      </c>
      <c r="G10" s="25"/>
      <c r="H10" s="25">
        <f t="shared" ref="H10:H29" si="0">B10/E10</f>
        <v>841.61474314460759</v>
      </c>
      <c r="I10" s="25">
        <f t="shared" ref="I10:I29" si="1">C10/F10</f>
        <v>751.38383774562453</v>
      </c>
      <c r="J10" s="25">
        <f t="shared" ref="J10:J29" si="2">(B10+C10)/(E10+F10)</f>
        <v>823.90316507503417</v>
      </c>
      <c r="K10" s="46"/>
      <c r="L10" s="46"/>
      <c r="M10" s="46"/>
      <c r="X10" s="12"/>
      <c r="Y10" s="9"/>
      <c r="Z10" s="9"/>
    </row>
    <row r="11" spans="1:26" ht="12.75" customHeight="1" x14ac:dyDescent="0.2">
      <c r="A11" s="223">
        <v>2003</v>
      </c>
      <c r="B11" s="25">
        <v>134730064.5</v>
      </c>
      <c r="C11" s="25">
        <v>28075483.100000001</v>
      </c>
      <c r="D11" s="25"/>
      <c r="E11" s="25">
        <v>150312</v>
      </c>
      <c r="F11" s="25">
        <v>34225</v>
      </c>
      <c r="G11" s="25"/>
      <c r="H11" s="25">
        <f t="shared" si="0"/>
        <v>896.33605101389105</v>
      </c>
      <c r="I11" s="25">
        <f t="shared" si="1"/>
        <v>820.32090869247634</v>
      </c>
      <c r="J11" s="25">
        <f t="shared" si="2"/>
        <v>882.23796636988789</v>
      </c>
      <c r="K11" s="46"/>
      <c r="L11" s="46"/>
      <c r="M11" s="46"/>
      <c r="X11" s="12"/>
      <c r="Y11" s="9"/>
      <c r="Z11" s="9"/>
    </row>
    <row r="12" spans="1:26" ht="12.75" customHeight="1" x14ac:dyDescent="0.2">
      <c r="A12" s="223">
        <v>2004</v>
      </c>
      <c r="B12" s="25">
        <v>157743945.09999999</v>
      </c>
      <c r="C12" s="25">
        <v>31843885.100000001</v>
      </c>
      <c r="D12" s="25"/>
      <c r="E12" s="25">
        <v>165625</v>
      </c>
      <c r="F12" s="25">
        <v>35452</v>
      </c>
      <c r="G12" s="25"/>
      <c r="H12" s="25">
        <f t="shared" si="0"/>
        <v>952.41627230188681</v>
      </c>
      <c r="I12" s="25">
        <f t="shared" si="1"/>
        <v>898.22534976870134</v>
      </c>
      <c r="J12" s="25">
        <f t="shared" si="2"/>
        <v>942.86183999164496</v>
      </c>
      <c r="K12" s="46"/>
      <c r="L12" s="46"/>
      <c r="M12" s="46"/>
      <c r="X12" s="12"/>
      <c r="Y12" s="9"/>
      <c r="Z12" s="9"/>
    </row>
    <row r="13" spans="1:26" ht="12.75" customHeight="1" x14ac:dyDescent="0.2">
      <c r="A13" s="223">
        <v>2005</v>
      </c>
      <c r="B13" s="25">
        <v>184634296.19999999</v>
      </c>
      <c r="C13" s="25">
        <v>36320351.799999997</v>
      </c>
      <c r="D13" s="25"/>
      <c r="E13" s="25">
        <v>185723</v>
      </c>
      <c r="F13" s="25">
        <v>38354</v>
      </c>
      <c r="G13" s="25"/>
      <c r="H13" s="25">
        <f t="shared" si="0"/>
        <v>994.13802383118934</v>
      </c>
      <c r="I13" s="25">
        <f t="shared" si="1"/>
        <v>946.97689419617245</v>
      </c>
      <c r="J13" s="25">
        <f t="shared" si="2"/>
        <v>986.06571848070087</v>
      </c>
      <c r="K13" s="46"/>
      <c r="L13" s="46"/>
      <c r="M13" s="46"/>
      <c r="X13" s="12"/>
      <c r="Y13" s="9"/>
      <c r="Z13" s="9"/>
    </row>
    <row r="14" spans="1:26" ht="12.75" customHeight="1" x14ac:dyDescent="0.2">
      <c r="A14" s="223">
        <v>2006</v>
      </c>
      <c r="B14" s="25">
        <v>210094147.69999999</v>
      </c>
      <c r="C14" s="25">
        <v>42955287.5</v>
      </c>
      <c r="D14" s="25"/>
      <c r="E14" s="25">
        <v>196939</v>
      </c>
      <c r="F14" s="25">
        <v>40790</v>
      </c>
      <c r="G14" s="25"/>
      <c r="H14" s="25">
        <f t="shared" si="0"/>
        <v>1066.7980831628067</v>
      </c>
      <c r="I14" s="25">
        <f t="shared" si="1"/>
        <v>1053.0837827898995</v>
      </c>
      <c r="J14" s="25">
        <f t="shared" si="2"/>
        <v>1064.4449570729696</v>
      </c>
      <c r="K14" s="46"/>
      <c r="L14" s="46"/>
      <c r="M14" s="46"/>
      <c r="X14" s="12"/>
      <c r="Y14" s="9"/>
      <c r="Z14" s="9"/>
    </row>
    <row r="15" spans="1:26" ht="12.75" customHeight="1" x14ac:dyDescent="0.2">
      <c r="A15" s="223">
        <v>2007</v>
      </c>
      <c r="B15" s="25">
        <v>250765674.5</v>
      </c>
      <c r="C15" s="25">
        <v>52891577.299999997</v>
      </c>
      <c r="D15" s="25"/>
      <c r="E15" s="25">
        <v>220435</v>
      </c>
      <c r="F15" s="25">
        <v>46375</v>
      </c>
      <c r="G15" s="25"/>
      <c r="H15" s="25">
        <f t="shared" si="0"/>
        <v>1137.594640143353</v>
      </c>
      <c r="I15" s="25">
        <f t="shared" si="1"/>
        <v>1140.5191870619944</v>
      </c>
      <c r="J15" s="25">
        <f t="shared" si="2"/>
        <v>1138.1029639069002</v>
      </c>
      <c r="K15" s="46"/>
      <c r="L15" s="46"/>
      <c r="M15" s="46"/>
      <c r="X15" s="12"/>
      <c r="Y15" s="9"/>
      <c r="Z15" s="9"/>
    </row>
    <row r="16" spans="1:26" ht="12.75" customHeight="1" x14ac:dyDescent="0.2">
      <c r="A16" s="223">
        <v>2008</v>
      </c>
      <c r="B16" s="25">
        <v>220788176.09999999</v>
      </c>
      <c r="C16" s="25">
        <v>45748992.100000001</v>
      </c>
      <c r="D16" s="25"/>
      <c r="E16" s="25">
        <v>185345</v>
      </c>
      <c r="F16" s="25">
        <v>38254</v>
      </c>
      <c r="G16" s="25"/>
      <c r="H16" s="25">
        <f t="shared" si="0"/>
        <v>1191.2281210715153</v>
      </c>
      <c r="I16" s="25">
        <f t="shared" si="1"/>
        <v>1195.9270167825587</v>
      </c>
      <c r="J16" s="25">
        <f t="shared" si="2"/>
        <v>1192.032022504573</v>
      </c>
      <c r="K16" s="46"/>
      <c r="L16" s="46"/>
      <c r="M16" s="46"/>
      <c r="X16" s="12"/>
      <c r="Y16" s="9"/>
      <c r="Z16" s="9"/>
    </row>
    <row r="17" spans="1:26" ht="12.75" customHeight="1" x14ac:dyDescent="0.2">
      <c r="A17" s="223">
        <v>2009</v>
      </c>
      <c r="B17" s="25">
        <v>189891022.40000001</v>
      </c>
      <c r="C17" s="25">
        <v>38811566.5</v>
      </c>
      <c r="D17" s="25"/>
      <c r="E17" s="25">
        <v>151829</v>
      </c>
      <c r="F17" s="25">
        <v>29903</v>
      </c>
      <c r="G17" s="25"/>
      <c r="H17" s="25">
        <f t="shared" si="0"/>
        <v>1250.6900684322495</v>
      </c>
      <c r="I17" s="25">
        <f t="shared" si="1"/>
        <v>1297.9154767080227</v>
      </c>
      <c r="J17" s="25">
        <f t="shared" si="2"/>
        <v>1258.4607493451897</v>
      </c>
      <c r="K17" s="46"/>
      <c r="L17" s="46"/>
      <c r="M17" s="46"/>
      <c r="X17" s="12"/>
      <c r="Y17" s="9"/>
      <c r="Z17" s="9"/>
    </row>
    <row r="18" spans="1:26" ht="12.75" customHeight="1" x14ac:dyDescent="0.2">
      <c r="A18" s="223">
        <v>2010</v>
      </c>
      <c r="B18" s="25">
        <v>302560511.30000001</v>
      </c>
      <c r="C18" s="25">
        <v>63956404.100000001</v>
      </c>
      <c r="D18" s="25"/>
      <c r="E18" s="25">
        <v>230028</v>
      </c>
      <c r="F18" s="25">
        <v>46550</v>
      </c>
      <c r="G18" s="25"/>
      <c r="H18" s="25">
        <f t="shared" si="0"/>
        <v>1315.3203579564226</v>
      </c>
      <c r="I18" s="25">
        <f t="shared" si="1"/>
        <v>1373.9291965628356</v>
      </c>
      <c r="J18" s="25">
        <f t="shared" si="2"/>
        <v>1325.1846329064497</v>
      </c>
      <c r="K18" s="46"/>
      <c r="L18" s="46"/>
      <c r="M18" s="46"/>
      <c r="X18" s="12"/>
      <c r="Y18" s="9"/>
      <c r="Z18" s="9"/>
    </row>
    <row r="19" spans="1:26" ht="12.75" customHeight="1" x14ac:dyDescent="0.2">
      <c r="A19" s="223">
        <v>2011</v>
      </c>
      <c r="B19" s="25">
        <v>333511693.39999998</v>
      </c>
      <c r="C19" s="25">
        <v>72050996.5</v>
      </c>
      <c r="D19" s="25"/>
      <c r="E19" s="25">
        <v>242762</v>
      </c>
      <c r="F19" s="25">
        <v>49704</v>
      </c>
      <c r="G19" s="25"/>
      <c r="H19" s="25">
        <f t="shared" si="0"/>
        <v>1373.8216582496436</v>
      </c>
      <c r="I19" s="25">
        <f t="shared" si="1"/>
        <v>1449.6015713021086</v>
      </c>
      <c r="J19" s="25">
        <f t="shared" si="2"/>
        <v>1386.7002998639157</v>
      </c>
      <c r="K19" s="46"/>
      <c r="L19" s="46"/>
      <c r="M19" s="46"/>
      <c r="X19" s="12"/>
      <c r="Y19" s="9"/>
      <c r="Z19" s="9"/>
    </row>
    <row r="20" spans="1:26" ht="12.75" customHeight="1" x14ac:dyDescent="0.2">
      <c r="A20" s="223">
        <v>2012</v>
      </c>
      <c r="B20" s="25">
        <v>299612452.19999999</v>
      </c>
      <c r="C20" s="25">
        <v>67850009.099999994</v>
      </c>
      <c r="D20" s="25"/>
      <c r="E20" s="25">
        <v>211593</v>
      </c>
      <c r="F20" s="25">
        <v>44126</v>
      </c>
      <c r="G20" s="25"/>
      <c r="H20" s="25">
        <f t="shared" si="0"/>
        <v>1415.9847074336108</v>
      </c>
      <c r="I20" s="25">
        <f t="shared" si="1"/>
        <v>1537.6424126365407</v>
      </c>
      <c r="J20" s="25">
        <f t="shared" si="2"/>
        <v>1436.9775468385217</v>
      </c>
      <c r="K20" s="46"/>
      <c r="L20" s="46"/>
      <c r="M20" s="46"/>
      <c r="X20" s="12"/>
      <c r="Y20" s="9"/>
      <c r="Z20" s="9"/>
    </row>
    <row r="21" spans="1:26" ht="12.75" customHeight="1" x14ac:dyDescent="0.2">
      <c r="A21" s="223">
        <v>2013</v>
      </c>
      <c r="B21" s="25">
        <v>302619278.5</v>
      </c>
      <c r="C21" s="25">
        <v>73471951.5</v>
      </c>
      <c r="D21" s="25"/>
      <c r="E21" s="25">
        <v>211546</v>
      </c>
      <c r="F21" s="25">
        <v>45448</v>
      </c>
      <c r="G21" s="25"/>
      <c r="H21" s="25">
        <f t="shared" si="0"/>
        <v>1430.5128837226891</v>
      </c>
      <c r="I21" s="25">
        <f t="shared" si="1"/>
        <v>1616.6157256644956</v>
      </c>
      <c r="J21" s="25">
        <f t="shared" si="2"/>
        <v>1463.4241655447208</v>
      </c>
      <c r="K21" s="46"/>
      <c r="L21" s="46"/>
      <c r="M21" s="46"/>
      <c r="X21" s="12"/>
      <c r="Y21" s="9"/>
      <c r="Z21" s="9"/>
    </row>
    <row r="22" spans="1:26" ht="12.75" customHeight="1" x14ac:dyDescent="0.2">
      <c r="A22" s="223">
        <v>2014</v>
      </c>
      <c r="B22" s="25">
        <v>345198623.89999998</v>
      </c>
      <c r="C22" s="25">
        <v>98532816.200000003</v>
      </c>
      <c r="D22" s="25"/>
      <c r="E22" s="25">
        <v>235498</v>
      </c>
      <c r="F22" s="25">
        <v>56498</v>
      </c>
      <c r="G22" s="25"/>
      <c r="H22" s="25">
        <f t="shared" si="0"/>
        <v>1465.8240150659453</v>
      </c>
      <c r="I22" s="25">
        <f t="shared" si="1"/>
        <v>1744.0053842613897</v>
      </c>
      <c r="J22" s="25">
        <f t="shared" si="2"/>
        <v>1519.6490366306386</v>
      </c>
      <c r="K22" s="46"/>
      <c r="L22" s="46"/>
      <c r="M22" s="46"/>
      <c r="X22" s="12"/>
      <c r="Y22" s="9"/>
      <c r="Z22" s="9"/>
    </row>
    <row r="23" spans="1:26" ht="12.75" customHeight="1" x14ac:dyDescent="0.2">
      <c r="A23" s="223">
        <v>2015</v>
      </c>
      <c r="B23" s="25">
        <v>365224526.89999998</v>
      </c>
      <c r="C23" s="25">
        <v>143546468.5</v>
      </c>
      <c r="D23" s="25"/>
      <c r="E23" s="25">
        <v>251308</v>
      </c>
      <c r="F23" s="25">
        <v>79653</v>
      </c>
      <c r="G23" s="25"/>
      <c r="H23" s="25">
        <f t="shared" si="0"/>
        <v>1453.2944709281041</v>
      </c>
      <c r="I23" s="25">
        <f t="shared" si="1"/>
        <v>1802.1476717763298</v>
      </c>
      <c r="J23" s="25">
        <f t="shared" si="2"/>
        <v>1537.2536202150707</v>
      </c>
      <c r="K23" s="46"/>
      <c r="L23" s="46"/>
      <c r="M23" s="46"/>
      <c r="X23" s="12"/>
      <c r="Y23" s="9"/>
      <c r="Z23" s="9"/>
    </row>
    <row r="24" spans="1:26" ht="12.75" customHeight="1" x14ac:dyDescent="0.2">
      <c r="A24" s="223">
        <v>2016</v>
      </c>
      <c r="B24" s="25">
        <v>387156223.39999998</v>
      </c>
      <c r="C24" s="25">
        <v>254790467.69999999</v>
      </c>
      <c r="D24" s="25"/>
      <c r="E24" s="25">
        <v>249165</v>
      </c>
      <c r="F24" s="25">
        <v>123296</v>
      </c>
      <c r="G24" s="25"/>
      <c r="H24" s="25">
        <f t="shared" si="0"/>
        <v>1553.8146344791603</v>
      </c>
      <c r="I24" s="25">
        <f t="shared" si="1"/>
        <v>2066.4941904035813</v>
      </c>
      <c r="J24" s="25">
        <f t="shared" si="2"/>
        <v>1723.5272715801116</v>
      </c>
      <c r="K24" s="46"/>
      <c r="L24" s="46"/>
      <c r="M24" s="46"/>
      <c r="X24" s="12"/>
      <c r="Y24" s="9"/>
      <c r="Z24" s="9"/>
    </row>
    <row r="25" spans="1:26" ht="12.75" customHeight="1" x14ac:dyDescent="0.2">
      <c r="A25" s="223">
        <v>2017</v>
      </c>
      <c r="B25" s="25">
        <v>297840920</v>
      </c>
      <c r="C25" s="25">
        <v>297229166.39999998</v>
      </c>
      <c r="D25" s="25"/>
      <c r="E25" s="25">
        <v>210981</v>
      </c>
      <c r="F25" s="25">
        <v>149703</v>
      </c>
      <c r="G25" s="25"/>
      <c r="H25" s="25">
        <f t="shared" si="0"/>
        <v>1411.6954607286912</v>
      </c>
      <c r="I25" s="25">
        <f t="shared" si="1"/>
        <v>1985.4589847898837</v>
      </c>
      <c r="J25" s="25">
        <f t="shared" si="2"/>
        <v>1649.8377704583513</v>
      </c>
      <c r="K25" s="46"/>
      <c r="L25" s="46"/>
      <c r="M25" s="46"/>
      <c r="X25" s="12"/>
      <c r="Y25" s="9"/>
      <c r="Z25" s="9"/>
    </row>
    <row r="26" spans="1:26" ht="12.75" customHeight="1" x14ac:dyDescent="0.2">
      <c r="A26" s="223">
        <v>2018</v>
      </c>
      <c r="B26" s="25">
        <v>219911217.30000001</v>
      </c>
      <c r="C26" s="25">
        <v>296953819.19999999</v>
      </c>
      <c r="D26" s="25"/>
      <c r="E26" s="25">
        <v>170038</v>
      </c>
      <c r="F26" s="25">
        <v>169902</v>
      </c>
      <c r="G26" s="25"/>
      <c r="H26" s="25">
        <f t="shared" si="0"/>
        <v>1293.3063038850139</v>
      </c>
      <c r="I26" s="25">
        <f t="shared" si="1"/>
        <v>1747.7947240173746</v>
      </c>
      <c r="J26" s="25">
        <f t="shared" si="2"/>
        <v>1520.4596002235689</v>
      </c>
      <c r="K26" s="46"/>
      <c r="L26" s="46"/>
      <c r="M26" s="46"/>
      <c r="X26" s="12"/>
      <c r="Y26" s="9"/>
      <c r="Z26" s="9"/>
    </row>
    <row r="27" spans="1:26" ht="12.75" customHeight="1" x14ac:dyDescent="0.2">
      <c r="A27" s="223">
        <v>2019</v>
      </c>
      <c r="B27" s="25">
        <v>55883986.600000001</v>
      </c>
      <c r="C27" s="25">
        <v>114512434.3</v>
      </c>
      <c r="D27" s="25"/>
      <c r="E27" s="25">
        <v>102989</v>
      </c>
      <c r="F27" s="25">
        <v>173566</v>
      </c>
      <c r="G27" s="25"/>
      <c r="H27" s="25">
        <f t="shared" si="0"/>
        <v>542.62092650671434</v>
      </c>
      <c r="I27" s="25">
        <f t="shared" si="1"/>
        <v>659.76305440005524</v>
      </c>
      <c r="J27" s="25">
        <f t="shared" si="2"/>
        <v>616.13936070582702</v>
      </c>
      <c r="K27" s="46"/>
      <c r="L27" s="46"/>
      <c r="M27" s="46"/>
      <c r="X27" s="12"/>
      <c r="Y27" s="9"/>
      <c r="Z27" s="9"/>
    </row>
    <row r="28" spans="1:26" ht="12.75" customHeight="1" x14ac:dyDescent="0.2">
      <c r="A28" s="223">
        <v>2020</v>
      </c>
      <c r="B28" s="25">
        <v>407.7</v>
      </c>
      <c r="C28" s="25">
        <v>0</v>
      </c>
      <c r="D28" s="25"/>
      <c r="E28" s="25">
        <v>1</v>
      </c>
      <c r="F28" s="25">
        <v>0</v>
      </c>
      <c r="G28" s="25"/>
      <c r="H28" s="25">
        <f t="shared" si="0"/>
        <v>407.7</v>
      </c>
      <c r="I28" s="25">
        <v>0</v>
      </c>
      <c r="J28" s="25">
        <f t="shared" si="2"/>
        <v>407.7</v>
      </c>
      <c r="K28" s="196"/>
      <c r="L28" s="46"/>
      <c r="M28" s="46"/>
      <c r="X28" s="12"/>
      <c r="Y28" s="9"/>
      <c r="Z28" s="9"/>
    </row>
    <row r="29" spans="1:26" ht="12.75" customHeight="1" x14ac:dyDescent="0.2">
      <c r="A29" s="34" t="s">
        <v>8</v>
      </c>
      <c r="B29" s="25">
        <v>3030.5</v>
      </c>
      <c r="C29" s="25">
        <v>451.4</v>
      </c>
      <c r="D29" s="25"/>
      <c r="E29" s="25">
        <v>4</v>
      </c>
      <c r="F29" s="25">
        <v>1</v>
      </c>
      <c r="G29" s="25"/>
      <c r="H29" s="25">
        <f t="shared" si="0"/>
        <v>757.625</v>
      </c>
      <c r="I29" s="25">
        <f t="shared" si="1"/>
        <v>451.4</v>
      </c>
      <c r="J29" s="25">
        <f t="shared" si="2"/>
        <v>696.38</v>
      </c>
      <c r="K29" s="46"/>
      <c r="L29" s="46"/>
      <c r="M29" s="46"/>
      <c r="X29" s="12"/>
      <c r="Y29" s="9"/>
      <c r="Z29" s="9"/>
    </row>
    <row r="30" spans="1:26" s="11" customFormat="1" ht="12.75" customHeight="1" x14ac:dyDescent="0.2">
      <c r="A30" s="69" t="s">
        <v>12</v>
      </c>
      <c r="B30" s="38">
        <f>SUM(B9:B29)</f>
        <v>4810927264.7000008</v>
      </c>
      <c r="C30" s="38">
        <f>SUM(C9:C29)</f>
        <v>1903279160.6000004</v>
      </c>
      <c r="D30" s="38"/>
      <c r="E30" s="38">
        <f>SUM(E9:E29)</f>
        <v>4264175</v>
      </c>
      <c r="F30" s="38">
        <f>SUM(F9:F29)</f>
        <v>1469146</v>
      </c>
      <c r="G30" s="38"/>
      <c r="H30" s="38">
        <f>B30/E30</f>
        <v>1128.2199404808669</v>
      </c>
      <c r="I30" s="38">
        <f>C30/F30</f>
        <v>1295.5003523135213</v>
      </c>
      <c r="J30" s="38">
        <f>(B30+C30)/(E30+F30)</f>
        <v>1171.0850352352504</v>
      </c>
      <c r="K30" s="46"/>
      <c r="L30" s="46"/>
      <c r="M30" s="46"/>
      <c r="N30" s="2"/>
      <c r="O30" s="2"/>
      <c r="P30" s="2"/>
      <c r="Q30" s="2"/>
      <c r="R30" s="2"/>
      <c r="S30" s="2"/>
      <c r="T30" s="2"/>
      <c r="U30" s="2"/>
      <c r="V30" s="2"/>
      <c r="W30" s="2"/>
      <c r="X30" s="12"/>
      <c r="Y30" s="9"/>
      <c r="Z30" s="9"/>
    </row>
    <row r="31" spans="1:26" ht="12.75" customHeight="1" x14ac:dyDescent="0.2">
      <c r="A31" s="36" t="s">
        <v>150</v>
      </c>
      <c r="X31" s="147"/>
      <c r="Y31" s="9"/>
      <c r="Z31" s="9"/>
    </row>
    <row r="32" spans="1:26" ht="12.75" customHeight="1" x14ac:dyDescent="0.2">
      <c r="A32" s="14"/>
    </row>
    <row r="33" spans="1:15" ht="12.75" customHeight="1" x14ac:dyDescent="0.2">
      <c r="A33" s="6"/>
      <c r="C33" s="9"/>
      <c r="D33" s="9"/>
      <c r="F33" s="7"/>
      <c r="G33" s="7"/>
      <c r="H33" s="7"/>
    </row>
    <row r="34" spans="1:15" ht="12.75" customHeight="1" x14ac:dyDescent="0.25">
      <c r="A34" s="71" t="s">
        <v>159</v>
      </c>
      <c r="B34" s="16"/>
      <c r="C34" s="16"/>
      <c r="D34" s="16"/>
      <c r="E34" s="36"/>
      <c r="F34" s="36"/>
      <c r="G34" s="36"/>
      <c r="H34" s="36"/>
      <c r="I34" s="36"/>
      <c r="J34" s="36"/>
      <c r="K34" s="36"/>
    </row>
    <row r="35" spans="1:15" ht="12.75" customHeight="1" x14ac:dyDescent="0.25">
      <c r="A35" s="4" t="s">
        <v>239</v>
      </c>
      <c r="B35" s="16"/>
      <c r="C35" s="16"/>
      <c r="D35" s="16"/>
      <c r="E35" s="36"/>
      <c r="F35" s="36"/>
      <c r="G35" s="36"/>
      <c r="H35" s="36"/>
      <c r="I35" s="36"/>
      <c r="J35" s="36"/>
    </row>
    <row r="36" spans="1:15" ht="12.75" customHeight="1" x14ac:dyDescent="0.2">
      <c r="A36" s="162" t="s">
        <v>240</v>
      </c>
      <c r="B36" s="16"/>
      <c r="C36" s="16"/>
      <c r="D36" s="16"/>
      <c r="E36" s="36"/>
      <c r="F36" s="36"/>
      <c r="G36" s="36"/>
      <c r="H36" s="36"/>
      <c r="I36" s="36"/>
      <c r="J36" s="36"/>
    </row>
    <row r="37" spans="1:15" ht="12.75" customHeight="1" x14ac:dyDescent="0.2">
      <c r="A37" s="40"/>
      <c r="B37" s="41"/>
      <c r="C37" s="41"/>
      <c r="D37" s="41"/>
      <c r="E37" s="40"/>
      <c r="F37" s="40"/>
      <c r="G37" s="40"/>
      <c r="H37" s="40"/>
      <c r="I37" s="40"/>
      <c r="J37" s="40"/>
    </row>
    <row r="38" spans="1:15" ht="12.75" customHeight="1" x14ac:dyDescent="0.2">
      <c r="A38" s="36"/>
      <c r="B38" s="254" t="s">
        <v>14</v>
      </c>
      <c r="C38" s="254"/>
      <c r="D38" s="23"/>
      <c r="E38" s="254" t="s">
        <v>15</v>
      </c>
      <c r="F38" s="254"/>
      <c r="G38" s="59"/>
      <c r="H38" s="254" t="s">
        <v>16</v>
      </c>
      <c r="I38" s="254"/>
      <c r="J38" s="254"/>
    </row>
    <row r="39" spans="1:15" ht="12.75" customHeight="1" x14ac:dyDescent="0.2">
      <c r="A39" s="14"/>
      <c r="B39" s="115" t="s">
        <v>120</v>
      </c>
      <c r="C39" s="115" t="s">
        <v>122</v>
      </c>
      <c r="D39" s="115"/>
      <c r="E39" s="115" t="s">
        <v>120</v>
      </c>
      <c r="F39" s="115" t="s">
        <v>122</v>
      </c>
      <c r="G39" s="115"/>
      <c r="H39" s="115" t="s">
        <v>120</v>
      </c>
      <c r="I39" s="115" t="s">
        <v>122</v>
      </c>
      <c r="J39" s="68"/>
    </row>
    <row r="40" spans="1:15" ht="12.75" customHeight="1" x14ac:dyDescent="0.25">
      <c r="A40" s="40" t="s">
        <v>24</v>
      </c>
      <c r="B40" s="42" t="s">
        <v>92</v>
      </c>
      <c r="C40" s="42" t="s">
        <v>92</v>
      </c>
      <c r="D40" s="42"/>
      <c r="E40" s="42" t="s">
        <v>92</v>
      </c>
      <c r="F40" s="42" t="s">
        <v>92</v>
      </c>
      <c r="G40" s="42"/>
      <c r="H40" s="42" t="s">
        <v>92</v>
      </c>
      <c r="I40" s="42" t="s">
        <v>92</v>
      </c>
      <c r="J40" s="101" t="s">
        <v>1</v>
      </c>
      <c r="L40" s="156"/>
      <c r="M40" s="156"/>
    </row>
    <row r="41" spans="1:15" ht="12.75" customHeight="1" x14ac:dyDescent="0.25">
      <c r="A41" s="116" t="s">
        <v>9</v>
      </c>
      <c r="B41" s="33">
        <v>2347768064.3000002</v>
      </c>
      <c r="C41" s="33">
        <v>520178534.69999999</v>
      </c>
      <c r="D41" s="118"/>
      <c r="E41" s="33">
        <v>2617994</v>
      </c>
      <c r="F41" s="33">
        <v>647691</v>
      </c>
      <c r="G41" s="117"/>
      <c r="H41" s="117">
        <f>B41/E41</f>
        <v>896.78130060649494</v>
      </c>
      <c r="I41" s="117">
        <f>C41/F41</f>
        <v>803.12762521016964</v>
      </c>
      <c r="J41" s="117">
        <f>(B41+C41)/(E41+F41)</f>
        <v>878.20674651719321</v>
      </c>
      <c r="L41" s="166"/>
      <c r="M41" s="166"/>
    </row>
    <row r="42" spans="1:15" ht="12.75" customHeight="1" x14ac:dyDescent="0.25">
      <c r="A42" s="70" t="s">
        <v>10</v>
      </c>
      <c r="B42" s="33">
        <v>2083554976.5</v>
      </c>
      <c r="C42" s="33">
        <v>1124536158.5999999</v>
      </c>
      <c r="D42" s="47"/>
      <c r="E42" s="33">
        <v>1332847</v>
      </c>
      <c r="F42" s="33">
        <v>629668</v>
      </c>
      <c r="G42" s="47"/>
      <c r="H42" s="47">
        <f t="shared" ref="H42:H49" si="3">B42/E42</f>
        <v>1563.2364228602382</v>
      </c>
      <c r="I42" s="47">
        <f t="shared" ref="I42:I49" si="4">C42/F42</f>
        <v>1785.9191805840537</v>
      </c>
      <c r="J42" s="47">
        <f t="shared" ref="J42:J49" si="5">(B42+C42)/(E42+F42)</f>
        <v>1634.6836253990414</v>
      </c>
      <c r="L42" s="166"/>
      <c r="M42" s="166"/>
    </row>
    <row r="43" spans="1:15" ht="12.75" customHeight="1" x14ac:dyDescent="0.25">
      <c r="A43" s="70" t="s">
        <v>7</v>
      </c>
      <c r="B43" s="33">
        <v>10570952.199999999</v>
      </c>
      <c r="C43" s="33">
        <v>25014905.100000001</v>
      </c>
      <c r="D43" s="47"/>
      <c r="E43" s="33">
        <v>10055</v>
      </c>
      <c r="F43" s="33">
        <v>23050</v>
      </c>
      <c r="G43" s="47"/>
      <c r="H43" s="47">
        <f t="shared" si="3"/>
        <v>1051.3129985082048</v>
      </c>
      <c r="I43" s="47">
        <f t="shared" si="4"/>
        <v>1085.2453405639915</v>
      </c>
      <c r="J43" s="47">
        <f t="shared" si="5"/>
        <v>1074.939051502794</v>
      </c>
      <c r="L43" s="166"/>
      <c r="M43" s="166"/>
    </row>
    <row r="44" spans="1:15" ht="13.2" x14ac:dyDescent="0.25">
      <c r="A44" s="70" t="s">
        <v>271</v>
      </c>
      <c r="B44" s="33">
        <v>101807145.5</v>
      </c>
      <c r="C44" s="33">
        <v>59128818.5</v>
      </c>
      <c r="D44" s="47"/>
      <c r="E44" s="33">
        <v>81692</v>
      </c>
      <c r="F44" s="33">
        <v>44047</v>
      </c>
      <c r="G44" s="47"/>
      <c r="H44" s="47">
        <f t="shared" si="3"/>
        <v>1246.2315220584635</v>
      </c>
      <c r="I44" s="47">
        <f t="shared" si="4"/>
        <v>1342.4028537698368</v>
      </c>
      <c r="J44" s="47">
        <f t="shared" si="5"/>
        <v>1279.9208201115009</v>
      </c>
      <c r="L44" s="166"/>
      <c r="M44" s="166"/>
      <c r="O44" s="12"/>
    </row>
    <row r="45" spans="1:15" ht="13.2" x14ac:dyDescent="0.25">
      <c r="A45" s="70" t="s">
        <v>211</v>
      </c>
      <c r="B45" s="33">
        <v>23039745.300000001</v>
      </c>
      <c r="C45" s="33">
        <v>77072824.099999994</v>
      </c>
      <c r="D45" s="47"/>
      <c r="E45" s="33">
        <v>15560</v>
      </c>
      <c r="F45" s="33">
        <v>60575</v>
      </c>
      <c r="G45" s="47"/>
      <c r="H45" s="47">
        <f t="shared" si="3"/>
        <v>1480.7034254498715</v>
      </c>
      <c r="I45" s="47">
        <f t="shared" si="4"/>
        <v>1272.3536789104414</v>
      </c>
      <c r="J45" s="47">
        <f t="shared" si="5"/>
        <v>1314.9349103566033</v>
      </c>
      <c r="L45" s="166"/>
      <c r="M45" s="166"/>
      <c r="O45" s="12"/>
    </row>
    <row r="46" spans="1:15" ht="13.2" x14ac:dyDescent="0.25">
      <c r="A46" s="70" t="s">
        <v>209</v>
      </c>
      <c r="B46" s="33">
        <v>214625772</v>
      </c>
      <c r="C46" s="33">
        <v>39863780.200000003</v>
      </c>
      <c r="D46" s="47"/>
      <c r="E46" s="33">
        <v>184578</v>
      </c>
      <c r="F46" s="33">
        <v>35921</v>
      </c>
      <c r="G46" s="47"/>
      <c r="H46" s="47">
        <f t="shared" si="3"/>
        <v>1162.791730325391</v>
      </c>
      <c r="I46" s="47">
        <f t="shared" si="4"/>
        <v>1109.7625400183738</v>
      </c>
      <c r="J46" s="47">
        <f t="shared" si="5"/>
        <v>1154.1528632782915</v>
      </c>
      <c r="L46" s="166"/>
      <c r="M46" s="166"/>
      <c r="O46" s="12"/>
    </row>
    <row r="47" spans="1:15" ht="13.2" x14ac:dyDescent="0.25">
      <c r="A47" s="70" t="s">
        <v>210</v>
      </c>
      <c r="B47" s="33">
        <v>29373693</v>
      </c>
      <c r="C47" s="33">
        <v>57375978.899999999</v>
      </c>
      <c r="D47" s="47"/>
      <c r="E47" s="33">
        <v>21228</v>
      </c>
      <c r="F47" s="33">
        <v>28079</v>
      </c>
      <c r="G47" s="47"/>
      <c r="H47" s="47">
        <f t="shared" si="3"/>
        <v>1383.7239966082532</v>
      </c>
      <c r="I47" s="47">
        <f t="shared" si="4"/>
        <v>2043.3768617115993</v>
      </c>
      <c r="J47" s="47">
        <f t="shared" si="5"/>
        <v>1759.3784229419759</v>
      </c>
      <c r="L47" s="166"/>
      <c r="M47" s="166"/>
      <c r="N47"/>
      <c r="O47" s="12"/>
    </row>
    <row r="48" spans="1:15" s="157" customFormat="1" ht="12.75" customHeight="1" x14ac:dyDescent="0.25">
      <c r="A48" s="70" t="s">
        <v>69</v>
      </c>
      <c r="B48" s="33">
        <v>186915.9</v>
      </c>
      <c r="C48" s="33">
        <v>108160.5</v>
      </c>
      <c r="D48" s="33"/>
      <c r="E48" s="33">
        <v>221</v>
      </c>
      <c r="F48" s="33">
        <v>115</v>
      </c>
      <c r="G48" s="33"/>
      <c r="H48" s="33">
        <f t="shared" si="3"/>
        <v>845.77330316742075</v>
      </c>
      <c r="I48" s="33">
        <f t="shared" si="4"/>
        <v>940.52608695652179</v>
      </c>
      <c r="J48" s="33">
        <f t="shared" si="5"/>
        <v>878.20357142857154</v>
      </c>
      <c r="L48" s="166"/>
      <c r="M48" s="166"/>
    </row>
    <row r="49" spans="1:13" ht="12.75" customHeight="1" x14ac:dyDescent="0.25">
      <c r="A49" s="69" t="s">
        <v>1</v>
      </c>
      <c r="B49" s="38">
        <f>SUM(B41:B48)</f>
        <v>4810927264.6999998</v>
      </c>
      <c r="C49" s="38">
        <f>SUM(C41:C48)</f>
        <v>1903279160.5999999</v>
      </c>
      <c r="D49" s="38"/>
      <c r="E49" s="38">
        <f>SUM(E41:E48)</f>
        <v>4264175</v>
      </c>
      <c r="F49" s="38">
        <f>SUM(F41:F48)</f>
        <v>1469146</v>
      </c>
      <c r="G49" s="38"/>
      <c r="H49" s="38">
        <f t="shared" si="3"/>
        <v>1128.2199404808666</v>
      </c>
      <c r="I49" s="38">
        <f t="shared" si="4"/>
        <v>1295.5003523135208</v>
      </c>
      <c r="J49" s="38">
        <f t="shared" si="5"/>
        <v>1171.0850352352502</v>
      </c>
      <c r="L49" s="156"/>
      <c r="M49" s="156"/>
    </row>
    <row r="50" spans="1:13" ht="12.75" customHeight="1" x14ac:dyDescent="0.25">
      <c r="A50" s="36" t="s">
        <v>150</v>
      </c>
      <c r="B50" s="43"/>
      <c r="C50" s="43"/>
      <c r="D50" s="43"/>
      <c r="E50" s="36"/>
      <c r="F50" s="27"/>
      <c r="G50" s="27"/>
      <c r="H50" s="27"/>
      <c r="I50" s="27"/>
      <c r="J50" s="27"/>
      <c r="L50" s="156"/>
      <c r="M50" s="156"/>
    </row>
    <row r="51" spans="1:13" ht="12.75" customHeight="1" x14ac:dyDescent="0.2">
      <c r="A51" s="224" t="s">
        <v>270</v>
      </c>
      <c r="B51" s="36"/>
      <c r="C51" s="43"/>
      <c r="D51" s="43"/>
      <c r="E51" s="36"/>
      <c r="F51" s="27"/>
      <c r="G51" s="27"/>
      <c r="H51" s="46"/>
      <c r="I51" s="27"/>
      <c r="J51" s="27"/>
    </row>
    <row r="52" spans="1:13" ht="12.75" customHeight="1" x14ac:dyDescent="0.2">
      <c r="A52" s="105"/>
      <c r="B52" s="3"/>
      <c r="C52" s="3"/>
      <c r="D52" s="3"/>
      <c r="E52" s="3"/>
      <c r="F52" s="3"/>
      <c r="G52" s="3"/>
      <c r="H52" s="9"/>
      <c r="I52" s="9"/>
      <c r="J52" s="9"/>
      <c r="K52" s="9"/>
    </row>
    <row r="53" spans="1:13" ht="12.75" customHeight="1" x14ac:dyDescent="0.2">
      <c r="A53" s="183"/>
      <c r="B53" s="167"/>
      <c r="C53" s="167"/>
      <c r="D53" s="167"/>
      <c r="E53" s="167"/>
      <c r="F53" s="167"/>
      <c r="G53" s="167"/>
      <c r="H53" s="9"/>
      <c r="I53" s="9"/>
      <c r="J53" s="9"/>
      <c r="K53" s="9"/>
    </row>
    <row r="54" spans="1:13" ht="12.75" customHeight="1" x14ac:dyDescent="0.2">
      <c r="A54" s="105"/>
      <c r="B54" s="3"/>
      <c r="C54" s="3"/>
      <c r="D54" s="3"/>
      <c r="E54" s="3"/>
      <c r="F54" s="3"/>
      <c r="G54" s="3"/>
      <c r="H54" s="9"/>
      <c r="I54" s="9"/>
      <c r="J54" s="9"/>
      <c r="K54" s="9"/>
    </row>
    <row r="55" spans="1:13" ht="12.75" customHeight="1" x14ac:dyDescent="0.25">
      <c r="A55" s="105"/>
      <c r="B55" s="37"/>
      <c r="C55" s="37"/>
      <c r="D55" s="37"/>
      <c r="E55" s="37"/>
      <c r="F55" s="37"/>
      <c r="G55" s="37"/>
      <c r="H55" s="9"/>
      <c r="I55" s="9"/>
      <c r="J55" s="9"/>
      <c r="K55" s="9"/>
    </row>
    <row r="56" spans="1:13" ht="12.75" customHeight="1" x14ac:dyDescent="0.25">
      <c r="A56" s="105"/>
      <c r="B56" s="168"/>
      <c r="C56" s="168"/>
      <c r="D56" s="168"/>
      <c r="E56" s="168"/>
      <c r="F56" s="168"/>
      <c r="G56"/>
      <c r="H56" s="9"/>
      <c r="I56" s="9"/>
      <c r="J56" s="9"/>
      <c r="K56" s="9"/>
    </row>
    <row r="57" spans="1:13" ht="12.75" customHeight="1" x14ac:dyDescent="0.25">
      <c r="A57" s="105"/>
      <c r="B57" s="37"/>
      <c r="C57" s="37"/>
      <c r="D57" s="37"/>
      <c r="E57" s="37"/>
      <c r="F57" s="37"/>
      <c r="G57" s="37"/>
      <c r="H57" s="9"/>
      <c r="I57" s="9"/>
      <c r="J57" s="9"/>
      <c r="K57" s="9"/>
    </row>
    <row r="58" spans="1:13" ht="12.75" customHeight="1" x14ac:dyDescent="0.25">
      <c r="A58" s="105"/>
      <c r="B58" s="37"/>
      <c r="C58" s="37"/>
      <c r="D58" s="37"/>
      <c r="E58" s="37"/>
      <c r="F58" s="37"/>
      <c r="G58" s="37"/>
      <c r="H58" s="9"/>
      <c r="I58" s="9"/>
      <c r="J58" s="9"/>
      <c r="K58" s="9"/>
    </row>
    <row r="59" spans="1:13" ht="12.75" customHeight="1" x14ac:dyDescent="0.2">
      <c r="B59" s="9"/>
      <c r="C59" s="9"/>
      <c r="D59" s="9"/>
      <c r="E59" s="9"/>
      <c r="F59" s="9"/>
      <c r="G59" s="9"/>
      <c r="H59" s="9"/>
      <c r="I59" s="9"/>
      <c r="J59" s="9"/>
      <c r="K59" s="9"/>
    </row>
    <row r="60" spans="1:13" ht="12.75" customHeight="1" x14ac:dyDescent="0.2">
      <c r="B60" s="36"/>
      <c r="C60" s="36"/>
      <c r="D60" s="36"/>
      <c r="E60" s="36"/>
    </row>
    <row r="62" spans="1:13" ht="12.75" customHeight="1" x14ac:dyDescent="0.2">
      <c r="B62" s="52"/>
      <c r="C62" s="52"/>
      <c r="D62" s="52"/>
      <c r="E62" s="52"/>
      <c r="F62" s="52"/>
      <c r="G62" s="52"/>
      <c r="H62" s="52"/>
      <c r="I62" s="52"/>
      <c r="J62" s="27"/>
    </row>
    <row r="63" spans="1:13" ht="12.75" customHeight="1" x14ac:dyDescent="0.2">
      <c r="B63" s="52"/>
      <c r="C63" s="52"/>
      <c r="D63" s="52"/>
      <c r="E63" s="52"/>
      <c r="F63" s="52"/>
      <c r="G63" s="52"/>
      <c r="H63" s="52"/>
      <c r="I63" s="52"/>
      <c r="J63" s="27"/>
    </row>
    <row r="64" spans="1:13" ht="12.75" customHeight="1" x14ac:dyDescent="0.2">
      <c r="B64" s="52"/>
      <c r="C64" s="52"/>
      <c r="D64" s="52"/>
      <c r="E64" s="52"/>
      <c r="F64" s="52"/>
      <c r="G64" s="52"/>
      <c r="H64" s="52"/>
      <c r="I64" s="52"/>
      <c r="J64" s="27"/>
    </row>
    <row r="65" spans="2:10" ht="12.75" customHeight="1" x14ac:dyDescent="0.2">
      <c r="B65" s="52"/>
      <c r="C65" s="52"/>
      <c r="D65" s="52"/>
      <c r="E65" s="52"/>
      <c r="F65" s="52"/>
      <c r="G65" s="52"/>
      <c r="H65" s="52"/>
      <c r="I65" s="52"/>
      <c r="J65" s="27"/>
    </row>
    <row r="66" spans="2:10" ht="12.75" customHeight="1" x14ac:dyDescent="0.2">
      <c r="B66" s="52"/>
      <c r="C66" s="52"/>
      <c r="D66" s="52"/>
      <c r="E66" s="52"/>
      <c r="F66" s="52"/>
      <c r="G66" s="52"/>
      <c r="H66" s="52"/>
      <c r="I66" s="52"/>
      <c r="J66" s="27"/>
    </row>
    <row r="67" spans="2:10" ht="12.75" customHeight="1" x14ac:dyDescent="0.2">
      <c r="B67" s="52"/>
      <c r="C67" s="52"/>
      <c r="D67" s="52"/>
      <c r="E67" s="52"/>
      <c r="F67" s="52"/>
      <c r="G67" s="52"/>
      <c r="H67" s="52"/>
      <c r="I67" s="52"/>
      <c r="J67" s="27"/>
    </row>
    <row r="68" spans="2:10" ht="12.75" customHeight="1" x14ac:dyDescent="0.2">
      <c r="B68" s="52"/>
      <c r="C68" s="52"/>
      <c r="D68" s="52"/>
      <c r="E68" s="52"/>
      <c r="F68" s="52"/>
      <c r="G68" s="52"/>
      <c r="H68" s="52"/>
      <c r="I68" s="52"/>
      <c r="J68" s="27"/>
    </row>
    <row r="69" spans="2:10" ht="12.75" customHeight="1" x14ac:dyDescent="0.2">
      <c r="B69" s="22"/>
      <c r="C69" s="22"/>
      <c r="D69" s="22"/>
      <c r="E69" s="22"/>
      <c r="F69" s="22"/>
      <c r="G69" s="22"/>
      <c r="H69" s="22"/>
      <c r="I69" s="22"/>
      <c r="J69" s="22"/>
    </row>
  </sheetData>
  <mergeCells count="6">
    <mergeCell ref="B38:C38"/>
    <mergeCell ref="E38:F38"/>
    <mergeCell ref="H38:J38"/>
    <mergeCell ref="B6:C6"/>
    <mergeCell ref="E6:F6"/>
    <mergeCell ref="H6:J6"/>
  </mergeCells>
  <phoneticPr fontId="3"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56322" r:id="rId4">
          <objectPr defaultSize="0" autoLine="0" autoPict="0" r:id="rId5">
            <anchor moveWithCells="1">
              <from>
                <xdr:col>0</xdr:col>
                <xdr:colOff>45720</xdr:colOff>
                <xdr:row>30</xdr:row>
                <xdr:rowOff>152400</xdr:rowOff>
              </from>
              <to>
                <xdr:col>1</xdr:col>
                <xdr:colOff>388620</xdr:colOff>
                <xdr:row>32</xdr:row>
                <xdr:rowOff>68580</xdr:rowOff>
              </to>
            </anchor>
          </objectPr>
        </oleObject>
      </mc:Choice>
      <mc:Fallback>
        <oleObject progId="Paint.Picture" shapeId="56322" r:id="rId4"/>
      </mc:Fallback>
    </mc:AlternateContent>
    <mc:AlternateContent xmlns:mc="http://schemas.openxmlformats.org/markup-compatibility/2006">
      <mc:Choice Requires="x14">
        <oleObject progId="Paint.Picture" shapeId="56333" r:id="rId6">
          <objectPr defaultSize="0" autoLine="0" autoPict="0" r:id="rId5">
            <anchor moveWithCells="1">
              <from>
                <xdr:col>0</xdr:col>
                <xdr:colOff>45720</xdr:colOff>
                <xdr:row>51</xdr:row>
                <xdr:rowOff>38100</xdr:rowOff>
              </from>
              <to>
                <xdr:col>1</xdr:col>
                <xdr:colOff>388620</xdr:colOff>
                <xdr:row>52</xdr:row>
                <xdr:rowOff>114300</xdr:rowOff>
              </to>
            </anchor>
          </objectPr>
        </oleObject>
      </mc:Choice>
      <mc:Fallback>
        <oleObject progId="Paint.Picture" shapeId="56333"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pageSetUpPr fitToPage="1"/>
  </sheetPr>
  <dimension ref="A2:Y39"/>
  <sheetViews>
    <sheetView showGridLines="0" zoomScaleNormal="100" workbookViewId="0"/>
  </sheetViews>
  <sheetFormatPr defaultColWidth="9.109375" defaultRowHeight="12.75" customHeight="1" x14ac:dyDescent="0.25"/>
  <cols>
    <col min="1" max="1" width="14.33203125" style="2" customWidth="1"/>
    <col min="2" max="2" width="10.109375" style="2" customWidth="1"/>
    <col min="3" max="3" width="9.6640625" style="2" customWidth="1"/>
    <col min="4" max="4" width="3" style="2" customWidth="1"/>
    <col min="5" max="5" width="10.109375" style="2" customWidth="1"/>
    <col min="6" max="6" width="11.44140625" style="2" customWidth="1"/>
    <col min="7" max="7" width="2.44140625" style="2" customWidth="1"/>
    <col min="8" max="8" width="10.109375" style="2" customWidth="1"/>
    <col min="9" max="9" width="11" style="2" customWidth="1"/>
    <col min="11" max="11" width="6" style="2" bestFit="1" customWidth="1"/>
    <col min="12" max="16" width="9.109375" style="2"/>
    <col min="17" max="17" width="15.44140625" style="2" bestFit="1" customWidth="1"/>
    <col min="18" max="16384" width="9.109375" style="2"/>
  </cols>
  <sheetData>
    <row r="2" spans="1:25" ht="12.75" customHeight="1" x14ac:dyDescent="0.25">
      <c r="A2" s="71" t="s">
        <v>160</v>
      </c>
      <c r="B2" s="16"/>
      <c r="C2" s="16"/>
      <c r="D2" s="16"/>
      <c r="E2" s="16"/>
    </row>
    <row r="3" spans="1:25" ht="12.75" customHeight="1" x14ac:dyDescent="0.25">
      <c r="A3" s="4" t="s">
        <v>233</v>
      </c>
      <c r="B3" s="16"/>
      <c r="C3" s="16"/>
      <c r="D3" s="16"/>
      <c r="E3" s="16"/>
    </row>
    <row r="4" spans="1:25" ht="12.75" customHeight="1" x14ac:dyDescent="0.25">
      <c r="A4" s="162" t="s">
        <v>234</v>
      </c>
      <c r="B4" s="16"/>
      <c r="C4" s="16"/>
      <c r="D4" s="16"/>
      <c r="E4" s="16"/>
    </row>
    <row r="5" spans="1:25" ht="12.75" customHeight="1" x14ac:dyDescent="0.25">
      <c r="A5" s="13"/>
      <c r="B5" s="41"/>
      <c r="C5" s="41"/>
      <c r="D5" s="41"/>
      <c r="E5" s="41"/>
      <c r="F5" s="13"/>
      <c r="G5" s="13"/>
      <c r="H5" s="13"/>
      <c r="I5" s="13"/>
    </row>
    <row r="6" spans="1:25" ht="12.75" customHeight="1" x14ac:dyDescent="0.25">
      <c r="B6" s="253" t="s">
        <v>6</v>
      </c>
      <c r="C6" s="253"/>
      <c r="E6" s="253" t="s">
        <v>5</v>
      </c>
      <c r="F6" s="253"/>
      <c r="G6" s="253"/>
      <c r="H6" s="253"/>
      <c r="I6" s="74" t="s">
        <v>1</v>
      </c>
      <c r="K6" s="7"/>
    </row>
    <row r="7" spans="1:25" ht="12.75" customHeight="1" x14ac:dyDescent="0.25">
      <c r="A7" s="13" t="s">
        <v>0</v>
      </c>
      <c r="B7" s="63"/>
      <c r="C7" s="63"/>
      <c r="D7" s="63"/>
      <c r="E7" s="24" t="s">
        <v>3</v>
      </c>
      <c r="F7" s="42" t="s">
        <v>4</v>
      </c>
      <c r="G7" s="63"/>
      <c r="H7" s="17" t="s">
        <v>1</v>
      </c>
      <c r="I7" s="63"/>
      <c r="K7" s="7"/>
    </row>
    <row r="8" spans="1:25" ht="12.75" customHeight="1" x14ac:dyDescent="0.25">
      <c r="A8" s="8">
        <v>2008</v>
      </c>
      <c r="B8" s="120"/>
      <c r="C8" s="121">
        <v>1547</v>
      </c>
      <c r="D8" s="121"/>
      <c r="E8" s="47">
        <v>1196</v>
      </c>
      <c r="F8" s="47">
        <v>1270</v>
      </c>
      <c r="G8" s="47"/>
      <c r="H8" s="47">
        <v>1245</v>
      </c>
      <c r="I8" s="47">
        <v>1317.3955639487722</v>
      </c>
      <c r="K8" s="122"/>
    </row>
    <row r="9" spans="1:25" ht="12.75" customHeight="1" x14ac:dyDescent="0.25">
      <c r="A9" s="8">
        <v>2009</v>
      </c>
      <c r="B9" s="120"/>
      <c r="C9" s="121">
        <v>1532.6998868089429</v>
      </c>
      <c r="D9" s="121"/>
      <c r="E9" s="47">
        <v>1180.8505668932419</v>
      </c>
      <c r="F9" s="47">
        <v>1251.9501028735763</v>
      </c>
      <c r="G9" s="47"/>
      <c r="H9" s="47">
        <v>1228.034374058094</v>
      </c>
      <c r="I9" s="47">
        <v>1299.2349019629776</v>
      </c>
      <c r="K9" s="122"/>
    </row>
    <row r="10" spans="1:25" ht="12.75" customHeight="1" x14ac:dyDescent="0.25">
      <c r="A10" s="8">
        <v>2010</v>
      </c>
      <c r="B10" s="120"/>
      <c r="C10" s="123">
        <v>1446.9834379023991</v>
      </c>
      <c r="D10" s="123"/>
      <c r="E10" s="45">
        <v>1169.2690757142766</v>
      </c>
      <c r="F10" s="45">
        <v>1239.0898287563466</v>
      </c>
      <c r="G10" s="45"/>
      <c r="H10" s="45">
        <v>1215.4990179977353</v>
      </c>
      <c r="I10" s="45">
        <v>1270.9112460220974</v>
      </c>
      <c r="K10" s="122"/>
    </row>
    <row r="11" spans="1:25" ht="12.75" customHeight="1" x14ac:dyDescent="0.25">
      <c r="A11" s="8">
        <v>2011</v>
      </c>
      <c r="B11" s="32"/>
      <c r="C11" s="124">
        <v>1432</v>
      </c>
      <c r="D11" s="125"/>
      <c r="E11" s="126">
        <v>1157</v>
      </c>
      <c r="F11" s="126">
        <v>1225</v>
      </c>
      <c r="G11" s="126"/>
      <c r="H11" s="126">
        <v>1202</v>
      </c>
      <c r="I11" s="126">
        <v>1260</v>
      </c>
      <c r="K11" s="122"/>
      <c r="N11"/>
      <c r="O11"/>
      <c r="P11"/>
      <c r="Q11"/>
      <c r="R11"/>
      <c r="S11"/>
      <c r="T11"/>
      <c r="U11"/>
      <c r="V11"/>
      <c r="W11"/>
      <c r="X11"/>
      <c r="Y11"/>
    </row>
    <row r="12" spans="1:25" ht="12.75" customHeight="1" x14ac:dyDescent="0.25">
      <c r="A12" s="8">
        <v>2012</v>
      </c>
      <c r="B12" s="60"/>
      <c r="C12" s="125">
        <v>1392</v>
      </c>
      <c r="D12" s="125"/>
      <c r="E12" s="126">
        <v>1142</v>
      </c>
      <c r="F12" s="126">
        <v>1203</v>
      </c>
      <c r="G12" s="126"/>
      <c r="H12" s="126">
        <v>1182</v>
      </c>
      <c r="I12" s="126">
        <v>1235</v>
      </c>
      <c r="K12" s="122"/>
      <c r="N12"/>
      <c r="O12"/>
      <c r="P12"/>
      <c r="Q12"/>
      <c r="R12"/>
      <c r="S12"/>
      <c r="T12"/>
      <c r="U12"/>
      <c r="V12"/>
      <c r="W12"/>
      <c r="X12"/>
      <c r="Y12"/>
    </row>
    <row r="13" spans="1:25" ht="12.75" customHeight="1" x14ac:dyDescent="0.25">
      <c r="A13" s="8">
        <v>2013</v>
      </c>
      <c r="B13" s="60"/>
      <c r="C13" s="121">
        <v>1398</v>
      </c>
      <c r="D13" s="121"/>
      <c r="E13" s="47">
        <v>1125</v>
      </c>
      <c r="F13" s="47">
        <v>1186</v>
      </c>
      <c r="G13" s="47"/>
      <c r="H13" s="47">
        <v>1166</v>
      </c>
      <c r="I13" s="47">
        <v>1223</v>
      </c>
      <c r="K13" s="122"/>
      <c r="N13"/>
      <c r="O13"/>
      <c r="P13"/>
      <c r="Q13"/>
      <c r="R13"/>
      <c r="S13"/>
      <c r="T13"/>
      <c r="U13"/>
      <c r="V13"/>
      <c r="W13"/>
      <c r="X13"/>
      <c r="Y13"/>
    </row>
    <row r="14" spans="1:25" ht="12.75" customHeight="1" x14ac:dyDescent="0.25">
      <c r="A14" s="8">
        <v>2014</v>
      </c>
      <c r="B14" s="120"/>
      <c r="C14" s="123">
        <v>1385</v>
      </c>
      <c r="D14" s="123"/>
      <c r="E14" s="45">
        <v>1129</v>
      </c>
      <c r="F14" s="45">
        <v>1189</v>
      </c>
      <c r="G14" s="45"/>
      <c r="H14" s="45">
        <v>1168</v>
      </c>
      <c r="I14" s="45">
        <v>1222</v>
      </c>
      <c r="K14" s="43"/>
      <c r="N14"/>
      <c r="O14"/>
      <c r="P14"/>
      <c r="Q14"/>
      <c r="R14"/>
      <c r="S14"/>
      <c r="T14"/>
      <c r="U14"/>
      <c r="V14"/>
      <c r="W14"/>
      <c r="X14"/>
      <c r="Y14"/>
    </row>
    <row r="15" spans="1:25" ht="12.75" customHeight="1" x14ac:dyDescent="0.25">
      <c r="A15" s="8">
        <v>2015</v>
      </c>
      <c r="B15" s="32"/>
      <c r="C15" s="125">
        <v>1378.6924395954079</v>
      </c>
      <c r="D15" s="125"/>
      <c r="E15" s="126">
        <v>1131.5373329868189</v>
      </c>
      <c r="F15" s="126">
        <v>1189.748451563778</v>
      </c>
      <c r="G15" s="126"/>
      <c r="H15" s="126">
        <v>1169.9950563048237</v>
      </c>
      <c r="I15" s="126">
        <v>1221.5642665550433</v>
      </c>
      <c r="K15" s="43"/>
      <c r="N15"/>
      <c r="O15"/>
      <c r="P15"/>
      <c r="Q15"/>
      <c r="R15"/>
      <c r="S15"/>
      <c r="T15"/>
      <c r="U15"/>
      <c r="V15"/>
      <c r="W15"/>
      <c r="X15"/>
      <c r="Y15"/>
    </row>
    <row r="16" spans="1:25" ht="12.75" customHeight="1" x14ac:dyDescent="0.25">
      <c r="A16" s="8">
        <v>2016</v>
      </c>
      <c r="B16" s="32"/>
      <c r="C16" s="125">
        <v>1373.0985871986368</v>
      </c>
      <c r="D16" s="125"/>
      <c r="E16" s="126">
        <v>1135.9238039178686</v>
      </c>
      <c r="F16" s="126">
        <v>1194.6753124405998</v>
      </c>
      <c r="G16" s="32"/>
      <c r="H16" s="126">
        <v>1174.7453364835324</v>
      </c>
      <c r="I16" s="126">
        <v>1224</v>
      </c>
      <c r="K16" s="43"/>
      <c r="N16"/>
      <c r="O16"/>
      <c r="P16"/>
      <c r="Q16"/>
      <c r="R16"/>
      <c r="S16"/>
      <c r="T16"/>
      <c r="U16"/>
      <c r="V16"/>
      <c r="W16"/>
      <c r="X16"/>
      <c r="Y16"/>
    </row>
    <row r="17" spans="1:25" ht="12.75" customHeight="1" x14ac:dyDescent="0.25">
      <c r="A17" s="8">
        <v>2017</v>
      </c>
      <c r="B17" s="32"/>
      <c r="C17" s="125">
        <v>1350</v>
      </c>
      <c r="D17" s="125"/>
      <c r="E17" s="126">
        <v>1131</v>
      </c>
      <c r="F17" s="126">
        <v>1182</v>
      </c>
      <c r="G17" s="32"/>
      <c r="H17" s="126">
        <v>1165</v>
      </c>
      <c r="I17" s="126">
        <v>1211</v>
      </c>
      <c r="K17" s="43"/>
      <c r="N17"/>
      <c r="O17"/>
      <c r="P17"/>
      <c r="Q17"/>
      <c r="R17"/>
      <c r="S17"/>
      <c r="T17"/>
      <c r="U17"/>
      <c r="V17"/>
      <c r="W17"/>
      <c r="X17"/>
      <c r="Y17"/>
    </row>
    <row r="18" spans="1:25" ht="12.75" customHeight="1" x14ac:dyDescent="0.25">
      <c r="A18" s="212">
        <v>2018</v>
      </c>
      <c r="B18" s="60"/>
      <c r="C18" s="125">
        <v>1339.0870812795199</v>
      </c>
      <c r="D18" s="125"/>
      <c r="E18" s="126">
        <v>1123.3350987681338</v>
      </c>
      <c r="F18" s="126">
        <v>1168</v>
      </c>
      <c r="G18" s="32"/>
      <c r="H18" s="126">
        <v>1153.3273556552833</v>
      </c>
      <c r="I18" s="126">
        <v>1200</v>
      </c>
      <c r="K18" s="43"/>
      <c r="N18"/>
      <c r="O18"/>
      <c r="P18"/>
      <c r="Q18"/>
      <c r="R18"/>
      <c r="S18"/>
      <c r="T18"/>
      <c r="U18"/>
      <c r="V18"/>
      <c r="W18"/>
      <c r="X18"/>
      <c r="Y18"/>
    </row>
    <row r="19" spans="1:25" ht="12.75" customHeight="1" x14ac:dyDescent="0.25">
      <c r="A19" s="64">
        <v>2019</v>
      </c>
      <c r="B19" s="84"/>
      <c r="C19" s="197">
        <v>1296</v>
      </c>
      <c r="D19" s="197"/>
      <c r="E19" s="198">
        <v>1104</v>
      </c>
      <c r="F19" s="198">
        <v>1141</v>
      </c>
      <c r="G19" s="197"/>
      <c r="H19" s="198">
        <v>1128</v>
      </c>
      <c r="I19" s="198">
        <v>1171</v>
      </c>
      <c r="J19" s="226"/>
      <c r="K19" s="161"/>
      <c r="N19"/>
      <c r="O19"/>
      <c r="P19"/>
      <c r="Q19"/>
      <c r="R19"/>
      <c r="S19"/>
      <c r="T19"/>
      <c r="U19"/>
      <c r="V19"/>
      <c r="W19"/>
      <c r="X19"/>
      <c r="Y19"/>
    </row>
    <row r="20" spans="1:25" ht="12.75" customHeight="1" x14ac:dyDescent="0.25">
      <c r="A20" s="36"/>
      <c r="B20" s="46"/>
      <c r="C20" s="46"/>
      <c r="D20" s="46"/>
      <c r="E20" s="43"/>
      <c r="F20" s="43"/>
      <c r="G20" s="43"/>
      <c r="H20" s="43"/>
      <c r="I20" s="46"/>
      <c r="K20" s="46"/>
      <c r="N20"/>
      <c r="O20"/>
      <c r="P20"/>
      <c r="Q20"/>
      <c r="R20"/>
      <c r="S20"/>
      <c r="T20"/>
      <c r="U20"/>
      <c r="V20"/>
      <c r="W20"/>
      <c r="X20"/>
      <c r="Y20"/>
    </row>
    <row r="21" spans="1:25" ht="12.75" customHeight="1" x14ac:dyDescent="0.25">
      <c r="B21" s="9"/>
      <c r="C21" s="9"/>
      <c r="D21" s="9"/>
      <c r="E21" s="43"/>
      <c r="F21" s="9"/>
      <c r="G21" s="43"/>
      <c r="H21" s="9"/>
      <c r="I21"/>
      <c r="J21" s="9"/>
      <c r="N21"/>
      <c r="O21"/>
      <c r="P21"/>
      <c r="Q21"/>
      <c r="R21"/>
      <c r="S21"/>
      <c r="T21"/>
      <c r="U21"/>
      <c r="V21"/>
      <c r="W21"/>
      <c r="X21"/>
      <c r="Y21"/>
    </row>
    <row r="22" spans="1:25" ht="12.75" customHeight="1" x14ac:dyDescent="0.25">
      <c r="A22"/>
      <c r="B22"/>
      <c r="C22"/>
      <c r="D22"/>
      <c r="E22"/>
      <c r="F22"/>
      <c r="G22" s="9"/>
      <c r="J22" s="2"/>
      <c r="N22"/>
      <c r="O22"/>
      <c r="P22"/>
      <c r="Q22"/>
      <c r="R22"/>
      <c r="S22"/>
      <c r="T22"/>
      <c r="U22"/>
      <c r="V22"/>
      <c r="W22"/>
      <c r="X22"/>
      <c r="Y22"/>
    </row>
    <row r="23" spans="1:25" ht="12.75" customHeight="1" x14ac:dyDescent="0.25">
      <c r="A23"/>
      <c r="B23"/>
      <c r="C23"/>
      <c r="D23"/>
      <c r="E23"/>
      <c r="F23"/>
      <c r="I23"/>
      <c r="J23" s="2"/>
      <c r="N23"/>
      <c r="O23"/>
      <c r="P23"/>
      <c r="Q23"/>
      <c r="R23"/>
      <c r="S23"/>
      <c r="T23"/>
      <c r="U23"/>
      <c r="V23"/>
      <c r="W23"/>
      <c r="X23"/>
      <c r="Y23"/>
    </row>
    <row r="24" spans="1:25" ht="12.75" customHeight="1" x14ac:dyDescent="0.25">
      <c r="C24"/>
      <c r="D24"/>
      <c r="E24"/>
      <c r="F24"/>
      <c r="G24"/>
      <c r="H24"/>
      <c r="I24"/>
      <c r="K24"/>
      <c r="L24"/>
      <c r="M24"/>
      <c r="N24"/>
      <c r="O24"/>
      <c r="P24"/>
      <c r="Q24"/>
      <c r="R24"/>
      <c r="S24"/>
      <c r="T24"/>
      <c r="U24"/>
      <c r="V24"/>
      <c r="W24"/>
      <c r="X24"/>
      <c r="Y24"/>
    </row>
    <row r="25" spans="1:25" ht="12.75" customHeight="1" x14ac:dyDescent="0.25">
      <c r="C25"/>
      <c r="D25"/>
      <c r="E25"/>
      <c r="F25" s="107"/>
      <c r="G25"/>
      <c r="H25"/>
      <c r="I25"/>
      <c r="K25"/>
      <c r="L25"/>
      <c r="M25"/>
      <c r="N25"/>
      <c r="O25"/>
      <c r="P25"/>
      <c r="Q25"/>
      <c r="R25"/>
      <c r="S25"/>
      <c r="T25"/>
      <c r="U25"/>
      <c r="V25"/>
      <c r="W25"/>
      <c r="X25"/>
      <c r="Y25"/>
    </row>
    <row r="26" spans="1:25" ht="12.75" customHeight="1" x14ac:dyDescent="0.25">
      <c r="C26"/>
      <c r="D26"/>
      <c r="E26"/>
      <c r="F26"/>
      <c r="G26"/>
      <c r="H26"/>
      <c r="I26"/>
      <c r="K26"/>
      <c r="L26"/>
      <c r="M26"/>
      <c r="N26"/>
      <c r="O26"/>
      <c r="P26"/>
      <c r="Q26"/>
      <c r="R26"/>
      <c r="S26"/>
      <c r="T26"/>
      <c r="U26"/>
      <c r="V26"/>
      <c r="W26"/>
      <c r="X26"/>
      <c r="Y26"/>
    </row>
    <row r="27" spans="1:25" ht="12.75" customHeight="1" x14ac:dyDescent="0.25">
      <c r="C27"/>
      <c r="D27"/>
      <c r="E27"/>
      <c r="F27"/>
      <c r="G27"/>
      <c r="H27"/>
      <c r="I27"/>
      <c r="K27"/>
      <c r="L27"/>
      <c r="M27"/>
      <c r="N27"/>
      <c r="O27"/>
      <c r="P27"/>
      <c r="Q27"/>
      <c r="R27"/>
      <c r="S27"/>
      <c r="T27"/>
      <c r="U27"/>
      <c r="V27"/>
      <c r="W27"/>
      <c r="X27"/>
      <c r="Y27"/>
    </row>
    <row r="28" spans="1:25" ht="12.75" customHeight="1" x14ac:dyDescent="0.25">
      <c r="C28"/>
      <c r="D28"/>
      <c r="E28"/>
      <c r="F28"/>
      <c r="G28"/>
      <c r="H28"/>
      <c r="I28"/>
      <c r="K28"/>
      <c r="L28"/>
      <c r="M28"/>
      <c r="N28"/>
      <c r="O28"/>
      <c r="P28"/>
      <c r="Q28"/>
      <c r="R28"/>
      <c r="S28"/>
      <c r="T28"/>
      <c r="U28"/>
      <c r="V28"/>
      <c r="W28"/>
      <c r="X28"/>
      <c r="Y28"/>
    </row>
    <row r="29" spans="1:25" ht="12.75" customHeight="1" x14ac:dyDescent="0.25">
      <c r="C29"/>
      <c r="D29"/>
      <c r="E29"/>
      <c r="F29"/>
      <c r="G29"/>
      <c r="H29"/>
      <c r="I29"/>
      <c r="K29"/>
      <c r="L29"/>
      <c r="M29"/>
      <c r="N29"/>
      <c r="O29"/>
      <c r="P29"/>
      <c r="Q29"/>
      <c r="R29"/>
      <c r="S29"/>
      <c r="T29"/>
      <c r="U29"/>
      <c r="V29"/>
      <c r="W29"/>
      <c r="X29"/>
      <c r="Y29"/>
    </row>
    <row r="30" spans="1:25" ht="12.75" customHeight="1" x14ac:dyDescent="0.25">
      <c r="C30"/>
      <c r="D30"/>
      <c r="E30"/>
      <c r="F30"/>
      <c r="G30"/>
      <c r="H30"/>
      <c r="I30"/>
      <c r="K30"/>
      <c r="L30"/>
      <c r="M30"/>
      <c r="N30"/>
      <c r="O30"/>
      <c r="P30"/>
      <c r="Q30"/>
      <c r="R30"/>
      <c r="S30"/>
      <c r="T30"/>
      <c r="U30"/>
      <c r="V30"/>
      <c r="W30"/>
      <c r="X30"/>
      <c r="Y30"/>
    </row>
    <row r="31" spans="1:25" ht="12.75" customHeight="1" x14ac:dyDescent="0.25">
      <c r="C31"/>
      <c r="D31"/>
      <c r="E31"/>
      <c r="F31"/>
      <c r="G31"/>
      <c r="H31"/>
      <c r="I31"/>
      <c r="K31"/>
      <c r="L31"/>
      <c r="M31"/>
      <c r="N31"/>
      <c r="O31"/>
      <c r="P31"/>
      <c r="Q31"/>
      <c r="R31"/>
      <c r="S31"/>
      <c r="T31"/>
      <c r="U31"/>
      <c r="V31"/>
      <c r="W31"/>
      <c r="X31"/>
      <c r="Y31"/>
    </row>
    <row r="32" spans="1:25" ht="12.75" customHeight="1" x14ac:dyDescent="0.25">
      <c r="C32"/>
      <c r="D32"/>
      <c r="E32"/>
      <c r="F32"/>
      <c r="G32"/>
      <c r="H32"/>
      <c r="I32"/>
      <c r="K32"/>
      <c r="L32"/>
      <c r="M32"/>
      <c r="N32"/>
      <c r="O32"/>
      <c r="P32"/>
      <c r="Q32"/>
      <c r="R32"/>
      <c r="S32"/>
      <c r="T32"/>
      <c r="U32"/>
      <c r="V32"/>
      <c r="W32"/>
      <c r="X32"/>
      <c r="Y32"/>
    </row>
    <row r="33" spans="3:25" ht="12.75" customHeight="1" x14ac:dyDescent="0.25">
      <c r="C33"/>
      <c r="D33"/>
      <c r="E33"/>
      <c r="F33"/>
      <c r="G33"/>
      <c r="H33"/>
      <c r="I33"/>
      <c r="K33"/>
      <c r="L33"/>
      <c r="M33"/>
      <c r="N33"/>
      <c r="O33"/>
      <c r="P33"/>
      <c r="Q33"/>
      <c r="R33"/>
      <c r="S33"/>
      <c r="T33"/>
      <c r="U33"/>
      <c r="V33"/>
      <c r="W33"/>
      <c r="X33"/>
      <c r="Y33"/>
    </row>
    <row r="34" spans="3:25" ht="12.75" customHeight="1" x14ac:dyDescent="0.25">
      <c r="C34"/>
      <c r="D34"/>
      <c r="E34"/>
      <c r="F34"/>
      <c r="G34"/>
      <c r="H34"/>
      <c r="I34"/>
      <c r="K34"/>
      <c r="L34"/>
      <c r="M34"/>
      <c r="N34"/>
      <c r="O34"/>
      <c r="P34"/>
      <c r="Q34"/>
      <c r="R34"/>
      <c r="S34"/>
      <c r="T34"/>
      <c r="U34"/>
      <c r="V34"/>
      <c r="W34"/>
      <c r="X34"/>
      <c r="Y34"/>
    </row>
    <row r="35" spans="3:25" ht="12.75" customHeight="1" x14ac:dyDescent="0.25">
      <c r="C35"/>
      <c r="D35"/>
      <c r="E35"/>
      <c r="F35"/>
      <c r="G35"/>
      <c r="H35"/>
      <c r="I35"/>
      <c r="K35"/>
      <c r="L35"/>
      <c r="M35"/>
      <c r="N35"/>
      <c r="O35"/>
      <c r="P35"/>
      <c r="Q35"/>
      <c r="R35"/>
      <c r="S35"/>
      <c r="T35"/>
      <c r="U35"/>
      <c r="V35"/>
      <c r="W35"/>
      <c r="X35"/>
      <c r="Y35"/>
    </row>
    <row r="36" spans="3:25" ht="12.75" customHeight="1" x14ac:dyDescent="0.25">
      <c r="C36"/>
      <c r="D36"/>
      <c r="E36"/>
      <c r="F36"/>
      <c r="G36"/>
      <c r="H36"/>
      <c r="I36"/>
      <c r="K36"/>
      <c r="L36"/>
      <c r="M36"/>
      <c r="N36"/>
      <c r="O36"/>
      <c r="P36"/>
      <c r="Q36"/>
      <c r="R36"/>
      <c r="S36"/>
      <c r="T36"/>
      <c r="U36"/>
      <c r="V36"/>
      <c r="W36"/>
      <c r="X36"/>
      <c r="Y36"/>
    </row>
    <row r="37" spans="3:25" ht="12.75" customHeight="1" x14ac:dyDescent="0.25">
      <c r="C37"/>
      <c r="D37"/>
      <c r="E37"/>
      <c r="F37"/>
      <c r="G37"/>
      <c r="H37"/>
      <c r="I37"/>
      <c r="K37"/>
      <c r="L37"/>
      <c r="M37"/>
      <c r="N37"/>
      <c r="O37"/>
      <c r="P37"/>
      <c r="Q37"/>
      <c r="R37"/>
      <c r="S37"/>
      <c r="T37"/>
      <c r="U37"/>
      <c r="V37"/>
      <c r="W37"/>
      <c r="X37"/>
      <c r="Y37"/>
    </row>
    <row r="38" spans="3:25" ht="12.75" customHeight="1" x14ac:dyDescent="0.25">
      <c r="E38"/>
      <c r="F38"/>
      <c r="G38"/>
      <c r="H38"/>
      <c r="I38"/>
      <c r="K38"/>
      <c r="L38"/>
      <c r="M38"/>
      <c r="N38"/>
      <c r="O38"/>
      <c r="P38"/>
      <c r="Q38"/>
      <c r="R38"/>
      <c r="S38"/>
      <c r="T38"/>
      <c r="U38"/>
      <c r="V38"/>
      <c r="W38"/>
      <c r="X38"/>
      <c r="Y38"/>
    </row>
    <row r="39" spans="3:25" ht="12.75" customHeight="1" x14ac:dyDescent="0.25">
      <c r="E39"/>
      <c r="F39"/>
      <c r="G39"/>
      <c r="H39"/>
      <c r="I39"/>
      <c r="K39"/>
      <c r="L39"/>
      <c r="M39"/>
      <c r="N39"/>
    </row>
  </sheetData>
  <mergeCells count="2">
    <mergeCell ref="E6:H6"/>
    <mergeCell ref="B6:C6"/>
  </mergeCells>
  <phoneticPr fontId="3" type="noConversion"/>
  <pageMargins left="0.70866141732283472" right="0.15748031496062992" top="0.98425196850393704" bottom="0.55118110236220474" header="0.51181102362204722" footer="0.51181102362204722"/>
  <pageSetup paperSize="9" fitToWidth="0"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9222" r:id="rId4">
          <objectPr defaultSize="0" autoLine="0" autoPict="0" r:id="rId5">
            <anchor moveWithCells="1">
              <from>
                <xdr:col>0</xdr:col>
                <xdr:colOff>30480</xdr:colOff>
                <xdr:row>19</xdr:row>
                <xdr:rowOff>68580</xdr:rowOff>
              </from>
              <to>
                <xdr:col>1</xdr:col>
                <xdr:colOff>220980</xdr:colOff>
                <xdr:row>20</xdr:row>
                <xdr:rowOff>144780</xdr:rowOff>
              </to>
            </anchor>
          </objectPr>
        </oleObject>
      </mc:Choice>
      <mc:Fallback>
        <oleObject progId="Paint.Picture" shapeId="9222"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8">
    <pageSetUpPr fitToPage="1"/>
  </sheetPr>
  <dimension ref="A1:V108"/>
  <sheetViews>
    <sheetView showGridLines="0" zoomScaleNormal="100" workbookViewId="0"/>
  </sheetViews>
  <sheetFormatPr defaultColWidth="9.109375" defaultRowHeight="12.75" customHeight="1" x14ac:dyDescent="0.25"/>
  <cols>
    <col min="1" max="1" width="11.44140625" style="6" customWidth="1"/>
    <col min="2" max="2" width="16.44140625" style="2" customWidth="1"/>
    <col min="3" max="3" width="17.5546875" style="2" customWidth="1"/>
    <col min="4" max="4" width="16.33203125" style="2" customWidth="1"/>
    <col min="5" max="5" width="3.33203125" style="2" customWidth="1"/>
    <col min="6" max="8" width="10.6640625" style="2" customWidth="1"/>
    <col min="9" max="9" width="5.109375" style="2" customWidth="1"/>
    <col min="10" max="12" width="10.6640625" style="2" customWidth="1"/>
    <col min="13" max="13" width="11.5546875" customWidth="1"/>
    <col min="14" max="14" width="10.6640625" bestFit="1" customWidth="1"/>
    <col min="15" max="16" width="16.6640625" customWidth="1"/>
    <col min="17" max="17" width="12" customWidth="1"/>
    <col min="18" max="18" width="12.33203125" customWidth="1"/>
    <col min="23" max="16384" width="9.109375" style="2"/>
  </cols>
  <sheetData>
    <row r="1" spans="1:22" s="36" customFormat="1" ht="12.75" customHeight="1" x14ac:dyDescent="0.25">
      <c r="A1" s="23"/>
      <c r="M1"/>
      <c r="N1"/>
      <c r="O1"/>
      <c r="P1"/>
      <c r="Q1"/>
      <c r="R1"/>
      <c r="S1"/>
      <c r="T1"/>
      <c r="U1"/>
      <c r="V1"/>
    </row>
    <row r="2" spans="1:22" ht="12.75" customHeight="1" x14ac:dyDescent="0.25">
      <c r="A2" s="71" t="s">
        <v>161</v>
      </c>
      <c r="B2" s="16"/>
      <c r="C2" s="16"/>
      <c r="D2" s="16"/>
      <c r="E2" s="16"/>
      <c r="F2" s="16"/>
      <c r="G2" s="16"/>
      <c r="H2" s="16"/>
      <c r="I2" s="16"/>
    </row>
    <row r="3" spans="1:22" ht="12.75" customHeight="1" x14ac:dyDescent="0.25">
      <c r="A3" s="4" t="s">
        <v>221</v>
      </c>
      <c r="B3" s="16"/>
      <c r="C3" s="16"/>
      <c r="D3" s="16"/>
      <c r="E3" s="16"/>
      <c r="F3" s="16"/>
      <c r="G3" s="16"/>
      <c r="H3" s="16"/>
      <c r="I3" s="16"/>
    </row>
    <row r="4" spans="1:22" ht="12.75" customHeight="1" x14ac:dyDescent="0.25">
      <c r="A4" s="162" t="s">
        <v>230</v>
      </c>
      <c r="B4" s="16"/>
      <c r="C4" s="16"/>
      <c r="D4" s="16"/>
      <c r="E4" s="16"/>
      <c r="F4" s="16"/>
      <c r="G4" s="16"/>
      <c r="H4" s="16"/>
      <c r="I4" s="16"/>
    </row>
    <row r="5" spans="1:22" ht="12.75" customHeight="1" x14ac:dyDescent="0.25">
      <c r="A5" s="13"/>
      <c r="B5" s="41"/>
      <c r="C5" s="41"/>
      <c r="D5" s="41"/>
      <c r="E5" s="41"/>
      <c r="F5" s="41"/>
      <c r="G5" s="41"/>
      <c r="H5" s="41"/>
      <c r="I5" s="41"/>
      <c r="J5" s="13"/>
      <c r="K5" s="13"/>
      <c r="L5" s="13"/>
    </row>
    <row r="6" spans="1:22" ht="12.75" customHeight="1" x14ac:dyDescent="0.25">
      <c r="B6" s="253" t="s">
        <v>71</v>
      </c>
      <c r="C6" s="253"/>
      <c r="D6" s="253"/>
      <c r="E6" s="6"/>
      <c r="F6" s="253" t="s">
        <v>72</v>
      </c>
      <c r="G6" s="253"/>
      <c r="H6" s="253"/>
      <c r="I6" s="6"/>
      <c r="J6" s="253" t="s">
        <v>16</v>
      </c>
      <c r="K6" s="253"/>
      <c r="L6" s="253"/>
    </row>
    <row r="7" spans="1:22" ht="12.75" customHeight="1" x14ac:dyDescent="0.25">
      <c r="A7" s="2" t="s">
        <v>21</v>
      </c>
      <c r="B7" s="85" t="s">
        <v>68</v>
      </c>
      <c r="C7" s="58"/>
      <c r="D7" s="58"/>
      <c r="E7" s="5"/>
      <c r="F7" s="48"/>
      <c r="G7" s="48"/>
      <c r="H7" s="48"/>
      <c r="I7" s="26"/>
      <c r="J7" s="48"/>
      <c r="K7" s="48"/>
      <c r="L7" s="48"/>
      <c r="N7" s="2"/>
      <c r="O7" s="2"/>
      <c r="P7" s="2"/>
      <c r="Q7" s="2"/>
      <c r="R7" s="2"/>
      <c r="S7" s="2"/>
      <c r="T7" s="2"/>
      <c r="U7" s="2"/>
      <c r="V7" s="2"/>
    </row>
    <row r="8" spans="1:22" ht="12.75" customHeight="1" x14ac:dyDescent="0.25">
      <c r="A8" s="13" t="s">
        <v>23</v>
      </c>
      <c r="B8" s="86">
        <v>-3500</v>
      </c>
      <c r="C8" s="63" t="s">
        <v>27</v>
      </c>
      <c r="D8" s="63" t="s">
        <v>1</v>
      </c>
      <c r="E8" s="63"/>
      <c r="F8" s="86">
        <v>-3500</v>
      </c>
      <c r="G8" s="63" t="s">
        <v>27</v>
      </c>
      <c r="H8" s="63" t="s">
        <v>1</v>
      </c>
      <c r="I8" s="63"/>
      <c r="J8" s="86">
        <v>-3500</v>
      </c>
      <c r="K8" s="63" t="s">
        <v>27</v>
      </c>
      <c r="L8" s="63" t="s">
        <v>1</v>
      </c>
      <c r="N8" s="2"/>
      <c r="O8" s="2"/>
      <c r="P8" s="2"/>
      <c r="Q8" s="2"/>
      <c r="R8" s="2"/>
      <c r="S8" s="2"/>
      <c r="T8" s="2"/>
      <c r="U8" s="2"/>
      <c r="V8" s="2"/>
    </row>
    <row r="9" spans="1:22" ht="12.75" customHeight="1" x14ac:dyDescent="0.25">
      <c r="A9" s="94" t="s">
        <v>215</v>
      </c>
      <c r="B9" s="25">
        <v>39800163.100000001</v>
      </c>
      <c r="C9" s="25">
        <v>11647748.6</v>
      </c>
      <c r="D9" s="25">
        <v>51447911.700000003</v>
      </c>
      <c r="E9" s="25"/>
      <c r="F9" s="25">
        <v>84890</v>
      </c>
      <c r="G9" s="25">
        <v>20713</v>
      </c>
      <c r="H9" s="25">
        <v>105603</v>
      </c>
      <c r="I9" s="25"/>
      <c r="J9" s="25">
        <f>B9/F9</f>
        <v>468.84395217340091</v>
      </c>
      <c r="K9" s="25">
        <f>C9/G9</f>
        <v>562.34000869019451</v>
      </c>
      <c r="L9" s="25">
        <f>D9/H9</f>
        <v>487.18229311667284</v>
      </c>
      <c r="M9" s="109"/>
      <c r="N9" s="133"/>
      <c r="O9" s="9"/>
      <c r="P9" s="2"/>
      <c r="Q9" s="2"/>
      <c r="R9" s="2"/>
      <c r="S9" s="2"/>
      <c r="T9" s="2"/>
      <c r="U9" s="2"/>
      <c r="V9" s="2"/>
    </row>
    <row r="10" spans="1:22" ht="12.75" customHeight="1" x14ac:dyDescent="0.25">
      <c r="A10" s="8">
        <v>2002</v>
      </c>
      <c r="B10" s="25">
        <v>8012531.7000000002</v>
      </c>
      <c r="C10" s="25">
        <v>2028176.7</v>
      </c>
      <c r="D10" s="25">
        <v>10040708.4</v>
      </c>
      <c r="E10" s="25"/>
      <c r="F10" s="25">
        <v>12207</v>
      </c>
      <c r="G10" s="25">
        <v>1610</v>
      </c>
      <c r="H10" s="25">
        <v>13817</v>
      </c>
      <c r="I10" s="25"/>
      <c r="J10" s="25">
        <f t="shared" ref="J10:J28" si="0">B10/F10</f>
        <v>656.38827721798964</v>
      </c>
      <c r="K10" s="25">
        <f t="shared" ref="K10:K29" si="1">C10/G10</f>
        <v>1259.7370807453415</v>
      </c>
      <c r="L10" s="25">
        <f t="shared" ref="L10:L29" si="2">D10/H10</f>
        <v>726.69236447854098</v>
      </c>
      <c r="M10" s="109"/>
      <c r="N10" s="133"/>
      <c r="O10" s="9"/>
      <c r="P10" s="2"/>
      <c r="Q10" s="2"/>
      <c r="R10" s="2"/>
      <c r="S10" s="2"/>
      <c r="T10" s="2"/>
      <c r="U10" s="2"/>
      <c r="V10" s="2"/>
    </row>
    <row r="11" spans="1:22" ht="12.75" customHeight="1" x14ac:dyDescent="0.25">
      <c r="A11" s="8">
        <v>2003</v>
      </c>
      <c r="B11" s="25">
        <v>9638591.5</v>
      </c>
      <c r="C11" s="25">
        <v>2782230.8</v>
      </c>
      <c r="D11" s="25">
        <v>12420822.300000001</v>
      </c>
      <c r="E11" s="25"/>
      <c r="F11" s="25">
        <v>12901</v>
      </c>
      <c r="G11" s="25">
        <v>1897</v>
      </c>
      <c r="H11" s="25">
        <v>14798</v>
      </c>
      <c r="I11" s="25"/>
      <c r="J11" s="25">
        <f t="shared" si="0"/>
        <v>747.11971940159674</v>
      </c>
      <c r="K11" s="25">
        <f t="shared" si="1"/>
        <v>1466.6477596204531</v>
      </c>
      <c r="L11" s="25">
        <f t="shared" si="2"/>
        <v>839.35817678064609</v>
      </c>
      <c r="M11" s="109"/>
      <c r="N11" s="133"/>
      <c r="O11" s="9"/>
      <c r="P11" s="2"/>
      <c r="Q11" s="2"/>
      <c r="R11" s="2"/>
      <c r="S11" s="2"/>
      <c r="T11" s="2"/>
      <c r="U11" s="2"/>
      <c r="V11" s="2"/>
    </row>
    <row r="12" spans="1:22" ht="12.75" customHeight="1" x14ac:dyDescent="0.25">
      <c r="A12" s="8">
        <v>2004</v>
      </c>
      <c r="B12" s="25">
        <v>19167421.699999999</v>
      </c>
      <c r="C12" s="25">
        <v>3379135.3</v>
      </c>
      <c r="D12" s="25">
        <v>22546557</v>
      </c>
      <c r="E12" s="25"/>
      <c r="F12" s="25">
        <v>22584</v>
      </c>
      <c r="G12" s="25">
        <v>1992</v>
      </c>
      <c r="H12" s="25">
        <v>24576</v>
      </c>
      <c r="I12" s="25"/>
      <c r="J12" s="25">
        <f t="shared" si="0"/>
        <v>848.71686592277717</v>
      </c>
      <c r="K12" s="25">
        <f t="shared" si="1"/>
        <v>1696.3530622489959</v>
      </c>
      <c r="L12" s="25">
        <f t="shared" si="2"/>
        <v>917.4217529296875</v>
      </c>
      <c r="M12" s="109"/>
      <c r="N12" s="133"/>
      <c r="O12" s="9"/>
      <c r="P12" s="2"/>
      <c r="Q12" s="2"/>
      <c r="R12" s="2"/>
      <c r="S12" s="2"/>
      <c r="T12" s="2"/>
      <c r="U12" s="2"/>
      <c r="V12" s="2"/>
    </row>
    <row r="13" spans="1:22" ht="12.75" customHeight="1" x14ac:dyDescent="0.25">
      <c r="A13" s="8">
        <v>2005</v>
      </c>
      <c r="B13" s="25">
        <v>12770620.800000001</v>
      </c>
      <c r="C13" s="25">
        <v>5961953.9000000004</v>
      </c>
      <c r="D13" s="25">
        <v>18732574.699999999</v>
      </c>
      <c r="E13" s="25"/>
      <c r="F13" s="25">
        <v>14104</v>
      </c>
      <c r="G13" s="25">
        <v>2580</v>
      </c>
      <c r="H13" s="25">
        <v>16684</v>
      </c>
      <c r="I13" s="25"/>
      <c r="J13" s="25">
        <f t="shared" si="0"/>
        <v>905.46091888825867</v>
      </c>
      <c r="K13" s="25">
        <f t="shared" si="1"/>
        <v>2310.8348449612404</v>
      </c>
      <c r="L13" s="25">
        <f t="shared" si="2"/>
        <v>1122.7867837449053</v>
      </c>
      <c r="M13" s="109"/>
      <c r="N13" s="133"/>
      <c r="O13" s="9"/>
      <c r="P13" s="2"/>
      <c r="Q13" s="2"/>
      <c r="R13" s="2"/>
      <c r="S13" s="2"/>
      <c r="T13" s="2"/>
      <c r="U13" s="2"/>
      <c r="V13" s="2"/>
    </row>
    <row r="14" spans="1:22" ht="12.75" customHeight="1" x14ac:dyDescent="0.25">
      <c r="A14" s="8">
        <v>2006</v>
      </c>
      <c r="B14" s="25">
        <v>23169778.699999999</v>
      </c>
      <c r="C14" s="25">
        <v>8031248.2000000002</v>
      </c>
      <c r="D14" s="25">
        <v>31201026.899999999</v>
      </c>
      <c r="E14" s="25"/>
      <c r="F14" s="25">
        <v>23039</v>
      </c>
      <c r="G14" s="25">
        <v>3288</v>
      </c>
      <c r="H14" s="25">
        <v>26327</v>
      </c>
      <c r="I14" s="25"/>
      <c r="J14" s="25">
        <f t="shared" si="0"/>
        <v>1005.6764052259213</v>
      </c>
      <c r="K14" s="25">
        <f t="shared" si="1"/>
        <v>2442.5937347931872</v>
      </c>
      <c r="L14" s="25">
        <f t="shared" si="2"/>
        <v>1185.1341550499487</v>
      </c>
      <c r="M14" s="109"/>
      <c r="N14" s="133"/>
      <c r="O14" s="9"/>
      <c r="P14" s="2"/>
      <c r="Q14" s="2"/>
      <c r="R14" s="2"/>
      <c r="S14" s="2"/>
      <c r="T14" s="2"/>
      <c r="U14" s="2"/>
      <c r="V14" s="2"/>
    </row>
    <row r="15" spans="1:22" ht="12.75" customHeight="1" x14ac:dyDescent="0.25">
      <c r="A15" s="8">
        <v>2007</v>
      </c>
      <c r="B15" s="25">
        <v>32005586.800000001</v>
      </c>
      <c r="C15" s="25">
        <v>11169937.6</v>
      </c>
      <c r="D15" s="25">
        <v>43175524.399999999</v>
      </c>
      <c r="E15" s="25"/>
      <c r="F15" s="25">
        <v>29277</v>
      </c>
      <c r="G15" s="25">
        <v>4201</v>
      </c>
      <c r="H15" s="25">
        <v>33478</v>
      </c>
      <c r="I15" s="25"/>
      <c r="J15" s="25">
        <f t="shared" si="0"/>
        <v>1093.1989889674489</v>
      </c>
      <c r="K15" s="25">
        <f t="shared" si="1"/>
        <v>2658.8758866936441</v>
      </c>
      <c r="L15" s="25">
        <f t="shared" si="2"/>
        <v>1289.6685704044446</v>
      </c>
      <c r="M15" s="109"/>
      <c r="N15" s="133"/>
      <c r="O15" s="9"/>
      <c r="P15" s="2"/>
      <c r="Q15" s="2"/>
      <c r="R15" s="2"/>
      <c r="S15" s="2"/>
      <c r="T15" s="2"/>
      <c r="U15" s="2"/>
      <c r="V15" s="2"/>
    </row>
    <row r="16" spans="1:22" ht="12.75" customHeight="1" x14ac:dyDescent="0.25">
      <c r="A16" s="8">
        <v>2008</v>
      </c>
      <c r="B16" s="25">
        <v>39182262.600000001</v>
      </c>
      <c r="C16" s="25">
        <v>15076854.9</v>
      </c>
      <c r="D16" s="25">
        <v>54259117.5</v>
      </c>
      <c r="E16" s="25"/>
      <c r="F16" s="25">
        <v>33411</v>
      </c>
      <c r="G16" s="25">
        <v>4899</v>
      </c>
      <c r="H16" s="25">
        <v>38310</v>
      </c>
      <c r="I16" s="25"/>
      <c r="J16" s="25">
        <f t="shared" si="0"/>
        <v>1172.7354045074976</v>
      </c>
      <c r="K16" s="25">
        <f t="shared" si="1"/>
        <v>3077.5372320881816</v>
      </c>
      <c r="L16" s="25">
        <f t="shared" si="2"/>
        <v>1416.3173453406421</v>
      </c>
      <c r="M16" s="109"/>
      <c r="N16" s="133"/>
      <c r="O16" s="9"/>
      <c r="P16" s="2"/>
      <c r="Q16" s="2"/>
      <c r="R16" s="2"/>
      <c r="S16" s="2"/>
      <c r="T16" s="2"/>
      <c r="U16" s="2"/>
      <c r="V16" s="2"/>
    </row>
    <row r="17" spans="1:22" ht="12.75" customHeight="1" x14ac:dyDescent="0.25">
      <c r="A17" s="8">
        <v>2009</v>
      </c>
      <c r="B17" s="25">
        <v>22011990</v>
      </c>
      <c r="C17" s="25">
        <v>13095339.5</v>
      </c>
      <c r="D17" s="25">
        <v>35107329.5</v>
      </c>
      <c r="E17" s="25"/>
      <c r="F17" s="25">
        <v>17460</v>
      </c>
      <c r="G17" s="25">
        <v>3831</v>
      </c>
      <c r="H17" s="25">
        <v>21291</v>
      </c>
      <c r="I17" s="25"/>
      <c r="J17" s="25">
        <f t="shared" si="0"/>
        <v>1260.7096219931273</v>
      </c>
      <c r="K17" s="25">
        <f t="shared" si="1"/>
        <v>3418.2561994257376</v>
      </c>
      <c r="L17" s="25">
        <f t="shared" si="2"/>
        <v>1648.9281621342352</v>
      </c>
      <c r="M17" s="109"/>
      <c r="N17" s="133"/>
      <c r="O17" s="9"/>
      <c r="P17" s="2"/>
      <c r="Q17" s="2"/>
      <c r="R17" s="2"/>
      <c r="S17" s="2"/>
      <c r="T17" s="2"/>
      <c r="U17" s="2"/>
      <c r="V17" s="2"/>
    </row>
    <row r="18" spans="1:22" ht="12.75" customHeight="1" x14ac:dyDescent="0.25">
      <c r="A18" s="8">
        <v>2010</v>
      </c>
      <c r="B18" s="25">
        <v>50333230.399999999</v>
      </c>
      <c r="C18" s="25">
        <v>11659830.199999999</v>
      </c>
      <c r="D18" s="25">
        <v>61993060.600000001</v>
      </c>
      <c r="E18" s="25"/>
      <c r="F18" s="25">
        <v>36667</v>
      </c>
      <c r="G18" s="25">
        <v>3224</v>
      </c>
      <c r="H18" s="25">
        <v>39891</v>
      </c>
      <c r="I18" s="25"/>
      <c r="J18" s="25">
        <f t="shared" si="0"/>
        <v>1372.7119862546704</v>
      </c>
      <c r="K18" s="25">
        <f t="shared" si="1"/>
        <v>3616.5726426799006</v>
      </c>
      <c r="L18" s="25">
        <f t="shared" si="2"/>
        <v>1554.0613321300543</v>
      </c>
      <c r="M18" s="109"/>
      <c r="N18" s="133"/>
      <c r="O18" s="9"/>
      <c r="P18" s="2"/>
      <c r="Q18" s="2"/>
      <c r="R18" s="2"/>
      <c r="S18" s="2"/>
      <c r="T18" s="2"/>
      <c r="U18" s="2"/>
      <c r="V18" s="2"/>
    </row>
    <row r="19" spans="1:22" ht="12.75" customHeight="1" x14ac:dyDescent="0.25">
      <c r="A19" s="8">
        <v>2011</v>
      </c>
      <c r="B19" s="25">
        <v>68048312.5</v>
      </c>
      <c r="C19" s="25">
        <v>21884518.899999999</v>
      </c>
      <c r="D19" s="25">
        <v>89932831.400000006</v>
      </c>
      <c r="E19" s="25"/>
      <c r="F19" s="25">
        <v>45807</v>
      </c>
      <c r="G19" s="25">
        <v>4932</v>
      </c>
      <c r="H19" s="25">
        <v>50739</v>
      </c>
      <c r="I19" s="25"/>
      <c r="J19" s="25">
        <f t="shared" si="0"/>
        <v>1485.5439670792673</v>
      </c>
      <c r="K19" s="25">
        <f t="shared" si="1"/>
        <v>4437.2503852392538</v>
      </c>
      <c r="L19" s="25">
        <f t="shared" si="2"/>
        <v>1772.4596740180139</v>
      </c>
      <c r="M19" s="109"/>
      <c r="N19" s="133"/>
      <c r="O19" s="9"/>
      <c r="P19" s="2"/>
      <c r="Q19" s="2"/>
      <c r="R19" s="2"/>
      <c r="S19" s="2"/>
      <c r="T19" s="2"/>
      <c r="U19" s="2"/>
      <c r="V19" s="2"/>
    </row>
    <row r="20" spans="1:22" ht="12.75" customHeight="1" x14ac:dyDescent="0.25">
      <c r="A20" s="8">
        <v>2012</v>
      </c>
      <c r="B20" s="25">
        <v>56735784.399999999</v>
      </c>
      <c r="C20" s="25">
        <v>26052934.399999999</v>
      </c>
      <c r="D20" s="25">
        <v>82788718.799999997</v>
      </c>
      <c r="E20" s="25"/>
      <c r="F20" s="25">
        <v>35524</v>
      </c>
      <c r="G20" s="25">
        <v>5204</v>
      </c>
      <c r="H20" s="25">
        <v>40728</v>
      </c>
      <c r="I20" s="25"/>
      <c r="J20" s="25">
        <f t="shared" si="0"/>
        <v>1597.1113725931764</v>
      </c>
      <c r="K20" s="25">
        <f t="shared" si="1"/>
        <v>5006.3286702536507</v>
      </c>
      <c r="L20" s="25">
        <f t="shared" si="2"/>
        <v>2032.722421921037</v>
      </c>
      <c r="M20" s="109"/>
      <c r="N20" s="133"/>
      <c r="O20" s="9"/>
      <c r="P20" s="2"/>
      <c r="Q20" s="2"/>
      <c r="R20" s="2"/>
      <c r="S20" s="2"/>
      <c r="T20" s="2"/>
      <c r="U20" s="2"/>
      <c r="V20" s="2"/>
    </row>
    <row r="21" spans="1:22" ht="12.75" customHeight="1" x14ac:dyDescent="0.25">
      <c r="A21" s="8">
        <v>2013</v>
      </c>
      <c r="B21" s="25">
        <v>58815006.600000001</v>
      </c>
      <c r="C21" s="25">
        <v>27732089.5</v>
      </c>
      <c r="D21" s="25">
        <v>86547096.099999994</v>
      </c>
      <c r="E21" s="25"/>
      <c r="F21" s="25">
        <v>34466</v>
      </c>
      <c r="G21" s="25">
        <v>4720</v>
      </c>
      <c r="H21" s="25">
        <v>39186</v>
      </c>
      <c r="I21" s="25"/>
      <c r="J21" s="25">
        <f t="shared" si="0"/>
        <v>1706.4645331631173</v>
      </c>
      <c r="K21" s="25">
        <f t="shared" si="1"/>
        <v>5875.4426906779663</v>
      </c>
      <c r="L21" s="25">
        <f t="shared" si="2"/>
        <v>2208.6228780686979</v>
      </c>
      <c r="M21" s="109"/>
      <c r="N21" s="133"/>
      <c r="O21" s="9"/>
      <c r="P21" s="2"/>
      <c r="Q21" s="2"/>
      <c r="R21" s="2"/>
      <c r="S21" s="2"/>
      <c r="T21" s="2"/>
      <c r="U21" s="2"/>
      <c r="V21" s="2"/>
    </row>
    <row r="22" spans="1:22" ht="12.75" customHeight="1" x14ac:dyDescent="0.25">
      <c r="A22" s="8">
        <v>2014</v>
      </c>
      <c r="B22" s="25">
        <v>74806073.400000006</v>
      </c>
      <c r="C22" s="25">
        <v>35699261.899999999</v>
      </c>
      <c r="D22" s="25">
        <v>110505335.3</v>
      </c>
      <c r="E22" s="25"/>
      <c r="F22" s="25">
        <v>42477</v>
      </c>
      <c r="G22" s="25">
        <v>5728</v>
      </c>
      <c r="H22" s="25">
        <v>48205</v>
      </c>
      <c r="I22" s="25"/>
      <c r="J22" s="25">
        <f t="shared" si="0"/>
        <v>1761.0959672293243</v>
      </c>
      <c r="K22" s="25">
        <f t="shared" si="1"/>
        <v>6232.4130412011173</v>
      </c>
      <c r="L22" s="25">
        <f t="shared" si="2"/>
        <v>2292.4040099574731</v>
      </c>
      <c r="M22" s="109"/>
      <c r="N22" s="133"/>
      <c r="O22" s="9"/>
      <c r="P22" s="2"/>
      <c r="Q22" s="2"/>
      <c r="R22" s="2"/>
      <c r="S22" s="2"/>
      <c r="T22" s="2"/>
      <c r="U22" s="2"/>
      <c r="V22" s="2"/>
    </row>
    <row r="23" spans="1:22" ht="12.75" customHeight="1" x14ac:dyDescent="0.25">
      <c r="A23" s="8">
        <v>2015</v>
      </c>
      <c r="B23" s="25">
        <v>87802588.799999997</v>
      </c>
      <c r="C23" s="25">
        <v>52599242.200000003</v>
      </c>
      <c r="D23" s="25">
        <v>140401831</v>
      </c>
      <c r="E23" s="25"/>
      <c r="F23" s="25">
        <v>47079</v>
      </c>
      <c r="G23" s="25">
        <v>7415</v>
      </c>
      <c r="H23" s="25">
        <v>54494</v>
      </c>
      <c r="I23" s="25"/>
      <c r="J23" s="25">
        <f t="shared" si="0"/>
        <v>1865.0053909386349</v>
      </c>
      <c r="K23" s="25">
        <f t="shared" si="1"/>
        <v>7093.6267296021579</v>
      </c>
      <c r="L23" s="25">
        <f t="shared" si="2"/>
        <v>2576.4640327375491</v>
      </c>
      <c r="M23" s="109"/>
      <c r="N23" s="133"/>
      <c r="O23" s="9"/>
      <c r="P23" s="2"/>
      <c r="Q23" s="2"/>
      <c r="R23" s="2"/>
      <c r="S23" s="2"/>
      <c r="T23" s="2"/>
      <c r="U23" s="2"/>
      <c r="V23" s="2"/>
    </row>
    <row r="24" spans="1:22" ht="12.75" customHeight="1" x14ac:dyDescent="0.25">
      <c r="A24" s="8">
        <v>2016</v>
      </c>
      <c r="B24" s="25">
        <v>114884505.7</v>
      </c>
      <c r="C24" s="25">
        <v>53126030.299999997</v>
      </c>
      <c r="D24" s="25">
        <v>168010536</v>
      </c>
      <c r="E24" s="25"/>
      <c r="F24" s="25">
        <v>55870</v>
      </c>
      <c r="G24" s="25">
        <v>7194</v>
      </c>
      <c r="H24" s="25">
        <v>63064</v>
      </c>
      <c r="I24" s="25"/>
      <c r="J24" s="25">
        <f t="shared" si="0"/>
        <v>2056.2825434043316</v>
      </c>
      <c r="K24" s="25">
        <f t="shared" si="1"/>
        <v>7384.7692938559903</v>
      </c>
      <c r="L24" s="25">
        <f t="shared" si="2"/>
        <v>2664.1274895344413</v>
      </c>
      <c r="M24" s="109"/>
      <c r="N24" s="133"/>
      <c r="O24" s="9"/>
      <c r="P24" s="2"/>
      <c r="Q24" s="2"/>
      <c r="R24" s="2"/>
      <c r="S24" s="2"/>
      <c r="T24" s="2"/>
      <c r="U24" s="2"/>
      <c r="V24" s="2"/>
    </row>
    <row r="25" spans="1:22" ht="12.75" customHeight="1" x14ac:dyDescent="0.25">
      <c r="A25" s="8">
        <v>2017</v>
      </c>
      <c r="B25" s="25">
        <v>108449738.09999999</v>
      </c>
      <c r="C25" s="25">
        <v>52418346.700000003</v>
      </c>
      <c r="D25" s="25">
        <v>160868084.80000001</v>
      </c>
      <c r="E25" s="25"/>
      <c r="F25" s="25">
        <v>57732</v>
      </c>
      <c r="G25" s="25">
        <v>7072</v>
      </c>
      <c r="H25" s="25">
        <v>64804</v>
      </c>
      <c r="I25" s="25"/>
      <c r="J25" s="25">
        <f t="shared" si="0"/>
        <v>1878.5030503013925</v>
      </c>
      <c r="K25" s="25">
        <f t="shared" si="1"/>
        <v>7412.0965356334846</v>
      </c>
      <c r="L25" s="25">
        <f t="shared" si="2"/>
        <v>2482.3789395716317</v>
      </c>
      <c r="M25" s="109"/>
      <c r="N25" s="133"/>
      <c r="O25" s="9"/>
      <c r="P25" s="2"/>
      <c r="Q25" s="2"/>
      <c r="R25" s="2"/>
      <c r="S25" s="2"/>
      <c r="T25" s="2"/>
      <c r="U25" s="2"/>
      <c r="V25" s="2"/>
    </row>
    <row r="26" spans="1:22" ht="12.75" customHeight="1" x14ac:dyDescent="0.25">
      <c r="A26" s="8">
        <v>2018</v>
      </c>
      <c r="B26" s="25">
        <v>86386536.700000003</v>
      </c>
      <c r="C26" s="25">
        <v>51747572.899999999</v>
      </c>
      <c r="D26" s="25">
        <v>138134109.59999999</v>
      </c>
      <c r="E26" s="25"/>
      <c r="F26" s="25">
        <v>52415</v>
      </c>
      <c r="G26" s="25">
        <v>7380</v>
      </c>
      <c r="H26" s="25">
        <v>59795</v>
      </c>
      <c r="I26" s="25"/>
      <c r="J26" s="25">
        <f t="shared" si="0"/>
        <v>1648.1262367642851</v>
      </c>
      <c r="K26" s="25">
        <f t="shared" si="1"/>
        <v>7011.8662466124661</v>
      </c>
      <c r="L26" s="25">
        <f t="shared" si="2"/>
        <v>2310.1280976670291</v>
      </c>
      <c r="M26" s="109"/>
      <c r="N26" s="133"/>
      <c r="O26" s="9"/>
      <c r="P26" s="2"/>
      <c r="Q26" s="2"/>
      <c r="R26" s="2"/>
      <c r="S26" s="2"/>
      <c r="T26" s="2"/>
      <c r="U26" s="2"/>
      <c r="V26" s="2"/>
    </row>
    <row r="27" spans="1:22" ht="12.75" customHeight="1" x14ac:dyDescent="0.25">
      <c r="A27" s="8">
        <v>2019</v>
      </c>
      <c r="B27" s="25">
        <v>20706468.399999999</v>
      </c>
      <c r="C27" s="25">
        <v>11510329.6</v>
      </c>
      <c r="D27" s="25">
        <v>32216798</v>
      </c>
      <c r="E27" s="25"/>
      <c r="F27" s="25">
        <v>38772</v>
      </c>
      <c r="G27" s="25">
        <v>5039</v>
      </c>
      <c r="H27" s="25">
        <v>43811</v>
      </c>
      <c r="I27" s="25"/>
      <c r="J27" s="25">
        <f t="shared" si="0"/>
        <v>534.05726813164131</v>
      </c>
      <c r="K27" s="25">
        <f t="shared" si="1"/>
        <v>2284.2487795197458</v>
      </c>
      <c r="L27" s="25">
        <f t="shared" si="2"/>
        <v>735.35865421925996</v>
      </c>
      <c r="N27" s="133"/>
      <c r="O27" s="9"/>
      <c r="P27" s="2"/>
      <c r="Q27" s="2"/>
      <c r="R27" s="2"/>
      <c r="S27" s="2"/>
      <c r="T27" s="2"/>
      <c r="U27" s="2"/>
      <c r="V27" s="2"/>
    </row>
    <row r="28" spans="1:22" ht="12.75" customHeight="1" x14ac:dyDescent="0.25">
      <c r="A28" s="8">
        <v>2020</v>
      </c>
      <c r="B28" s="25">
        <v>8321.2999999999993</v>
      </c>
      <c r="C28" s="25">
        <v>2972.5</v>
      </c>
      <c r="D28" s="25">
        <v>11293.8</v>
      </c>
      <c r="E28" s="25"/>
      <c r="F28" s="25">
        <v>60</v>
      </c>
      <c r="G28" s="25">
        <v>3</v>
      </c>
      <c r="H28" s="25">
        <v>63</v>
      </c>
      <c r="I28" s="25"/>
      <c r="J28" s="25">
        <f t="shared" si="0"/>
        <v>138.68833333333333</v>
      </c>
      <c r="K28" s="25">
        <f t="shared" si="1"/>
        <v>990.83333333333337</v>
      </c>
      <c r="L28" s="25">
        <f t="shared" si="2"/>
        <v>179.26666666666665</v>
      </c>
      <c r="N28" s="133"/>
      <c r="O28" s="9"/>
      <c r="P28" s="2"/>
      <c r="Q28" s="2"/>
      <c r="R28" s="2"/>
      <c r="S28" s="2"/>
      <c r="T28" s="2"/>
      <c r="U28" s="2"/>
      <c r="V28" s="2"/>
    </row>
    <row r="29" spans="1:22" ht="12.75" customHeight="1" x14ac:dyDescent="0.25">
      <c r="A29" s="91" t="s">
        <v>12</v>
      </c>
      <c r="B29" s="97">
        <f t="shared" ref="B29:H29" si="3">SUM(B9:B28)</f>
        <v>932735513.20000005</v>
      </c>
      <c r="C29" s="97">
        <f t="shared" si="3"/>
        <v>417605754.60000002</v>
      </c>
      <c r="D29" s="97">
        <f t="shared" si="3"/>
        <v>1350341267.7999997</v>
      </c>
      <c r="E29" s="97"/>
      <c r="F29" s="97">
        <f t="shared" si="3"/>
        <v>696742</v>
      </c>
      <c r="G29" s="97">
        <f t="shared" si="3"/>
        <v>102922</v>
      </c>
      <c r="H29" s="97">
        <f t="shared" si="3"/>
        <v>799664</v>
      </c>
      <c r="I29" s="97"/>
      <c r="J29" s="97">
        <f>B29/F29</f>
        <v>1338.7100436029407</v>
      </c>
      <c r="K29" s="97">
        <f t="shared" si="1"/>
        <v>4057.497469928684</v>
      </c>
      <c r="L29" s="97">
        <f t="shared" si="2"/>
        <v>1688.6358117909519</v>
      </c>
      <c r="N29" s="2"/>
      <c r="O29" s="2"/>
      <c r="P29" s="2"/>
      <c r="Q29" s="2"/>
      <c r="R29" s="2"/>
      <c r="S29" s="2"/>
      <c r="T29" s="2"/>
      <c r="U29" s="2"/>
      <c r="V29" s="2"/>
    </row>
    <row r="30" spans="1:22" s="11" customFormat="1" ht="12.75" customHeight="1" x14ac:dyDescent="0.25">
      <c r="A30" s="2" t="s">
        <v>70</v>
      </c>
      <c r="B30" s="2"/>
      <c r="C30" s="2"/>
      <c r="D30" s="2"/>
      <c r="E30" s="2"/>
      <c r="F30" s="2"/>
      <c r="G30" s="2"/>
      <c r="H30" s="2"/>
      <c r="I30" s="2"/>
      <c r="J30" s="2"/>
      <c r="K30" s="2"/>
      <c r="L30" s="2"/>
      <c r="M30"/>
    </row>
    <row r="31" spans="1:22" ht="12.75" customHeight="1" x14ac:dyDescent="0.25">
      <c r="A31" s="14"/>
      <c r="N31" s="2"/>
      <c r="O31" s="2"/>
      <c r="P31" s="2"/>
      <c r="Q31" s="2"/>
      <c r="R31" s="2"/>
      <c r="S31" s="2"/>
      <c r="T31" s="2"/>
      <c r="U31" s="2"/>
      <c r="V31" s="2"/>
    </row>
    <row r="32" spans="1:22" ht="12.75" customHeight="1" x14ac:dyDescent="0.25">
      <c r="D32" s="98"/>
      <c r="E32" s="98"/>
      <c r="F32" s="7"/>
      <c r="G32" s="7"/>
      <c r="H32" s="7"/>
      <c r="I32" s="7"/>
      <c r="K32"/>
      <c r="L32"/>
      <c r="N32" s="2"/>
      <c r="O32" s="2"/>
      <c r="P32" s="2"/>
      <c r="Q32" s="2"/>
      <c r="R32" s="2"/>
      <c r="S32" s="2"/>
      <c r="T32" s="2"/>
      <c r="U32" s="2"/>
      <c r="V32" s="2"/>
    </row>
    <row r="33" spans="1:12" customFormat="1" ht="12.75" customHeight="1" x14ac:dyDescent="0.25">
      <c r="B33" s="153"/>
      <c r="C33" s="153"/>
      <c r="D33" s="153"/>
      <c r="E33" s="153"/>
      <c r="F33" s="153"/>
      <c r="G33" s="153"/>
      <c r="H33" s="153"/>
      <c r="I33" s="153"/>
      <c r="J33" s="153"/>
      <c r="K33" s="153"/>
      <c r="L33" s="153"/>
    </row>
    <row r="34" spans="1:12" customFormat="1" ht="12.75" customHeight="1" x14ac:dyDescent="0.25">
      <c r="A34" s="206"/>
      <c r="B34" s="207"/>
      <c r="C34" s="207"/>
      <c r="D34" s="207"/>
      <c r="E34" s="207"/>
      <c r="F34" s="207"/>
      <c r="G34" s="207"/>
      <c r="H34" s="207"/>
      <c r="I34" s="207"/>
      <c r="J34" s="207"/>
      <c r="K34" s="207"/>
      <c r="L34" s="207"/>
    </row>
    <row r="35" spans="1:12" customFormat="1" ht="12.75" customHeight="1" x14ac:dyDescent="0.25"/>
    <row r="36" spans="1:12" customFormat="1" ht="12.75" customHeight="1" x14ac:dyDescent="0.25"/>
    <row r="37" spans="1:12" customFormat="1" ht="12.75" customHeight="1" x14ac:dyDescent="0.25"/>
    <row r="38" spans="1:12" customFormat="1" ht="12.75" customHeight="1" x14ac:dyDescent="0.25"/>
    <row r="39" spans="1:12" customFormat="1" ht="12.75" customHeight="1" x14ac:dyDescent="0.25"/>
    <row r="40" spans="1:12" customFormat="1" ht="12.75" customHeight="1" x14ac:dyDescent="0.25"/>
    <row r="41" spans="1:12" customFormat="1" ht="12.75" customHeight="1" x14ac:dyDescent="0.25"/>
    <row r="42" spans="1:12" customFormat="1" ht="12.75" customHeight="1" x14ac:dyDescent="0.25"/>
    <row r="43" spans="1:12" customFormat="1" ht="12.75" customHeight="1" x14ac:dyDescent="0.25"/>
    <row r="44" spans="1:12" customFormat="1" ht="12.75" customHeight="1" x14ac:dyDescent="0.25"/>
    <row r="45" spans="1:12" customFormat="1" ht="12.75" customHeight="1" x14ac:dyDescent="0.25"/>
    <row r="46" spans="1:12" customFormat="1" ht="12.75" customHeight="1" x14ac:dyDescent="0.25"/>
    <row r="47" spans="1:12" customFormat="1" ht="12.75" customHeight="1" x14ac:dyDescent="0.25"/>
    <row r="48" spans="1:12" customFormat="1" ht="12.75" customHeight="1" x14ac:dyDescent="0.25"/>
    <row r="49" spans="1:20" customFormat="1" ht="12.75" customHeight="1" x14ac:dyDescent="0.25"/>
    <row r="50" spans="1:20" customFormat="1" ht="12.75" customHeight="1" x14ac:dyDescent="0.25"/>
    <row r="51" spans="1:20" customFormat="1" ht="12.75" customHeight="1" x14ac:dyDescent="0.25"/>
    <row r="52" spans="1:20" customFormat="1" ht="12.75" customHeight="1" x14ac:dyDescent="0.25"/>
    <row r="53" spans="1:20" customFormat="1" ht="12.75" customHeight="1" x14ac:dyDescent="0.25"/>
    <row r="54" spans="1:20" customFormat="1" ht="12.75" customHeight="1" x14ac:dyDescent="0.25"/>
    <row r="55" spans="1:20" customFormat="1" ht="12.75" customHeight="1" x14ac:dyDescent="0.25"/>
    <row r="56" spans="1:20" customFormat="1" ht="12.75" customHeight="1" x14ac:dyDescent="0.25"/>
    <row r="57" spans="1:20" customFormat="1" ht="12.75" customHeight="1" x14ac:dyDescent="0.25"/>
    <row r="58" spans="1:20" customFormat="1" ht="12.75" customHeight="1" x14ac:dyDescent="0.25"/>
    <row r="59" spans="1:20" customFormat="1" ht="12.75" customHeight="1" x14ac:dyDescent="0.25"/>
    <row r="60" spans="1:20" customFormat="1" ht="12.75" customHeight="1" x14ac:dyDescent="0.25"/>
    <row r="61" spans="1:20" customFormat="1" ht="12.75" customHeight="1" x14ac:dyDescent="0.25"/>
    <row r="62" spans="1:20" customFormat="1" ht="12.75" customHeight="1" x14ac:dyDescent="0.25"/>
    <row r="63" spans="1:20" s="2" customFormat="1" ht="12.75" customHeight="1" x14ac:dyDescent="0.25">
      <c r="A63" s="6"/>
      <c r="K63"/>
      <c r="L63"/>
      <c r="M63"/>
      <c r="N63"/>
      <c r="O63"/>
      <c r="P63"/>
      <c r="Q63"/>
      <c r="R63"/>
      <c r="S63"/>
      <c r="T63"/>
    </row>
    <row r="64" spans="1:20" s="2" customFormat="1" ht="12.75" customHeight="1" x14ac:dyDescent="0.25">
      <c r="A64" s="6"/>
      <c r="K64"/>
      <c r="L64"/>
      <c r="M64"/>
      <c r="N64"/>
      <c r="O64"/>
      <c r="P64"/>
      <c r="Q64"/>
      <c r="R64"/>
      <c r="S64"/>
      <c r="T64"/>
    </row>
    <row r="65" spans="1:20" s="2" customFormat="1" ht="12.75" customHeight="1" x14ac:dyDescent="0.25">
      <c r="A65" s="6"/>
      <c r="K65"/>
      <c r="L65"/>
      <c r="M65"/>
      <c r="N65"/>
      <c r="O65"/>
      <c r="P65"/>
      <c r="Q65"/>
      <c r="R65"/>
      <c r="S65"/>
      <c r="T65"/>
    </row>
    <row r="66" spans="1:20" s="2" customFormat="1" ht="12.75" customHeight="1" x14ac:dyDescent="0.25">
      <c r="A66" s="6"/>
      <c r="K66"/>
      <c r="L66"/>
      <c r="M66"/>
      <c r="N66"/>
      <c r="O66"/>
      <c r="P66"/>
      <c r="Q66"/>
      <c r="R66"/>
      <c r="S66"/>
      <c r="T66"/>
    </row>
    <row r="67" spans="1:20" s="2" customFormat="1" ht="12.75" customHeight="1" x14ac:dyDescent="0.25">
      <c r="A67" s="6"/>
      <c r="K67"/>
      <c r="L67"/>
      <c r="M67"/>
      <c r="N67"/>
      <c r="O67"/>
      <c r="P67"/>
      <c r="Q67"/>
      <c r="R67"/>
      <c r="S67"/>
      <c r="T67"/>
    </row>
    <row r="68" spans="1:20" s="2" customFormat="1" ht="12.75" customHeight="1" x14ac:dyDescent="0.25">
      <c r="A68" s="6"/>
      <c r="K68"/>
      <c r="L68"/>
      <c r="M68"/>
      <c r="N68"/>
      <c r="O68"/>
      <c r="P68"/>
      <c r="Q68"/>
      <c r="R68"/>
      <c r="S68"/>
      <c r="T68"/>
    </row>
    <row r="69" spans="1:20" s="2" customFormat="1" ht="12.75" customHeight="1" x14ac:dyDescent="0.25">
      <c r="A69" s="6"/>
      <c r="K69"/>
      <c r="L69"/>
      <c r="M69"/>
      <c r="N69"/>
      <c r="O69"/>
      <c r="P69"/>
      <c r="Q69"/>
      <c r="R69"/>
      <c r="S69"/>
      <c r="T69"/>
    </row>
    <row r="70" spans="1:20" s="2" customFormat="1" ht="12.75" customHeight="1" x14ac:dyDescent="0.25">
      <c r="A70" s="6"/>
      <c r="K70"/>
      <c r="L70"/>
      <c r="M70"/>
      <c r="N70"/>
      <c r="O70"/>
      <c r="P70"/>
      <c r="Q70"/>
      <c r="R70"/>
      <c r="S70"/>
      <c r="T70"/>
    </row>
    <row r="71" spans="1:20" s="2" customFormat="1" ht="12.75" customHeight="1" x14ac:dyDescent="0.25">
      <c r="A71" s="6"/>
      <c r="K71"/>
      <c r="L71"/>
      <c r="M71"/>
      <c r="N71"/>
      <c r="O71"/>
      <c r="P71"/>
      <c r="Q71"/>
      <c r="R71"/>
      <c r="S71"/>
      <c r="T71"/>
    </row>
    <row r="72" spans="1:20" s="2" customFormat="1" ht="12.75" customHeight="1" x14ac:dyDescent="0.25">
      <c r="A72" s="6"/>
      <c r="K72"/>
      <c r="L72"/>
      <c r="M72"/>
      <c r="N72"/>
      <c r="O72"/>
      <c r="P72"/>
      <c r="Q72"/>
      <c r="R72"/>
      <c r="S72"/>
      <c r="T72"/>
    </row>
    <row r="73" spans="1:20" s="2" customFormat="1" ht="12.75" customHeight="1" x14ac:dyDescent="0.25">
      <c r="A73" s="6"/>
      <c r="K73"/>
      <c r="L73"/>
      <c r="M73"/>
      <c r="N73"/>
      <c r="O73"/>
      <c r="P73"/>
      <c r="Q73"/>
      <c r="R73"/>
      <c r="S73"/>
      <c r="T73"/>
    </row>
    <row r="74" spans="1:20" s="2" customFormat="1" ht="12.75" customHeight="1" x14ac:dyDescent="0.25">
      <c r="A74" s="6"/>
      <c r="K74"/>
      <c r="L74"/>
      <c r="M74"/>
      <c r="N74"/>
      <c r="O74"/>
      <c r="P74"/>
      <c r="Q74"/>
      <c r="R74"/>
      <c r="S74"/>
      <c r="T74"/>
    </row>
    <row r="75" spans="1:20" s="2" customFormat="1" ht="12.75" customHeight="1" x14ac:dyDescent="0.25">
      <c r="A75" s="6"/>
      <c r="K75"/>
      <c r="L75"/>
      <c r="M75"/>
      <c r="N75"/>
      <c r="O75"/>
      <c r="P75"/>
      <c r="Q75"/>
      <c r="R75"/>
      <c r="S75"/>
      <c r="T75"/>
    </row>
    <row r="76" spans="1:20" s="2" customFormat="1" ht="12.75" customHeight="1" x14ac:dyDescent="0.25">
      <c r="A76" s="6"/>
      <c r="K76"/>
      <c r="L76"/>
      <c r="M76"/>
      <c r="N76"/>
      <c r="O76"/>
      <c r="P76"/>
      <c r="Q76"/>
      <c r="R76"/>
      <c r="S76"/>
      <c r="T76"/>
    </row>
    <row r="77" spans="1:20" s="2" customFormat="1" ht="12.75" customHeight="1" x14ac:dyDescent="0.25">
      <c r="A77" s="6"/>
      <c r="K77"/>
      <c r="L77"/>
      <c r="M77"/>
      <c r="N77"/>
      <c r="O77"/>
      <c r="P77"/>
      <c r="Q77"/>
      <c r="R77"/>
      <c r="S77"/>
      <c r="T77"/>
    </row>
    <row r="78" spans="1:20" s="2" customFormat="1" ht="12.75" customHeight="1" x14ac:dyDescent="0.25">
      <c r="A78" s="6"/>
      <c r="K78"/>
      <c r="L78"/>
      <c r="M78"/>
      <c r="N78"/>
      <c r="O78"/>
      <c r="P78"/>
      <c r="Q78"/>
      <c r="R78"/>
      <c r="S78"/>
      <c r="T78"/>
    </row>
    <row r="79" spans="1:20" s="2" customFormat="1" ht="12.75" customHeight="1" x14ac:dyDescent="0.25">
      <c r="A79" s="6"/>
      <c r="K79"/>
      <c r="L79"/>
      <c r="M79"/>
      <c r="N79"/>
      <c r="O79"/>
      <c r="P79"/>
      <c r="Q79"/>
      <c r="R79"/>
      <c r="S79"/>
      <c r="T79"/>
    </row>
    <row r="80" spans="1:20" s="2" customFormat="1" ht="12.75" customHeight="1" x14ac:dyDescent="0.25">
      <c r="A80" s="6"/>
      <c r="K80"/>
      <c r="L80"/>
      <c r="M80"/>
      <c r="N80"/>
      <c r="O80"/>
      <c r="P80"/>
      <c r="Q80"/>
      <c r="R80"/>
      <c r="S80"/>
      <c r="T80"/>
    </row>
    <row r="81" spans="11:22" ht="12.75" customHeight="1" x14ac:dyDescent="0.25">
      <c r="K81"/>
      <c r="L81"/>
      <c r="U81" s="2"/>
      <c r="V81" s="2"/>
    </row>
    <row r="82" spans="11:22" ht="12.75" customHeight="1" x14ac:dyDescent="0.25">
      <c r="K82"/>
      <c r="L82"/>
      <c r="U82" s="2"/>
      <c r="V82" s="2"/>
    </row>
    <row r="83" spans="11:22" ht="12.75" customHeight="1" x14ac:dyDescent="0.25">
      <c r="K83"/>
      <c r="L83"/>
      <c r="U83" s="2"/>
      <c r="V83" s="2"/>
    </row>
    <row r="84" spans="11:22" ht="12.75" customHeight="1" x14ac:dyDescent="0.25">
      <c r="K84"/>
      <c r="L84"/>
      <c r="U84" s="2"/>
      <c r="V84" s="2"/>
    </row>
    <row r="85" spans="11:22" ht="12.75" customHeight="1" x14ac:dyDescent="0.25">
      <c r="K85"/>
      <c r="L85"/>
      <c r="U85" s="2"/>
      <c r="V85" s="2"/>
    </row>
    <row r="86" spans="11:22" ht="12.75" customHeight="1" x14ac:dyDescent="0.25">
      <c r="K86"/>
      <c r="L86"/>
      <c r="U86" s="2"/>
      <c r="V86" s="2"/>
    </row>
    <row r="87" spans="11:22" ht="12.75" customHeight="1" x14ac:dyDescent="0.25">
      <c r="K87"/>
      <c r="L87"/>
      <c r="U87" s="2"/>
      <c r="V87" s="2"/>
    </row>
    <row r="88" spans="11:22" ht="12.75" customHeight="1" x14ac:dyDescent="0.25">
      <c r="K88"/>
      <c r="L88"/>
      <c r="U88" s="2"/>
      <c r="V88" s="2"/>
    </row>
    <row r="89" spans="11:22" ht="12.75" customHeight="1" x14ac:dyDescent="0.25">
      <c r="K89"/>
      <c r="L89"/>
      <c r="U89" s="2"/>
      <c r="V89" s="2"/>
    </row>
    <row r="90" spans="11:22" ht="12.75" customHeight="1" x14ac:dyDescent="0.25">
      <c r="K90"/>
      <c r="L90"/>
      <c r="U90" s="2"/>
      <c r="V90" s="2"/>
    </row>
    <row r="91" spans="11:22" ht="12.75" customHeight="1" x14ac:dyDescent="0.25">
      <c r="K91"/>
      <c r="L91"/>
      <c r="U91" s="2"/>
      <c r="V91" s="2"/>
    </row>
    <row r="92" spans="11:22" ht="12.75" customHeight="1" x14ac:dyDescent="0.25">
      <c r="K92"/>
      <c r="L92"/>
      <c r="U92" s="2"/>
      <c r="V92" s="2"/>
    </row>
    <row r="93" spans="11:22" ht="12.75" customHeight="1" x14ac:dyDescent="0.25">
      <c r="K93"/>
      <c r="L93"/>
      <c r="U93" s="2"/>
      <c r="V93" s="2"/>
    </row>
    <row r="94" spans="11:22" ht="12.75" customHeight="1" x14ac:dyDescent="0.25">
      <c r="K94"/>
      <c r="L94"/>
      <c r="U94" s="2"/>
      <c r="V94" s="2"/>
    </row>
    <row r="95" spans="11:22" ht="12.75" customHeight="1" x14ac:dyDescent="0.25">
      <c r="K95"/>
      <c r="L95"/>
      <c r="U95" s="2"/>
      <c r="V95" s="2"/>
    </row>
    <row r="96" spans="11:22" ht="12.75" customHeight="1" x14ac:dyDescent="0.25">
      <c r="K96"/>
      <c r="L96"/>
      <c r="U96" s="2"/>
      <c r="V96" s="2"/>
    </row>
    <row r="97" spans="11:22" ht="12.75" customHeight="1" x14ac:dyDescent="0.25">
      <c r="K97"/>
      <c r="L97"/>
      <c r="U97" s="2"/>
      <c r="V97" s="2"/>
    </row>
    <row r="98" spans="11:22" ht="12.75" customHeight="1" x14ac:dyDescent="0.25">
      <c r="K98"/>
      <c r="L98"/>
      <c r="U98" s="2"/>
      <c r="V98" s="2"/>
    </row>
    <row r="99" spans="11:22" ht="12.75" customHeight="1" x14ac:dyDescent="0.25">
      <c r="K99"/>
      <c r="L99"/>
      <c r="U99" s="2"/>
      <c r="V99" s="2"/>
    </row>
    <row r="100" spans="11:22" ht="12.75" customHeight="1" x14ac:dyDescent="0.25">
      <c r="K100"/>
      <c r="L100"/>
      <c r="U100" s="2"/>
      <c r="V100" s="2"/>
    </row>
    <row r="101" spans="11:22" ht="12.75" customHeight="1" x14ac:dyDescent="0.25">
      <c r="K101"/>
      <c r="L101"/>
      <c r="U101" s="2"/>
      <c r="V101" s="2"/>
    </row>
    <row r="102" spans="11:22" ht="12.75" customHeight="1" x14ac:dyDescent="0.25">
      <c r="K102"/>
      <c r="L102"/>
      <c r="U102" s="2"/>
      <c r="V102" s="2"/>
    </row>
    <row r="103" spans="11:22" ht="12.75" customHeight="1" x14ac:dyDescent="0.25">
      <c r="K103"/>
      <c r="L103"/>
      <c r="U103" s="2"/>
      <c r="V103" s="2"/>
    </row>
    <row r="104" spans="11:22" ht="12.75" customHeight="1" x14ac:dyDescent="0.25">
      <c r="K104"/>
      <c r="L104"/>
      <c r="U104" s="2"/>
      <c r="V104" s="2"/>
    </row>
    <row r="105" spans="11:22" ht="12.75" customHeight="1" x14ac:dyDescent="0.25">
      <c r="K105"/>
      <c r="L105"/>
      <c r="U105" s="2"/>
      <c r="V105" s="2"/>
    </row>
    <row r="106" spans="11:22" ht="12.75" customHeight="1" x14ac:dyDescent="0.25">
      <c r="K106"/>
      <c r="L106"/>
      <c r="U106" s="2"/>
      <c r="V106" s="2"/>
    </row>
    <row r="107" spans="11:22" ht="12.75" customHeight="1" x14ac:dyDescent="0.25">
      <c r="K107"/>
      <c r="L107"/>
      <c r="U107" s="2"/>
      <c r="V107" s="2"/>
    </row>
    <row r="108" spans="11:22" ht="12.75" customHeight="1" x14ac:dyDescent="0.25">
      <c r="K108"/>
      <c r="L108"/>
      <c r="U108" s="2"/>
      <c r="V108" s="2"/>
    </row>
  </sheetData>
  <mergeCells count="3">
    <mergeCell ref="J6:L6"/>
    <mergeCell ref="F6:H6"/>
    <mergeCell ref="B6:D6"/>
  </mergeCells>
  <phoneticPr fontId="3" type="noConversion"/>
  <pageMargins left="0.70866141732283472" right="0.15748031496062992" top="0.98425196850393704" bottom="0.55118110236220474" header="0.51181102362204722" footer="0.51181102362204722"/>
  <pageSetup paperSize="9" scale="70"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6385" r:id="rId4">
          <objectPr defaultSize="0" autoLine="0" autoPict="0" r:id="rId5">
            <anchor moveWithCells="1">
              <from>
                <xdr:col>0</xdr:col>
                <xdr:colOff>45720</xdr:colOff>
                <xdr:row>30</xdr:row>
                <xdr:rowOff>38100</xdr:rowOff>
              </from>
              <to>
                <xdr:col>1</xdr:col>
                <xdr:colOff>426720</xdr:colOff>
                <xdr:row>31</xdr:row>
                <xdr:rowOff>114300</xdr:rowOff>
              </to>
            </anchor>
          </objectPr>
        </oleObject>
      </mc:Choice>
      <mc:Fallback>
        <oleObject progId="Paint.Picture" shapeId="1638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9">
    <pageSetUpPr fitToPage="1"/>
  </sheetPr>
  <dimension ref="A1:R60"/>
  <sheetViews>
    <sheetView showGridLines="0" zoomScaleNormal="100" workbookViewId="0"/>
  </sheetViews>
  <sheetFormatPr defaultColWidth="9.109375" defaultRowHeight="12.75" customHeight="1" x14ac:dyDescent="0.2"/>
  <cols>
    <col min="1" max="1" width="14.5546875" style="16" customWidth="1"/>
    <col min="2" max="2" width="18.33203125" style="16" customWidth="1"/>
    <col min="3" max="3" width="17.6640625" style="16" customWidth="1"/>
    <col min="4" max="4" width="21.88671875" style="16" customWidth="1"/>
    <col min="5" max="5" width="20.5546875" style="16" customWidth="1"/>
    <col min="6" max="6" width="14" style="16" bestFit="1" customWidth="1"/>
    <col min="7" max="7" width="10" style="16" bestFit="1" customWidth="1"/>
    <col min="8" max="8" width="9.33203125" style="16" bestFit="1" customWidth="1"/>
    <col min="9" max="16384" width="9.109375" style="16"/>
  </cols>
  <sheetData>
    <row r="1" spans="1:14" ht="12.75" customHeight="1" x14ac:dyDescent="0.2">
      <c r="E1" s="29"/>
    </row>
    <row r="2" spans="1:14" ht="12.75" customHeight="1" x14ac:dyDescent="0.25">
      <c r="A2" s="71" t="s">
        <v>162</v>
      </c>
    </row>
    <row r="3" spans="1:14" ht="12.75" customHeight="1" x14ac:dyDescent="0.25">
      <c r="A3" s="4" t="s">
        <v>222</v>
      </c>
    </row>
    <row r="4" spans="1:14" ht="12.75" customHeight="1" x14ac:dyDescent="0.2">
      <c r="A4" s="162" t="s">
        <v>223</v>
      </c>
    </row>
    <row r="5" spans="1:14" ht="12.75" customHeight="1" x14ac:dyDescent="0.2">
      <c r="A5" s="41"/>
      <c r="B5" s="41"/>
      <c r="C5" s="41"/>
      <c r="D5" s="41"/>
      <c r="H5" s="2"/>
      <c r="I5" s="2"/>
      <c r="J5" s="2"/>
      <c r="K5" s="2"/>
      <c r="L5" s="2"/>
      <c r="M5" s="2"/>
      <c r="N5" s="2"/>
    </row>
    <row r="6" spans="1:14" s="2" customFormat="1" ht="12.75" customHeight="1" x14ac:dyDescent="0.2">
      <c r="A6" s="18" t="s">
        <v>52</v>
      </c>
      <c r="B6" s="87" t="s">
        <v>71</v>
      </c>
      <c r="C6" s="87" t="s">
        <v>72</v>
      </c>
      <c r="D6" s="87" t="s">
        <v>16</v>
      </c>
      <c r="E6" s="16"/>
      <c r="F6" s="16"/>
      <c r="G6" s="16"/>
      <c r="H6" s="16"/>
      <c r="I6" s="16"/>
      <c r="J6" s="16"/>
      <c r="K6" s="16"/>
      <c r="L6" s="16"/>
      <c r="M6" s="16"/>
      <c r="N6" s="16"/>
    </row>
    <row r="7" spans="1:14" ht="12.75" customHeight="1" x14ac:dyDescent="0.2">
      <c r="A7" s="116" t="s">
        <v>212</v>
      </c>
      <c r="B7" s="25">
        <v>5676135.7000000002</v>
      </c>
      <c r="C7" s="25">
        <v>10851</v>
      </c>
      <c r="D7" s="25">
        <f>B7/C7</f>
        <v>523.09793567413146</v>
      </c>
    </row>
    <row r="8" spans="1:14" ht="12.75" customHeight="1" x14ac:dyDescent="0.2">
      <c r="A8" s="32" t="s">
        <v>53</v>
      </c>
      <c r="B8" s="25">
        <v>85528111.799999997</v>
      </c>
      <c r="C8" s="25">
        <v>78591</v>
      </c>
      <c r="D8" s="25">
        <f t="shared" ref="D8:D23" si="0">B8/C8</f>
        <v>1088.2685269305646</v>
      </c>
    </row>
    <row r="9" spans="1:14" ht="12.75" customHeight="1" x14ac:dyDescent="0.2">
      <c r="A9" s="32" t="s">
        <v>54</v>
      </c>
      <c r="B9" s="25">
        <v>257367217.09999999</v>
      </c>
      <c r="C9" s="25">
        <v>197447</v>
      </c>
      <c r="D9" s="25">
        <f t="shared" si="0"/>
        <v>1303.4749431493008</v>
      </c>
    </row>
    <row r="10" spans="1:14" ht="12.75" customHeight="1" x14ac:dyDescent="0.2">
      <c r="A10" s="32" t="s">
        <v>55</v>
      </c>
      <c r="B10" s="25">
        <v>293198585.39999998</v>
      </c>
      <c r="C10" s="25">
        <v>206059</v>
      </c>
      <c r="D10" s="25">
        <f t="shared" si="0"/>
        <v>1422.8865781159764</v>
      </c>
    </row>
    <row r="11" spans="1:14" ht="12.75" customHeight="1" x14ac:dyDescent="0.2">
      <c r="A11" s="32" t="s">
        <v>56</v>
      </c>
      <c r="B11" s="25">
        <v>290965463.19999999</v>
      </c>
      <c r="C11" s="25">
        <v>203794</v>
      </c>
      <c r="D11" s="25">
        <f t="shared" si="0"/>
        <v>1427.743030707479</v>
      </c>
    </row>
    <row r="12" spans="1:14" ht="12.75" customHeight="1" x14ac:dyDescent="0.2">
      <c r="A12" s="32" t="s">
        <v>57</v>
      </c>
      <c r="B12" s="25">
        <v>6117380.9000000004</v>
      </c>
      <c r="C12" s="25">
        <v>6492</v>
      </c>
      <c r="D12" s="25">
        <f t="shared" si="0"/>
        <v>942.29527110289598</v>
      </c>
    </row>
    <row r="13" spans="1:14" ht="12.75" customHeight="1" x14ac:dyDescent="0.2">
      <c r="A13" s="32" t="s">
        <v>58</v>
      </c>
      <c r="B13" s="25">
        <v>5707731.4000000004</v>
      </c>
      <c r="C13" s="25">
        <v>4832</v>
      </c>
      <c r="D13" s="25">
        <f t="shared" si="0"/>
        <v>1181.2358029801326</v>
      </c>
    </row>
    <row r="14" spans="1:14" ht="12.75" customHeight="1" x14ac:dyDescent="0.2">
      <c r="A14" s="32" t="s">
        <v>59</v>
      </c>
      <c r="B14" s="25">
        <v>8527381.6999999993</v>
      </c>
      <c r="C14" s="25">
        <v>5635</v>
      </c>
      <c r="D14" s="25">
        <f t="shared" si="0"/>
        <v>1513.288677905945</v>
      </c>
    </row>
    <row r="15" spans="1:14" ht="12.75" customHeight="1" x14ac:dyDescent="0.2">
      <c r="A15" s="32" t="s">
        <v>60</v>
      </c>
      <c r="B15" s="25">
        <v>10752771.6</v>
      </c>
      <c r="C15" s="25">
        <v>6359</v>
      </c>
      <c r="D15" s="25">
        <f t="shared" si="0"/>
        <v>1690.9532316401949</v>
      </c>
    </row>
    <row r="16" spans="1:14" ht="12.75" customHeight="1" x14ac:dyDescent="0.2">
      <c r="A16" s="32" t="s">
        <v>61</v>
      </c>
      <c r="B16" s="25">
        <v>36599073.600000001</v>
      </c>
      <c r="C16" s="25">
        <v>13162</v>
      </c>
      <c r="D16" s="25">
        <f t="shared" si="0"/>
        <v>2780.6620270475614</v>
      </c>
    </row>
    <row r="17" spans="1:18" ht="12.75" customHeight="1" x14ac:dyDescent="0.2">
      <c r="A17" s="32" t="s">
        <v>62</v>
      </c>
      <c r="B17" s="25">
        <v>9007026.4000000004</v>
      </c>
      <c r="C17" s="25">
        <v>2782</v>
      </c>
      <c r="D17" s="25">
        <f t="shared" si="0"/>
        <v>3237.6083393242275</v>
      </c>
    </row>
    <row r="18" spans="1:18" ht="12.75" customHeight="1" x14ac:dyDescent="0.2">
      <c r="A18" s="32" t="s">
        <v>63</v>
      </c>
      <c r="B18" s="25">
        <v>886661.5</v>
      </c>
      <c r="C18" s="25">
        <v>804</v>
      </c>
      <c r="D18" s="25">
        <f t="shared" si="0"/>
        <v>1102.8128109452737</v>
      </c>
    </row>
    <row r="19" spans="1:18" ht="12.75" customHeight="1" x14ac:dyDescent="0.2">
      <c r="A19" s="32" t="s">
        <v>64</v>
      </c>
      <c r="B19" s="25">
        <v>17842327.199999999</v>
      </c>
      <c r="C19" s="25">
        <v>5830</v>
      </c>
      <c r="D19" s="25">
        <f t="shared" si="0"/>
        <v>3060.4334819897081</v>
      </c>
    </row>
    <row r="20" spans="1:18" ht="12.75" customHeight="1" x14ac:dyDescent="0.2">
      <c r="A20" s="32" t="s">
        <v>65</v>
      </c>
      <c r="B20" s="25">
        <v>200737175.19999999</v>
      </c>
      <c r="C20" s="25">
        <v>33447</v>
      </c>
      <c r="D20" s="25">
        <f t="shared" si="0"/>
        <v>6001.6496307591115</v>
      </c>
    </row>
    <row r="21" spans="1:18" ht="12.75" customHeight="1" x14ac:dyDescent="0.2">
      <c r="A21" s="32" t="s">
        <v>66</v>
      </c>
      <c r="B21" s="25">
        <v>59989624.899999999</v>
      </c>
      <c r="C21" s="25">
        <v>9547</v>
      </c>
      <c r="D21" s="25">
        <f t="shared" si="0"/>
        <v>6283.6100240913374</v>
      </c>
    </row>
    <row r="22" spans="1:18" ht="12.75" customHeight="1" x14ac:dyDescent="0.2">
      <c r="A22" s="32" t="s">
        <v>67</v>
      </c>
      <c r="B22" s="25">
        <v>61438600.200000003</v>
      </c>
      <c r="C22" s="25">
        <v>14032</v>
      </c>
      <c r="D22" s="25">
        <f t="shared" si="0"/>
        <v>4378.4635262257698</v>
      </c>
      <c r="H22" s="141"/>
      <c r="I22" s="46"/>
      <c r="J22" s="142"/>
      <c r="K22" s="2"/>
      <c r="L22" s="2"/>
      <c r="M22" s="2"/>
      <c r="N22" s="2"/>
    </row>
    <row r="23" spans="1:18" s="2" customFormat="1" ht="12.75" customHeight="1" x14ac:dyDescent="0.2">
      <c r="A23" s="91" t="s">
        <v>12</v>
      </c>
      <c r="B23" s="130">
        <f>SUM(B7:B22)</f>
        <v>1350341267.8000002</v>
      </c>
      <c r="C23" s="130">
        <f>SUM(C7:C22)</f>
        <v>799664</v>
      </c>
      <c r="D23" s="130">
        <f t="shared" si="0"/>
        <v>1688.6358117909524</v>
      </c>
      <c r="E23" s="16"/>
      <c r="F23" s="16"/>
      <c r="G23" s="16"/>
      <c r="H23" s="16"/>
      <c r="I23" s="16"/>
      <c r="J23" s="16"/>
      <c r="K23" s="16"/>
      <c r="L23" s="16"/>
      <c r="M23" s="16"/>
      <c r="N23" s="16"/>
    </row>
    <row r="24" spans="1:18" ht="12.75" customHeight="1" x14ac:dyDescent="0.2">
      <c r="A24" s="36" t="s">
        <v>178</v>
      </c>
      <c r="B24" s="141"/>
      <c r="C24" s="141"/>
      <c r="D24" s="141"/>
    </row>
    <row r="26" spans="1:18" ht="15.75" customHeight="1" x14ac:dyDescent="0.2">
      <c r="B26" s="141"/>
      <c r="C26" s="141"/>
      <c r="D26" s="141"/>
      <c r="J26" s="2"/>
      <c r="K26" s="2"/>
      <c r="L26" s="2"/>
      <c r="M26" s="2"/>
      <c r="N26" s="2"/>
      <c r="O26" s="2"/>
      <c r="P26" s="2"/>
      <c r="Q26" s="2"/>
      <c r="R26" s="2"/>
    </row>
    <row r="27" spans="1:18" s="2" customFormat="1" ht="12.75" customHeight="1" x14ac:dyDescent="0.25">
      <c r="A27" s="71" t="s">
        <v>163</v>
      </c>
      <c r="B27" s="143"/>
      <c r="C27" s="16"/>
      <c r="E27" s="16"/>
    </row>
    <row r="28" spans="1:18" s="2" customFormat="1" ht="12.75" customHeight="1" x14ac:dyDescent="0.25">
      <c r="A28" s="4" t="s">
        <v>224</v>
      </c>
    </row>
    <row r="29" spans="1:18" s="2" customFormat="1" ht="12.75" customHeight="1" x14ac:dyDescent="0.2">
      <c r="A29" s="162" t="s">
        <v>225</v>
      </c>
    </row>
    <row r="30" spans="1:18" s="2" customFormat="1" ht="12.75" customHeight="1" x14ac:dyDescent="0.2">
      <c r="A30" s="13"/>
      <c r="B30" s="13"/>
      <c r="C30" s="13"/>
      <c r="D30" s="13"/>
    </row>
    <row r="31" spans="1:18" s="2" customFormat="1" ht="12.75" customHeight="1" x14ac:dyDescent="0.2">
      <c r="A31" s="18" t="s">
        <v>73</v>
      </c>
      <c r="B31" s="87" t="s">
        <v>14</v>
      </c>
      <c r="C31" s="87" t="s">
        <v>72</v>
      </c>
      <c r="D31" s="87" t="s">
        <v>16</v>
      </c>
    </row>
    <row r="32" spans="1:18" s="2" customFormat="1" ht="12.75" customHeight="1" x14ac:dyDescent="0.2">
      <c r="A32" s="90" t="s">
        <v>74</v>
      </c>
      <c r="B32" s="25">
        <v>68208952.700000003</v>
      </c>
      <c r="C32" s="25">
        <v>75274</v>
      </c>
      <c r="D32" s="25">
        <f>B32/C32</f>
        <v>906.14226293275237</v>
      </c>
      <c r="E32" s="46"/>
      <c r="F32" s="46"/>
      <c r="G32" s="46"/>
      <c r="H32" s="9"/>
      <c r="I32" s="9"/>
    </row>
    <row r="33" spans="1:9" s="2" customFormat="1" ht="12.75" customHeight="1" x14ac:dyDescent="0.2">
      <c r="A33" s="8" t="s">
        <v>31</v>
      </c>
      <c r="B33" s="25">
        <v>690244655.89999998</v>
      </c>
      <c r="C33" s="25">
        <v>500098</v>
      </c>
      <c r="D33" s="25">
        <f t="shared" ref="D33:D55" si="1">B33/C33</f>
        <v>1380.2187889173722</v>
      </c>
      <c r="E33" s="46"/>
      <c r="F33" s="46"/>
      <c r="G33" s="46"/>
      <c r="H33" s="9"/>
      <c r="I33" s="9"/>
    </row>
    <row r="34" spans="1:9" s="2" customFormat="1" ht="12.75" customHeight="1" x14ac:dyDescent="0.2">
      <c r="A34" s="8" t="s">
        <v>32</v>
      </c>
      <c r="B34" s="25">
        <v>172991582</v>
      </c>
      <c r="C34" s="25">
        <v>121045</v>
      </c>
      <c r="D34" s="25">
        <f t="shared" si="1"/>
        <v>1429.1509934321946</v>
      </c>
      <c r="E34" s="46"/>
      <c r="F34" s="46"/>
      <c r="G34" s="46"/>
      <c r="H34" s="9"/>
      <c r="I34" s="9"/>
    </row>
    <row r="35" spans="1:9" s="2" customFormat="1" ht="12.75" customHeight="1" x14ac:dyDescent="0.2">
      <c r="A35" s="8" t="s">
        <v>33</v>
      </c>
      <c r="B35" s="25">
        <v>7098543.5</v>
      </c>
      <c r="C35" s="25">
        <v>7098</v>
      </c>
      <c r="D35" s="25">
        <f t="shared" si="1"/>
        <v>1000.0765708650324</v>
      </c>
      <c r="E35" s="46"/>
      <c r="F35" s="46"/>
      <c r="G35" s="46"/>
      <c r="H35" s="9"/>
      <c r="I35" s="9"/>
    </row>
    <row r="36" spans="1:9" s="2" customFormat="1" ht="12.75" customHeight="1" x14ac:dyDescent="0.2">
      <c r="A36" s="8" t="s">
        <v>34</v>
      </c>
      <c r="B36" s="25">
        <v>2782421.2</v>
      </c>
      <c r="C36" s="25">
        <v>2103</v>
      </c>
      <c r="D36" s="25">
        <f t="shared" si="1"/>
        <v>1323.0723728007608</v>
      </c>
      <c r="E36" s="46"/>
      <c r="F36" s="46"/>
      <c r="G36" s="46"/>
      <c r="H36" s="9"/>
      <c r="I36" s="9"/>
    </row>
    <row r="37" spans="1:9" s="2" customFormat="1" ht="12.75" customHeight="1" x14ac:dyDescent="0.2">
      <c r="A37" s="8" t="s">
        <v>35</v>
      </c>
      <c r="B37" s="25">
        <v>1638937.2</v>
      </c>
      <c r="C37" s="25">
        <v>1573</v>
      </c>
      <c r="D37" s="25">
        <f t="shared" si="1"/>
        <v>1041.918118245391</v>
      </c>
      <c r="E37" s="46"/>
      <c r="F37" s="46"/>
      <c r="G37" s="46"/>
      <c r="H37" s="9"/>
      <c r="I37" s="9"/>
    </row>
    <row r="38" spans="1:9" s="2" customFormat="1" ht="12.75" customHeight="1" x14ac:dyDescent="0.2">
      <c r="A38" s="8" t="s">
        <v>36</v>
      </c>
      <c r="B38" s="25">
        <v>2048618.1</v>
      </c>
      <c r="C38" s="25">
        <v>1586</v>
      </c>
      <c r="D38" s="25">
        <f t="shared" si="1"/>
        <v>1291.6885876418664</v>
      </c>
      <c r="E38" s="46"/>
      <c r="F38" s="46"/>
      <c r="G38" s="46"/>
      <c r="H38" s="9"/>
      <c r="I38" s="9"/>
    </row>
    <row r="39" spans="1:9" s="2" customFormat="1" ht="12.75" customHeight="1" x14ac:dyDescent="0.2">
      <c r="A39" s="8" t="s">
        <v>37</v>
      </c>
      <c r="B39" s="25">
        <v>2389116</v>
      </c>
      <c r="C39" s="25">
        <v>1508</v>
      </c>
      <c r="D39" s="25">
        <f t="shared" si="1"/>
        <v>1584.2944297082229</v>
      </c>
      <c r="E39" s="131"/>
      <c r="F39" s="46"/>
      <c r="G39" s="46"/>
      <c r="H39" s="9"/>
      <c r="I39" s="9"/>
    </row>
    <row r="40" spans="1:9" s="2" customFormat="1" ht="12.75" customHeight="1" x14ac:dyDescent="0.2">
      <c r="A40" s="8" t="s">
        <v>38</v>
      </c>
      <c r="B40" s="25">
        <v>5429473</v>
      </c>
      <c r="C40" s="25">
        <v>3590</v>
      </c>
      <c r="D40" s="25">
        <f t="shared" si="1"/>
        <v>1512.3880222841226</v>
      </c>
      <c r="E40" s="46"/>
      <c r="F40" s="46"/>
      <c r="G40" s="46"/>
      <c r="H40" s="9"/>
      <c r="I40" s="9"/>
    </row>
    <row r="41" spans="1:9" s="2" customFormat="1" ht="12.75" customHeight="1" x14ac:dyDescent="0.2">
      <c r="A41" s="8" t="s">
        <v>39</v>
      </c>
      <c r="B41" s="25">
        <v>3708978.2</v>
      </c>
      <c r="C41" s="25">
        <v>2778</v>
      </c>
      <c r="D41" s="25">
        <f t="shared" si="1"/>
        <v>1335.1253419726422</v>
      </c>
      <c r="E41" s="46"/>
      <c r="F41" s="46"/>
      <c r="G41" s="46"/>
      <c r="H41" s="9"/>
      <c r="I41" s="9"/>
    </row>
    <row r="42" spans="1:9" s="2" customFormat="1" ht="12.75" customHeight="1" x14ac:dyDescent="0.2">
      <c r="A42" s="8" t="s">
        <v>40</v>
      </c>
      <c r="B42" s="25">
        <v>5247285.5</v>
      </c>
      <c r="C42" s="25">
        <v>3040</v>
      </c>
      <c r="D42" s="25">
        <f t="shared" si="1"/>
        <v>1726.0807565789473</v>
      </c>
      <c r="E42" s="46"/>
      <c r="F42" s="46"/>
      <c r="G42" s="46"/>
      <c r="H42" s="9"/>
      <c r="I42" s="9"/>
    </row>
    <row r="43" spans="1:9" s="2" customFormat="1" ht="12.75" customHeight="1" x14ac:dyDescent="0.2">
      <c r="A43" s="8" t="s">
        <v>41</v>
      </c>
      <c r="B43" s="25">
        <v>10577734.5</v>
      </c>
      <c r="C43" s="25">
        <v>5009</v>
      </c>
      <c r="D43" s="25">
        <f t="shared" si="1"/>
        <v>2111.7457576362549</v>
      </c>
      <c r="E43" s="46"/>
      <c r="F43" s="46"/>
      <c r="G43" s="46"/>
      <c r="H43" s="9"/>
      <c r="I43" s="9"/>
    </row>
    <row r="44" spans="1:9" s="2" customFormat="1" ht="12.75" customHeight="1" x14ac:dyDescent="0.2">
      <c r="A44" s="8" t="s">
        <v>42</v>
      </c>
      <c r="B44" s="25">
        <v>11638364.800000001</v>
      </c>
      <c r="C44" s="25">
        <v>4751</v>
      </c>
      <c r="D44" s="25">
        <f t="shared" si="1"/>
        <v>2449.6663439275944</v>
      </c>
      <c r="E44" s="46"/>
      <c r="F44" s="46"/>
      <c r="G44" s="46"/>
      <c r="H44" s="9"/>
      <c r="I44" s="9"/>
    </row>
    <row r="45" spans="1:9" s="2" customFormat="1" ht="12.75" customHeight="1" x14ac:dyDescent="0.2">
      <c r="A45" s="8" t="s">
        <v>43</v>
      </c>
      <c r="B45" s="25">
        <v>11906869</v>
      </c>
      <c r="C45" s="25">
        <v>4151</v>
      </c>
      <c r="D45" s="25">
        <f t="shared" si="1"/>
        <v>2868.4338713562997</v>
      </c>
      <c r="E45" s="131"/>
      <c r="F45" s="46"/>
      <c r="G45" s="46"/>
      <c r="H45" s="9"/>
      <c r="I45" s="9"/>
    </row>
    <row r="46" spans="1:9" s="2" customFormat="1" ht="12.75" customHeight="1" x14ac:dyDescent="0.2">
      <c r="A46" s="8" t="s">
        <v>44</v>
      </c>
      <c r="B46" s="25">
        <v>11448153.4</v>
      </c>
      <c r="C46" s="25">
        <v>3253</v>
      </c>
      <c r="D46" s="25">
        <f t="shared" si="1"/>
        <v>3519.2601905932988</v>
      </c>
      <c r="E46" s="131"/>
      <c r="F46" s="46"/>
      <c r="G46" s="46"/>
      <c r="H46" s="9"/>
      <c r="I46" s="9"/>
    </row>
    <row r="47" spans="1:9" s="2" customFormat="1" ht="12.75" customHeight="1" x14ac:dyDescent="0.2">
      <c r="A47" s="8" t="s">
        <v>45</v>
      </c>
      <c r="B47" s="25">
        <v>13222906.1</v>
      </c>
      <c r="C47" s="25">
        <v>3384</v>
      </c>
      <c r="D47" s="25">
        <f t="shared" si="1"/>
        <v>3907.478161938534</v>
      </c>
      <c r="E47" s="131"/>
      <c r="F47" s="46"/>
      <c r="G47" s="46"/>
      <c r="H47" s="9"/>
      <c r="I47" s="9"/>
    </row>
    <row r="48" spans="1:9" s="2" customFormat="1" ht="12.75" customHeight="1" x14ac:dyDescent="0.2">
      <c r="A48" s="8" t="s">
        <v>46</v>
      </c>
      <c r="B48" s="25">
        <v>28624303.300000001</v>
      </c>
      <c r="C48" s="25">
        <v>5509</v>
      </c>
      <c r="D48" s="25">
        <f t="shared" si="1"/>
        <v>5195.9163732074785</v>
      </c>
      <c r="E48" s="46"/>
      <c r="F48" s="46"/>
      <c r="G48" s="46"/>
      <c r="H48" s="9"/>
      <c r="I48" s="9"/>
    </row>
    <row r="49" spans="1:9" s="2" customFormat="1" ht="12.75" customHeight="1" x14ac:dyDescent="0.2">
      <c r="A49" s="8" t="s">
        <v>47</v>
      </c>
      <c r="B49" s="25">
        <v>55676086.700000003</v>
      </c>
      <c r="C49" s="25">
        <v>9174</v>
      </c>
      <c r="D49" s="25">
        <f t="shared" si="1"/>
        <v>6068.8997928929584</v>
      </c>
      <c r="E49" s="46"/>
      <c r="F49" s="46"/>
      <c r="G49" s="46"/>
      <c r="H49" s="9"/>
      <c r="I49" s="9"/>
    </row>
    <row r="50" spans="1:9" s="2" customFormat="1" ht="12.75" customHeight="1" x14ac:dyDescent="0.2">
      <c r="A50" s="8" t="s">
        <v>48</v>
      </c>
      <c r="B50" s="25">
        <v>51873736.799999997</v>
      </c>
      <c r="C50" s="25">
        <v>9671</v>
      </c>
      <c r="D50" s="25">
        <f t="shared" si="1"/>
        <v>5363.8441526212382</v>
      </c>
      <c r="E50" s="46"/>
      <c r="F50" s="46"/>
      <c r="G50" s="46"/>
      <c r="H50" s="9"/>
      <c r="I50" s="9"/>
    </row>
    <row r="51" spans="1:9" s="2" customFormat="1" ht="12.75" customHeight="1" x14ac:dyDescent="0.2">
      <c r="A51" s="8" t="s">
        <v>49</v>
      </c>
      <c r="B51" s="25">
        <v>35258646.700000003</v>
      </c>
      <c r="C51" s="25">
        <v>6770</v>
      </c>
      <c r="D51" s="25">
        <f t="shared" si="1"/>
        <v>5208.0718906942393</v>
      </c>
      <c r="E51" s="131"/>
      <c r="F51" s="46"/>
      <c r="G51" s="46"/>
      <c r="H51" s="9"/>
      <c r="I51" s="9"/>
    </row>
    <row r="52" spans="1:9" s="2" customFormat="1" ht="12.75" customHeight="1" x14ac:dyDescent="0.2">
      <c r="A52" s="8" t="s">
        <v>50</v>
      </c>
      <c r="B52" s="25">
        <v>40301872.899999999</v>
      </c>
      <c r="C52" s="25">
        <v>6798</v>
      </c>
      <c r="D52" s="25">
        <f t="shared" si="1"/>
        <v>5928.4896881435716</v>
      </c>
      <c r="E52" s="131"/>
      <c r="F52" s="46"/>
      <c r="G52" s="46"/>
      <c r="H52" s="9"/>
      <c r="I52" s="9"/>
    </row>
    <row r="53" spans="1:9" s="2" customFormat="1" ht="12.75" customHeight="1" x14ac:dyDescent="0.2">
      <c r="A53" s="8" t="s">
        <v>51</v>
      </c>
      <c r="B53" s="25">
        <v>112937451.59999999</v>
      </c>
      <c r="C53" s="25">
        <v>19545</v>
      </c>
      <c r="D53" s="25">
        <f t="shared" si="1"/>
        <v>5778.3295778971597</v>
      </c>
      <c r="E53" s="131"/>
      <c r="F53" s="46"/>
      <c r="G53" s="46"/>
      <c r="H53" s="9"/>
      <c r="I53" s="9"/>
    </row>
    <row r="54" spans="1:9" s="2" customFormat="1" ht="12.75" customHeight="1" x14ac:dyDescent="0.2">
      <c r="A54" s="8" t="s">
        <v>8</v>
      </c>
      <c r="B54" s="25">
        <v>5086578.7</v>
      </c>
      <c r="C54" s="25">
        <v>1956</v>
      </c>
      <c r="D54" s="25">
        <f t="shared" si="1"/>
        <v>2600.5003578732108</v>
      </c>
      <c r="E54" s="131"/>
      <c r="F54" s="46"/>
      <c r="G54" s="46"/>
      <c r="H54" s="9"/>
      <c r="I54" s="9"/>
    </row>
    <row r="55" spans="1:9" s="11" customFormat="1" ht="12.75" customHeight="1" x14ac:dyDescent="0.2">
      <c r="A55" s="91" t="s">
        <v>12</v>
      </c>
      <c r="B55" s="130">
        <f>SUM(B32:B54)</f>
        <v>1350341267.8000002</v>
      </c>
      <c r="C55" s="130">
        <f>SUM(C32:C54)</f>
        <v>799664</v>
      </c>
      <c r="D55" s="130">
        <f t="shared" si="1"/>
        <v>1688.6358117909524</v>
      </c>
      <c r="E55" s="144"/>
      <c r="F55" s="165"/>
      <c r="G55" s="46"/>
      <c r="H55" s="9"/>
      <c r="I55" s="9"/>
    </row>
    <row r="56" spans="1:9" s="2" customFormat="1" ht="12.75" customHeight="1" x14ac:dyDescent="0.2">
      <c r="A56" s="36" t="s">
        <v>178</v>
      </c>
      <c r="F56" s="9"/>
      <c r="G56" s="9"/>
      <c r="H56" s="9"/>
      <c r="I56" s="9"/>
    </row>
    <row r="57" spans="1:9" s="2" customFormat="1" ht="12.75" customHeight="1" x14ac:dyDescent="0.2">
      <c r="A57" s="14"/>
      <c r="C57" s="7"/>
      <c r="F57" s="9"/>
      <c r="G57" s="9"/>
      <c r="H57" s="9"/>
      <c r="I57" s="9"/>
    </row>
    <row r="58" spans="1:9" s="2" customFormat="1" ht="12.75" customHeight="1" x14ac:dyDescent="0.2">
      <c r="F58" s="9"/>
      <c r="G58" s="9"/>
      <c r="H58" s="9"/>
      <c r="I58" s="9"/>
    </row>
    <row r="60" spans="1:9" ht="12.75" customHeight="1" x14ac:dyDescent="0.2">
      <c r="B60" s="145"/>
      <c r="C60" s="145"/>
    </row>
  </sheetData>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7411" r:id="rId4">
          <objectPr defaultSize="0" autoLine="0" autoPict="0" r:id="rId5">
            <anchor moveWithCells="1">
              <from>
                <xdr:col>0</xdr:col>
                <xdr:colOff>30480</xdr:colOff>
                <xdr:row>56</xdr:row>
                <xdr:rowOff>45720</xdr:rowOff>
              </from>
              <to>
                <xdr:col>1</xdr:col>
                <xdr:colOff>198120</xdr:colOff>
                <xdr:row>57</xdr:row>
                <xdr:rowOff>121920</xdr:rowOff>
              </to>
            </anchor>
          </objectPr>
        </oleObject>
      </mc:Choice>
      <mc:Fallback>
        <oleObject progId="Paint.Picture" shapeId="17411" r:id="rId4"/>
      </mc:Fallback>
    </mc:AlternateContent>
    <mc:AlternateContent xmlns:mc="http://schemas.openxmlformats.org/markup-compatibility/2006">
      <mc:Choice Requires="x14">
        <oleObject progId="Paint.Picture" shapeId="17414" r:id="rId6">
          <objectPr defaultSize="0" autoLine="0" autoPict="0" r:id="rId5">
            <anchor moveWithCells="1">
              <from>
                <xdr:col>0</xdr:col>
                <xdr:colOff>30480</xdr:colOff>
                <xdr:row>24</xdr:row>
                <xdr:rowOff>45720</xdr:rowOff>
              </from>
              <to>
                <xdr:col>1</xdr:col>
                <xdr:colOff>198120</xdr:colOff>
                <xdr:row>25</xdr:row>
                <xdr:rowOff>121920</xdr:rowOff>
              </to>
            </anchor>
          </objectPr>
        </oleObject>
      </mc:Choice>
      <mc:Fallback>
        <oleObject progId="Paint.Picture" shapeId="17414"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0">
    <pageSetUpPr fitToPage="1"/>
  </sheetPr>
  <dimension ref="A2:Q61"/>
  <sheetViews>
    <sheetView showGridLines="0" zoomScaleNormal="100" workbookViewId="0"/>
  </sheetViews>
  <sheetFormatPr defaultColWidth="9.109375" defaultRowHeight="12.75" customHeight="1" x14ac:dyDescent="0.2"/>
  <cols>
    <col min="1" max="1" width="27.44140625" style="16" customWidth="1"/>
    <col min="2" max="2" width="18.33203125" style="16" customWidth="1"/>
    <col min="3" max="3" width="17.6640625" style="16" customWidth="1"/>
    <col min="4" max="4" width="21.88671875" style="16" customWidth="1"/>
    <col min="5" max="5" width="20.5546875" style="16" customWidth="1"/>
    <col min="6" max="7" width="10.88671875" style="16" bestFit="1" customWidth="1"/>
    <col min="8" max="8" width="9.88671875" style="16" bestFit="1" customWidth="1"/>
    <col min="9" max="9" width="9.109375" style="16"/>
    <col min="10" max="10" width="10.88671875" style="16" bestFit="1" customWidth="1"/>
    <col min="11" max="11" width="9.109375" style="16"/>
    <col min="12" max="13" width="10.88671875" style="16" bestFit="1" customWidth="1"/>
    <col min="14" max="16384" width="9.109375" style="16"/>
  </cols>
  <sheetData>
    <row r="2" spans="1:14" ht="12.75" customHeight="1" x14ac:dyDescent="0.25">
      <c r="A2" s="71" t="s">
        <v>164</v>
      </c>
    </row>
    <row r="3" spans="1:14" ht="12.75" customHeight="1" x14ac:dyDescent="0.25">
      <c r="A3" s="4" t="s">
        <v>226</v>
      </c>
    </row>
    <row r="4" spans="1:14" ht="12.75" customHeight="1" x14ac:dyDescent="0.2">
      <c r="A4" s="162" t="s">
        <v>227</v>
      </c>
    </row>
    <row r="5" spans="1:14" ht="12.75" customHeight="1" x14ac:dyDescent="0.2">
      <c r="A5" s="40"/>
      <c r="B5" s="41"/>
      <c r="C5" s="41"/>
      <c r="D5" s="41"/>
      <c r="E5" s="15"/>
      <c r="F5" s="15"/>
      <c r="G5" s="15"/>
    </row>
    <row r="6" spans="1:14" ht="12.75" customHeight="1" x14ac:dyDescent="0.2">
      <c r="A6" s="151" t="s">
        <v>75</v>
      </c>
      <c r="B6" s="95" t="s">
        <v>14</v>
      </c>
      <c r="C6" s="95" t="s">
        <v>72</v>
      </c>
      <c r="D6" s="95" t="s">
        <v>16</v>
      </c>
      <c r="E6" s="53"/>
      <c r="F6" s="28"/>
      <c r="G6" s="15"/>
      <c r="H6" s="15"/>
      <c r="I6" s="15"/>
    </row>
    <row r="7" spans="1:14" s="2" customFormat="1" ht="12.75" customHeight="1" x14ac:dyDescent="0.2">
      <c r="A7" s="116" t="s">
        <v>28</v>
      </c>
      <c r="B7" s="47">
        <v>115573143.7</v>
      </c>
      <c r="C7" s="47">
        <v>109040</v>
      </c>
      <c r="D7" s="47">
        <f>B7/C7</f>
        <v>1059.9151109684519</v>
      </c>
      <c r="E7" s="53"/>
      <c r="F7" s="146"/>
      <c r="G7" s="146"/>
      <c r="H7" s="15"/>
      <c r="I7" s="15"/>
    </row>
    <row r="8" spans="1:14" s="2" customFormat="1" ht="12.75" customHeight="1" x14ac:dyDescent="0.2">
      <c r="A8" s="70" t="s">
        <v>29</v>
      </c>
      <c r="B8" s="47">
        <v>838136045.39999998</v>
      </c>
      <c r="C8" s="47">
        <v>548004</v>
      </c>
      <c r="D8" s="47">
        <f t="shared" ref="D8:D16" si="0">B8/C8</f>
        <v>1529.4341745680688</v>
      </c>
      <c r="E8" s="53"/>
      <c r="H8" s="15"/>
      <c r="I8" s="15"/>
      <c r="J8" s="6"/>
      <c r="K8" s="6"/>
      <c r="L8" s="6"/>
      <c r="M8" s="7"/>
      <c r="N8" s="88"/>
    </row>
    <row r="9" spans="1:14" s="2" customFormat="1" ht="12.75" customHeight="1" x14ac:dyDescent="0.2">
      <c r="A9" s="70" t="s">
        <v>76</v>
      </c>
      <c r="B9" s="47">
        <v>63840587.600000001</v>
      </c>
      <c r="C9" s="47">
        <v>11653</v>
      </c>
      <c r="D9" s="47">
        <f t="shared" si="0"/>
        <v>5478.4679996567411</v>
      </c>
      <c r="E9" s="53"/>
      <c r="H9" s="15"/>
      <c r="I9" s="15"/>
      <c r="J9" s="6"/>
      <c r="K9" s="62"/>
      <c r="L9" s="6"/>
      <c r="M9" s="7"/>
      <c r="N9" s="6"/>
    </row>
    <row r="10" spans="1:14" s="2" customFormat="1" ht="12.75" customHeight="1" x14ac:dyDescent="0.2">
      <c r="A10" s="70" t="s">
        <v>77</v>
      </c>
      <c r="B10" s="47">
        <v>22695614.100000001</v>
      </c>
      <c r="C10" s="47">
        <v>2311</v>
      </c>
      <c r="D10" s="47">
        <f t="shared" si="0"/>
        <v>9820.6897879705757</v>
      </c>
      <c r="E10" s="53"/>
      <c r="H10" s="15"/>
      <c r="I10" s="15"/>
      <c r="J10" s="6"/>
      <c r="K10" s="62"/>
      <c r="L10" s="6"/>
      <c r="M10" s="6"/>
      <c r="N10" s="88"/>
    </row>
    <row r="11" spans="1:14" s="2" customFormat="1" ht="12.75" customHeight="1" x14ac:dyDescent="0.2">
      <c r="A11" s="70" t="s">
        <v>30</v>
      </c>
      <c r="B11" s="47">
        <v>16174039.9</v>
      </c>
      <c r="C11" s="47">
        <v>2827</v>
      </c>
      <c r="D11" s="47">
        <f t="shared" si="0"/>
        <v>5721.2733993632828</v>
      </c>
      <c r="E11" s="53"/>
      <c r="F11" s="14"/>
      <c r="G11" s="14"/>
      <c r="H11" s="15"/>
      <c r="I11" s="15"/>
      <c r="J11" s="62"/>
      <c r="K11" s="62"/>
      <c r="L11" s="6"/>
      <c r="M11" s="19"/>
      <c r="N11" s="148"/>
    </row>
    <row r="12" spans="1:14" s="2" customFormat="1" ht="12.75" customHeight="1" x14ac:dyDescent="0.2">
      <c r="A12" s="70" t="s">
        <v>78</v>
      </c>
      <c r="B12" s="47">
        <v>818220.7</v>
      </c>
      <c r="C12" s="47">
        <v>205</v>
      </c>
      <c r="D12" s="47">
        <f t="shared" si="0"/>
        <v>3991.3204878048778</v>
      </c>
      <c r="E12" s="53"/>
      <c r="F12" s="146"/>
      <c r="G12" s="146"/>
      <c r="H12" s="15"/>
      <c r="I12" s="15"/>
    </row>
    <row r="13" spans="1:14" s="2" customFormat="1" ht="12.75" customHeight="1" x14ac:dyDescent="0.2">
      <c r="A13" s="70" t="s">
        <v>155</v>
      </c>
      <c r="B13" s="47">
        <v>74404171.200000003</v>
      </c>
      <c r="C13" s="47">
        <v>11976</v>
      </c>
      <c r="D13" s="47">
        <f t="shared" si="0"/>
        <v>6212.7731462925858</v>
      </c>
      <c r="E13" s="53"/>
      <c r="F13" s="146"/>
      <c r="G13" s="146"/>
      <c r="H13" s="15"/>
      <c r="I13" s="15"/>
    </row>
    <row r="14" spans="1:14" s="2" customFormat="1" ht="12.75" customHeight="1" x14ac:dyDescent="0.2">
      <c r="A14" s="119" t="s">
        <v>79</v>
      </c>
      <c r="B14" s="47">
        <v>25729991.699999999</v>
      </c>
      <c r="C14" s="47">
        <v>4675</v>
      </c>
      <c r="D14" s="47">
        <f t="shared" si="0"/>
        <v>5503.741540106952</v>
      </c>
      <c r="E14" s="53"/>
      <c r="F14" s="146"/>
      <c r="G14" s="146"/>
      <c r="H14" s="15"/>
      <c r="I14" s="15"/>
    </row>
    <row r="15" spans="1:14" s="2" customFormat="1" ht="12.75" customHeight="1" x14ac:dyDescent="0.2">
      <c r="A15" s="70" t="s">
        <v>69</v>
      </c>
      <c r="B15" s="47">
        <v>257628261.80000001</v>
      </c>
      <c r="C15" s="47">
        <v>120831</v>
      </c>
      <c r="D15" s="47">
        <f t="shared" si="0"/>
        <v>2132.137132027377</v>
      </c>
      <c r="E15" s="53"/>
      <c r="F15" s="146"/>
      <c r="G15" s="146"/>
      <c r="H15" s="147"/>
    </row>
    <row r="16" spans="1:14" s="11" customFormat="1" ht="12.75" customHeight="1" x14ac:dyDescent="0.2">
      <c r="A16" s="91" t="s">
        <v>12</v>
      </c>
      <c r="B16" s="38">
        <f>B7+B8+B10+B11+B13+B14+B15</f>
        <v>1350341267.8</v>
      </c>
      <c r="C16" s="38">
        <f>C7+C8+C10+C11+C13+C14+C15</f>
        <v>799664</v>
      </c>
      <c r="D16" s="149">
        <f t="shared" si="0"/>
        <v>1688.6358117909522</v>
      </c>
      <c r="E16" s="53"/>
      <c r="F16" s="144"/>
      <c r="G16" s="144"/>
      <c r="H16" s="147"/>
    </row>
    <row r="17" spans="1:17" s="2" customFormat="1" ht="12.75" customHeight="1" x14ac:dyDescent="0.2">
      <c r="A17" s="36" t="s">
        <v>70</v>
      </c>
      <c r="B17" s="36"/>
      <c r="C17" s="36"/>
      <c r="D17" s="36"/>
      <c r="E17" s="53"/>
      <c r="F17" s="9"/>
    </row>
    <row r="18" spans="1:17" ht="12.75" customHeight="1" x14ac:dyDescent="0.2">
      <c r="A18" s="23"/>
      <c r="B18" s="22"/>
      <c r="C18" s="22"/>
      <c r="D18" s="22"/>
      <c r="E18" s="15"/>
      <c r="L18" s="2"/>
    </row>
    <row r="19" spans="1:17" s="2" customFormat="1" ht="12.75" customHeight="1" x14ac:dyDescent="0.2">
      <c r="E19" s="9"/>
    </row>
    <row r="20" spans="1:17" s="2" customFormat="1" ht="12.75" customHeight="1" x14ac:dyDescent="0.2">
      <c r="E20" s="9"/>
    </row>
    <row r="21" spans="1:17" s="36" customFormat="1" ht="12.75" customHeight="1" x14ac:dyDescent="0.25">
      <c r="A21" s="71" t="s">
        <v>165</v>
      </c>
      <c r="B21" s="16"/>
      <c r="C21" s="16"/>
      <c r="D21" s="16"/>
      <c r="E21" s="53"/>
    </row>
    <row r="22" spans="1:17" s="36" customFormat="1" ht="12.75" customHeight="1" x14ac:dyDescent="0.25">
      <c r="A22" s="4" t="s">
        <v>228</v>
      </c>
      <c r="B22" s="16"/>
      <c r="C22" s="16"/>
      <c r="D22" s="16"/>
      <c r="E22" s="53"/>
    </row>
    <row r="23" spans="1:17" s="36" customFormat="1" ht="12.75" customHeight="1" x14ac:dyDescent="0.2">
      <c r="A23" s="162" t="s">
        <v>229</v>
      </c>
      <c r="B23" s="16"/>
      <c r="C23" s="16"/>
      <c r="D23" s="16"/>
    </row>
    <row r="24" spans="1:17" s="36" customFormat="1" ht="12.75" customHeight="1" x14ac:dyDescent="0.2">
      <c r="A24" s="40"/>
      <c r="B24" s="41"/>
      <c r="C24" s="41"/>
      <c r="D24" s="41"/>
    </row>
    <row r="25" spans="1:17" s="36" customFormat="1" ht="12.75" customHeight="1" x14ac:dyDescent="0.2">
      <c r="B25" s="255" t="s">
        <v>143</v>
      </c>
      <c r="C25" s="255"/>
      <c r="D25" s="30" t="s">
        <v>1</v>
      </c>
      <c r="E25" s="68"/>
      <c r="F25" s="68"/>
      <c r="G25" s="23"/>
      <c r="H25" s="23"/>
      <c r="I25" s="23"/>
      <c r="J25" s="23"/>
      <c r="K25" s="23"/>
      <c r="L25" s="23"/>
      <c r="M25" s="23"/>
    </row>
    <row r="26" spans="1:17" s="36" customFormat="1" ht="12.75" customHeight="1" x14ac:dyDescent="0.2">
      <c r="A26" s="40" t="s">
        <v>0</v>
      </c>
      <c r="B26" s="136">
        <v>-3500</v>
      </c>
      <c r="C26" s="42" t="s">
        <v>27</v>
      </c>
      <c r="D26" s="40"/>
      <c r="E26" s="68"/>
      <c r="F26" s="66"/>
      <c r="G26" s="50"/>
      <c r="H26" s="50"/>
      <c r="I26" s="127"/>
      <c r="J26" s="50"/>
      <c r="K26" s="50"/>
      <c r="L26" s="62"/>
      <c r="M26" s="23"/>
    </row>
    <row r="27" spans="1:17" s="14" customFormat="1" ht="12.75" customHeight="1" x14ac:dyDescent="0.2">
      <c r="A27" s="67">
        <v>2008</v>
      </c>
      <c r="B27" s="137">
        <v>1481.9972986035457</v>
      </c>
      <c r="C27" s="45">
        <v>4586.9860887614705</v>
      </c>
      <c r="D27" s="45">
        <v>1983.7986163306859</v>
      </c>
      <c r="E27" s="128"/>
      <c r="F27" s="52"/>
      <c r="G27" s="128"/>
      <c r="H27" s="31"/>
      <c r="I27" s="46"/>
      <c r="J27" s="46"/>
      <c r="K27" s="46"/>
      <c r="L27" s="53"/>
      <c r="M27" s="53"/>
    </row>
    <row r="28" spans="1:17" s="36" customFormat="1" ht="12.75" customHeight="1" x14ac:dyDescent="0.2">
      <c r="A28" s="67">
        <v>2009</v>
      </c>
      <c r="B28" s="137">
        <v>1462.0967513584442</v>
      </c>
      <c r="C28" s="45">
        <v>4291.7824040670776</v>
      </c>
      <c r="D28" s="45">
        <v>1912.9085467070147</v>
      </c>
      <c r="E28" s="31"/>
      <c r="F28" s="76"/>
      <c r="I28" s="46"/>
      <c r="J28" s="46"/>
      <c r="K28" s="46"/>
      <c r="L28" s="53"/>
      <c r="M28" s="53"/>
    </row>
    <row r="29" spans="1:17" s="36" customFormat="1" ht="12.75" customHeight="1" x14ac:dyDescent="0.2">
      <c r="A29" s="67">
        <v>2010</v>
      </c>
      <c r="B29" s="137">
        <v>1441.7844915868611</v>
      </c>
      <c r="C29" s="45">
        <v>4282.0822376744809</v>
      </c>
      <c r="D29" s="45">
        <v>1885.1711131343493</v>
      </c>
      <c r="E29" s="43"/>
      <c r="F29" s="43"/>
      <c r="G29" s="43"/>
      <c r="H29" s="43"/>
      <c r="I29" s="46"/>
      <c r="J29" s="46"/>
      <c r="K29" s="46"/>
      <c r="L29" s="53"/>
      <c r="M29" s="53"/>
      <c r="N29" s="46"/>
      <c r="O29" s="46"/>
      <c r="P29" s="46"/>
      <c r="Q29" s="46"/>
    </row>
    <row r="30" spans="1:17" s="36" customFormat="1" ht="12.75" customHeight="1" x14ac:dyDescent="0.2">
      <c r="A30" s="93">
        <v>2011</v>
      </c>
      <c r="B30" s="138">
        <v>1457</v>
      </c>
      <c r="C30" s="126">
        <v>4431</v>
      </c>
      <c r="D30" s="126">
        <v>1904</v>
      </c>
      <c r="E30" s="43"/>
      <c r="F30" s="43"/>
      <c r="G30" s="43"/>
      <c r="H30" s="43"/>
      <c r="I30" s="46"/>
      <c r="J30" s="46"/>
      <c r="K30" s="46"/>
      <c r="L30" s="53"/>
      <c r="M30" s="53"/>
      <c r="N30" s="46"/>
      <c r="O30" s="46"/>
      <c r="P30" s="46"/>
      <c r="Q30" s="46"/>
    </row>
    <row r="31" spans="1:17" s="36" customFormat="1" ht="12.75" customHeight="1" x14ac:dyDescent="0.2">
      <c r="A31" s="67">
        <v>2012</v>
      </c>
      <c r="B31" s="137">
        <v>1437.9416801910497</v>
      </c>
      <c r="C31" s="45">
        <v>4212.67459579566</v>
      </c>
      <c r="D31" s="45">
        <v>1848.7656551077987</v>
      </c>
      <c r="E31" s="43"/>
      <c r="F31" s="43"/>
      <c r="G31" s="43"/>
      <c r="H31" s="43"/>
      <c r="I31" s="46"/>
      <c r="J31" s="46"/>
      <c r="K31" s="46"/>
      <c r="L31" s="53"/>
      <c r="M31" s="53"/>
      <c r="N31" s="46"/>
      <c r="O31" s="46"/>
      <c r="P31" s="46"/>
      <c r="Q31" s="46"/>
    </row>
    <row r="32" spans="1:17" s="36" customFormat="1" ht="12.75" customHeight="1" x14ac:dyDescent="0.2">
      <c r="A32" s="93">
        <v>2013</v>
      </c>
      <c r="B32" s="138">
        <v>1418.18420409234</v>
      </c>
      <c r="C32" s="126">
        <v>4156.0888825724305</v>
      </c>
      <c r="D32" s="126">
        <v>1814</v>
      </c>
      <c r="E32" s="43"/>
      <c r="F32" s="43"/>
      <c r="G32" s="43"/>
      <c r="H32" s="43"/>
      <c r="I32" s="46"/>
      <c r="J32" s="46"/>
      <c r="K32" s="46"/>
      <c r="L32" s="53"/>
      <c r="M32" s="53"/>
      <c r="N32" s="46"/>
      <c r="O32" s="46"/>
      <c r="P32" s="46"/>
      <c r="Q32" s="46"/>
    </row>
    <row r="33" spans="1:17" s="36" customFormat="1" ht="12.75" customHeight="1" x14ac:dyDescent="0.2">
      <c r="A33" s="93">
        <v>2014</v>
      </c>
      <c r="B33" s="138">
        <v>1413</v>
      </c>
      <c r="C33" s="126">
        <v>4125</v>
      </c>
      <c r="D33" s="126">
        <v>1798</v>
      </c>
      <c r="E33" s="43"/>
      <c r="F33" s="43"/>
      <c r="G33" s="43"/>
      <c r="H33" s="43"/>
      <c r="I33" s="46"/>
      <c r="J33" s="46"/>
      <c r="K33" s="46"/>
      <c r="L33" s="53"/>
      <c r="M33" s="53"/>
      <c r="N33" s="46"/>
      <c r="O33" s="27"/>
      <c r="P33" s="46"/>
      <c r="Q33" s="46"/>
    </row>
    <row r="34" spans="1:17" s="36" customFormat="1" ht="12.75" customHeight="1" x14ac:dyDescent="0.2">
      <c r="A34" s="93">
        <v>2015</v>
      </c>
      <c r="B34" s="138">
        <v>1404</v>
      </c>
      <c r="C34" s="126">
        <v>4136</v>
      </c>
      <c r="D34" s="126">
        <v>1783</v>
      </c>
      <c r="E34" s="43"/>
      <c r="F34" s="43"/>
      <c r="G34" s="43"/>
      <c r="H34" s="43"/>
      <c r="I34" s="46"/>
      <c r="J34" s="46"/>
      <c r="K34" s="46"/>
      <c r="L34" s="53"/>
      <c r="M34" s="53"/>
      <c r="N34" s="46"/>
      <c r="O34" s="27"/>
      <c r="P34" s="46"/>
      <c r="Q34" s="46"/>
    </row>
    <row r="35" spans="1:17" s="36" customFormat="1" ht="12.75" customHeight="1" x14ac:dyDescent="0.2">
      <c r="A35" s="93">
        <v>2016</v>
      </c>
      <c r="B35" s="138">
        <v>1397.6798227571674</v>
      </c>
      <c r="C35" s="126">
        <v>4138.7923065238083</v>
      </c>
      <c r="D35" s="126">
        <v>1769</v>
      </c>
      <c r="E35" s="43"/>
      <c r="F35" s="43"/>
      <c r="G35" s="43"/>
      <c r="H35" s="43"/>
      <c r="I35" s="46"/>
      <c r="J35" s="46"/>
      <c r="K35" s="46"/>
      <c r="L35" s="53"/>
      <c r="M35" s="53"/>
      <c r="N35" s="46"/>
      <c r="O35" s="27"/>
      <c r="P35" s="46"/>
      <c r="Q35" s="46"/>
    </row>
    <row r="36" spans="1:17" s="36" customFormat="1" ht="12.75" customHeight="1" x14ac:dyDescent="0.2">
      <c r="A36" s="93">
        <v>2017</v>
      </c>
      <c r="B36" s="138">
        <v>1382</v>
      </c>
      <c r="C36" s="126">
        <v>4162</v>
      </c>
      <c r="D36" s="126">
        <v>1751</v>
      </c>
      <c r="E36" s="43"/>
      <c r="F36" s="43"/>
      <c r="G36" s="43"/>
      <c r="H36" s="43"/>
      <c r="I36" s="46"/>
      <c r="J36" s="46"/>
      <c r="K36" s="46"/>
      <c r="L36" s="53"/>
      <c r="M36" s="53"/>
      <c r="N36" s="46"/>
      <c r="O36" s="27"/>
      <c r="P36" s="46"/>
      <c r="Q36" s="46"/>
    </row>
    <row r="37" spans="1:17" s="36" customFormat="1" ht="12.75" customHeight="1" x14ac:dyDescent="0.2">
      <c r="A37" s="93">
        <v>2018</v>
      </c>
      <c r="B37" s="138">
        <v>1374.4388379209388</v>
      </c>
      <c r="C37" s="126">
        <v>4139.4185648452922</v>
      </c>
      <c r="D37" s="126">
        <v>1734.2135145501479</v>
      </c>
      <c r="E37" s="43"/>
      <c r="F37" s="43"/>
      <c r="G37" s="43"/>
      <c r="H37" s="43"/>
      <c r="I37" s="46"/>
      <c r="J37" s="46"/>
      <c r="K37" s="46"/>
      <c r="L37" s="53"/>
      <c r="M37" s="53"/>
      <c r="N37" s="46"/>
      <c r="O37" s="27"/>
      <c r="P37" s="46"/>
      <c r="Q37" s="46"/>
    </row>
    <row r="38" spans="1:17" s="36" customFormat="1" ht="12.75" customHeight="1" x14ac:dyDescent="0.2">
      <c r="A38" s="96">
        <v>2019</v>
      </c>
      <c r="B38" s="199">
        <v>1338.7100436029407</v>
      </c>
      <c r="C38" s="198">
        <v>4057.497469928684</v>
      </c>
      <c r="D38" s="198">
        <v>1689</v>
      </c>
      <c r="E38" s="43"/>
      <c r="F38" s="43"/>
      <c r="G38" s="43"/>
      <c r="H38" s="43"/>
      <c r="I38" s="46"/>
      <c r="J38" s="46"/>
      <c r="K38" s="46"/>
      <c r="L38" s="53"/>
      <c r="M38" s="53"/>
      <c r="N38" s="46"/>
      <c r="O38" s="27"/>
      <c r="P38" s="46"/>
      <c r="Q38" s="46"/>
    </row>
    <row r="39" spans="1:17" s="36" customFormat="1" ht="12.75" customHeight="1" x14ac:dyDescent="0.2">
      <c r="A39" s="208"/>
      <c r="B39" s="209"/>
      <c r="C39" s="210"/>
      <c r="D39" s="210"/>
      <c r="E39" s="43"/>
      <c r="F39" s="43"/>
      <c r="G39" s="43"/>
      <c r="H39" s="43"/>
      <c r="I39" s="46"/>
      <c r="J39" s="46"/>
      <c r="K39" s="46"/>
      <c r="L39" s="53"/>
      <c r="M39" s="53"/>
      <c r="N39" s="46"/>
      <c r="O39" s="27"/>
      <c r="P39" s="46"/>
      <c r="Q39" s="46"/>
    </row>
    <row r="40" spans="1:17" s="36" customFormat="1" ht="12.75" customHeight="1" x14ac:dyDescent="0.2">
      <c r="B40" s="110"/>
      <c r="C40" s="139"/>
      <c r="D40" s="27"/>
      <c r="E40" s="139"/>
      <c r="F40" s="139"/>
      <c r="G40" s="139"/>
      <c r="H40" s="43"/>
      <c r="I40" s="46"/>
      <c r="J40" s="46"/>
      <c r="K40" s="46"/>
      <c r="L40" s="46"/>
      <c r="M40" s="27"/>
      <c r="N40" s="46"/>
      <c r="O40" s="46"/>
      <c r="P40" s="46"/>
      <c r="Q40" s="46"/>
    </row>
    <row r="41" spans="1:17" ht="12.75" customHeight="1" x14ac:dyDescent="0.2">
      <c r="A41" s="140"/>
      <c r="B41" s="140"/>
      <c r="C41" s="140"/>
      <c r="D41" s="140"/>
      <c r="E41" s="140"/>
      <c r="F41" s="140"/>
      <c r="G41" s="140"/>
    </row>
    <row r="42" spans="1:17" ht="12.75" customHeight="1" x14ac:dyDescent="0.2">
      <c r="A42" s="140"/>
      <c r="B42" s="140"/>
      <c r="C42" s="140"/>
      <c r="D42" s="140"/>
      <c r="E42" s="140"/>
      <c r="F42" s="140"/>
      <c r="G42" s="140"/>
    </row>
    <row r="43" spans="1:17" ht="12.75" customHeight="1" x14ac:dyDescent="0.2">
      <c r="A43" s="140"/>
      <c r="B43" s="150"/>
      <c r="C43" s="150"/>
      <c r="D43" s="150"/>
      <c r="E43" s="150"/>
      <c r="F43" s="150"/>
      <c r="G43" s="150"/>
    </row>
    <row r="44" spans="1:17" ht="12.75" customHeight="1" x14ac:dyDescent="0.2">
      <c r="A44" s="140"/>
      <c r="B44" s="150"/>
      <c r="C44" s="150"/>
      <c r="D44" s="150"/>
      <c r="E44" s="150"/>
      <c r="F44" s="140"/>
      <c r="G44" s="150"/>
    </row>
    <row r="45" spans="1:17" ht="15" customHeight="1" x14ac:dyDescent="0.2">
      <c r="A45" s="140"/>
      <c r="B45" s="150"/>
      <c r="C45" s="150"/>
      <c r="D45" s="150"/>
      <c r="E45" s="150"/>
      <c r="F45" s="140"/>
      <c r="G45" s="140"/>
    </row>
    <row r="46" spans="1:17" ht="12.75" customHeight="1" x14ac:dyDescent="0.2">
      <c r="A46" s="140"/>
      <c r="B46" s="150"/>
      <c r="C46" s="150"/>
      <c r="D46" s="150"/>
      <c r="E46" s="150"/>
      <c r="F46" s="140"/>
      <c r="G46" s="140"/>
    </row>
    <row r="47" spans="1:17" ht="12.75" customHeight="1" x14ac:dyDescent="0.2">
      <c r="A47" s="140"/>
      <c r="B47" s="140"/>
      <c r="C47" s="140"/>
      <c r="D47" s="140"/>
      <c r="E47" s="140"/>
      <c r="F47" s="140"/>
      <c r="G47" s="140"/>
    </row>
    <row r="48" spans="1:17" ht="12.75" customHeight="1" x14ac:dyDescent="0.2">
      <c r="A48" s="140"/>
      <c r="B48" s="140"/>
      <c r="C48" s="140"/>
      <c r="D48" s="140"/>
      <c r="E48" s="140"/>
      <c r="F48" s="140"/>
      <c r="G48" s="140"/>
    </row>
    <row r="49" spans="1:7" ht="12.75" customHeight="1" x14ac:dyDescent="0.2">
      <c r="A49" s="140"/>
      <c r="B49" s="140"/>
      <c r="C49" s="140"/>
      <c r="D49" s="140"/>
      <c r="E49" s="140"/>
      <c r="F49" s="140"/>
      <c r="G49" s="140"/>
    </row>
    <row r="50" spans="1:7" ht="12.75" customHeight="1" x14ac:dyDescent="0.2">
      <c r="A50" s="140"/>
      <c r="B50" s="140"/>
      <c r="C50" s="150"/>
      <c r="D50" s="140"/>
      <c r="E50" s="150"/>
      <c r="F50" s="140"/>
      <c r="G50" s="140"/>
    </row>
    <row r="51" spans="1:7" ht="12.75" customHeight="1" x14ac:dyDescent="0.2">
      <c r="A51" s="140"/>
      <c r="B51" s="140"/>
      <c r="C51" s="140"/>
      <c r="D51" s="140"/>
      <c r="E51" s="140"/>
      <c r="F51" s="140"/>
      <c r="G51" s="140"/>
    </row>
    <row r="52" spans="1:7" ht="12.75" customHeight="1" x14ac:dyDescent="0.2">
      <c r="A52" s="140"/>
      <c r="B52" s="140"/>
      <c r="C52" s="140"/>
      <c r="D52" s="140"/>
      <c r="E52" s="140"/>
      <c r="F52" s="140"/>
      <c r="G52" s="140"/>
    </row>
    <row r="53" spans="1:7" ht="12.75" customHeight="1" x14ac:dyDescent="0.2">
      <c r="A53" s="140"/>
      <c r="B53" s="140"/>
      <c r="C53" s="140"/>
      <c r="D53" s="140"/>
      <c r="E53" s="140"/>
      <c r="F53" s="140"/>
      <c r="G53" s="140"/>
    </row>
    <row r="54" spans="1:7" ht="12.75" customHeight="1" x14ac:dyDescent="0.2">
      <c r="A54" s="140"/>
      <c r="B54" s="140"/>
      <c r="C54" s="150"/>
      <c r="D54" s="140"/>
      <c r="E54" s="150"/>
      <c r="F54" s="140"/>
      <c r="G54" s="140"/>
    </row>
    <row r="55" spans="1:7" ht="12.75" customHeight="1" x14ac:dyDescent="0.2">
      <c r="A55" s="140"/>
      <c r="B55" s="140"/>
      <c r="C55" s="140"/>
      <c r="D55" s="140"/>
      <c r="E55" s="140"/>
      <c r="F55" s="140"/>
      <c r="G55" s="140"/>
    </row>
    <row r="56" spans="1:7" ht="12.75" customHeight="1" x14ac:dyDescent="0.2">
      <c r="A56" s="140"/>
      <c r="B56" s="140"/>
      <c r="C56" s="140"/>
      <c r="D56" s="140"/>
      <c r="E56" s="140"/>
      <c r="F56" s="140"/>
      <c r="G56" s="140"/>
    </row>
    <row r="57" spans="1:7" ht="12.75" customHeight="1" x14ac:dyDescent="0.2">
      <c r="A57" s="140"/>
      <c r="B57" s="140"/>
      <c r="C57" s="140"/>
      <c r="D57" s="140"/>
      <c r="E57" s="140"/>
      <c r="F57" s="140"/>
      <c r="G57" s="140"/>
    </row>
    <row r="58" spans="1:7" ht="12.75" customHeight="1" x14ac:dyDescent="0.2">
      <c r="A58" s="140"/>
      <c r="B58" s="140"/>
      <c r="C58" s="150"/>
      <c r="D58" s="140"/>
      <c r="E58" s="150"/>
      <c r="F58" s="140"/>
      <c r="G58" s="140"/>
    </row>
    <row r="59" spans="1:7" ht="12.75" customHeight="1" x14ac:dyDescent="0.2">
      <c r="A59" s="140"/>
      <c r="B59" s="140"/>
      <c r="C59" s="140"/>
      <c r="D59" s="140"/>
      <c r="E59" s="140"/>
      <c r="F59" s="140"/>
      <c r="G59" s="140"/>
    </row>
    <row r="60" spans="1:7" ht="12.75" customHeight="1" x14ac:dyDescent="0.2">
      <c r="A60" s="140"/>
      <c r="B60" s="140"/>
      <c r="C60" s="140"/>
      <c r="D60" s="140"/>
      <c r="E60" s="140"/>
      <c r="F60" s="140"/>
      <c r="G60" s="140"/>
    </row>
    <row r="61" spans="1:7" ht="12.75" customHeight="1" x14ac:dyDescent="0.2">
      <c r="B61" s="140"/>
      <c r="C61" s="140"/>
      <c r="D61" s="140"/>
      <c r="E61" s="140"/>
      <c r="F61" s="140"/>
      <c r="G61" s="140"/>
    </row>
  </sheetData>
  <mergeCells count="1">
    <mergeCell ref="B25:C25"/>
  </mergeCells>
  <phoneticPr fontId="18"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95234" r:id="rId4">
          <objectPr defaultSize="0" autoLine="0" autoPict="0" r:id="rId5">
            <anchor moveWithCells="1">
              <from>
                <xdr:col>0</xdr:col>
                <xdr:colOff>7620</xdr:colOff>
                <xdr:row>17</xdr:row>
                <xdr:rowOff>45720</xdr:rowOff>
              </from>
              <to>
                <xdr:col>0</xdr:col>
                <xdr:colOff>1150620</xdr:colOff>
                <xdr:row>18</xdr:row>
                <xdr:rowOff>121920</xdr:rowOff>
              </to>
            </anchor>
          </objectPr>
        </oleObject>
      </mc:Choice>
      <mc:Fallback>
        <oleObject progId="Paint.Picture" shapeId="95234" r:id="rId4"/>
      </mc:Fallback>
    </mc:AlternateContent>
    <mc:AlternateContent xmlns:mc="http://schemas.openxmlformats.org/markup-compatibility/2006">
      <mc:Choice Requires="x14">
        <oleObject progId="Paint.Picture" shapeId="95236" r:id="rId6">
          <objectPr defaultSize="0" autoLine="0" autoPict="0" r:id="rId5">
            <anchor moveWithCells="1">
              <from>
                <xdr:col>0</xdr:col>
                <xdr:colOff>30480</xdr:colOff>
                <xdr:row>39</xdr:row>
                <xdr:rowOff>30480</xdr:rowOff>
              </from>
              <to>
                <xdr:col>0</xdr:col>
                <xdr:colOff>1173480</xdr:colOff>
                <xdr:row>40</xdr:row>
                <xdr:rowOff>106680</xdr:rowOff>
              </to>
            </anchor>
          </objectPr>
        </oleObject>
      </mc:Choice>
      <mc:Fallback>
        <oleObject progId="Paint.Picture" shapeId="95236"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3">
    <pageSetUpPr fitToPage="1"/>
  </sheetPr>
  <dimension ref="A2:Q49"/>
  <sheetViews>
    <sheetView showGridLines="0" topLeftCell="A13" zoomScaleNormal="100" workbookViewId="0"/>
  </sheetViews>
  <sheetFormatPr defaultColWidth="9.109375" defaultRowHeight="12.75" customHeight="1" x14ac:dyDescent="0.2"/>
  <cols>
    <col min="1" max="1" width="18.5546875" style="6" customWidth="1"/>
    <col min="2" max="2" width="13.109375" style="2" customWidth="1"/>
    <col min="3" max="3" width="13.44140625" style="2" customWidth="1"/>
    <col min="4" max="4" width="14.6640625" style="2" customWidth="1"/>
    <col min="5" max="5" width="4.5546875" style="2" customWidth="1"/>
    <col min="6" max="6" width="13.109375" style="2" customWidth="1"/>
    <col min="7" max="7" width="14.6640625" style="2" customWidth="1"/>
    <col min="8" max="8" width="12.33203125" style="2" customWidth="1"/>
    <col min="9" max="9" width="3.109375" style="2" customWidth="1"/>
    <col min="10" max="10" width="13.109375" style="2" customWidth="1"/>
    <col min="11" max="12" width="12" style="2" customWidth="1"/>
    <col min="13" max="14" width="9.109375" style="2"/>
    <col min="15" max="15" width="14.6640625" style="2" bestFit="1" customWidth="1"/>
    <col min="16" max="17" width="9.88671875" style="2" bestFit="1" customWidth="1"/>
    <col min="18" max="16384" width="9.109375" style="2"/>
  </cols>
  <sheetData>
    <row r="2" spans="1:9" ht="12.75" customHeight="1" x14ac:dyDescent="0.25">
      <c r="A2" s="71" t="s">
        <v>166</v>
      </c>
      <c r="B2" s="16"/>
      <c r="C2" s="16"/>
      <c r="G2" s="43"/>
      <c r="H2" s="43"/>
      <c r="I2" s="43"/>
    </row>
    <row r="3" spans="1:9" ht="12.75" customHeight="1" x14ac:dyDescent="0.25">
      <c r="A3" s="4" t="s">
        <v>218</v>
      </c>
      <c r="B3" s="16"/>
      <c r="C3" s="16"/>
      <c r="G3" s="43"/>
      <c r="H3" s="43"/>
      <c r="I3" s="43"/>
    </row>
    <row r="4" spans="1:9" ht="12.75" customHeight="1" x14ac:dyDescent="0.2">
      <c r="A4" s="162" t="s">
        <v>219</v>
      </c>
      <c r="B4" s="16"/>
      <c r="C4" s="16"/>
      <c r="G4" s="43"/>
      <c r="H4" s="43"/>
      <c r="I4" s="43"/>
    </row>
    <row r="5" spans="1:9" ht="12.75" customHeight="1" x14ac:dyDescent="0.2">
      <c r="A5" s="13"/>
      <c r="B5" s="41"/>
      <c r="C5" s="41"/>
      <c r="D5" s="13"/>
      <c r="G5" s="43"/>
      <c r="H5" s="43"/>
      <c r="I5" s="43"/>
    </row>
    <row r="6" spans="1:9" ht="12.75" customHeight="1" x14ac:dyDescent="0.2">
      <c r="A6" s="2" t="s">
        <v>21</v>
      </c>
      <c r="B6" s="7" t="s">
        <v>124</v>
      </c>
      <c r="C6" s="7" t="s">
        <v>80</v>
      </c>
      <c r="D6" s="7" t="s">
        <v>126</v>
      </c>
    </row>
    <row r="7" spans="1:9" ht="12.75" customHeight="1" x14ac:dyDescent="0.2">
      <c r="A7" s="13" t="s">
        <v>81</v>
      </c>
      <c r="B7" s="63" t="s">
        <v>125</v>
      </c>
      <c r="C7" s="63"/>
      <c r="D7" s="63" t="s">
        <v>25</v>
      </c>
    </row>
    <row r="8" spans="1:9" ht="12.75" customHeight="1" x14ac:dyDescent="0.2">
      <c r="A8" s="94" t="s">
        <v>215</v>
      </c>
      <c r="B8" s="25">
        <v>795116.8</v>
      </c>
      <c r="C8" s="25">
        <v>649</v>
      </c>
      <c r="D8" s="25">
        <v>1225.1414483821263</v>
      </c>
      <c r="E8" s="134"/>
    </row>
    <row r="9" spans="1:9" ht="12.75" customHeight="1" x14ac:dyDescent="0.2">
      <c r="A9" s="8">
        <v>2002</v>
      </c>
      <c r="B9" s="25">
        <v>179190.8</v>
      </c>
      <c r="C9" s="25">
        <v>96</v>
      </c>
      <c r="D9" s="25">
        <v>1866.5708333333332</v>
      </c>
      <c r="E9" s="134"/>
    </row>
    <row r="10" spans="1:9" ht="12.75" customHeight="1" x14ac:dyDescent="0.2">
      <c r="A10" s="8">
        <v>2003</v>
      </c>
      <c r="B10" s="25">
        <v>404758.8</v>
      </c>
      <c r="C10" s="25">
        <v>196</v>
      </c>
      <c r="D10" s="25">
        <v>2065.0959183673467</v>
      </c>
      <c r="E10" s="134"/>
    </row>
    <row r="11" spans="1:9" ht="12.75" customHeight="1" x14ac:dyDescent="0.2">
      <c r="A11" s="8">
        <v>2004</v>
      </c>
      <c r="B11" s="25">
        <v>483955.5</v>
      </c>
      <c r="C11" s="25">
        <v>200</v>
      </c>
      <c r="D11" s="25">
        <v>2419.7775000000001</v>
      </c>
      <c r="E11" s="134"/>
    </row>
    <row r="12" spans="1:9" ht="12.75" customHeight="1" x14ac:dyDescent="0.2">
      <c r="A12" s="8">
        <v>2005</v>
      </c>
      <c r="B12" s="25">
        <v>2226756.7000000002</v>
      </c>
      <c r="C12" s="25">
        <v>561</v>
      </c>
      <c r="D12" s="25">
        <v>3969.2632798573977</v>
      </c>
      <c r="E12" s="134"/>
    </row>
    <row r="13" spans="1:9" ht="12.75" customHeight="1" x14ac:dyDescent="0.2">
      <c r="A13" s="8">
        <v>2006</v>
      </c>
      <c r="B13" s="25">
        <v>2039142.1</v>
      </c>
      <c r="C13" s="25">
        <v>498</v>
      </c>
      <c r="D13" s="25">
        <v>4094.6628514056229</v>
      </c>
      <c r="E13" s="134"/>
    </row>
    <row r="14" spans="1:9" ht="12.75" customHeight="1" x14ac:dyDescent="0.2">
      <c r="A14" s="8">
        <v>2007</v>
      </c>
      <c r="B14" s="25">
        <v>1717331.4</v>
      </c>
      <c r="C14" s="25">
        <v>476</v>
      </c>
      <c r="D14" s="25">
        <v>3607.839075630252</v>
      </c>
      <c r="E14" s="134"/>
    </row>
    <row r="15" spans="1:9" ht="12.75" customHeight="1" x14ac:dyDescent="0.2">
      <c r="A15" s="8">
        <v>2008</v>
      </c>
      <c r="B15" s="25">
        <v>2349617.7999999998</v>
      </c>
      <c r="C15" s="25">
        <v>610</v>
      </c>
      <c r="D15" s="25">
        <v>3851.8324590163929</v>
      </c>
      <c r="E15" s="134"/>
    </row>
    <row r="16" spans="1:9" ht="12.75" customHeight="1" x14ac:dyDescent="0.2">
      <c r="A16" s="8">
        <v>2009</v>
      </c>
      <c r="B16" s="25">
        <v>4955459.0999999996</v>
      </c>
      <c r="C16" s="25">
        <v>927</v>
      </c>
      <c r="D16" s="25">
        <v>5345.6948220064724</v>
      </c>
      <c r="E16" s="134"/>
    </row>
    <row r="17" spans="1:15" ht="12.75" customHeight="1" x14ac:dyDescent="0.2">
      <c r="A17" s="8">
        <v>2010</v>
      </c>
      <c r="B17" s="25">
        <v>9787724.8000000007</v>
      </c>
      <c r="C17" s="25">
        <v>1524</v>
      </c>
      <c r="D17" s="25">
        <v>6422.3916010498697</v>
      </c>
      <c r="E17" s="134"/>
    </row>
    <row r="18" spans="1:15" ht="12.75" customHeight="1" x14ac:dyDescent="0.2">
      <c r="A18" s="8">
        <v>2011</v>
      </c>
      <c r="B18" s="25">
        <v>9858299.8000000007</v>
      </c>
      <c r="C18" s="25">
        <v>1532</v>
      </c>
      <c r="D18" s="25">
        <v>6434.9215404699744</v>
      </c>
      <c r="E18" s="134"/>
    </row>
    <row r="19" spans="1:15" ht="12.75" customHeight="1" x14ac:dyDescent="0.2">
      <c r="A19" s="8">
        <v>2012</v>
      </c>
      <c r="B19" s="25">
        <v>10199026.699999999</v>
      </c>
      <c r="C19" s="25">
        <v>1530</v>
      </c>
      <c r="D19" s="25">
        <v>6666.0305228758161</v>
      </c>
      <c r="F19" s="12"/>
    </row>
    <row r="20" spans="1:15" ht="12.75" customHeight="1" x14ac:dyDescent="0.2">
      <c r="A20" s="8">
        <v>2013</v>
      </c>
      <c r="B20" s="25">
        <v>8729632.1999999993</v>
      </c>
      <c r="C20" s="25">
        <v>1281</v>
      </c>
      <c r="D20" s="25">
        <v>6814.7011709601866</v>
      </c>
      <c r="F20" s="12"/>
    </row>
    <row r="21" spans="1:15" ht="12.75" customHeight="1" x14ac:dyDescent="0.2">
      <c r="A21" s="8">
        <v>2014</v>
      </c>
      <c r="B21" s="25">
        <v>7776323.7000000002</v>
      </c>
      <c r="C21" s="25">
        <v>1303</v>
      </c>
      <c r="D21" s="25">
        <v>5968.0151189562548</v>
      </c>
      <c r="F21" s="12"/>
    </row>
    <row r="22" spans="1:15" ht="12.75" customHeight="1" x14ac:dyDescent="0.2">
      <c r="A22" s="8">
        <v>2015</v>
      </c>
      <c r="B22" s="25">
        <v>10273578.300000001</v>
      </c>
      <c r="C22" s="25">
        <v>1446</v>
      </c>
      <c r="D22" s="25">
        <v>7104.8259336099591</v>
      </c>
      <c r="F22" s="12"/>
    </row>
    <row r="23" spans="1:15" ht="12.75" customHeight="1" x14ac:dyDescent="0.2">
      <c r="A23" s="8">
        <v>2016</v>
      </c>
      <c r="B23" s="25">
        <v>10113116.1</v>
      </c>
      <c r="C23" s="25">
        <v>1394</v>
      </c>
      <c r="D23" s="25">
        <v>7254.7461262553797</v>
      </c>
      <c r="F23" s="12"/>
    </row>
    <row r="24" spans="1:15" ht="12.75" customHeight="1" x14ac:dyDescent="0.2">
      <c r="A24" s="8">
        <v>2017</v>
      </c>
      <c r="B24" s="25">
        <v>8654322.5999999996</v>
      </c>
      <c r="C24" s="25">
        <v>1278</v>
      </c>
      <c r="D24" s="25">
        <v>6771.7704225352109</v>
      </c>
      <c r="F24" s="12"/>
      <c r="O24" s="202"/>
    </row>
    <row r="25" spans="1:15" ht="12.75" customHeight="1" x14ac:dyDescent="0.2">
      <c r="A25" s="8">
        <v>2018</v>
      </c>
      <c r="B25" s="25">
        <v>5902911.9000000004</v>
      </c>
      <c r="C25" s="25">
        <v>1040</v>
      </c>
      <c r="D25" s="25">
        <v>5675.8768269230777</v>
      </c>
      <c r="F25" s="12"/>
    </row>
    <row r="26" spans="1:15" ht="12.75" customHeight="1" x14ac:dyDescent="0.2">
      <c r="A26" s="8">
        <v>2019</v>
      </c>
      <c r="B26" s="25">
        <v>3167276.7</v>
      </c>
      <c r="C26" s="25">
        <v>1209</v>
      </c>
      <c r="D26" s="25">
        <v>2619.7491315136476</v>
      </c>
      <c r="F26" s="12"/>
    </row>
    <row r="27" spans="1:15" s="11" customFormat="1" ht="12.75" customHeight="1" x14ac:dyDescent="0.2">
      <c r="A27" s="69" t="s">
        <v>1</v>
      </c>
      <c r="B27" s="38">
        <f>SUM(B8:B26)</f>
        <v>99613541.800000012</v>
      </c>
      <c r="C27" s="38">
        <f>SUM(C8:C26)</f>
        <v>17750</v>
      </c>
      <c r="D27" s="38">
        <v>5612.030523943663</v>
      </c>
      <c r="E27" s="135"/>
      <c r="G27" s="2"/>
      <c r="H27" s="2"/>
      <c r="I27" s="2"/>
      <c r="J27" s="2"/>
      <c r="K27" s="2"/>
    </row>
    <row r="28" spans="1:15" ht="12.75" customHeight="1" x14ac:dyDescent="0.2">
      <c r="A28" s="23" t="s">
        <v>187</v>
      </c>
    </row>
    <row r="29" spans="1:15" ht="18" customHeight="1" x14ac:dyDescent="0.2">
      <c r="B29" s="12"/>
      <c r="C29" s="12"/>
      <c r="D29" s="12"/>
      <c r="E29" s="12"/>
    </row>
    <row r="31" spans="1:15" ht="12.75" customHeight="1" x14ac:dyDescent="0.25">
      <c r="A31" s="49" t="s">
        <v>167</v>
      </c>
      <c r="B31" s="35"/>
      <c r="C31" s="35"/>
      <c r="D31" s="35"/>
      <c r="E31" s="35"/>
    </row>
    <row r="32" spans="1:15" ht="12.75" customHeight="1" x14ac:dyDescent="0.25">
      <c r="A32" s="61" t="s">
        <v>217</v>
      </c>
      <c r="B32" s="184"/>
      <c r="C32" s="184"/>
      <c r="D32" s="184"/>
      <c r="E32" s="184"/>
    </row>
    <row r="33" spans="1:17" ht="12.75" customHeight="1" x14ac:dyDescent="0.2">
      <c r="A33" s="231" t="s">
        <v>258</v>
      </c>
      <c r="B33" s="23"/>
      <c r="C33" s="23"/>
      <c r="D33" s="23"/>
      <c r="E33" s="23"/>
    </row>
    <row r="34" spans="1:17" ht="12.75" customHeight="1" x14ac:dyDescent="0.25">
      <c r="A34" s="178"/>
      <c r="B34" s="23"/>
      <c r="C34" s="23"/>
      <c r="D34" s="23"/>
      <c r="E34" s="23"/>
      <c r="F34"/>
    </row>
    <row r="35" spans="1:17" ht="12.75" customHeight="1" x14ac:dyDescent="0.2">
      <c r="A35" s="50"/>
      <c r="B35" s="256"/>
      <c r="C35" s="256"/>
      <c r="D35" s="256"/>
      <c r="E35" s="187"/>
      <c r="F35" s="188"/>
      <c r="G35" s="188"/>
      <c r="H35" s="188"/>
      <c r="I35" s="188"/>
      <c r="J35" s="256"/>
      <c r="K35" s="256"/>
      <c r="L35" s="256"/>
    </row>
    <row r="36" spans="1:17" ht="12.75" customHeight="1" x14ac:dyDescent="0.2">
      <c r="A36" s="23"/>
      <c r="B36" s="257" t="s">
        <v>186</v>
      </c>
      <c r="C36" s="257"/>
      <c r="D36" s="257"/>
      <c r="E36" s="36"/>
      <c r="F36" s="257" t="s">
        <v>199</v>
      </c>
      <c r="G36" s="257"/>
      <c r="H36" s="257"/>
      <c r="I36" s="36"/>
      <c r="J36" s="257" t="s">
        <v>216</v>
      </c>
      <c r="K36" s="257"/>
      <c r="L36" s="257"/>
    </row>
    <row r="37" spans="1:17" ht="23.25" customHeight="1" x14ac:dyDescent="0.2">
      <c r="A37" s="178" t="s">
        <v>180</v>
      </c>
      <c r="B37" s="24" t="s">
        <v>201</v>
      </c>
      <c r="C37" s="63" t="s">
        <v>80</v>
      </c>
      <c r="D37" s="24" t="s">
        <v>200</v>
      </c>
      <c r="E37" s="63"/>
      <c r="F37" s="24" t="s">
        <v>201</v>
      </c>
      <c r="G37" s="63" t="s">
        <v>80</v>
      </c>
      <c r="H37" s="24" t="s">
        <v>200</v>
      </c>
      <c r="I37" s="63"/>
      <c r="J37" s="24" t="s">
        <v>201</v>
      </c>
      <c r="K37" s="63" t="s">
        <v>80</v>
      </c>
      <c r="L37" s="24" t="s">
        <v>200</v>
      </c>
    </row>
    <row r="38" spans="1:17" ht="12.75" customHeight="1" x14ac:dyDescent="0.2">
      <c r="A38" s="34"/>
      <c r="B38" s="25"/>
      <c r="C38" s="25"/>
      <c r="D38" s="25"/>
      <c r="E38" s="25"/>
      <c r="F38" s="25"/>
      <c r="G38" s="25"/>
      <c r="H38" s="25"/>
      <c r="I38" s="25"/>
      <c r="J38" s="25"/>
      <c r="K38" s="25"/>
      <c r="L38" s="25"/>
    </row>
    <row r="39" spans="1:17" ht="12.75" customHeight="1" x14ac:dyDescent="0.2">
      <c r="A39" s="34" t="s">
        <v>181</v>
      </c>
      <c r="B39" s="25">
        <v>531763</v>
      </c>
      <c r="C39" s="25">
        <v>177</v>
      </c>
      <c r="D39" s="25">
        <f t="shared" ref="D39:D44" si="0">B39/C39</f>
        <v>3004.3107344632767</v>
      </c>
      <c r="E39" s="25"/>
      <c r="F39" s="25">
        <v>529218.6</v>
      </c>
      <c r="G39" s="25">
        <v>169</v>
      </c>
      <c r="H39" s="25">
        <f t="shared" ref="H39:H44" si="1">F39/G39</f>
        <v>3131.4710059171598</v>
      </c>
      <c r="I39" s="25"/>
      <c r="J39" s="25">
        <v>534422.19999999995</v>
      </c>
      <c r="K39" s="25">
        <v>157</v>
      </c>
      <c r="L39" s="25">
        <f t="shared" ref="L39:L44" si="2">J39/K39</f>
        <v>3403.9630573248405</v>
      </c>
      <c r="O39" s="133"/>
      <c r="P39" s="133"/>
      <c r="Q39" s="133"/>
    </row>
    <row r="40" spans="1:17" ht="12.75" customHeight="1" x14ac:dyDescent="0.2">
      <c r="A40" s="34" t="s">
        <v>182</v>
      </c>
      <c r="B40" s="25">
        <v>6768527.0999999996</v>
      </c>
      <c r="C40" s="25">
        <v>2252</v>
      </c>
      <c r="D40" s="25">
        <f t="shared" si="0"/>
        <v>3005.5626554174064</v>
      </c>
      <c r="E40" s="25"/>
      <c r="F40" s="25">
        <v>7097297.0999999996</v>
      </c>
      <c r="G40" s="25">
        <v>2346</v>
      </c>
      <c r="H40" s="25">
        <f t="shared" si="1"/>
        <v>3025.275831202046</v>
      </c>
      <c r="I40" s="25"/>
      <c r="J40" s="25">
        <v>6527447.5999999996</v>
      </c>
      <c r="K40" s="25">
        <v>2361</v>
      </c>
      <c r="L40" s="25">
        <f t="shared" si="2"/>
        <v>2764.6961457009738</v>
      </c>
      <c r="O40" s="133"/>
      <c r="P40" s="133"/>
      <c r="Q40" s="133"/>
    </row>
    <row r="41" spans="1:17" ht="12.75" customHeight="1" x14ac:dyDescent="0.2">
      <c r="A41" s="34" t="s">
        <v>183</v>
      </c>
      <c r="B41" s="25">
        <v>27466737.699999999</v>
      </c>
      <c r="C41" s="25">
        <v>4382</v>
      </c>
      <c r="D41" s="25">
        <f t="shared" si="0"/>
        <v>6268.0825422181651</v>
      </c>
      <c r="E41" s="25"/>
      <c r="F41" s="25">
        <v>28008138.399999999</v>
      </c>
      <c r="G41" s="25">
        <v>4406</v>
      </c>
      <c r="H41" s="25">
        <f t="shared" si="1"/>
        <v>6356.8176123467993</v>
      </c>
      <c r="I41" s="25"/>
      <c r="J41" s="25">
        <v>27883035</v>
      </c>
      <c r="K41" s="25">
        <v>4628</v>
      </c>
      <c r="L41" s="25">
        <f t="shared" si="2"/>
        <v>6024.8563094209157</v>
      </c>
      <c r="O41" s="133"/>
      <c r="P41" s="133"/>
      <c r="Q41" s="133"/>
    </row>
    <row r="42" spans="1:17" ht="12.75" customHeight="1" x14ac:dyDescent="0.2">
      <c r="A42" s="34" t="s">
        <v>184</v>
      </c>
      <c r="B42" s="25">
        <v>40641484.399999999</v>
      </c>
      <c r="C42" s="25">
        <v>5645</v>
      </c>
      <c r="D42" s="25">
        <f t="shared" si="0"/>
        <v>7199.5543666961912</v>
      </c>
      <c r="E42" s="25"/>
      <c r="F42" s="25">
        <v>40993257.899999999</v>
      </c>
      <c r="G42" s="25">
        <v>5621</v>
      </c>
      <c r="H42" s="25">
        <f t="shared" si="1"/>
        <v>7292.8763387297631</v>
      </c>
      <c r="I42" s="25"/>
      <c r="J42" s="25">
        <v>41059437.600000001</v>
      </c>
      <c r="K42" s="25">
        <v>5779</v>
      </c>
      <c r="L42" s="25">
        <f t="shared" si="2"/>
        <v>7104.9381553902058</v>
      </c>
      <c r="O42" s="133"/>
      <c r="P42" s="133"/>
      <c r="Q42" s="133"/>
    </row>
    <row r="43" spans="1:17" ht="12.75" customHeight="1" x14ac:dyDescent="0.2">
      <c r="A43" s="34" t="s">
        <v>185</v>
      </c>
      <c r="B43" s="25">
        <v>16034762.300000001</v>
      </c>
      <c r="C43" s="25">
        <v>2748</v>
      </c>
      <c r="D43" s="25">
        <f t="shared" si="0"/>
        <v>5835.06633915575</v>
      </c>
      <c r="E43" s="25"/>
      <c r="F43" s="25">
        <v>16172468.9</v>
      </c>
      <c r="G43" s="25">
        <v>2839</v>
      </c>
      <c r="H43" s="25">
        <f t="shared" si="1"/>
        <v>5696.5371257485031</v>
      </c>
      <c r="I43" s="25"/>
      <c r="J43" s="25">
        <v>16243467.199999999</v>
      </c>
      <c r="K43" s="25">
        <v>2838</v>
      </c>
      <c r="L43" s="25">
        <f t="shared" si="2"/>
        <v>5723.5613812544043</v>
      </c>
      <c r="O43" s="133"/>
      <c r="P43" s="133"/>
      <c r="Q43" s="133"/>
    </row>
    <row r="44" spans="1:17" ht="12.75" customHeight="1" x14ac:dyDescent="0.2">
      <c r="A44" s="34" t="s">
        <v>8</v>
      </c>
      <c r="B44" s="25">
        <v>8020318.2999999998</v>
      </c>
      <c r="C44" s="25">
        <v>2133</v>
      </c>
      <c r="D44" s="25">
        <f t="shared" si="0"/>
        <v>3760.1117205813407</v>
      </c>
      <c r="E44" s="25"/>
      <c r="F44" s="25">
        <v>7078992.0999999996</v>
      </c>
      <c r="G44" s="25">
        <v>1791</v>
      </c>
      <c r="H44" s="25">
        <f t="shared" si="1"/>
        <v>3952.5360692350641</v>
      </c>
      <c r="I44" s="25"/>
      <c r="J44" s="25">
        <v>7365732.2000000002</v>
      </c>
      <c r="K44" s="25">
        <v>1987</v>
      </c>
      <c r="L44" s="25">
        <f t="shared" si="2"/>
        <v>3706.9613487669853</v>
      </c>
      <c r="O44" s="133"/>
      <c r="P44" s="133"/>
      <c r="Q44" s="133"/>
    </row>
    <row r="45" spans="1:17" ht="12.75" customHeight="1" x14ac:dyDescent="0.2">
      <c r="A45" s="34"/>
      <c r="B45" s="25"/>
      <c r="C45" s="25"/>
      <c r="D45" s="25"/>
      <c r="E45" s="25"/>
      <c r="F45" s="25"/>
      <c r="G45" s="25"/>
      <c r="H45" s="25"/>
      <c r="I45" s="25"/>
      <c r="J45" s="25"/>
      <c r="K45" s="25"/>
      <c r="L45" s="25"/>
      <c r="O45" s="129"/>
      <c r="P45" s="129"/>
      <c r="Q45" s="133"/>
    </row>
    <row r="46" spans="1:17" ht="12.75" customHeight="1" x14ac:dyDescent="0.2">
      <c r="A46" s="92" t="s">
        <v>1</v>
      </c>
      <c r="B46" s="185">
        <f>SUM(B38:B45)</f>
        <v>99463592.799999982</v>
      </c>
      <c r="C46" s="185">
        <f>SUM(C38:C45)</f>
        <v>17337</v>
      </c>
      <c r="D46" s="185">
        <f>B46/C46</f>
        <v>5737.0705889138826</v>
      </c>
      <c r="E46" s="185"/>
      <c r="F46" s="185">
        <f>SUM(F38:F45)</f>
        <v>99879373</v>
      </c>
      <c r="G46" s="185">
        <f>SUM(G38:G45)</f>
        <v>17172</v>
      </c>
      <c r="H46" s="185">
        <f>F46/G46</f>
        <v>5816.4088632657813</v>
      </c>
      <c r="I46" s="185"/>
      <c r="J46" s="185">
        <f>SUM(J38:J45)</f>
        <v>99613541.800000012</v>
      </c>
      <c r="K46" s="185">
        <f>SUM(K38:K45)</f>
        <v>17750</v>
      </c>
      <c r="L46" s="185">
        <f>J46/K46</f>
        <v>5612.030523943663</v>
      </c>
    </row>
    <row r="47" spans="1:17" ht="12.75" customHeight="1" x14ac:dyDescent="0.25">
      <c r="A47" s="186" t="s">
        <v>281</v>
      </c>
      <c r="B47" s="36"/>
      <c r="C47" s="36"/>
      <c r="D47" s="36"/>
      <c r="E47"/>
    </row>
    <row r="48" spans="1:17" ht="12.75" customHeight="1" x14ac:dyDescent="0.2">
      <c r="A48" s="23"/>
      <c r="B48" s="36"/>
      <c r="C48" s="36"/>
      <c r="D48" s="36"/>
      <c r="E48" s="36"/>
    </row>
    <row r="49" spans="1:5" ht="12.75" customHeight="1" x14ac:dyDescent="0.2">
      <c r="A49" s="23"/>
      <c r="B49" s="36"/>
      <c r="C49" s="36"/>
      <c r="D49" s="36"/>
      <c r="E49" s="36"/>
    </row>
  </sheetData>
  <mergeCells count="5">
    <mergeCell ref="B35:D35"/>
    <mergeCell ref="J35:L35"/>
    <mergeCell ref="F36:H36"/>
    <mergeCell ref="J36:L36"/>
    <mergeCell ref="B36:D36"/>
  </mergeCells>
  <phoneticPr fontId="3" type="noConversion"/>
  <pageMargins left="0.70866141732283472" right="0.15748031496062992" top="0.98425196850393704" bottom="0.55118110236220474" header="0.51181102362204722" footer="0.51181102362204722"/>
  <pageSetup paperSize="9" scale="65"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3555" r:id="rId4">
          <objectPr defaultSize="0" autoLine="0" autoPict="0" r:id="rId5">
            <anchor moveWithCells="1">
              <from>
                <xdr:col>0</xdr:col>
                <xdr:colOff>0</xdr:colOff>
                <xdr:row>28</xdr:row>
                <xdr:rowOff>60960</xdr:rowOff>
              </from>
              <to>
                <xdr:col>0</xdr:col>
                <xdr:colOff>1143000</xdr:colOff>
                <xdr:row>29</xdr:row>
                <xdr:rowOff>68580</xdr:rowOff>
              </to>
            </anchor>
          </objectPr>
        </oleObject>
      </mc:Choice>
      <mc:Fallback>
        <oleObject progId="Paint.Picture" shapeId="2355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4">
    <pageSetUpPr fitToPage="1"/>
  </sheetPr>
  <dimension ref="A1:XFD52"/>
  <sheetViews>
    <sheetView showGridLines="0" zoomScaleNormal="100" workbookViewId="0"/>
  </sheetViews>
  <sheetFormatPr defaultColWidth="9.109375" defaultRowHeight="12.75" customHeight="1" x14ac:dyDescent="0.2"/>
  <cols>
    <col min="1" max="1" width="16.5546875" style="2" customWidth="1"/>
    <col min="2" max="2" width="9.6640625" style="6" customWidth="1"/>
    <col min="3" max="3" width="15.33203125" style="6" customWidth="1"/>
    <col min="4" max="4" width="16.5546875" style="2" customWidth="1"/>
    <col min="5" max="5" width="1.6640625" style="2" customWidth="1"/>
    <col min="6" max="6" width="15.88671875" style="2" customWidth="1"/>
    <col min="7" max="7" width="12.88671875" style="2" bestFit="1" customWidth="1"/>
    <col min="8" max="8" width="12.88671875" style="2" customWidth="1"/>
    <col min="9" max="9" width="19" style="2" customWidth="1"/>
    <col min="10" max="10" width="10.44140625" style="2" customWidth="1"/>
    <col min="11" max="11" width="15.33203125" style="7" customWidth="1"/>
    <col min="12" max="12" width="9.88671875" style="7" bestFit="1" customWidth="1"/>
    <col min="13" max="14" width="9.109375" style="7"/>
    <col min="15" max="15" width="9.109375" style="2"/>
    <col min="16" max="16" width="10" style="2" bestFit="1" customWidth="1"/>
    <col min="17" max="16384" width="9.109375" style="2"/>
  </cols>
  <sheetData>
    <row r="1" spans="1:240" ht="12.75" customHeight="1" x14ac:dyDescent="0.25">
      <c r="K1"/>
      <c r="L1"/>
      <c r="M1"/>
      <c r="N1"/>
      <c r="O1"/>
      <c r="P1"/>
    </row>
    <row r="2" spans="1:240" s="16" customFormat="1" ht="12.75" customHeight="1" x14ac:dyDescent="0.25">
      <c r="A2" s="71" t="s">
        <v>168</v>
      </c>
      <c r="B2" s="35"/>
      <c r="C2" s="35"/>
      <c r="G2" s="29"/>
      <c r="K2"/>
      <c r="L2"/>
      <c r="M2"/>
      <c r="N2"/>
      <c r="O2"/>
      <c r="P2"/>
    </row>
    <row r="3" spans="1:240" s="16" customFormat="1" ht="12.75" customHeight="1" x14ac:dyDescent="0.25">
      <c r="A3" s="4" t="s">
        <v>213</v>
      </c>
      <c r="F3" s="157"/>
      <c r="K3"/>
      <c r="L3"/>
      <c r="M3"/>
      <c r="N3"/>
      <c r="O3"/>
      <c r="P3"/>
    </row>
    <row r="4" spans="1:240" s="16" customFormat="1" ht="12.75" customHeight="1" x14ac:dyDescent="0.25">
      <c r="A4" s="162" t="s">
        <v>220</v>
      </c>
      <c r="F4" s="157"/>
      <c r="K4"/>
      <c r="L4"/>
      <c r="M4"/>
      <c r="N4"/>
      <c r="O4"/>
      <c r="P4"/>
    </row>
    <row r="5" spans="1:240" s="16" customFormat="1" ht="12.75" customHeight="1" x14ac:dyDescent="0.25">
      <c r="A5" s="40"/>
      <c r="B5" s="41"/>
      <c r="C5" s="41"/>
      <c r="D5" s="41"/>
      <c r="E5" s="41"/>
      <c r="F5" s="41"/>
      <c r="I5"/>
      <c r="J5"/>
      <c r="K5"/>
      <c r="L5"/>
      <c r="M5"/>
      <c r="N5"/>
      <c r="O5"/>
      <c r="P5"/>
      <c r="Q5"/>
    </row>
    <row r="6" spans="1:240" s="16" customFormat="1" ht="12.75" customHeight="1" x14ac:dyDescent="0.25">
      <c r="C6" s="23" t="s">
        <v>71</v>
      </c>
      <c r="D6" s="30" t="s">
        <v>145</v>
      </c>
      <c r="E6" s="95"/>
      <c r="F6" s="36" t="s">
        <v>146</v>
      </c>
      <c r="G6" s="30"/>
      <c r="H6" s="30"/>
      <c r="I6"/>
      <c r="J6"/>
      <c r="K6"/>
      <c r="L6"/>
      <c r="M6"/>
      <c r="N6"/>
      <c r="O6"/>
      <c r="P6"/>
      <c r="Q6"/>
    </row>
    <row r="7" spans="1:240" s="36" customFormat="1" ht="12.75" customHeight="1" x14ac:dyDescent="0.25">
      <c r="A7" s="23"/>
      <c r="C7" s="158"/>
      <c r="D7" s="158"/>
      <c r="E7" s="159"/>
      <c r="F7" s="158"/>
      <c r="H7" s="53"/>
      <c r="I7"/>
      <c r="J7"/>
      <c r="K7"/>
      <c r="L7"/>
      <c r="M7"/>
      <c r="N7"/>
      <c r="O7"/>
      <c r="P7"/>
      <c r="Q7"/>
    </row>
    <row r="8" spans="1:240" s="36" customFormat="1" ht="12.75" customHeight="1" x14ac:dyDescent="0.25">
      <c r="A8" s="40" t="s">
        <v>24</v>
      </c>
      <c r="B8" s="40"/>
      <c r="C8" s="160"/>
      <c r="D8" s="160"/>
      <c r="E8" s="160"/>
      <c r="F8" s="160"/>
      <c r="H8"/>
      <c r="I8" s="153"/>
      <c r="J8"/>
      <c r="K8" s="203"/>
      <c r="L8"/>
      <c r="M8"/>
      <c r="N8"/>
      <c r="O8"/>
      <c r="P8"/>
      <c r="Q8"/>
    </row>
    <row r="9" spans="1:240" s="36" customFormat="1" ht="12.75" customHeight="1" x14ac:dyDescent="0.25">
      <c r="A9" s="238" t="s">
        <v>9</v>
      </c>
      <c r="B9" s="27"/>
      <c r="C9" s="27">
        <v>60310.3</v>
      </c>
      <c r="D9" s="27">
        <v>44</v>
      </c>
      <c r="E9" s="27"/>
      <c r="F9" s="27">
        <f>C9/D9</f>
        <v>1370.6886363636365</v>
      </c>
      <c r="G9" s="53"/>
      <c r="H9"/>
      <c r="I9" s="153"/>
      <c r="J9"/>
      <c r="K9" s="203"/>
      <c r="L9"/>
      <c r="M9"/>
      <c r="N9"/>
      <c r="O9"/>
      <c r="P9"/>
      <c r="Q9"/>
    </row>
    <row r="10" spans="1:240" s="157" customFormat="1" ht="12.75" customHeight="1" x14ac:dyDescent="0.25">
      <c r="A10" s="238" t="s">
        <v>10</v>
      </c>
      <c r="B10" s="27"/>
      <c r="C10" s="27">
        <v>78062722.299999997</v>
      </c>
      <c r="D10" s="27">
        <v>14204</v>
      </c>
      <c r="E10" s="27"/>
      <c r="F10" s="27">
        <f t="shared" ref="F10:F16" si="0">C10/D10</f>
        <v>5495.8266896648829</v>
      </c>
      <c r="G10" s="196"/>
      <c r="H10" s="228"/>
      <c r="I10" s="229"/>
      <c r="J10" s="228"/>
      <c r="K10" s="230"/>
      <c r="L10" s="228"/>
      <c r="M10" s="228"/>
      <c r="N10" s="228"/>
      <c r="O10" s="228"/>
      <c r="P10" s="230">
        <f>N9-K10</f>
        <v>0</v>
      </c>
      <c r="Q10" s="228"/>
    </row>
    <row r="11" spans="1:240" s="157" customFormat="1" ht="12.75" customHeight="1" x14ac:dyDescent="0.25">
      <c r="A11" s="238" t="s">
        <v>7</v>
      </c>
      <c r="B11" s="27"/>
      <c r="C11" s="27">
        <v>894194.3</v>
      </c>
      <c r="D11" s="27">
        <v>273</v>
      </c>
      <c r="E11" s="27"/>
      <c r="F11" s="27">
        <f t="shared" si="0"/>
        <v>3275.4369963369963</v>
      </c>
      <c r="G11" s="232"/>
      <c r="H11" s="228"/>
      <c r="I11" s="229"/>
      <c r="J11" s="228"/>
      <c r="K11" s="230"/>
      <c r="L11" s="228"/>
      <c r="M11" s="228"/>
      <c r="N11" s="228"/>
      <c r="O11" s="228"/>
      <c r="P11" s="228"/>
      <c r="Q11" s="228"/>
    </row>
    <row r="12" spans="1:240" s="36" customFormat="1" ht="13.2" x14ac:dyDescent="0.25">
      <c r="A12" s="238" t="s">
        <v>280</v>
      </c>
      <c r="B12" s="27"/>
      <c r="C12" s="27">
        <v>852745.5</v>
      </c>
      <c r="D12" s="27">
        <v>156</v>
      </c>
      <c r="E12" s="27"/>
      <c r="F12" s="27">
        <f t="shared" si="0"/>
        <v>5466.3173076923076</v>
      </c>
      <c r="G12" s="27"/>
      <c r="H12"/>
      <c r="I12" s="153"/>
      <c r="J12"/>
      <c r="K12" s="203"/>
      <c r="L12"/>
      <c r="M12"/>
      <c r="N12"/>
      <c r="O12"/>
      <c r="P12"/>
      <c r="Q12"/>
    </row>
    <row r="13" spans="1:240" s="157" customFormat="1" ht="13.2" x14ac:dyDescent="0.25">
      <c r="A13" s="238" t="s">
        <v>209</v>
      </c>
      <c r="B13" s="27"/>
      <c r="C13" s="27">
        <v>851628.5</v>
      </c>
      <c r="D13" s="27">
        <v>190</v>
      </c>
      <c r="E13" s="27"/>
      <c r="F13" s="27">
        <f t="shared" si="0"/>
        <v>4482.2552631578947</v>
      </c>
      <c r="G13" s="196"/>
      <c r="H13" s="228"/>
      <c r="I13" s="229"/>
      <c r="J13" s="228"/>
      <c r="K13" s="230"/>
      <c r="L13" s="228"/>
      <c r="M13" s="228"/>
      <c r="N13" s="228"/>
      <c r="O13" s="228"/>
      <c r="P13" s="228"/>
      <c r="Q13" s="228"/>
    </row>
    <row r="14" spans="1:240" s="36" customFormat="1" ht="13.2" x14ac:dyDescent="0.25">
      <c r="A14" s="238" t="s">
        <v>210</v>
      </c>
      <c r="B14" s="27"/>
      <c r="C14" s="27">
        <v>18864448.600000001</v>
      </c>
      <c r="D14" s="27">
        <v>2871</v>
      </c>
      <c r="E14" s="27"/>
      <c r="F14" s="27">
        <f t="shared" si="0"/>
        <v>6570.6891675374436</v>
      </c>
      <c r="G14" s="196"/>
      <c r="H14"/>
      <c r="I14" s="153"/>
      <c r="J14"/>
      <c r="K14" s="203"/>
      <c r="L14"/>
      <c r="M14"/>
      <c r="N14"/>
      <c r="O14"/>
      <c r="P14"/>
      <c r="Q14"/>
    </row>
    <row r="15" spans="1:240" s="36" customFormat="1" ht="13.2" x14ac:dyDescent="0.25">
      <c r="A15" s="238" t="s">
        <v>69</v>
      </c>
      <c r="B15" s="27"/>
      <c r="C15" s="27">
        <v>27492.3</v>
      </c>
      <c r="D15" s="27">
        <v>12</v>
      </c>
      <c r="E15" s="27"/>
      <c r="F15" s="27">
        <f t="shared" si="0"/>
        <v>2291.0250000000001</v>
      </c>
      <c r="G15" s="196"/>
      <c r="H15"/>
      <c r="I15" s="153"/>
      <c r="J15"/>
      <c r="K15" s="203"/>
      <c r="L15"/>
      <c r="M15"/>
      <c r="N15"/>
      <c r="O15"/>
      <c r="P15"/>
      <c r="Q15"/>
    </row>
    <row r="16" spans="1:240" s="36" customFormat="1" ht="12.75" customHeight="1" x14ac:dyDescent="0.25">
      <c r="A16" s="239" t="s">
        <v>1</v>
      </c>
      <c r="B16" s="240"/>
      <c r="C16" s="240">
        <f>SUM(C9:C15)</f>
        <v>99613541.799999997</v>
      </c>
      <c r="D16" s="240">
        <f>SUM(D9:D15)</f>
        <v>17750</v>
      </c>
      <c r="E16" s="240"/>
      <c r="F16" s="240">
        <f t="shared" si="0"/>
        <v>5612.030523943662</v>
      </c>
      <c r="G16" s="30"/>
      <c r="H16"/>
      <c r="I16" s="153"/>
      <c r="J16"/>
      <c r="K16" s="203"/>
      <c r="L16"/>
      <c r="M16"/>
      <c r="N16"/>
      <c r="O16"/>
      <c r="P16"/>
      <c r="Q16"/>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row>
    <row r="17" spans="1:16384" s="36" customFormat="1" ht="12.75" customHeight="1" x14ac:dyDescent="0.25">
      <c r="A17" s="234" t="s">
        <v>187</v>
      </c>
      <c r="B17" s="235"/>
      <c r="C17" s="235"/>
      <c r="D17" s="236"/>
      <c r="E17" s="236"/>
      <c r="F17" s="236"/>
      <c r="G17"/>
      <c r="H17"/>
      <c r="I17" s="203"/>
      <c r="J17" s="203"/>
      <c r="K17" s="203"/>
      <c r="L17"/>
    </row>
    <row r="18" spans="1:16384" s="36" customFormat="1" ht="12.75" customHeight="1" x14ac:dyDescent="0.25">
      <c r="A18" s="237" t="s">
        <v>276</v>
      </c>
      <c r="B18" s="237"/>
      <c r="C18" s="237"/>
      <c r="D18" s="237"/>
      <c r="E18" s="237"/>
      <c r="F18" s="237"/>
      <c r="G18"/>
      <c r="H18"/>
      <c r="I18"/>
      <c r="J18"/>
      <c r="K18"/>
      <c r="L18"/>
    </row>
    <row r="19" spans="1:16384" s="36" customFormat="1" ht="12.75" customHeight="1" x14ac:dyDescent="0.2">
      <c r="A19" s="14"/>
      <c r="B19" s="46"/>
      <c r="C19" s="46"/>
      <c r="D19" s="46"/>
      <c r="E19" s="46"/>
      <c r="F19" s="46"/>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3"/>
      <c r="XEY19" s="23"/>
      <c r="XEZ19" s="23"/>
      <c r="XFA19" s="23"/>
      <c r="XFB19" s="23"/>
      <c r="XFC19" s="23"/>
      <c r="XFD19" s="23"/>
    </row>
    <row r="20" spans="1:16384" s="36" customFormat="1" ht="12.75" customHeight="1" x14ac:dyDescent="0.25">
      <c r="B20" s="23"/>
      <c r="C20" s="23"/>
      <c r="D20" s="53"/>
      <c r="E20" s="53"/>
      <c r="I20"/>
      <c r="J20"/>
      <c r="K20"/>
      <c r="L20"/>
    </row>
    <row r="21" spans="1:16384" ht="24" customHeight="1" x14ac:dyDescent="0.25">
      <c r="A21" s="71" t="s">
        <v>176</v>
      </c>
      <c r="B21" s="16"/>
      <c r="C21" s="16"/>
      <c r="D21" s="30"/>
      <c r="E21" s="36"/>
      <c r="F21" s="36"/>
      <c r="I21"/>
      <c r="J21"/>
      <c r="K21"/>
      <c r="L21"/>
    </row>
    <row r="22" spans="1:16384" s="36" customFormat="1" ht="12.75" customHeight="1" x14ac:dyDescent="0.25">
      <c r="A22" s="4" t="s">
        <v>214</v>
      </c>
      <c r="B22" s="16"/>
      <c r="C22" s="16"/>
      <c r="D22" s="30"/>
      <c r="K22" s="30"/>
      <c r="L22" s="30"/>
      <c r="M22" s="30"/>
      <c r="N22" s="30"/>
    </row>
    <row r="23" spans="1:16384" s="36" customFormat="1" ht="12.75" customHeight="1" x14ac:dyDescent="0.2">
      <c r="A23" s="162" t="s">
        <v>275</v>
      </c>
      <c r="B23" s="16"/>
      <c r="C23" s="16"/>
      <c r="D23" s="30"/>
      <c r="K23" s="30"/>
      <c r="L23" s="30"/>
      <c r="M23" s="30"/>
      <c r="N23" s="30"/>
    </row>
    <row r="24" spans="1:16384" s="36" customFormat="1" ht="12.75" customHeight="1" x14ac:dyDescent="0.2">
      <c r="A24" s="40"/>
      <c r="B24" s="41"/>
      <c r="C24" s="41"/>
      <c r="D24" s="42"/>
      <c r="K24" s="30"/>
      <c r="L24" s="30"/>
      <c r="M24" s="30"/>
      <c r="N24" s="30"/>
    </row>
    <row r="25" spans="1:16384" s="36" customFormat="1" ht="12.75" customHeight="1" x14ac:dyDescent="0.2">
      <c r="A25" s="14"/>
      <c r="B25" s="43" t="s">
        <v>122</v>
      </c>
      <c r="C25" s="43" t="s">
        <v>121</v>
      </c>
      <c r="D25" s="31" t="s">
        <v>1</v>
      </c>
      <c r="E25" s="50"/>
      <c r="F25" s="127"/>
      <c r="G25" s="50"/>
      <c r="H25" s="23"/>
      <c r="K25" s="30"/>
      <c r="L25" s="30"/>
      <c r="M25" s="30"/>
      <c r="N25" s="30"/>
    </row>
    <row r="26" spans="1:16384" s="14" customFormat="1" ht="12.75" customHeight="1" x14ac:dyDescent="0.2">
      <c r="A26" s="40" t="s">
        <v>0</v>
      </c>
      <c r="B26" s="24" t="s">
        <v>92</v>
      </c>
      <c r="C26" s="24" t="s">
        <v>92</v>
      </c>
      <c r="D26" s="44"/>
      <c r="E26" s="31"/>
      <c r="F26" s="128"/>
      <c r="G26" s="31"/>
      <c r="H26" s="31"/>
      <c r="K26" s="19"/>
      <c r="L26" s="19"/>
      <c r="M26" s="19"/>
      <c r="N26" s="19"/>
    </row>
    <row r="27" spans="1:16384" s="36" customFormat="1" ht="12.75" customHeight="1" x14ac:dyDescent="0.25">
      <c r="A27" s="67">
        <v>2008</v>
      </c>
      <c r="B27" s="45">
        <v>5719.0888017917141</v>
      </c>
      <c r="C27" s="45">
        <v>1370.4510548523208</v>
      </c>
      <c r="D27" s="45">
        <v>5655.9027833977079</v>
      </c>
      <c r="E27" s="43"/>
      <c r="F27"/>
      <c r="G27" s="46"/>
      <c r="H27" s="46"/>
      <c r="I27" s="46"/>
      <c r="J27" s="46"/>
      <c r="K27" s="46"/>
      <c r="L27" s="46"/>
      <c r="M27" s="30"/>
      <c r="N27" s="30"/>
    </row>
    <row r="28" spans="1:16384" s="36" customFormat="1" ht="12.75" customHeight="1" x14ac:dyDescent="0.25">
      <c r="A28" s="67">
        <v>2009</v>
      </c>
      <c r="B28" s="45">
        <v>5729.8986581788677</v>
      </c>
      <c r="C28" s="45">
        <v>1064.8039130434781</v>
      </c>
      <c r="D28" s="45">
        <v>5663.8818125884454</v>
      </c>
      <c r="E28" s="43"/>
      <c r="F28"/>
      <c r="G28"/>
      <c r="H28"/>
      <c r="I28"/>
      <c r="J28"/>
      <c r="K28"/>
      <c r="L28"/>
      <c r="M28"/>
      <c r="N28" s="30"/>
    </row>
    <row r="29" spans="1:16384" s="36" customFormat="1" ht="12.75" customHeight="1" x14ac:dyDescent="0.25">
      <c r="A29" s="67">
        <v>2010</v>
      </c>
      <c r="B29" s="45">
        <v>5600.8725876140179</v>
      </c>
      <c r="C29" s="45">
        <v>1128.2056910569104</v>
      </c>
      <c r="D29" s="45">
        <v>5535.8059964518034</v>
      </c>
      <c r="E29" s="43"/>
      <c r="F29"/>
      <c r="G29"/>
      <c r="H29"/>
      <c r="I29"/>
      <c r="J29"/>
      <c r="K29"/>
      <c r="L29"/>
      <c r="M29"/>
      <c r="N29" s="30"/>
    </row>
    <row r="30" spans="1:16384" s="36" customFormat="1" ht="12.75" customHeight="1" x14ac:dyDescent="0.25">
      <c r="A30" s="67">
        <v>2011</v>
      </c>
      <c r="B30" s="47">
        <v>5709</v>
      </c>
      <c r="C30" s="47">
        <v>1016.1767567567568</v>
      </c>
      <c r="D30" s="47">
        <v>5658</v>
      </c>
      <c r="E30" s="43"/>
      <c r="F30"/>
      <c r="G30"/>
      <c r="H30"/>
      <c r="I30"/>
      <c r="J30"/>
      <c r="K30"/>
      <c r="L30"/>
      <c r="M30"/>
      <c r="N30" s="30"/>
    </row>
    <row r="31" spans="1:16384" s="36" customFormat="1" ht="12.75" customHeight="1" x14ac:dyDescent="0.25">
      <c r="A31" s="67">
        <v>2012</v>
      </c>
      <c r="B31" s="45">
        <v>5429</v>
      </c>
      <c r="C31" s="45">
        <v>1018</v>
      </c>
      <c r="D31" s="45">
        <v>5377</v>
      </c>
      <c r="E31" s="43"/>
      <c r="F31"/>
      <c r="G31"/>
      <c r="H31"/>
      <c r="I31"/>
      <c r="J31"/>
      <c r="K31"/>
      <c r="L31"/>
      <c r="M31"/>
      <c r="N31" s="30"/>
    </row>
    <row r="32" spans="1:16384" s="36" customFormat="1" ht="12.75" customHeight="1" x14ac:dyDescent="0.25">
      <c r="A32" s="67">
        <v>2013</v>
      </c>
      <c r="B32" s="45">
        <v>5517</v>
      </c>
      <c r="C32" s="45">
        <v>1061</v>
      </c>
      <c r="D32" s="45">
        <v>5475</v>
      </c>
      <c r="E32" s="43"/>
      <c r="F32"/>
      <c r="G32"/>
      <c r="H32"/>
      <c r="I32"/>
      <c r="J32"/>
      <c r="K32"/>
      <c r="L32"/>
      <c r="M32"/>
      <c r="N32" s="30"/>
    </row>
    <row r="33" spans="1:14" s="36" customFormat="1" ht="12.75" customHeight="1" x14ac:dyDescent="0.25">
      <c r="A33" s="67">
        <v>2014</v>
      </c>
      <c r="B33" s="45">
        <v>5651</v>
      </c>
      <c r="C33" s="45">
        <v>955</v>
      </c>
      <c r="D33" s="45">
        <v>5604</v>
      </c>
      <c r="E33" s="43"/>
      <c r="F33"/>
      <c r="G33"/>
      <c r="H33"/>
      <c r="I33"/>
      <c r="J33"/>
      <c r="K33"/>
      <c r="L33"/>
      <c r="M33"/>
      <c r="N33" s="30"/>
    </row>
    <row r="34" spans="1:14" s="36" customFormat="1" ht="12.75" customHeight="1" x14ac:dyDescent="0.25">
      <c r="A34" s="67">
        <v>2015</v>
      </c>
      <c r="B34" s="45">
        <v>5643.4022380703891</v>
      </c>
      <c r="C34" s="45">
        <v>1007.5487951807229</v>
      </c>
      <c r="D34" s="45">
        <v>5599.2081490840174</v>
      </c>
      <c r="E34" s="43"/>
      <c r="F34"/>
      <c r="G34"/>
      <c r="H34"/>
      <c r="I34"/>
      <c r="J34"/>
      <c r="K34"/>
      <c r="L34"/>
      <c r="M34"/>
      <c r="N34" s="30"/>
    </row>
    <row r="35" spans="1:14" s="36" customFormat="1" ht="12.75" customHeight="1" x14ac:dyDescent="0.25">
      <c r="A35" s="67">
        <v>2016</v>
      </c>
      <c r="B35" s="45">
        <v>5739.4379990633415</v>
      </c>
      <c r="C35" s="45">
        <v>1028.8430379746835</v>
      </c>
      <c r="D35" s="45">
        <v>5696</v>
      </c>
      <c r="E35" s="43"/>
      <c r="F35"/>
      <c r="G35"/>
      <c r="H35"/>
      <c r="I35"/>
      <c r="J35"/>
      <c r="K35"/>
      <c r="L35"/>
      <c r="M35"/>
      <c r="N35" s="30"/>
    </row>
    <row r="36" spans="1:14" s="36" customFormat="1" ht="12.75" customHeight="1" x14ac:dyDescent="0.25">
      <c r="A36" s="67">
        <v>2017</v>
      </c>
      <c r="B36" s="45">
        <v>5778.5368969330148</v>
      </c>
      <c r="C36" s="45">
        <v>1110.3461038961038</v>
      </c>
      <c r="D36" s="45">
        <v>5737.0705889138835</v>
      </c>
      <c r="E36" s="43"/>
      <c r="F36"/>
      <c r="G36"/>
      <c r="H36"/>
      <c r="I36"/>
      <c r="J36"/>
      <c r="K36" s="153"/>
      <c r="L36"/>
      <c r="M36"/>
      <c r="N36" s="30"/>
    </row>
    <row r="37" spans="1:14" s="36" customFormat="1" ht="12.75" customHeight="1" x14ac:dyDescent="0.25">
      <c r="A37" s="67">
        <v>2018</v>
      </c>
      <c r="B37" s="45">
        <v>5853.5008158234541</v>
      </c>
      <c r="C37" s="45">
        <v>1100.1947761194031</v>
      </c>
      <c r="D37" s="45">
        <v>5816.4088632657813</v>
      </c>
      <c r="E37" s="43"/>
      <c r="F37"/>
      <c r="G37"/>
      <c r="H37"/>
      <c r="I37"/>
      <c r="J37"/>
      <c r="K37"/>
      <c r="L37"/>
      <c r="M37"/>
      <c r="N37" s="30"/>
    </row>
    <row r="38" spans="1:14" s="36" customFormat="1" ht="12.75" customHeight="1" x14ac:dyDescent="0.25">
      <c r="A38" s="204">
        <v>2019</v>
      </c>
      <c r="B38" s="205">
        <v>5647</v>
      </c>
      <c r="C38" s="198">
        <v>1178.6463759999999</v>
      </c>
      <c r="D38" s="205">
        <v>5612</v>
      </c>
      <c r="E38" s="43"/>
      <c r="F38"/>
      <c r="G38"/>
      <c r="H38"/>
      <c r="I38"/>
      <c r="J38"/>
      <c r="K38"/>
      <c r="L38"/>
      <c r="M38"/>
      <c r="N38" s="30"/>
    </row>
    <row r="39" spans="1:14" s="36" customFormat="1" ht="12.75" customHeight="1" x14ac:dyDescent="0.25">
      <c r="E39" s="43"/>
      <c r="F39"/>
      <c r="G39"/>
      <c r="H39"/>
      <c r="I39"/>
      <c r="J39"/>
      <c r="K39" s="153"/>
      <c r="L39"/>
      <c r="M39"/>
      <c r="N39" s="30"/>
    </row>
    <row r="40" spans="1:14" s="36" customFormat="1" ht="12.75" customHeight="1" x14ac:dyDescent="0.25">
      <c r="B40" s="53"/>
      <c r="C40" s="43"/>
      <c r="D40" s="27"/>
      <c r="E40" s="46"/>
      <c r="F40"/>
      <c r="G40"/>
      <c r="H40"/>
      <c r="I40"/>
      <c r="J40"/>
      <c r="K40"/>
      <c r="L40"/>
      <c r="M40"/>
      <c r="N40" s="30"/>
    </row>
    <row r="41" spans="1:14" s="36" customFormat="1" ht="12.75" customHeight="1" x14ac:dyDescent="0.25">
      <c r="B41" s="23"/>
      <c r="C41" s="23"/>
      <c r="F41"/>
      <c r="G41"/>
      <c r="H41"/>
      <c r="I41"/>
      <c r="J41"/>
      <c r="K41"/>
      <c r="L41"/>
      <c r="M41"/>
      <c r="N41" s="103"/>
    </row>
    <row r="42" spans="1:14" ht="12.75" customHeight="1" x14ac:dyDescent="0.25">
      <c r="D42" s="129"/>
      <c r="F42"/>
      <c r="G42"/>
      <c r="H42"/>
      <c r="I42"/>
      <c r="J42"/>
      <c r="K42"/>
      <c r="L42"/>
      <c r="M42"/>
      <c r="N42" s="152"/>
    </row>
    <row r="43" spans="1:14" ht="12.75" customHeight="1" x14ac:dyDescent="0.25">
      <c r="F43"/>
      <c r="G43"/>
      <c r="H43"/>
      <c r="I43"/>
      <c r="J43"/>
      <c r="K43"/>
      <c r="L43"/>
      <c r="M43"/>
      <c r="N43" s="152"/>
    </row>
    <row r="44" spans="1:14" ht="12.75" customHeight="1" x14ac:dyDescent="0.25">
      <c r="B44" s="132"/>
      <c r="C44" s="132"/>
      <c r="D44" s="133"/>
      <c r="E44" s="133"/>
      <c r="F44"/>
      <c r="G44"/>
      <c r="H44"/>
      <c r="I44"/>
      <c r="J44"/>
      <c r="K44"/>
      <c r="L44"/>
      <c r="M44"/>
      <c r="N44" s="152"/>
    </row>
    <row r="45" spans="1:14" ht="12.75" customHeight="1" x14ac:dyDescent="0.25">
      <c r="B45" s="132"/>
      <c r="C45" s="132"/>
      <c r="F45"/>
      <c r="G45"/>
      <c r="H45"/>
      <c r="I45"/>
      <c r="J45"/>
      <c r="K45"/>
      <c r="L45"/>
      <c r="M45"/>
      <c r="N45" s="152"/>
    </row>
    <row r="46" spans="1:14" ht="12.75" customHeight="1" x14ac:dyDescent="0.25">
      <c r="B46" s="132"/>
      <c r="C46" s="132"/>
      <c r="D46" s="133"/>
      <c r="E46" s="133"/>
      <c r="F46"/>
      <c r="G46"/>
      <c r="H46"/>
      <c r="I46"/>
      <c r="J46"/>
      <c r="K46"/>
      <c r="L46"/>
      <c r="M46"/>
      <c r="N46" s="152"/>
    </row>
    <row r="47" spans="1:14" ht="12.75" customHeight="1" x14ac:dyDescent="0.25">
      <c r="B47" s="132"/>
      <c r="C47" s="132"/>
      <c r="D47" s="133"/>
      <c r="E47" s="133"/>
      <c r="F47"/>
      <c r="G47"/>
      <c r="H47"/>
      <c r="I47"/>
      <c r="J47"/>
      <c r="K47"/>
      <c r="L47"/>
      <c r="M47"/>
      <c r="N47" s="152"/>
    </row>
    <row r="48" spans="1:14" ht="12.75" customHeight="1" x14ac:dyDescent="0.25">
      <c r="B48" s="132"/>
      <c r="C48" s="132"/>
      <c r="D48" s="133"/>
      <c r="E48" s="133"/>
      <c r="F48"/>
      <c r="G48"/>
      <c r="H48"/>
      <c r="I48"/>
      <c r="J48"/>
      <c r="K48"/>
      <c r="L48"/>
      <c r="M48"/>
      <c r="N48" s="152"/>
    </row>
    <row r="49" spans="2:13" ht="12.75" customHeight="1" x14ac:dyDescent="0.25">
      <c r="B49" s="132"/>
      <c r="C49" s="132"/>
      <c r="D49" s="133"/>
      <c r="E49" s="133"/>
      <c r="F49"/>
      <c r="G49"/>
      <c r="H49"/>
      <c r="I49"/>
      <c r="J49"/>
      <c r="K49"/>
      <c r="L49"/>
      <c r="M49"/>
    </row>
    <row r="50" spans="2:13" ht="12.75" customHeight="1" x14ac:dyDescent="0.25">
      <c r="B50" s="132"/>
      <c r="C50" s="132"/>
      <c r="D50" s="133"/>
      <c r="E50" s="133"/>
      <c r="F50" s="133"/>
      <c r="G50"/>
      <c r="H50"/>
      <c r="I50"/>
      <c r="J50"/>
      <c r="K50"/>
      <c r="L50"/>
      <c r="M50"/>
    </row>
    <row r="51" spans="2:13" ht="12.75" customHeight="1" x14ac:dyDescent="0.2">
      <c r="B51" s="132"/>
      <c r="C51" s="132"/>
      <c r="D51" s="133"/>
      <c r="E51" s="133"/>
      <c r="F51" s="133"/>
      <c r="I51" s="12"/>
      <c r="J51" s="12"/>
      <c r="K51" s="152"/>
      <c r="L51" s="152"/>
      <c r="M51" s="152"/>
    </row>
    <row r="52" spans="2:13" ht="12.75" customHeight="1" x14ac:dyDescent="0.2">
      <c r="B52" s="132"/>
      <c r="C52" s="132"/>
      <c r="D52" s="133"/>
      <c r="E52" s="133"/>
      <c r="F52" s="133"/>
    </row>
  </sheetData>
  <phoneticPr fontId="3"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4582" r:id="rId4">
          <objectPr defaultSize="0" autoLine="0" autoPict="0" r:id="rId5">
            <anchor moveWithCells="1">
              <from>
                <xdr:col>0</xdr:col>
                <xdr:colOff>0</xdr:colOff>
                <xdr:row>38</xdr:row>
                <xdr:rowOff>45720</xdr:rowOff>
              </from>
              <to>
                <xdr:col>1</xdr:col>
                <xdr:colOff>220980</xdr:colOff>
                <xdr:row>40</xdr:row>
                <xdr:rowOff>0</xdr:rowOff>
              </to>
            </anchor>
          </objectPr>
        </oleObject>
      </mc:Choice>
      <mc:Fallback>
        <oleObject progId="Paint.Picture" shapeId="24582" r:id="rId4"/>
      </mc:Fallback>
    </mc:AlternateContent>
    <mc:AlternateContent xmlns:mc="http://schemas.openxmlformats.org/markup-compatibility/2006">
      <mc:Choice Requires="x14">
        <oleObject progId="Paint.Picture" shapeId="24583" r:id="rId6">
          <objectPr defaultSize="0" autoLine="0" autoPict="0" r:id="rId7">
            <anchor moveWithCells="1">
              <from>
                <xdr:col>0</xdr:col>
                <xdr:colOff>0</xdr:colOff>
                <xdr:row>18</xdr:row>
                <xdr:rowOff>30480</xdr:rowOff>
              </from>
              <to>
                <xdr:col>1</xdr:col>
                <xdr:colOff>38100</xdr:colOff>
                <xdr:row>19</xdr:row>
                <xdr:rowOff>106680</xdr:rowOff>
              </to>
            </anchor>
          </objectPr>
        </oleObject>
      </mc:Choice>
      <mc:Fallback>
        <oleObject progId="Paint.Picture" shapeId="24583" r:id="rId6"/>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7">
    <pageSetUpPr fitToPage="1"/>
  </sheetPr>
  <dimension ref="A1:AO76"/>
  <sheetViews>
    <sheetView showGridLines="0" tabSelected="1" topLeftCell="A34" zoomScaleNormal="100" workbookViewId="0"/>
  </sheetViews>
  <sheetFormatPr defaultColWidth="9.109375" defaultRowHeight="12.75" customHeight="1" x14ac:dyDescent="0.25"/>
  <cols>
    <col min="1" max="1" width="13" style="36" customWidth="1"/>
    <col min="2" max="2" width="9.6640625" style="30" customWidth="1"/>
    <col min="3" max="3" width="9.5546875" style="30" customWidth="1"/>
    <col min="4" max="4" width="2.5546875" style="30" customWidth="1"/>
    <col min="5" max="5" width="10.33203125" style="30" customWidth="1"/>
    <col min="6" max="6" width="9.109375" style="30"/>
    <col min="7" max="7" width="2.6640625" style="30" customWidth="1"/>
    <col min="8" max="8" width="7.6640625" style="30" customWidth="1"/>
    <col min="9" max="9" width="9.5546875" style="30" customWidth="1"/>
    <col min="10" max="10" width="2.6640625" style="30" customWidth="1"/>
    <col min="11" max="11" width="9.109375" style="30" customWidth="1"/>
    <col min="12" max="12" width="3.109375" style="30" customWidth="1"/>
    <col min="13" max="13" width="8.109375" style="30" customWidth="1"/>
    <col min="14" max="14" width="5" style="30" customWidth="1"/>
    <col min="15" max="15" width="9.44140625" style="30" customWidth="1"/>
    <col min="16" max="16" width="9" style="30" bestFit="1" customWidth="1"/>
    <col min="17" max="17" width="6.88671875" style="30" bestFit="1" customWidth="1"/>
    <col min="18" max="18" width="6.44140625" style="179" bestFit="1" customWidth="1"/>
    <col min="19" max="19" width="1.5546875" style="179" customWidth="1"/>
    <col min="20" max="20" width="6.88671875" style="179" bestFit="1" customWidth="1"/>
    <col min="21" max="21" width="6.44140625" style="179" bestFit="1" customWidth="1"/>
    <col min="22" max="22" width="4.33203125" style="179" bestFit="1" customWidth="1"/>
    <col min="23" max="23" width="9.33203125" bestFit="1" customWidth="1"/>
    <col min="24" max="24" width="10.5546875" bestFit="1" customWidth="1"/>
    <col min="25" max="25" width="9.33203125" bestFit="1" customWidth="1"/>
    <col min="26" max="26" width="9.5546875" bestFit="1" customWidth="1"/>
    <col min="27" max="27" width="9.33203125" bestFit="1" customWidth="1"/>
    <col min="28" max="28" width="10.5546875" bestFit="1" customWidth="1"/>
    <col min="29" max="29" width="9.33203125" bestFit="1" customWidth="1"/>
    <col min="30" max="30" width="10.5546875" bestFit="1" customWidth="1"/>
    <col min="31" max="41" width="8.6640625" customWidth="1"/>
    <col min="42" max="16384" width="9.109375" style="36"/>
  </cols>
  <sheetData>
    <row r="1" spans="1:41" ht="12.75" customHeight="1" x14ac:dyDescent="0.25">
      <c r="P1" s="29"/>
    </row>
    <row r="2" spans="1:41" ht="12.75" customHeight="1" x14ac:dyDescent="0.25">
      <c r="A2" s="49" t="s">
        <v>82</v>
      </c>
      <c r="B2" s="35"/>
      <c r="C2" s="35"/>
      <c r="D2" s="35"/>
      <c r="E2" s="23"/>
      <c r="F2" s="23"/>
      <c r="G2" s="23"/>
      <c r="H2" s="23"/>
      <c r="I2" s="23"/>
      <c r="J2" s="23"/>
      <c r="K2" s="23"/>
      <c r="L2" s="23"/>
      <c r="M2" s="23"/>
    </row>
    <row r="3" spans="1:41" ht="12.75" customHeight="1" x14ac:dyDescent="0.25">
      <c r="A3" s="244" t="s">
        <v>290</v>
      </c>
      <c r="B3" s="245"/>
      <c r="C3" s="245"/>
      <c r="D3" s="245"/>
      <c r="E3" s="246"/>
      <c r="F3" s="246"/>
      <c r="G3" s="246"/>
      <c r="H3" s="246"/>
      <c r="I3" s="246"/>
      <c r="J3" s="23"/>
      <c r="K3" s="23"/>
      <c r="L3" s="23"/>
      <c r="M3" s="23"/>
    </row>
    <row r="4" spans="1:41" ht="12.75" customHeight="1" x14ac:dyDescent="0.25">
      <c r="A4" s="162" t="s">
        <v>291</v>
      </c>
      <c r="B4" s="35"/>
      <c r="C4" s="35"/>
      <c r="D4" s="35"/>
      <c r="E4" s="23"/>
      <c r="F4" s="23"/>
      <c r="G4" s="23"/>
      <c r="H4" s="23"/>
      <c r="I4" s="23"/>
      <c r="J4" s="23"/>
      <c r="K4" s="23"/>
      <c r="L4" s="23"/>
      <c r="M4" s="23"/>
    </row>
    <row r="5" spans="1:41" ht="12.75" customHeight="1" x14ac:dyDescent="0.25">
      <c r="A5" s="178"/>
      <c r="B5" s="92"/>
      <c r="C5" s="92"/>
      <c r="D5" s="92"/>
      <c r="E5" s="178"/>
      <c r="F5" s="178"/>
      <c r="G5" s="178"/>
      <c r="H5" s="178"/>
      <c r="I5" s="178"/>
      <c r="J5" s="178"/>
      <c r="K5" s="178"/>
      <c r="L5" s="178"/>
      <c r="M5" s="178"/>
      <c r="N5" s="42"/>
      <c r="O5" s="42"/>
      <c r="P5" s="42"/>
    </row>
    <row r="6" spans="1:41" ht="12.75" customHeight="1" x14ac:dyDescent="0.25">
      <c r="B6" s="254" t="s">
        <v>6</v>
      </c>
      <c r="C6" s="254"/>
      <c r="D6" s="27"/>
      <c r="E6" s="254" t="s">
        <v>5</v>
      </c>
      <c r="F6" s="254"/>
      <c r="G6" s="254"/>
      <c r="H6" s="254"/>
      <c r="I6" s="254"/>
      <c r="J6" s="254"/>
      <c r="K6" s="254"/>
      <c r="L6" s="254"/>
      <c r="M6" s="254"/>
      <c r="O6" s="95" t="s">
        <v>86</v>
      </c>
      <c r="P6" s="95"/>
    </row>
    <row r="7" spans="1:41" s="14" customFormat="1" ht="12.75" customHeight="1" x14ac:dyDescent="0.25">
      <c r="A7" s="23" t="s">
        <v>21</v>
      </c>
      <c r="H7" s="254" t="s">
        <v>3</v>
      </c>
      <c r="I7" s="254"/>
      <c r="J7" s="23"/>
      <c r="K7" s="254" t="s">
        <v>4</v>
      </c>
      <c r="L7" s="254"/>
      <c r="M7" s="254"/>
      <c r="N7" s="30"/>
      <c r="O7" s="19"/>
      <c r="P7" s="19"/>
      <c r="Q7" s="19"/>
      <c r="R7" s="179"/>
      <c r="S7" s="179"/>
      <c r="T7" s="179"/>
      <c r="U7" s="179"/>
      <c r="V7" s="179"/>
      <c r="W7"/>
      <c r="X7"/>
      <c r="Y7"/>
      <c r="Z7"/>
      <c r="AA7"/>
      <c r="AB7"/>
      <c r="AC7"/>
      <c r="AD7"/>
      <c r="AE7"/>
      <c r="AF7"/>
      <c r="AG7"/>
      <c r="AH7"/>
      <c r="AI7"/>
      <c r="AJ7"/>
      <c r="AK7"/>
      <c r="AL7"/>
      <c r="AM7"/>
      <c r="AN7"/>
      <c r="AO7"/>
    </row>
    <row r="8" spans="1:41" ht="12.75" customHeight="1" x14ac:dyDescent="0.25">
      <c r="A8" s="23" t="s">
        <v>87</v>
      </c>
      <c r="B8" s="30" t="s">
        <v>22</v>
      </c>
      <c r="C8" s="30" t="s">
        <v>88</v>
      </c>
      <c r="E8" s="30" t="s">
        <v>22</v>
      </c>
      <c r="F8" s="30" t="s">
        <v>88</v>
      </c>
      <c r="H8" s="30" t="s">
        <v>22</v>
      </c>
      <c r="I8" s="30" t="s">
        <v>88</v>
      </c>
      <c r="K8" s="30" t="s">
        <v>22</v>
      </c>
      <c r="M8" s="30" t="s">
        <v>88</v>
      </c>
      <c r="O8" s="30" t="s">
        <v>22</v>
      </c>
      <c r="P8" s="30" t="s">
        <v>88</v>
      </c>
    </row>
    <row r="9" spans="1:41" customFormat="1" ht="12.75" customHeight="1" x14ac:dyDescent="0.25">
      <c r="A9" s="178" t="s">
        <v>2</v>
      </c>
      <c r="B9" s="42"/>
      <c r="C9" s="42" t="s">
        <v>89</v>
      </c>
      <c r="D9" s="42"/>
      <c r="E9" s="42"/>
      <c r="F9" s="42" t="s">
        <v>89</v>
      </c>
      <c r="G9" s="42"/>
      <c r="H9" s="42"/>
      <c r="I9" s="42" t="s">
        <v>89</v>
      </c>
      <c r="J9" s="42"/>
      <c r="K9" s="42"/>
      <c r="L9" s="42"/>
      <c r="M9" s="42" t="s">
        <v>89</v>
      </c>
      <c r="N9" s="42"/>
      <c r="O9" s="42"/>
      <c r="P9" s="42" t="s">
        <v>89</v>
      </c>
      <c r="Q9" s="30"/>
      <c r="R9" s="179"/>
      <c r="S9" s="179"/>
      <c r="T9" s="179"/>
      <c r="U9" s="179"/>
      <c r="V9" s="179"/>
    </row>
    <row r="10" spans="1:41" customFormat="1" ht="12.75" customHeight="1" x14ac:dyDescent="0.25">
      <c r="A10" s="94" t="s">
        <v>215</v>
      </c>
      <c r="B10" s="25">
        <v>29385</v>
      </c>
      <c r="C10" s="25">
        <v>102.6643763825081</v>
      </c>
      <c r="D10" s="25"/>
      <c r="E10" s="25">
        <v>129103</v>
      </c>
      <c r="F10" s="25">
        <v>110.33999829593427</v>
      </c>
      <c r="G10" s="25"/>
      <c r="H10" s="25">
        <v>12635</v>
      </c>
      <c r="I10" s="25">
        <v>99.074483577364475</v>
      </c>
      <c r="J10" s="25"/>
      <c r="K10" s="25">
        <v>116468</v>
      </c>
      <c r="L10" s="25"/>
      <c r="M10" s="25">
        <v>111.56213466359858</v>
      </c>
      <c r="N10" s="25"/>
      <c r="O10" s="25">
        <v>158488</v>
      </c>
      <c r="P10" s="25">
        <v>108.91687383271919</v>
      </c>
      <c r="Q10" s="30"/>
      <c r="R10" s="179"/>
      <c r="S10" s="179"/>
      <c r="T10" s="179"/>
      <c r="U10" s="179"/>
      <c r="V10" s="179"/>
    </row>
    <row r="11" spans="1:41" customFormat="1" ht="12.75" customHeight="1" x14ac:dyDescent="0.25">
      <c r="A11" s="67">
        <v>2002</v>
      </c>
      <c r="B11" s="25">
        <v>1974</v>
      </c>
      <c r="C11" s="25">
        <v>147.56889564336373</v>
      </c>
      <c r="D11" s="25"/>
      <c r="E11" s="25">
        <v>10027</v>
      </c>
      <c r="F11" s="25">
        <v>151.35283733918419</v>
      </c>
      <c r="G11" s="25"/>
      <c r="H11" s="25">
        <v>1027</v>
      </c>
      <c r="I11" s="25">
        <v>139.64410905550147</v>
      </c>
      <c r="J11" s="25"/>
      <c r="K11" s="25">
        <v>9000</v>
      </c>
      <c r="L11" s="25"/>
      <c r="M11" s="25">
        <v>152.68893333333332</v>
      </c>
      <c r="N11" s="25"/>
      <c r="O11" s="25">
        <v>12001</v>
      </c>
      <c r="P11" s="25">
        <v>150.73043079743354</v>
      </c>
      <c r="Q11" s="30"/>
      <c r="R11" s="179"/>
      <c r="S11" s="179"/>
      <c r="T11" s="179"/>
      <c r="U11" s="179"/>
      <c r="V11" s="179"/>
    </row>
    <row r="12" spans="1:41" customFormat="1" ht="12.75" customHeight="1" x14ac:dyDescent="0.25">
      <c r="A12" s="67">
        <v>2003</v>
      </c>
      <c r="B12" s="25">
        <v>2064</v>
      </c>
      <c r="C12" s="25">
        <v>152.24345930232559</v>
      </c>
      <c r="D12" s="25"/>
      <c r="E12" s="25">
        <v>10094</v>
      </c>
      <c r="F12" s="25">
        <v>153.63664553199922</v>
      </c>
      <c r="G12" s="25"/>
      <c r="H12" s="25">
        <v>992</v>
      </c>
      <c r="I12" s="25">
        <v>137.79989919354838</v>
      </c>
      <c r="J12" s="25"/>
      <c r="K12" s="25">
        <v>9102</v>
      </c>
      <c r="L12" s="25"/>
      <c r="M12" s="25">
        <v>155.36264557240168</v>
      </c>
      <c r="N12" s="25"/>
      <c r="O12" s="25">
        <v>12158</v>
      </c>
      <c r="P12" s="25">
        <v>153.4001316005922</v>
      </c>
      <c r="Q12" s="30"/>
      <c r="R12" s="179"/>
      <c r="S12" s="179"/>
      <c r="T12" s="179"/>
      <c r="U12" s="179"/>
      <c r="V12" s="179"/>
    </row>
    <row r="13" spans="1:41" customFormat="1" ht="12.75" customHeight="1" x14ac:dyDescent="0.25">
      <c r="A13" s="67">
        <v>2004</v>
      </c>
      <c r="B13" s="25">
        <v>1974</v>
      </c>
      <c r="C13" s="25">
        <v>150.08617021276595</v>
      </c>
      <c r="D13" s="25"/>
      <c r="E13" s="25">
        <v>9858</v>
      </c>
      <c r="F13" s="25">
        <v>154.68245080137959</v>
      </c>
      <c r="G13" s="25"/>
      <c r="H13" s="25">
        <v>1007</v>
      </c>
      <c r="I13" s="25">
        <v>137.60307845084407</v>
      </c>
      <c r="J13" s="25"/>
      <c r="K13" s="25">
        <v>8851</v>
      </c>
      <c r="L13" s="25"/>
      <c r="M13" s="25">
        <v>156.62561292509321</v>
      </c>
      <c r="N13" s="25"/>
      <c r="O13" s="25">
        <v>11832</v>
      </c>
      <c r="P13" s="25">
        <v>153.91562711291414</v>
      </c>
      <c r="Q13" s="30"/>
      <c r="R13" s="179"/>
      <c r="S13" s="179"/>
      <c r="T13" s="179"/>
      <c r="U13" s="179"/>
      <c r="V13" s="179"/>
    </row>
    <row r="14" spans="1:41" customFormat="1" ht="12.75" customHeight="1" x14ac:dyDescent="0.25">
      <c r="A14" s="67">
        <v>2005</v>
      </c>
      <c r="B14" s="25">
        <v>1915</v>
      </c>
      <c r="C14" s="25">
        <v>153.04600522193209</v>
      </c>
      <c r="D14" s="25"/>
      <c r="E14" s="25">
        <v>9558</v>
      </c>
      <c r="F14" s="25">
        <v>159.20748064448631</v>
      </c>
      <c r="G14" s="25"/>
      <c r="H14" s="25">
        <v>926</v>
      </c>
      <c r="I14" s="25">
        <v>139.32149028077754</v>
      </c>
      <c r="J14" s="25"/>
      <c r="K14" s="25">
        <v>8632</v>
      </c>
      <c r="L14" s="25"/>
      <c r="M14" s="25">
        <v>161.34075532900832</v>
      </c>
      <c r="N14" s="25"/>
      <c r="O14" s="25">
        <v>11473</v>
      </c>
      <c r="P14" s="25">
        <v>158.17904645689879</v>
      </c>
      <c r="Q14" s="30"/>
      <c r="R14" s="179"/>
      <c r="S14" s="179"/>
      <c r="T14" s="179"/>
      <c r="U14" s="179"/>
      <c r="V14" s="179"/>
    </row>
    <row r="15" spans="1:41" customFormat="1" ht="12.75" customHeight="1" x14ac:dyDescent="0.25">
      <c r="A15" s="67">
        <v>2006</v>
      </c>
      <c r="B15" s="25">
        <v>2133</v>
      </c>
      <c r="C15" s="25">
        <v>146.45297702766058</v>
      </c>
      <c r="D15" s="25"/>
      <c r="E15" s="25">
        <v>10508</v>
      </c>
      <c r="F15" s="25">
        <v>161.92967263037684</v>
      </c>
      <c r="G15" s="25"/>
      <c r="H15" s="25">
        <v>1052</v>
      </c>
      <c r="I15" s="25">
        <v>149.12737642585552</v>
      </c>
      <c r="J15" s="25"/>
      <c r="K15" s="25">
        <v>9456</v>
      </c>
      <c r="L15" s="25"/>
      <c r="M15" s="25">
        <v>163.3539551607445</v>
      </c>
      <c r="N15" s="25"/>
      <c r="O15" s="25">
        <v>12641</v>
      </c>
      <c r="P15" s="25">
        <v>159.31818685230598</v>
      </c>
      <c r="Q15" s="30"/>
      <c r="R15" s="179"/>
      <c r="S15" s="179"/>
      <c r="T15" s="179"/>
      <c r="U15" s="179"/>
      <c r="V15" s="179"/>
    </row>
    <row r="16" spans="1:41" customFormat="1" ht="12.75" customHeight="1" x14ac:dyDescent="0.25">
      <c r="A16" s="67">
        <v>2007</v>
      </c>
      <c r="B16" s="25">
        <v>2705</v>
      </c>
      <c r="C16" s="25">
        <v>153.11548983364142</v>
      </c>
      <c r="D16" s="25"/>
      <c r="E16" s="25">
        <v>12914</v>
      </c>
      <c r="F16" s="25">
        <v>170.10212947189098</v>
      </c>
      <c r="G16" s="25"/>
      <c r="H16" s="25">
        <v>1193</v>
      </c>
      <c r="I16" s="25">
        <v>148.96621961441744</v>
      </c>
      <c r="J16" s="25"/>
      <c r="K16" s="25">
        <v>11721</v>
      </c>
      <c r="L16" s="25"/>
      <c r="M16" s="25">
        <v>172.2534084122515</v>
      </c>
      <c r="N16" s="25"/>
      <c r="O16" s="25">
        <v>15619</v>
      </c>
      <c r="P16" s="25">
        <v>167.16027274473396</v>
      </c>
      <c r="Q16" s="30"/>
      <c r="R16" s="179"/>
      <c r="S16" s="179"/>
      <c r="T16" s="179"/>
      <c r="U16" s="179"/>
      <c r="V16" s="179"/>
    </row>
    <row r="17" spans="1:41" customFormat="1" ht="12.75" customHeight="1" x14ac:dyDescent="0.25">
      <c r="A17" s="67">
        <v>2008</v>
      </c>
      <c r="B17" s="25">
        <v>2442</v>
      </c>
      <c r="C17" s="25">
        <v>160.65642915642917</v>
      </c>
      <c r="D17" s="25"/>
      <c r="E17" s="25">
        <v>11890</v>
      </c>
      <c r="F17" s="25">
        <v>177.58030277544154</v>
      </c>
      <c r="G17" s="25"/>
      <c r="H17" s="25">
        <v>1227</v>
      </c>
      <c r="I17" s="25">
        <v>165.56242868785657</v>
      </c>
      <c r="J17" s="25"/>
      <c r="K17" s="25">
        <v>10663</v>
      </c>
      <c r="L17" s="25"/>
      <c r="M17" s="25">
        <v>178.96320922817219</v>
      </c>
      <c r="N17" s="25"/>
      <c r="O17" s="25">
        <v>14332</v>
      </c>
      <c r="P17" s="25">
        <v>174.69667876081493</v>
      </c>
      <c r="Q17" s="30"/>
      <c r="R17" s="179"/>
      <c r="S17" s="179"/>
      <c r="T17" s="179"/>
      <c r="U17" s="179"/>
      <c r="V17" s="179"/>
    </row>
    <row r="18" spans="1:41" customFormat="1" ht="12.75" customHeight="1" x14ac:dyDescent="0.25">
      <c r="A18" s="67">
        <v>2009</v>
      </c>
      <c r="B18" s="25">
        <v>1664</v>
      </c>
      <c r="C18" s="25">
        <v>167.37067307692308</v>
      </c>
      <c r="D18" s="25"/>
      <c r="E18" s="25">
        <v>7671</v>
      </c>
      <c r="F18" s="25">
        <v>180.4920088645548</v>
      </c>
      <c r="G18" s="25"/>
      <c r="H18" s="25">
        <v>754</v>
      </c>
      <c r="I18" s="25">
        <v>156.61604774535809</v>
      </c>
      <c r="J18" s="25"/>
      <c r="K18" s="25">
        <v>6917</v>
      </c>
      <c r="L18" s="25"/>
      <c r="M18" s="25">
        <v>183.09465086019949</v>
      </c>
      <c r="N18" s="25"/>
      <c r="O18" s="25">
        <v>9335</v>
      </c>
      <c r="P18" s="25">
        <v>178.15307980717728</v>
      </c>
      <c r="Q18" s="30"/>
      <c r="R18" s="179"/>
      <c r="S18" s="179"/>
      <c r="T18" s="179"/>
      <c r="U18" s="179"/>
      <c r="V18" s="179"/>
    </row>
    <row r="19" spans="1:41" customFormat="1" ht="12.75" customHeight="1" x14ac:dyDescent="0.25">
      <c r="A19" s="67">
        <v>2010</v>
      </c>
      <c r="B19" s="25">
        <v>1663</v>
      </c>
      <c r="C19" s="25">
        <v>179.52339146121469</v>
      </c>
      <c r="D19" s="25"/>
      <c r="E19" s="25">
        <v>6785</v>
      </c>
      <c r="F19" s="25">
        <v>189.37957258658804</v>
      </c>
      <c r="G19" s="25"/>
      <c r="H19" s="25">
        <v>764</v>
      </c>
      <c r="I19" s="25">
        <v>166.9523560209424</v>
      </c>
      <c r="J19" s="25"/>
      <c r="K19" s="25">
        <v>6021</v>
      </c>
      <c r="L19" s="25"/>
      <c r="M19" s="25">
        <v>192.22534462713836</v>
      </c>
      <c r="N19" s="25"/>
      <c r="O19" s="25">
        <v>8448</v>
      </c>
      <c r="P19" s="25">
        <v>187.43937026515152</v>
      </c>
      <c r="Q19" s="30"/>
      <c r="R19" s="179"/>
      <c r="S19" s="179"/>
      <c r="T19" s="179"/>
      <c r="U19" s="179"/>
      <c r="V19" s="179"/>
    </row>
    <row r="20" spans="1:41" customFormat="1" ht="12.75" customHeight="1" x14ac:dyDescent="0.25">
      <c r="A20" s="67">
        <v>2011</v>
      </c>
      <c r="B20" s="25">
        <v>2111</v>
      </c>
      <c r="C20" s="25">
        <v>173.06717195641875</v>
      </c>
      <c r="D20" s="25"/>
      <c r="E20" s="25">
        <v>7961</v>
      </c>
      <c r="F20" s="25">
        <v>190.36090943348825</v>
      </c>
      <c r="G20" s="25"/>
      <c r="H20" s="25">
        <v>777</v>
      </c>
      <c r="I20" s="25">
        <v>165.85186615186615</v>
      </c>
      <c r="J20" s="25"/>
      <c r="K20" s="25">
        <v>7184</v>
      </c>
      <c r="L20" s="25"/>
      <c r="M20" s="25">
        <v>193.01173440979957</v>
      </c>
      <c r="N20" s="25"/>
      <c r="O20" s="25">
        <v>10072</v>
      </c>
      <c r="P20" s="25">
        <v>186.73629864972199</v>
      </c>
      <c r="Q20" s="30"/>
      <c r="R20" s="179"/>
      <c r="S20" s="179"/>
      <c r="T20" s="179"/>
      <c r="U20" s="179"/>
      <c r="V20" s="179"/>
    </row>
    <row r="21" spans="1:41" customFormat="1" ht="12.75" customHeight="1" x14ac:dyDescent="0.25">
      <c r="A21" s="67">
        <v>2012</v>
      </c>
      <c r="B21" s="25">
        <v>1984</v>
      </c>
      <c r="C21" s="25">
        <v>172.21471774193549</v>
      </c>
      <c r="D21" s="25"/>
      <c r="E21" s="25">
        <v>7680</v>
      </c>
      <c r="F21" s="25">
        <v>191.59170572916668</v>
      </c>
      <c r="G21" s="25"/>
      <c r="H21" s="25">
        <v>797</v>
      </c>
      <c r="I21" s="25">
        <v>198.1025094102886</v>
      </c>
      <c r="J21" s="25"/>
      <c r="K21" s="25">
        <v>6883</v>
      </c>
      <c r="L21" s="25"/>
      <c r="M21" s="25">
        <v>190.83780328345199</v>
      </c>
      <c r="N21" s="25"/>
      <c r="O21" s="25">
        <v>9664</v>
      </c>
      <c r="P21" s="25">
        <v>187.61364859271524</v>
      </c>
      <c r="Q21" s="30"/>
      <c r="R21" s="179"/>
      <c r="S21" s="179"/>
      <c r="T21" s="179"/>
      <c r="U21" s="179"/>
      <c r="V21" s="179"/>
    </row>
    <row r="22" spans="1:41" customFormat="1" ht="12.75" customHeight="1" x14ac:dyDescent="0.25">
      <c r="A22" s="67">
        <v>2013</v>
      </c>
      <c r="B22" s="25">
        <v>2046</v>
      </c>
      <c r="C22" s="25">
        <v>212.97693059628543</v>
      </c>
      <c r="D22" s="25"/>
      <c r="E22" s="25">
        <v>7741</v>
      </c>
      <c r="F22" s="25">
        <v>229.60918485983723</v>
      </c>
      <c r="G22" s="25"/>
      <c r="H22" s="25">
        <v>835</v>
      </c>
      <c r="I22" s="25">
        <v>222.10359281437127</v>
      </c>
      <c r="J22" s="25"/>
      <c r="K22" s="25">
        <v>6906</v>
      </c>
      <c r="L22" s="25"/>
      <c r="M22" s="25">
        <v>230.51668114682883</v>
      </c>
      <c r="N22" s="25"/>
      <c r="O22" s="25">
        <v>9787</v>
      </c>
      <c r="P22" s="25">
        <v>226.13216511699193</v>
      </c>
      <c r="Q22" s="30"/>
      <c r="R22" s="179"/>
      <c r="S22" s="179"/>
      <c r="T22" s="179"/>
      <c r="U22" s="179"/>
      <c r="V22" s="179"/>
    </row>
    <row r="23" spans="1:41" customFormat="1" ht="12.75" customHeight="1" x14ac:dyDescent="0.25">
      <c r="A23" s="67">
        <v>2014</v>
      </c>
      <c r="B23" s="25">
        <v>1939</v>
      </c>
      <c r="C23" s="25">
        <v>301.55048994326972</v>
      </c>
      <c r="D23" s="25"/>
      <c r="E23" s="25">
        <v>8062</v>
      </c>
      <c r="F23" s="25">
        <v>304.811746464897</v>
      </c>
      <c r="G23" s="25"/>
      <c r="H23" s="25">
        <v>788</v>
      </c>
      <c r="I23" s="25">
        <v>286.17639593908632</v>
      </c>
      <c r="J23" s="25"/>
      <c r="K23" s="25">
        <v>7274</v>
      </c>
      <c r="L23" s="25"/>
      <c r="M23" s="25">
        <v>306.83053340665379</v>
      </c>
      <c r="N23" s="25"/>
      <c r="O23" s="25">
        <v>10001</v>
      </c>
      <c r="P23" s="25">
        <v>304.17945205479452</v>
      </c>
      <c r="Q23" s="30"/>
      <c r="R23" s="179"/>
      <c r="S23" s="179"/>
      <c r="T23" s="179"/>
      <c r="U23" s="179"/>
      <c r="V23" s="179"/>
    </row>
    <row r="24" spans="1:41" customFormat="1" ht="12.75" customHeight="1" x14ac:dyDescent="0.25">
      <c r="A24" s="67">
        <v>2015</v>
      </c>
      <c r="B24" s="25">
        <v>2761</v>
      </c>
      <c r="C24" s="25">
        <v>413.17149583484246</v>
      </c>
      <c r="D24" s="25"/>
      <c r="E24" s="25">
        <v>10244</v>
      </c>
      <c r="F24" s="25">
        <v>427.38049590003902</v>
      </c>
      <c r="G24" s="25"/>
      <c r="H24" s="25">
        <v>1117</v>
      </c>
      <c r="I24" s="25">
        <v>421.00071620411819</v>
      </c>
      <c r="J24" s="25"/>
      <c r="K24" s="25">
        <v>9127</v>
      </c>
      <c r="L24" s="25"/>
      <c r="M24" s="25">
        <v>428.16127971951352</v>
      </c>
      <c r="N24" s="25"/>
      <c r="O24" s="25">
        <v>13005</v>
      </c>
      <c r="P24" s="25">
        <v>424.3638831218762</v>
      </c>
      <c r="Q24" s="30"/>
      <c r="R24" s="179"/>
      <c r="S24" s="179"/>
      <c r="T24" s="179"/>
      <c r="U24" s="179"/>
      <c r="V24" s="179"/>
    </row>
    <row r="25" spans="1:41" customFormat="1" ht="12.75" customHeight="1" x14ac:dyDescent="0.25">
      <c r="A25" s="67">
        <v>2016</v>
      </c>
      <c r="B25" s="25">
        <v>3083</v>
      </c>
      <c r="C25" s="25">
        <v>431.9075251378527</v>
      </c>
      <c r="D25" s="25"/>
      <c r="E25" s="25">
        <v>10465</v>
      </c>
      <c r="F25" s="25">
        <v>440.04779741997135</v>
      </c>
      <c r="G25" s="25"/>
      <c r="H25" s="25">
        <v>1013</v>
      </c>
      <c r="I25" s="25">
        <v>434.12665350444223</v>
      </c>
      <c r="J25" s="25"/>
      <c r="K25" s="25">
        <v>9452</v>
      </c>
      <c r="L25" s="25"/>
      <c r="M25" s="25">
        <v>440.68238468049088</v>
      </c>
      <c r="N25" s="25"/>
      <c r="O25" s="25">
        <v>13548</v>
      </c>
      <c r="P25" s="25">
        <v>438.19538677295537</v>
      </c>
      <c r="Q25" s="30"/>
      <c r="R25" s="179"/>
      <c r="S25" s="179"/>
      <c r="T25" s="179"/>
      <c r="U25" s="179"/>
      <c r="V25" s="179"/>
    </row>
    <row r="26" spans="1:41" customFormat="1" ht="12.75" customHeight="1" x14ac:dyDescent="0.25">
      <c r="A26" s="67">
        <v>2017</v>
      </c>
      <c r="B26" s="25">
        <v>2130</v>
      </c>
      <c r="C26" s="25">
        <v>440.95962441314555</v>
      </c>
      <c r="D26" s="25"/>
      <c r="E26" s="25">
        <v>8337</v>
      </c>
      <c r="F26" s="25">
        <v>441.2939906441166</v>
      </c>
      <c r="G26" s="25"/>
      <c r="H26" s="25">
        <v>781</v>
      </c>
      <c r="I26" s="25">
        <v>432.57362355953904</v>
      </c>
      <c r="J26" s="25"/>
      <c r="K26" s="25">
        <v>7556</v>
      </c>
      <c r="L26" s="25"/>
      <c r="M26" s="25">
        <v>442.19534145050289</v>
      </c>
      <c r="N26" s="25"/>
      <c r="O26" s="25">
        <v>10467</v>
      </c>
      <c r="P26" s="25">
        <v>441.22594821820962</v>
      </c>
      <c r="Q26" s="30"/>
      <c r="R26" s="179"/>
      <c r="S26" s="179"/>
      <c r="T26" s="179"/>
      <c r="U26" s="179"/>
      <c r="V26" s="179"/>
    </row>
    <row r="27" spans="1:41" customFormat="1" ht="12.75" customHeight="1" x14ac:dyDescent="0.25">
      <c r="A27" s="67">
        <v>2018</v>
      </c>
      <c r="B27" s="25">
        <v>2749</v>
      </c>
      <c r="C27" s="25">
        <v>394.23062931975267</v>
      </c>
      <c r="D27" s="25"/>
      <c r="E27" s="25">
        <v>7895</v>
      </c>
      <c r="F27" s="25">
        <v>392.74476250791639</v>
      </c>
      <c r="G27" s="25"/>
      <c r="H27" s="25">
        <v>691</v>
      </c>
      <c r="I27" s="25">
        <v>380.50448625180894</v>
      </c>
      <c r="J27" s="25"/>
      <c r="K27" s="25">
        <v>7204</v>
      </c>
      <c r="L27" s="25"/>
      <c r="M27" s="25">
        <v>393.91883675735698</v>
      </c>
      <c r="N27" s="25"/>
      <c r="O27" s="25">
        <v>10644</v>
      </c>
      <c r="P27" s="25">
        <v>393.12851371664789</v>
      </c>
      <c r="Q27" s="30"/>
      <c r="R27" s="179"/>
      <c r="S27" s="179"/>
      <c r="T27" s="179"/>
      <c r="U27" s="179"/>
      <c r="V27" s="179"/>
    </row>
    <row r="28" spans="1:41" customFormat="1" ht="12.75" customHeight="1" x14ac:dyDescent="0.25">
      <c r="A28" s="67">
        <v>2019</v>
      </c>
      <c r="B28" s="25">
        <v>1679</v>
      </c>
      <c r="C28" s="25">
        <v>247.21643835616439</v>
      </c>
      <c r="D28" s="25"/>
      <c r="E28" s="25">
        <v>4184</v>
      </c>
      <c r="F28" s="25">
        <v>240.04431166347993</v>
      </c>
      <c r="G28" s="25"/>
      <c r="H28" s="25">
        <v>328</v>
      </c>
      <c r="I28" s="25">
        <v>242.13170731707316</v>
      </c>
      <c r="J28" s="25"/>
      <c r="K28" s="25">
        <v>3856</v>
      </c>
      <c r="L28" s="25"/>
      <c r="M28" s="25">
        <v>239.86675311203319</v>
      </c>
      <c r="N28" s="25"/>
      <c r="O28" s="25">
        <v>5863</v>
      </c>
      <c r="P28" s="25">
        <v>242.0982091079652</v>
      </c>
      <c r="Q28" s="29"/>
      <c r="R28" s="179"/>
      <c r="S28" s="179"/>
      <c r="T28" s="179"/>
      <c r="U28" s="179"/>
      <c r="V28" s="179"/>
    </row>
    <row r="29" spans="1:41" customFormat="1" ht="12.75" customHeight="1" x14ac:dyDescent="0.25">
      <c r="A29" s="67">
        <v>2020</v>
      </c>
      <c r="B29" s="30">
        <v>1</v>
      </c>
      <c r="C29" s="103">
        <v>112.8</v>
      </c>
      <c r="D29" s="30"/>
      <c r="E29" s="30">
        <v>1</v>
      </c>
      <c r="F29" s="103">
        <v>117.1</v>
      </c>
      <c r="G29" s="30"/>
      <c r="H29" s="30">
        <v>0</v>
      </c>
      <c r="I29" s="30">
        <v>0</v>
      </c>
      <c r="J29" s="30"/>
      <c r="K29" s="30">
        <v>1</v>
      </c>
      <c r="L29" s="30"/>
      <c r="M29" s="103">
        <v>117.1</v>
      </c>
      <c r="N29" s="30"/>
      <c r="O29" s="30">
        <v>2</v>
      </c>
      <c r="P29" s="103">
        <v>114.95</v>
      </c>
      <c r="Q29" s="30"/>
      <c r="R29" s="179"/>
      <c r="S29" s="179"/>
      <c r="T29" s="179"/>
      <c r="U29" s="179"/>
      <c r="V29" s="179"/>
    </row>
    <row r="30" spans="1:41" customFormat="1" ht="12.75" customHeight="1" x14ac:dyDescent="0.25">
      <c r="A30" s="69" t="s">
        <v>1</v>
      </c>
      <c r="B30" s="39">
        <f>SUM(B10:B29)</f>
        <v>68402</v>
      </c>
      <c r="C30" s="39">
        <v>183</v>
      </c>
      <c r="D30" s="39"/>
      <c r="E30" s="39">
        <f>SUM(E10:E29)</f>
        <v>290978</v>
      </c>
      <c r="F30" s="39">
        <v>182</v>
      </c>
      <c r="G30" s="39"/>
      <c r="H30" s="39">
        <f>SUM(H10:H29)</f>
        <v>28704</v>
      </c>
      <c r="I30" s="39">
        <v>170</v>
      </c>
      <c r="J30" s="39"/>
      <c r="K30" s="39">
        <f>SUM(K10:K29)</f>
        <v>262274</v>
      </c>
      <c r="L30" s="39"/>
      <c r="M30" s="39">
        <v>184</v>
      </c>
      <c r="N30" s="38"/>
      <c r="O30" s="38">
        <f>SUM(O10:O29)</f>
        <v>359380</v>
      </c>
      <c r="P30" s="38">
        <v>182</v>
      </c>
      <c r="Q30" s="30"/>
      <c r="R30" s="179"/>
      <c r="S30" s="179"/>
      <c r="T30" s="179"/>
      <c r="U30" s="179"/>
      <c r="V30" s="179"/>
    </row>
    <row r="31" spans="1:41" ht="12.75" customHeight="1" x14ac:dyDescent="0.25">
      <c r="A31" s="23" t="s">
        <v>289</v>
      </c>
      <c r="B31" s="23"/>
      <c r="C31" s="23"/>
      <c r="D31" s="23"/>
      <c r="E31" s="23"/>
      <c r="F31" s="23"/>
      <c r="G31" s="23"/>
      <c r="H31" s="23"/>
      <c r="I31" s="23"/>
      <c r="J31" s="23"/>
      <c r="K31" s="36"/>
      <c r="L31" s="36"/>
      <c r="M31" s="36"/>
    </row>
    <row r="32" spans="1:41" s="16" customFormat="1" ht="12.75" customHeight="1" x14ac:dyDescent="0.25">
      <c r="A32" s="62"/>
      <c r="B32" s="23"/>
      <c r="C32" s="23"/>
      <c r="D32" s="23"/>
      <c r="E32" s="23"/>
      <c r="F32" s="23"/>
      <c r="G32" s="23"/>
      <c r="H32" s="23"/>
      <c r="I32" s="23"/>
      <c r="J32" s="23"/>
      <c r="K32" s="36"/>
      <c r="L32" s="36"/>
      <c r="M32" s="36"/>
      <c r="N32" s="30"/>
      <c r="O32" s="30"/>
      <c r="P32" s="30"/>
      <c r="Q32" s="29"/>
      <c r="R32" s="179"/>
      <c r="S32" s="179"/>
      <c r="T32" s="179"/>
      <c r="U32" s="179"/>
      <c r="V32" s="179"/>
      <c r="W32"/>
      <c r="X32"/>
      <c r="Y32"/>
      <c r="Z32"/>
      <c r="AA32"/>
      <c r="AB32"/>
      <c r="AC32"/>
      <c r="AD32"/>
      <c r="AE32"/>
      <c r="AF32"/>
      <c r="AG32"/>
      <c r="AH32"/>
      <c r="AI32"/>
      <c r="AJ32"/>
      <c r="AK32"/>
      <c r="AL32"/>
      <c r="AM32"/>
      <c r="AN32"/>
      <c r="AO32"/>
    </row>
    <row r="34" spans="1:41" ht="12.75" customHeight="1" x14ac:dyDescent="0.25">
      <c r="B34" s="27"/>
      <c r="E34" s="27"/>
      <c r="H34" s="27"/>
      <c r="K34" s="27"/>
      <c r="L34"/>
      <c r="M34"/>
      <c r="N34"/>
      <c r="O34"/>
      <c r="P34"/>
      <c r="Q34"/>
      <c r="R34"/>
      <c r="S34"/>
      <c r="T34"/>
      <c r="U34"/>
      <c r="V34"/>
      <c r="AC34" s="36"/>
      <c r="AD34" s="36"/>
      <c r="AE34" s="36"/>
      <c r="AF34" s="36"/>
      <c r="AG34" s="36"/>
      <c r="AH34" s="36"/>
      <c r="AI34" s="36"/>
      <c r="AJ34" s="36"/>
      <c r="AK34" s="36"/>
      <c r="AL34" s="36"/>
      <c r="AM34" s="36"/>
      <c r="AN34" s="36"/>
      <c r="AO34" s="36"/>
    </row>
    <row r="35" spans="1:41" ht="12.75" customHeight="1" x14ac:dyDescent="0.25">
      <c r="A35" s="71" t="s">
        <v>83</v>
      </c>
      <c r="B35" s="29"/>
      <c r="C35" s="29"/>
      <c r="D35" s="29"/>
      <c r="E35" s="29"/>
      <c r="L35"/>
      <c r="M35"/>
      <c r="N35"/>
      <c r="O35"/>
      <c r="P35"/>
      <c r="Q35"/>
      <c r="R35"/>
      <c r="S35"/>
      <c r="T35"/>
      <c r="U35"/>
      <c r="V35"/>
      <c r="AC35" s="36"/>
      <c r="AD35" s="36"/>
      <c r="AE35" s="36"/>
      <c r="AF35" s="36"/>
      <c r="AG35" s="36"/>
      <c r="AH35" s="36"/>
      <c r="AI35" s="36"/>
      <c r="AJ35" s="36"/>
      <c r="AK35" s="36"/>
      <c r="AL35" s="36"/>
      <c r="AM35" s="36"/>
      <c r="AN35" s="36"/>
      <c r="AO35" s="36"/>
    </row>
    <row r="36" spans="1:41" ht="12.75" customHeight="1" x14ac:dyDescent="0.25">
      <c r="A36" s="247" t="s">
        <v>285</v>
      </c>
      <c r="B36" s="248"/>
      <c r="C36" s="248"/>
      <c r="D36" s="248"/>
      <c r="E36" s="248"/>
      <c r="F36" s="249"/>
      <c r="G36" s="249"/>
      <c r="H36" s="249"/>
      <c r="L36"/>
      <c r="M36"/>
      <c r="N36"/>
      <c r="O36"/>
      <c r="P36"/>
      <c r="Q36"/>
      <c r="R36"/>
      <c r="S36"/>
      <c r="T36"/>
      <c r="U36"/>
      <c r="V36"/>
      <c r="AC36" s="36"/>
      <c r="AD36" s="36"/>
      <c r="AE36" s="36"/>
      <c r="AF36" s="36"/>
      <c r="AG36" s="36"/>
      <c r="AH36" s="36"/>
      <c r="AI36" s="36"/>
      <c r="AJ36" s="36"/>
      <c r="AK36" s="36"/>
      <c r="AL36" s="36"/>
      <c r="AM36" s="36"/>
      <c r="AN36" s="36"/>
      <c r="AO36" s="36"/>
    </row>
    <row r="37" spans="1:41" ht="12.75" customHeight="1" x14ac:dyDescent="0.25">
      <c r="A37" s="162" t="s">
        <v>286</v>
      </c>
      <c r="B37" s="29"/>
      <c r="C37" s="29"/>
      <c r="D37" s="29"/>
      <c r="E37" s="29"/>
      <c r="L37"/>
      <c r="M37"/>
      <c r="N37"/>
      <c r="O37"/>
      <c r="P37"/>
      <c r="Q37"/>
      <c r="R37"/>
      <c r="S37"/>
      <c r="T37"/>
      <c r="U37"/>
      <c r="V37"/>
      <c r="AC37" s="36"/>
      <c r="AD37" s="36"/>
      <c r="AE37" s="36"/>
      <c r="AF37" s="36"/>
      <c r="AG37" s="36"/>
      <c r="AH37" s="36"/>
      <c r="AI37" s="36"/>
      <c r="AJ37" s="36"/>
      <c r="AK37" s="36"/>
      <c r="AL37" s="36"/>
      <c r="AM37" s="36"/>
      <c r="AN37" s="36"/>
      <c r="AO37" s="36"/>
    </row>
    <row r="38" spans="1:41" ht="12.75" customHeight="1" x14ac:dyDescent="0.25">
      <c r="A38" s="40"/>
      <c r="B38" s="99"/>
      <c r="C38" s="99"/>
      <c r="D38" s="99"/>
      <c r="E38" s="42"/>
      <c r="F38" s="42"/>
      <c r="G38" s="42"/>
      <c r="H38" s="42"/>
      <c r="I38" s="42"/>
      <c r="J38" s="42"/>
      <c r="K38" s="36"/>
      <c r="L38"/>
      <c r="M38"/>
      <c r="N38"/>
      <c r="O38"/>
      <c r="P38"/>
      <c r="Q38"/>
      <c r="R38"/>
      <c r="S38"/>
      <c r="T38"/>
      <c r="U38"/>
      <c r="V38"/>
      <c r="AC38" s="36"/>
      <c r="AD38" s="36"/>
      <c r="AE38" s="36"/>
      <c r="AF38" s="36"/>
      <c r="AG38" s="36"/>
      <c r="AH38" s="36"/>
      <c r="AI38" s="36"/>
      <c r="AJ38" s="36"/>
      <c r="AK38" s="36"/>
      <c r="AL38" s="36"/>
      <c r="AM38" s="36"/>
      <c r="AN38" s="36"/>
      <c r="AO38" s="36"/>
    </row>
    <row r="39" spans="1:41" ht="12.75" customHeight="1" x14ac:dyDescent="0.25">
      <c r="A39" s="36" t="s">
        <v>84</v>
      </c>
      <c r="B39" s="254" t="s">
        <v>71</v>
      </c>
      <c r="C39" s="254"/>
      <c r="D39" s="50"/>
      <c r="E39" s="254" t="s">
        <v>142</v>
      </c>
      <c r="F39" s="254"/>
      <c r="G39" s="36"/>
      <c r="H39" s="254" t="s">
        <v>16</v>
      </c>
      <c r="I39" s="254"/>
      <c r="J39" s="254"/>
      <c r="K39" s="254"/>
      <c r="L39"/>
      <c r="M39"/>
      <c r="N39"/>
      <c r="O39"/>
      <c r="P39"/>
      <c r="Q39"/>
      <c r="R39"/>
      <c r="S39"/>
      <c r="T39"/>
      <c r="U39"/>
      <c r="V39"/>
      <c r="AC39" s="36"/>
      <c r="AD39" s="36"/>
      <c r="AE39" s="36"/>
      <c r="AF39" s="36"/>
      <c r="AG39" s="36"/>
      <c r="AH39" s="36"/>
      <c r="AI39" s="36"/>
      <c r="AJ39" s="36"/>
      <c r="AK39" s="36"/>
      <c r="AL39" s="36"/>
      <c r="AM39" s="36"/>
      <c r="AN39" s="36"/>
      <c r="AO39" s="36"/>
    </row>
    <row r="40" spans="1:41" ht="12.75" customHeight="1" x14ac:dyDescent="0.25">
      <c r="B40" s="30" t="s">
        <v>122</v>
      </c>
      <c r="C40" s="30" t="s">
        <v>120</v>
      </c>
      <c r="E40" s="30" t="s">
        <v>122</v>
      </c>
      <c r="F40" s="30" t="s">
        <v>120</v>
      </c>
      <c r="H40" s="30" t="s">
        <v>122</v>
      </c>
      <c r="I40" s="30" t="s">
        <v>120</v>
      </c>
      <c r="J40" s="36"/>
      <c r="K40" s="36"/>
      <c r="L40"/>
      <c r="M40"/>
      <c r="N40"/>
      <c r="O40"/>
      <c r="P40"/>
      <c r="Q40"/>
      <c r="R40"/>
      <c r="S40"/>
      <c r="T40"/>
      <c r="U40"/>
      <c r="V40"/>
      <c r="AC40" s="36"/>
      <c r="AD40" s="36"/>
      <c r="AE40" s="36"/>
      <c r="AF40" s="36"/>
      <c r="AG40" s="36"/>
      <c r="AH40" s="36"/>
      <c r="AI40" s="36"/>
      <c r="AJ40" s="36"/>
      <c r="AK40" s="36"/>
      <c r="AL40" s="36"/>
      <c r="AM40" s="36"/>
      <c r="AN40" s="36"/>
      <c r="AO40" s="36"/>
    </row>
    <row r="41" spans="1:41" s="30" customFormat="1" ht="12.75" customHeight="1" x14ac:dyDescent="0.25">
      <c r="A41" s="57"/>
      <c r="B41" s="24" t="s">
        <v>92</v>
      </c>
      <c r="C41" s="24" t="s">
        <v>92</v>
      </c>
      <c r="D41" s="24"/>
      <c r="E41" s="24" t="s">
        <v>92</v>
      </c>
      <c r="F41" s="24" t="s">
        <v>92</v>
      </c>
      <c r="G41" s="24"/>
      <c r="H41" s="24" t="s">
        <v>92</v>
      </c>
      <c r="I41" s="24" t="s">
        <v>92</v>
      </c>
      <c r="J41" s="101"/>
      <c r="K41" s="101" t="s">
        <v>1</v>
      </c>
      <c r="L41"/>
      <c r="M41"/>
      <c r="N41"/>
      <c r="O41"/>
      <c r="P41"/>
      <c r="Q41"/>
      <c r="R41"/>
      <c r="S41"/>
      <c r="T41"/>
      <c r="U41"/>
      <c r="V41"/>
      <c r="W41"/>
      <c r="X41"/>
      <c r="Y41"/>
      <c r="Z41"/>
      <c r="AA41"/>
      <c r="AB41"/>
    </row>
    <row r="42" spans="1:41" s="30" customFormat="1" ht="12.75" customHeight="1" x14ac:dyDescent="0.25">
      <c r="A42" s="177" t="s">
        <v>179</v>
      </c>
      <c r="B42" s="169">
        <v>524317.6</v>
      </c>
      <c r="C42" s="169">
        <v>2099660.7000000002</v>
      </c>
      <c r="D42" s="169"/>
      <c r="E42" s="169">
        <v>3900</v>
      </c>
      <c r="F42" s="169">
        <v>16187</v>
      </c>
      <c r="G42" s="169"/>
      <c r="H42" s="169">
        <f>B42/E42</f>
        <v>134.44041025641025</v>
      </c>
      <c r="I42" s="169">
        <f>C42/F42</f>
        <v>129.71277568419103</v>
      </c>
      <c r="J42" s="169"/>
      <c r="K42" s="169">
        <f>(B42+C42)/(E42+F42)</f>
        <v>130.63067157863296</v>
      </c>
      <c r="L42"/>
      <c r="M42" s="27"/>
      <c r="N42" s="109"/>
      <c r="O42" s="109"/>
      <c r="P42" s="109"/>
      <c r="Q42"/>
      <c r="R42"/>
      <c r="S42"/>
      <c r="T42"/>
      <c r="U42"/>
      <c r="V42"/>
      <c r="W42"/>
      <c r="X42"/>
      <c r="Y42"/>
      <c r="Z42"/>
      <c r="AA42"/>
      <c r="AB42"/>
    </row>
    <row r="43" spans="1:41" ht="12.75" customHeight="1" x14ac:dyDescent="0.25">
      <c r="A43" s="170" t="s">
        <v>90</v>
      </c>
      <c r="B43" s="169">
        <v>2740482.4</v>
      </c>
      <c r="C43" s="169">
        <v>9729894.0999999996</v>
      </c>
      <c r="D43" s="169"/>
      <c r="E43" s="169">
        <v>18778</v>
      </c>
      <c r="F43" s="169">
        <v>70330</v>
      </c>
      <c r="G43" s="169"/>
      <c r="H43" s="169">
        <f t="shared" ref="H43:H47" si="0">B43/E43</f>
        <v>145.94112259026519</v>
      </c>
      <c r="I43" s="169">
        <f t="shared" ref="I43:I47" si="1">C43/F43</f>
        <v>138.34628323617233</v>
      </c>
      <c r="J43" s="169"/>
      <c r="K43" s="169">
        <f t="shared" ref="K43:K47" si="2">(B43+C43)/(E43+F43)</f>
        <v>139.94676684472773</v>
      </c>
      <c r="L43"/>
      <c r="M43" s="27"/>
      <c r="N43" s="109"/>
      <c r="O43" s="109"/>
      <c r="P43" s="109"/>
      <c r="Q43"/>
      <c r="R43"/>
      <c r="S43"/>
      <c r="T43"/>
      <c r="U43"/>
      <c r="V43"/>
      <c r="AC43" s="36"/>
      <c r="AD43" s="36"/>
      <c r="AE43" s="36"/>
      <c r="AF43" s="36"/>
      <c r="AG43" s="36"/>
      <c r="AH43" s="36"/>
      <c r="AI43" s="36"/>
      <c r="AJ43" s="36"/>
      <c r="AK43" s="36"/>
      <c r="AL43" s="36"/>
      <c r="AM43" s="36"/>
      <c r="AN43" s="36"/>
      <c r="AO43" s="36"/>
    </row>
    <row r="44" spans="1:41" ht="12.75" customHeight="1" x14ac:dyDescent="0.25">
      <c r="A44" s="170" t="s">
        <v>91</v>
      </c>
      <c r="B44" s="169">
        <v>4286374.3</v>
      </c>
      <c r="C44" s="169">
        <v>19800875.100000001</v>
      </c>
      <c r="D44" s="169"/>
      <c r="E44" s="169">
        <v>23138</v>
      </c>
      <c r="F44" s="169">
        <v>106908</v>
      </c>
      <c r="G44" s="169"/>
      <c r="H44" s="169">
        <f t="shared" si="0"/>
        <v>185.25258449304175</v>
      </c>
      <c r="I44" s="169">
        <f t="shared" si="1"/>
        <v>185.21415703221462</v>
      </c>
      <c r="J44" s="169"/>
      <c r="K44" s="169">
        <f t="shared" si="2"/>
        <v>185.22099410977657</v>
      </c>
      <c r="L44"/>
      <c r="M44" s="27"/>
      <c r="N44" s="109"/>
      <c r="O44" s="109"/>
      <c r="P44" s="109"/>
      <c r="Q44"/>
      <c r="R44"/>
      <c r="S44"/>
      <c r="T44"/>
      <c r="U44"/>
      <c r="V44"/>
      <c r="AC44" s="36"/>
      <c r="AD44" s="36"/>
      <c r="AE44" s="36"/>
      <c r="AF44" s="36"/>
      <c r="AG44" s="36"/>
      <c r="AH44" s="36"/>
      <c r="AI44" s="36"/>
      <c r="AJ44" s="36"/>
      <c r="AK44" s="36"/>
      <c r="AL44" s="36"/>
      <c r="AM44" s="36"/>
      <c r="AN44" s="36"/>
      <c r="AO44" s="36"/>
    </row>
    <row r="45" spans="1:41" ht="12.75" customHeight="1" x14ac:dyDescent="0.25">
      <c r="A45" s="170" t="s">
        <v>127</v>
      </c>
      <c r="B45" s="169">
        <v>4415183.5999999996</v>
      </c>
      <c r="C45" s="169">
        <v>21071257.199999999</v>
      </c>
      <c r="D45" s="169"/>
      <c r="E45" s="169">
        <v>20622</v>
      </c>
      <c r="F45" s="169">
        <v>95605</v>
      </c>
      <c r="G45" s="169"/>
      <c r="H45" s="169">
        <f t="shared" si="0"/>
        <v>214.10064979148481</v>
      </c>
      <c r="I45" s="169">
        <f t="shared" si="1"/>
        <v>220.3991130171016</v>
      </c>
      <c r="J45" s="169"/>
      <c r="K45" s="169">
        <f t="shared" si="2"/>
        <v>219.28158517384082</v>
      </c>
      <c r="L45"/>
      <c r="M45" s="27"/>
      <c r="N45" s="109"/>
      <c r="O45" s="109"/>
      <c r="P45" s="109"/>
      <c r="Q45"/>
      <c r="R45"/>
      <c r="S45"/>
      <c r="T45"/>
      <c r="U45"/>
      <c r="V45"/>
      <c r="AC45" s="36"/>
      <c r="AD45" s="36"/>
      <c r="AE45" s="36"/>
      <c r="AF45" s="36"/>
      <c r="AG45" s="36"/>
      <c r="AH45" s="36"/>
      <c r="AI45" s="36"/>
      <c r="AJ45" s="36"/>
      <c r="AK45" s="36"/>
      <c r="AL45" s="36"/>
      <c r="AM45" s="36"/>
      <c r="AN45" s="36"/>
      <c r="AO45" s="36"/>
    </row>
    <row r="46" spans="1:41" ht="12.75" customHeight="1" x14ac:dyDescent="0.25">
      <c r="A46" s="36" t="s">
        <v>294</v>
      </c>
      <c r="B46" s="169">
        <v>579242.9</v>
      </c>
      <c r="C46" s="169">
        <v>326826.8</v>
      </c>
      <c r="D46" s="169"/>
      <c r="E46" s="169">
        <v>1964</v>
      </c>
      <c r="F46" s="169">
        <v>1948</v>
      </c>
      <c r="G46" s="169"/>
      <c r="H46" s="169">
        <f t="shared" si="0"/>
        <v>294.93019348268842</v>
      </c>
      <c r="I46" s="169">
        <f t="shared" si="1"/>
        <v>167.77556468172483</v>
      </c>
      <c r="J46" s="169"/>
      <c r="K46" s="169">
        <f t="shared" si="2"/>
        <v>231.612908997955</v>
      </c>
      <c r="L46"/>
      <c r="M46" s="27"/>
      <c r="N46" s="109"/>
      <c r="O46" s="109"/>
      <c r="P46" s="109"/>
      <c r="Q46"/>
      <c r="R46"/>
      <c r="S46"/>
      <c r="T46"/>
      <c r="U46"/>
      <c r="V46"/>
      <c r="AC46" s="36"/>
      <c r="AD46" s="36"/>
      <c r="AE46" s="36"/>
      <c r="AF46" s="36"/>
      <c r="AG46" s="36"/>
      <c r="AH46" s="36"/>
      <c r="AI46" s="36"/>
      <c r="AJ46" s="36"/>
      <c r="AK46" s="36"/>
      <c r="AL46" s="36"/>
      <c r="AM46" s="36"/>
      <c r="AN46" s="36"/>
      <c r="AO46" s="36"/>
    </row>
    <row r="47" spans="1:41" ht="12.75" customHeight="1" x14ac:dyDescent="0.25">
      <c r="A47" s="172" t="s">
        <v>1</v>
      </c>
      <c r="B47" s="171">
        <f>SUM(B42:B46)</f>
        <v>12545600.799999999</v>
      </c>
      <c r="C47" s="171">
        <f>SUM(C42:C46)</f>
        <v>53028513.899999999</v>
      </c>
      <c r="D47" s="171"/>
      <c r="E47" s="171">
        <f t="shared" ref="E47:F47" si="3">SUM(E42:E46)</f>
        <v>68402</v>
      </c>
      <c r="F47" s="171">
        <f t="shared" si="3"/>
        <v>290978</v>
      </c>
      <c r="G47" s="171"/>
      <c r="H47" s="171">
        <f t="shared" si="0"/>
        <v>183.40985351305517</v>
      </c>
      <c r="I47" s="171">
        <f t="shared" si="1"/>
        <v>182.24234787509707</v>
      </c>
      <c r="J47" s="171"/>
      <c r="K47" s="171">
        <f t="shared" si="2"/>
        <v>182.46456313651288</v>
      </c>
      <c r="L47"/>
      <c r="M47" s="27"/>
      <c r="N47" s="109"/>
      <c r="O47" s="109"/>
      <c r="P47" s="109"/>
      <c r="Q47"/>
      <c r="R47"/>
      <c r="S47"/>
      <c r="T47"/>
      <c r="U47"/>
      <c r="V47"/>
      <c r="AC47" s="36"/>
      <c r="AD47" s="36"/>
      <c r="AE47" s="36"/>
      <c r="AF47" s="36"/>
      <c r="AG47" s="36"/>
      <c r="AH47" s="36"/>
      <c r="AI47" s="36"/>
      <c r="AJ47" s="36"/>
      <c r="AK47" s="36"/>
      <c r="AL47" s="36"/>
      <c r="AM47" s="36"/>
      <c r="AN47" s="36"/>
      <c r="AO47" s="36"/>
    </row>
    <row r="48" spans="1:41" ht="12.75" customHeight="1" x14ac:dyDescent="0.25">
      <c r="A48" s="23" t="s">
        <v>198</v>
      </c>
      <c r="E48" s="27"/>
      <c r="L48"/>
      <c r="M48"/>
      <c r="N48"/>
      <c r="O48"/>
      <c r="P48"/>
      <c r="Q48"/>
      <c r="R48"/>
      <c r="S48"/>
      <c r="T48"/>
      <c r="U48"/>
      <c r="V48"/>
      <c r="AC48" s="36"/>
      <c r="AD48" s="36"/>
      <c r="AE48" s="36"/>
      <c r="AF48" s="36"/>
      <c r="AG48" s="36"/>
      <c r="AH48" s="36"/>
      <c r="AI48" s="36"/>
      <c r="AJ48" s="36"/>
      <c r="AK48" s="36"/>
      <c r="AL48" s="36"/>
      <c r="AM48" s="36"/>
      <c r="AN48" s="36"/>
      <c r="AO48" s="36"/>
    </row>
    <row r="49" spans="1:41" ht="12.75" customHeight="1" x14ac:dyDescent="0.25">
      <c r="A49" s="23" t="s">
        <v>295</v>
      </c>
      <c r="E49" s="27"/>
      <c r="L49"/>
      <c r="M49"/>
      <c r="N49"/>
      <c r="O49"/>
      <c r="P49"/>
      <c r="Q49"/>
      <c r="R49"/>
      <c r="S49"/>
      <c r="T49"/>
      <c r="U49"/>
      <c r="V49"/>
      <c r="AC49" s="36"/>
      <c r="AD49" s="36"/>
      <c r="AE49" s="36"/>
      <c r="AF49" s="36"/>
      <c r="AG49" s="36"/>
      <c r="AH49" s="36"/>
      <c r="AI49" s="36"/>
      <c r="AJ49" s="36"/>
      <c r="AK49" s="36"/>
      <c r="AL49" s="36"/>
      <c r="AM49" s="36"/>
      <c r="AN49" s="36"/>
      <c r="AO49" s="36"/>
    </row>
    <row r="50" spans="1:41" ht="12.75" customHeight="1" x14ac:dyDescent="0.25">
      <c r="A50" s="23"/>
      <c r="E50" s="27"/>
      <c r="H50" s="27"/>
      <c r="L50"/>
      <c r="M50"/>
      <c r="N50"/>
      <c r="O50"/>
      <c r="P50"/>
      <c r="Q50"/>
      <c r="R50"/>
      <c r="S50"/>
      <c r="T50"/>
      <c r="U50"/>
      <c r="V50"/>
      <c r="AC50" s="36"/>
      <c r="AD50" s="36"/>
      <c r="AE50" s="36"/>
      <c r="AF50" s="36"/>
      <c r="AG50" s="36"/>
      <c r="AH50" s="36"/>
      <c r="AI50" s="36"/>
      <c r="AJ50" s="36"/>
      <c r="AK50" s="36"/>
      <c r="AL50" s="36"/>
      <c r="AM50" s="36"/>
      <c r="AN50" s="36"/>
      <c r="AO50" s="36"/>
    </row>
    <row r="51" spans="1:41" ht="12.75" customHeight="1" x14ac:dyDescent="0.25">
      <c r="B51" s="27"/>
      <c r="C51" s="27"/>
      <c r="E51" s="27"/>
      <c r="F51" s="27"/>
      <c r="H51" s="27"/>
      <c r="I51" s="27"/>
      <c r="J51" s="27"/>
      <c r="L51"/>
      <c r="M51"/>
      <c r="N51"/>
      <c r="O51"/>
      <c r="P51"/>
      <c r="Q51"/>
      <c r="R51"/>
      <c r="S51"/>
      <c r="T51"/>
      <c r="U51"/>
      <c r="V51"/>
      <c r="AC51" s="36"/>
      <c r="AD51" s="36"/>
      <c r="AE51" s="36"/>
      <c r="AF51" s="36"/>
      <c r="AG51" s="36"/>
      <c r="AH51" s="36"/>
      <c r="AI51" s="36"/>
      <c r="AJ51" s="36"/>
      <c r="AK51" s="36"/>
      <c r="AL51" s="36"/>
      <c r="AM51" s="36"/>
      <c r="AN51" s="36"/>
      <c r="AO51" s="36"/>
    </row>
    <row r="52" spans="1:41" ht="12.75" customHeight="1" x14ac:dyDescent="0.25">
      <c r="L52"/>
      <c r="M52"/>
      <c r="N52"/>
      <c r="O52"/>
      <c r="P52"/>
      <c r="Q52"/>
      <c r="R52"/>
      <c r="S52"/>
      <c r="T52"/>
      <c r="U52"/>
      <c r="V52"/>
      <c r="AC52" s="36"/>
      <c r="AD52" s="36"/>
      <c r="AE52" s="36"/>
      <c r="AF52" s="36"/>
      <c r="AG52" s="36"/>
      <c r="AH52" s="36"/>
      <c r="AI52" s="36"/>
      <c r="AJ52" s="36"/>
      <c r="AK52" s="36"/>
      <c r="AL52" s="36"/>
      <c r="AM52" s="36"/>
      <c r="AN52" s="36"/>
      <c r="AO52" s="36"/>
    </row>
    <row r="53" spans="1:41" ht="12.75" customHeight="1" x14ac:dyDescent="0.25">
      <c r="A53" s="71" t="s">
        <v>85</v>
      </c>
      <c r="B53" s="16"/>
      <c r="C53" s="16"/>
      <c r="D53" s="16"/>
      <c r="E53" s="36"/>
      <c r="F53" s="36"/>
      <c r="G53" s="36"/>
      <c r="H53" s="36"/>
      <c r="I53" s="36"/>
      <c r="J53" s="36"/>
      <c r="K53" s="36"/>
      <c r="L53"/>
      <c r="M53"/>
      <c r="N53"/>
      <c r="O53"/>
      <c r="P53"/>
      <c r="Q53"/>
      <c r="R53"/>
      <c r="S53"/>
      <c r="T53"/>
      <c r="U53"/>
      <c r="V53"/>
      <c r="AC53" s="36"/>
      <c r="AD53" s="36"/>
      <c r="AE53" s="36"/>
      <c r="AF53" s="36"/>
      <c r="AG53" s="36"/>
      <c r="AH53" s="36"/>
      <c r="AI53" s="36"/>
      <c r="AJ53" s="36"/>
      <c r="AK53" s="36"/>
      <c r="AL53" s="36"/>
      <c r="AM53" s="36"/>
      <c r="AN53" s="36"/>
      <c r="AO53" s="36"/>
    </row>
    <row r="54" spans="1:41" ht="12.75" customHeight="1" x14ac:dyDescent="0.25">
      <c r="A54" s="247" t="s">
        <v>287</v>
      </c>
      <c r="B54" s="250"/>
      <c r="C54" s="250"/>
      <c r="D54" s="250"/>
      <c r="E54" s="201"/>
      <c r="F54" s="36"/>
      <c r="G54" s="36"/>
      <c r="H54" s="36"/>
      <c r="I54" s="36"/>
      <c r="J54" s="36"/>
      <c r="K54" s="36"/>
      <c r="L54"/>
      <c r="M54"/>
      <c r="N54"/>
      <c r="O54"/>
      <c r="P54"/>
      <c r="Q54"/>
      <c r="R54"/>
      <c r="S54"/>
      <c r="T54"/>
      <c r="U54"/>
      <c r="V54"/>
      <c r="AC54" s="36"/>
      <c r="AD54" s="36"/>
      <c r="AE54" s="36"/>
      <c r="AF54" s="36"/>
      <c r="AG54" s="36"/>
      <c r="AH54" s="36"/>
      <c r="AI54" s="36"/>
      <c r="AJ54" s="36"/>
      <c r="AK54" s="36"/>
      <c r="AL54" s="36"/>
      <c r="AM54" s="36"/>
      <c r="AN54" s="36"/>
      <c r="AO54" s="36"/>
    </row>
    <row r="55" spans="1:41" ht="12.75" customHeight="1" x14ac:dyDescent="0.25">
      <c r="A55" s="162" t="s">
        <v>288</v>
      </c>
      <c r="B55" s="16"/>
      <c r="C55" s="16"/>
      <c r="D55" s="16"/>
      <c r="E55" s="36"/>
      <c r="F55" s="36"/>
      <c r="G55" s="36"/>
      <c r="H55" s="36"/>
      <c r="I55" s="36"/>
      <c r="J55" s="36"/>
      <c r="K55" s="36"/>
      <c r="L55"/>
      <c r="M55"/>
      <c r="N55"/>
      <c r="O55"/>
      <c r="P55"/>
      <c r="Q55"/>
      <c r="R55"/>
      <c r="S55"/>
      <c r="T55"/>
      <c r="U55"/>
      <c r="V55"/>
      <c r="AC55" s="36"/>
      <c r="AD55" s="36"/>
      <c r="AE55" s="36"/>
      <c r="AF55" s="36"/>
      <c r="AG55" s="36"/>
      <c r="AH55" s="36"/>
      <c r="AI55" s="36"/>
      <c r="AJ55" s="36"/>
      <c r="AK55" s="36"/>
      <c r="AL55" s="36"/>
      <c r="AM55" s="36"/>
      <c r="AN55" s="36"/>
      <c r="AO55" s="36"/>
    </row>
    <row r="56" spans="1:41" ht="12.75" customHeight="1" x14ac:dyDescent="0.25">
      <c r="A56" s="40"/>
      <c r="B56" s="41"/>
      <c r="C56" s="41"/>
      <c r="D56" s="41"/>
      <c r="E56" s="40"/>
      <c r="F56" s="40"/>
      <c r="G56" s="40"/>
      <c r="H56" s="40"/>
      <c r="I56" s="40"/>
      <c r="J56" s="36"/>
      <c r="K56" s="36"/>
      <c r="L56"/>
      <c r="M56"/>
      <c r="N56"/>
      <c r="O56"/>
      <c r="P56"/>
      <c r="Q56"/>
      <c r="R56"/>
      <c r="S56"/>
      <c r="T56"/>
      <c r="U56"/>
      <c r="V56"/>
      <c r="AC56" s="36"/>
      <c r="AD56" s="36"/>
      <c r="AE56" s="36"/>
      <c r="AF56" s="36"/>
      <c r="AG56" s="36"/>
      <c r="AH56" s="36"/>
      <c r="AI56" s="36"/>
      <c r="AJ56" s="36"/>
      <c r="AK56" s="36"/>
      <c r="AL56" s="36"/>
      <c r="AM56" s="36"/>
      <c r="AN56" s="36"/>
      <c r="AO56" s="36"/>
    </row>
    <row r="57" spans="1:41" ht="12.75" customHeight="1" x14ac:dyDescent="0.25">
      <c r="A57" s="100" t="s">
        <v>17</v>
      </c>
      <c r="B57" s="100"/>
      <c r="C57" s="95" t="s">
        <v>14</v>
      </c>
      <c r="D57" s="95"/>
      <c r="E57" s="102"/>
      <c r="F57" s="102" t="s">
        <v>142</v>
      </c>
      <c r="G57" s="102"/>
      <c r="H57" s="102"/>
      <c r="I57" s="102" t="s">
        <v>16</v>
      </c>
      <c r="J57" s="103"/>
      <c r="K57" s="68"/>
      <c r="L57"/>
      <c r="M57"/>
      <c r="N57"/>
      <c r="O57"/>
      <c r="P57"/>
      <c r="Q57"/>
      <c r="R57"/>
      <c r="S57"/>
      <c r="T57"/>
      <c r="U57"/>
      <c r="V57"/>
      <c r="AC57" s="36"/>
      <c r="AD57" s="36"/>
      <c r="AE57" s="36"/>
      <c r="AF57" s="36"/>
      <c r="AG57" s="36"/>
      <c r="AH57" s="36"/>
      <c r="AI57" s="36"/>
      <c r="AJ57" s="36"/>
      <c r="AK57" s="36"/>
      <c r="AL57" s="36"/>
      <c r="AM57" s="36"/>
      <c r="AN57" s="36"/>
      <c r="AO57" s="36"/>
    </row>
    <row r="58" spans="1:41" s="68" customFormat="1" ht="12.75" customHeight="1" x14ac:dyDescent="0.25">
      <c r="A58" s="104" t="s">
        <v>6</v>
      </c>
      <c r="B58" s="78"/>
      <c r="C58" s="78">
        <f>B47</f>
        <v>12545600.799999999</v>
      </c>
      <c r="D58" s="78"/>
      <c r="E58" s="78"/>
      <c r="F58" s="78">
        <f>E47</f>
        <v>68402</v>
      </c>
      <c r="G58" s="78"/>
      <c r="H58" s="78"/>
      <c r="I58" s="25">
        <f>H47</f>
        <v>183.40985351305517</v>
      </c>
      <c r="J58" s="103"/>
      <c r="L58"/>
      <c r="M58"/>
      <c r="N58"/>
      <c r="O58"/>
      <c r="P58"/>
      <c r="Q58"/>
      <c r="R58"/>
      <c r="S58"/>
      <c r="T58"/>
      <c r="U58"/>
      <c r="V58"/>
      <c r="W58"/>
      <c r="X58"/>
      <c r="Y58"/>
      <c r="Z58"/>
      <c r="AA58"/>
      <c r="AB58"/>
    </row>
    <row r="59" spans="1:41" ht="12.75" customHeight="1" x14ac:dyDescent="0.25">
      <c r="A59" s="34" t="s">
        <v>5</v>
      </c>
      <c r="B59" s="25"/>
      <c r="C59" s="25">
        <f>C47</f>
        <v>53028513.899999999</v>
      </c>
      <c r="D59" s="25"/>
      <c r="E59" s="25"/>
      <c r="F59" s="25">
        <f>F47</f>
        <v>290978</v>
      </c>
      <c r="G59" s="25"/>
      <c r="H59" s="25"/>
      <c r="I59" s="25">
        <f>I47</f>
        <v>182.24234787509707</v>
      </c>
      <c r="J59" s="103"/>
      <c r="K59" s="68"/>
      <c r="L59"/>
      <c r="M59"/>
      <c r="N59"/>
      <c r="O59"/>
      <c r="P59"/>
      <c r="Q59"/>
      <c r="R59"/>
      <c r="S59"/>
      <c r="T59"/>
      <c r="U59"/>
      <c r="V59"/>
      <c r="AC59" s="36"/>
      <c r="AD59" s="36"/>
      <c r="AE59" s="36"/>
      <c r="AF59" s="36"/>
      <c r="AG59" s="36"/>
      <c r="AH59" s="36"/>
      <c r="AI59" s="36"/>
      <c r="AJ59" s="36"/>
      <c r="AK59" s="36"/>
      <c r="AL59" s="36"/>
      <c r="AM59" s="36"/>
      <c r="AN59" s="36"/>
      <c r="AO59" s="36"/>
    </row>
    <row r="60" spans="1:41" ht="12.75" customHeight="1" x14ac:dyDescent="0.25">
      <c r="A60" s="104" t="s">
        <v>18</v>
      </c>
      <c r="B60" s="78"/>
      <c r="C60" s="78">
        <v>4870814</v>
      </c>
      <c r="D60" s="78"/>
      <c r="E60" s="78"/>
      <c r="F60" s="78">
        <v>28704</v>
      </c>
      <c r="G60" s="78"/>
      <c r="H60" s="78"/>
      <c r="I60" s="25">
        <f>C60/F60</f>
        <v>169.69112318840581</v>
      </c>
      <c r="J60" s="103"/>
      <c r="K60" s="68"/>
      <c r="L60"/>
      <c r="M60"/>
      <c r="N60"/>
      <c r="O60"/>
      <c r="P60"/>
      <c r="Q60"/>
      <c r="R60"/>
      <c r="S60"/>
      <c r="T60"/>
      <c r="U60"/>
      <c r="V60"/>
      <c r="AC60" s="36"/>
      <c r="AD60" s="36"/>
      <c r="AE60" s="36"/>
      <c r="AF60" s="36"/>
      <c r="AG60" s="36"/>
      <c r="AH60" s="36"/>
      <c r="AI60" s="36"/>
      <c r="AJ60" s="36"/>
      <c r="AK60" s="36"/>
      <c r="AL60" s="36"/>
      <c r="AM60" s="36"/>
      <c r="AN60" s="36"/>
      <c r="AO60" s="36"/>
    </row>
    <row r="61" spans="1:41" ht="12.75" customHeight="1" x14ac:dyDescent="0.25">
      <c r="A61" s="34" t="s">
        <v>19</v>
      </c>
      <c r="B61" s="25"/>
      <c r="C61" s="78">
        <v>48157699.899999999</v>
      </c>
      <c r="D61" s="25"/>
      <c r="E61" s="25"/>
      <c r="F61" s="25">
        <v>262274</v>
      </c>
      <c r="G61" s="25"/>
      <c r="H61" s="25"/>
      <c r="I61" s="25">
        <f>C61/F61</f>
        <v>183.61598900386619</v>
      </c>
      <c r="J61" s="36"/>
      <c r="K61" s="68"/>
      <c r="L61" s="36"/>
      <c r="M61" s="36"/>
      <c r="Q61" s="179"/>
    </row>
    <row r="62" spans="1:41" ht="12.75" customHeight="1" x14ac:dyDescent="0.25">
      <c r="A62" s="69" t="s">
        <v>1</v>
      </c>
      <c r="B62" s="79"/>
      <c r="C62" s="38">
        <v>65574114.700000003</v>
      </c>
      <c r="D62" s="38"/>
      <c r="E62" s="38"/>
      <c r="F62" s="38">
        <f>F58+F59</f>
        <v>359380</v>
      </c>
      <c r="G62" s="38"/>
      <c r="H62" s="38"/>
      <c r="I62" s="38">
        <f>C62/F62</f>
        <v>182.46456313651288</v>
      </c>
      <c r="J62" s="103"/>
      <c r="K62" s="68"/>
      <c r="L62" s="36"/>
      <c r="M62" s="36"/>
      <c r="Q62" s="179"/>
    </row>
    <row r="63" spans="1:41" s="105" customFormat="1" ht="12.75" customHeight="1" x14ac:dyDescent="0.25">
      <c r="A63" s="23" t="s">
        <v>289</v>
      </c>
      <c r="B63" s="36"/>
      <c r="C63" s="36"/>
      <c r="D63" s="36"/>
      <c r="E63" s="36"/>
      <c r="F63" s="53"/>
      <c r="G63" s="36"/>
      <c r="H63" s="36"/>
      <c r="I63" s="36"/>
      <c r="J63" s="36"/>
      <c r="N63" s="195"/>
      <c r="O63" s="195"/>
      <c r="P63" s="195"/>
      <c r="Q63" s="179"/>
      <c r="R63" s="179"/>
      <c r="S63" s="179"/>
      <c r="T63" s="179"/>
      <c r="U63" s="179"/>
      <c r="V63" s="179"/>
      <c r="W63"/>
      <c r="X63"/>
      <c r="Y63"/>
      <c r="Z63"/>
      <c r="AA63"/>
      <c r="AB63"/>
      <c r="AC63"/>
      <c r="AD63"/>
      <c r="AE63"/>
      <c r="AF63"/>
      <c r="AG63"/>
      <c r="AH63"/>
      <c r="AI63"/>
      <c r="AJ63"/>
      <c r="AK63"/>
      <c r="AL63"/>
      <c r="AM63"/>
      <c r="AN63"/>
      <c r="AO63"/>
    </row>
    <row r="64" spans="1:41" ht="12.75" customHeight="1" x14ac:dyDescent="0.25">
      <c r="B64" s="36"/>
      <c r="C64" s="53"/>
      <c r="D64" s="36"/>
      <c r="E64" s="36"/>
      <c r="F64" s="36"/>
      <c r="G64" s="36"/>
      <c r="H64" s="36"/>
      <c r="I64" s="36"/>
      <c r="J64" s="36"/>
      <c r="K64" s="36"/>
      <c r="L64" s="36"/>
      <c r="M64" s="153"/>
      <c r="N64" s="179"/>
      <c r="O64" s="179"/>
      <c r="P64" s="179"/>
      <c r="Q64" s="179"/>
    </row>
    <row r="65" spans="1:17" ht="12.75" customHeight="1" x14ac:dyDescent="0.25">
      <c r="M65"/>
      <c r="N65" s="179"/>
      <c r="O65" s="179"/>
      <c r="P65" s="179"/>
      <c r="Q65" s="179"/>
    </row>
    <row r="66" spans="1:17" ht="12.75" customHeight="1" x14ac:dyDescent="0.25">
      <c r="M66"/>
      <c r="N66" s="179"/>
      <c r="O66" s="179"/>
      <c r="P66" s="179"/>
      <c r="Q66" s="179"/>
    </row>
    <row r="67" spans="1:17" ht="12.75" customHeight="1" x14ac:dyDescent="0.25">
      <c r="B67" s="53"/>
      <c r="C67" s="53"/>
      <c r="E67" s="53"/>
      <c r="F67" s="53"/>
      <c r="H67" s="53"/>
      <c r="I67" s="53"/>
      <c r="J67" s="53"/>
      <c r="K67" s="53"/>
      <c r="L67" s="53"/>
      <c r="M67"/>
      <c r="N67" s="179"/>
      <c r="O67" s="179"/>
      <c r="P67" s="179"/>
      <c r="Q67" s="179"/>
    </row>
    <row r="68" spans="1:17" ht="12.75" customHeight="1" x14ac:dyDescent="0.25">
      <c r="B68" s="53"/>
      <c r="C68" s="53"/>
      <c r="E68" s="53"/>
      <c r="F68" s="76"/>
      <c r="H68" s="53"/>
      <c r="I68" s="53"/>
      <c r="J68" s="53"/>
      <c r="K68" s="76"/>
      <c r="L68" s="76"/>
      <c r="M68" s="76"/>
      <c r="N68" s="179"/>
      <c r="O68" s="179"/>
      <c r="P68" s="179"/>
      <c r="Q68" s="179"/>
    </row>
    <row r="69" spans="1:17" ht="12.75" customHeight="1" x14ac:dyDescent="0.25">
      <c r="A69" s="31"/>
      <c r="B69" s="52"/>
      <c r="C69" s="76"/>
      <c r="E69" s="76"/>
      <c r="F69" s="53"/>
      <c r="H69" s="76"/>
      <c r="I69" s="76"/>
      <c r="J69" s="76"/>
      <c r="K69" s="53"/>
      <c r="L69" s="53"/>
      <c r="M69" s="53"/>
      <c r="N69" s="179"/>
      <c r="O69" s="179"/>
      <c r="P69" s="179"/>
      <c r="Q69" s="179"/>
    </row>
    <row r="70" spans="1:17" ht="12.75" customHeight="1" x14ac:dyDescent="0.25">
      <c r="A70" s="30"/>
      <c r="B70" s="27"/>
      <c r="C70" s="53"/>
      <c r="E70" s="53"/>
      <c r="F70" s="106"/>
      <c r="H70" s="106"/>
      <c r="I70" s="106"/>
      <c r="J70" s="106"/>
      <c r="K70" s="106"/>
      <c r="L70" s="106"/>
      <c r="M70" s="106"/>
      <c r="N70" s="179"/>
      <c r="O70" s="179"/>
      <c r="P70" s="179"/>
      <c r="Q70" s="179"/>
    </row>
    <row r="71" spans="1:17" ht="12.75" customHeight="1" x14ac:dyDescent="0.25">
      <c r="B71" s="53"/>
      <c r="C71" s="53"/>
      <c r="E71" s="53"/>
      <c r="F71" s="53"/>
      <c r="H71" s="53"/>
      <c r="I71" s="53"/>
      <c r="J71" s="53"/>
      <c r="K71" s="53"/>
      <c r="L71" s="53"/>
      <c r="M71" s="53"/>
      <c r="N71" s="179"/>
      <c r="O71" s="179"/>
      <c r="P71" s="179"/>
      <c r="Q71" s="179"/>
    </row>
    <row r="72" spans="1:17" ht="12.75" customHeight="1" x14ac:dyDescent="0.25">
      <c r="A72" s="30"/>
      <c r="B72" s="27"/>
      <c r="C72" s="27"/>
      <c r="E72" s="27"/>
      <c r="F72" s="27"/>
      <c r="H72" s="27"/>
      <c r="I72" s="27"/>
      <c r="J72" s="27"/>
      <c r="K72" s="27"/>
      <c r="L72" s="27"/>
      <c r="M72" s="27"/>
      <c r="N72" s="179"/>
      <c r="O72" s="179"/>
      <c r="P72" s="179"/>
      <c r="Q72" s="179"/>
    </row>
    <row r="73" spans="1:17" ht="12.75" customHeight="1" x14ac:dyDescent="0.25">
      <c r="B73" s="36"/>
      <c r="C73" s="36"/>
      <c r="D73" s="36"/>
      <c r="E73" s="36"/>
      <c r="F73" s="36"/>
      <c r="G73" s="36"/>
      <c r="H73" s="36"/>
      <c r="I73" s="36"/>
      <c r="J73" s="36"/>
      <c r="K73" s="36"/>
      <c r="L73" s="36"/>
      <c r="M73" s="36"/>
    </row>
    <row r="74" spans="1:17" ht="12.75" customHeight="1" x14ac:dyDescent="0.25">
      <c r="B74" s="36"/>
      <c r="C74" s="36"/>
      <c r="D74" s="36"/>
      <c r="E74" s="36"/>
      <c r="F74" s="36"/>
      <c r="G74" s="36"/>
      <c r="H74" s="36"/>
      <c r="I74" s="36"/>
      <c r="J74" s="36"/>
    </row>
    <row r="75" spans="1:17" ht="12.75" customHeight="1" x14ac:dyDescent="0.25">
      <c r="B75" s="36"/>
      <c r="C75" s="36"/>
      <c r="D75" s="36"/>
      <c r="E75" s="36"/>
      <c r="F75" s="36"/>
      <c r="G75" s="36"/>
      <c r="H75" s="36"/>
      <c r="I75" s="36"/>
      <c r="J75" s="36"/>
    </row>
    <row r="76" spans="1:17" ht="12.75" customHeight="1" x14ac:dyDescent="0.25">
      <c r="B76" s="36"/>
      <c r="C76" s="36"/>
      <c r="D76" s="36"/>
      <c r="E76" s="36"/>
      <c r="F76" s="36"/>
      <c r="G76" s="36"/>
      <c r="H76" s="36"/>
      <c r="I76" s="36"/>
      <c r="J76" s="36"/>
    </row>
  </sheetData>
  <mergeCells count="7">
    <mergeCell ref="E6:M6"/>
    <mergeCell ref="B6:C6"/>
    <mergeCell ref="B39:C39"/>
    <mergeCell ref="E39:F39"/>
    <mergeCell ref="H39:K39"/>
    <mergeCell ref="H7:I7"/>
    <mergeCell ref="K7:M7"/>
  </mergeCells>
  <phoneticPr fontId="3"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32</xdr:row>
                <xdr:rowOff>0</xdr:rowOff>
              </from>
              <to>
                <xdr:col>0</xdr:col>
                <xdr:colOff>7620</xdr:colOff>
                <xdr:row>32</xdr:row>
                <xdr:rowOff>0</xdr:rowOff>
              </to>
            </anchor>
          </objectPr>
        </oleObject>
      </mc:Choice>
      <mc:Fallback>
        <oleObject progId="Word.Document.8" shapeId="57345" r:id="rId4"/>
      </mc:Fallback>
    </mc:AlternateContent>
    <mc:AlternateContent xmlns:mc="http://schemas.openxmlformats.org/markup-compatibility/2006">
      <mc:Choice Requires="x14">
        <oleObject progId="Paint.Picture" shapeId="57346" r:id="rId6">
          <objectPr defaultSize="0" autoLine="0" autoPict="0" r:id="rId7">
            <anchor moveWithCells="1">
              <from>
                <xdr:col>0</xdr:col>
                <xdr:colOff>83820</xdr:colOff>
                <xdr:row>31</xdr:row>
                <xdr:rowOff>38100</xdr:rowOff>
              </from>
              <to>
                <xdr:col>1</xdr:col>
                <xdr:colOff>365760</xdr:colOff>
                <xdr:row>32</xdr:row>
                <xdr:rowOff>114300</xdr:rowOff>
              </to>
            </anchor>
          </objectPr>
        </oleObject>
      </mc:Choice>
      <mc:Fallback>
        <oleObject progId="Paint.Picture" shapeId="57346" r:id="rId6"/>
      </mc:Fallback>
    </mc:AlternateContent>
    <mc:AlternateContent xmlns:mc="http://schemas.openxmlformats.org/markup-compatibility/2006">
      <mc:Choice Requires="x14">
        <oleObject progId="Paint.Picture" shapeId="57347" r:id="rId8">
          <objectPr defaultSize="0" autoLine="0" autoPict="0" r:id="rId7">
            <anchor moveWithCells="1">
              <from>
                <xdr:col>0</xdr:col>
                <xdr:colOff>30480</xdr:colOff>
                <xdr:row>31</xdr:row>
                <xdr:rowOff>45720</xdr:rowOff>
              </from>
              <to>
                <xdr:col>1</xdr:col>
                <xdr:colOff>304800</xdr:colOff>
                <xdr:row>32</xdr:row>
                <xdr:rowOff>121920</xdr:rowOff>
              </to>
            </anchor>
          </objectPr>
        </oleObject>
      </mc:Choice>
      <mc:Fallback>
        <oleObject progId="Paint.Picture" shapeId="57347" r:id="rId8"/>
      </mc:Fallback>
    </mc:AlternateContent>
    <mc:AlternateContent xmlns:mc="http://schemas.openxmlformats.org/markup-compatibility/2006">
      <mc:Choice Requires="x14">
        <oleObject progId="Paint.Picture" shapeId="57353" r:id="rId9">
          <objectPr defaultSize="0" autoLine="0" autoPict="0" r:id="rId7">
            <anchor moveWithCells="1">
              <from>
                <xdr:col>0</xdr:col>
                <xdr:colOff>45720</xdr:colOff>
                <xdr:row>49</xdr:row>
                <xdr:rowOff>45720</xdr:rowOff>
              </from>
              <to>
                <xdr:col>1</xdr:col>
                <xdr:colOff>327660</xdr:colOff>
                <xdr:row>50</xdr:row>
                <xdr:rowOff>121920</xdr:rowOff>
              </to>
            </anchor>
          </objectPr>
        </oleObject>
      </mc:Choice>
      <mc:Fallback>
        <oleObject progId="Paint.Picture" shapeId="57353" r:id="rId9"/>
      </mc:Fallback>
    </mc:AlternateContent>
    <mc:AlternateContent xmlns:mc="http://schemas.openxmlformats.org/markup-compatibility/2006">
      <mc:Choice Requires="x14">
        <oleObject progId="Paint.Picture" shapeId="57354" r:id="rId10">
          <objectPr defaultSize="0" autoLine="0" autoPict="0" r:id="rId7">
            <anchor moveWithCells="1">
              <from>
                <xdr:col>0</xdr:col>
                <xdr:colOff>38100</xdr:colOff>
                <xdr:row>63</xdr:row>
                <xdr:rowOff>76200</xdr:rowOff>
              </from>
              <to>
                <xdr:col>1</xdr:col>
                <xdr:colOff>312420</xdr:colOff>
                <xdr:row>64</xdr:row>
                <xdr:rowOff>152400</xdr:rowOff>
              </to>
            </anchor>
          </objectPr>
        </oleObject>
      </mc:Choice>
      <mc:Fallback>
        <oleObject progId="Paint.Picture" shapeId="57354" r:id="rId10"/>
      </mc:Fallback>
    </mc:AlternateContent>
    <mc:AlternateContent xmlns:mc="http://schemas.openxmlformats.org/markup-compatibility/2006">
      <mc:Choice Requires="x14">
        <oleObject progId="Word.Document.8" shapeId="57355" r:id="rId11">
          <objectPr defaultSize="0" autoLine="0" autoPict="0" r:id="rId5">
            <anchor moveWithCells="1" sizeWithCells="1">
              <from>
                <xdr:col>0</xdr:col>
                <xdr:colOff>0</xdr:colOff>
                <xdr:row>32</xdr:row>
                <xdr:rowOff>0</xdr:rowOff>
              </from>
              <to>
                <xdr:col>0</xdr:col>
                <xdr:colOff>7620</xdr:colOff>
                <xdr:row>32</xdr:row>
                <xdr:rowOff>0</xdr:rowOff>
              </to>
            </anchor>
          </objectPr>
        </oleObject>
      </mc:Choice>
      <mc:Fallback>
        <oleObject progId="Word.Document.8" shapeId="57355" r:id="rId11"/>
      </mc:Fallback>
    </mc:AlternateContent>
    <mc:AlternateContent xmlns:mc="http://schemas.openxmlformats.org/markup-compatibility/2006">
      <mc:Choice Requires="x14">
        <oleObject progId="Paint.Picture" shapeId="57356" r:id="rId12">
          <objectPr defaultSize="0" autoLine="0" autoPict="0" r:id="rId7">
            <anchor moveWithCells="1">
              <from>
                <xdr:col>0</xdr:col>
                <xdr:colOff>83820</xdr:colOff>
                <xdr:row>31</xdr:row>
                <xdr:rowOff>38100</xdr:rowOff>
              </from>
              <to>
                <xdr:col>1</xdr:col>
                <xdr:colOff>365760</xdr:colOff>
                <xdr:row>32</xdr:row>
                <xdr:rowOff>114300</xdr:rowOff>
              </to>
            </anchor>
          </objectPr>
        </oleObject>
      </mc:Choice>
      <mc:Fallback>
        <oleObject progId="Paint.Picture" shapeId="57356" r:id="rId12"/>
      </mc:Fallback>
    </mc:AlternateContent>
    <mc:AlternateContent xmlns:mc="http://schemas.openxmlformats.org/markup-compatibility/2006">
      <mc:Choice Requires="x14">
        <oleObject progId="Paint.Picture" shapeId="57357" r:id="rId13">
          <objectPr defaultSize="0" autoLine="0" autoPict="0" r:id="rId7">
            <anchor moveWithCells="1">
              <from>
                <xdr:col>0</xdr:col>
                <xdr:colOff>30480</xdr:colOff>
                <xdr:row>31</xdr:row>
                <xdr:rowOff>45720</xdr:rowOff>
              </from>
              <to>
                <xdr:col>1</xdr:col>
                <xdr:colOff>304800</xdr:colOff>
                <xdr:row>32</xdr:row>
                <xdr:rowOff>121920</xdr:rowOff>
              </to>
            </anchor>
          </objectPr>
        </oleObject>
      </mc:Choice>
      <mc:Fallback>
        <oleObject progId="Paint.Picture" shapeId="57357" r:id="rId13"/>
      </mc:Fallback>
    </mc:AlternateContent>
    <mc:AlternateContent xmlns:mc="http://schemas.openxmlformats.org/markup-compatibility/2006">
      <mc:Choice Requires="x14">
        <oleObject progId="Paint.Picture" shapeId="57358" r:id="rId14">
          <objectPr defaultSize="0" autoLine="0" autoPict="0" r:id="rId7">
            <anchor moveWithCells="1">
              <from>
                <xdr:col>0</xdr:col>
                <xdr:colOff>45720</xdr:colOff>
                <xdr:row>49</xdr:row>
                <xdr:rowOff>45720</xdr:rowOff>
              </from>
              <to>
                <xdr:col>1</xdr:col>
                <xdr:colOff>327660</xdr:colOff>
                <xdr:row>50</xdr:row>
                <xdr:rowOff>121920</xdr:rowOff>
              </to>
            </anchor>
          </objectPr>
        </oleObject>
      </mc:Choice>
      <mc:Fallback>
        <oleObject progId="Paint.Picture" shapeId="57358" r:id="rId14"/>
      </mc:Fallback>
    </mc:AlternateContent>
    <mc:AlternateContent xmlns:mc="http://schemas.openxmlformats.org/markup-compatibility/2006">
      <mc:Choice Requires="x14">
        <oleObject progId="Paint.Picture" shapeId="57359" r:id="rId15">
          <objectPr defaultSize="0" autoLine="0" autoPict="0" r:id="rId7">
            <anchor moveWithCells="1">
              <from>
                <xdr:col>0</xdr:col>
                <xdr:colOff>38100</xdr:colOff>
                <xdr:row>63</xdr:row>
                <xdr:rowOff>76200</xdr:rowOff>
              </from>
              <to>
                <xdr:col>1</xdr:col>
                <xdr:colOff>312420</xdr:colOff>
                <xdr:row>64</xdr:row>
                <xdr:rowOff>152400</xdr:rowOff>
              </to>
            </anchor>
          </objectPr>
        </oleObject>
      </mc:Choice>
      <mc:Fallback>
        <oleObject progId="Paint.Picture" shapeId="57359" r:id="rId15"/>
      </mc:Fallback>
    </mc:AlternateContent>
    <mc:AlternateContent xmlns:mc="http://schemas.openxmlformats.org/markup-compatibility/2006">
      <mc:Choice Requires="x14">
        <oleObject progId="Word.Document.8" shapeId="57360" r:id="rId16">
          <objectPr defaultSize="0" autoLine="0" autoPict="0" r:id="rId5">
            <anchor moveWithCells="1" sizeWithCells="1">
              <from>
                <xdr:col>0</xdr:col>
                <xdr:colOff>0</xdr:colOff>
                <xdr:row>32</xdr:row>
                <xdr:rowOff>0</xdr:rowOff>
              </from>
              <to>
                <xdr:col>0</xdr:col>
                <xdr:colOff>7620</xdr:colOff>
                <xdr:row>32</xdr:row>
                <xdr:rowOff>0</xdr:rowOff>
              </to>
            </anchor>
          </objectPr>
        </oleObject>
      </mc:Choice>
      <mc:Fallback>
        <oleObject progId="Word.Document.8" shapeId="57360" r:id="rId16"/>
      </mc:Fallback>
    </mc:AlternateContent>
    <mc:AlternateContent xmlns:mc="http://schemas.openxmlformats.org/markup-compatibility/2006">
      <mc:Choice Requires="x14">
        <oleObject progId="Paint.Picture" shapeId="57361" r:id="rId17">
          <objectPr defaultSize="0" autoLine="0" autoPict="0" r:id="rId7">
            <anchor moveWithCells="1">
              <from>
                <xdr:col>0</xdr:col>
                <xdr:colOff>83820</xdr:colOff>
                <xdr:row>31</xdr:row>
                <xdr:rowOff>38100</xdr:rowOff>
              </from>
              <to>
                <xdr:col>1</xdr:col>
                <xdr:colOff>365760</xdr:colOff>
                <xdr:row>32</xdr:row>
                <xdr:rowOff>114300</xdr:rowOff>
              </to>
            </anchor>
          </objectPr>
        </oleObject>
      </mc:Choice>
      <mc:Fallback>
        <oleObject progId="Paint.Picture" shapeId="57361" r:id="rId17"/>
      </mc:Fallback>
    </mc:AlternateContent>
    <mc:AlternateContent xmlns:mc="http://schemas.openxmlformats.org/markup-compatibility/2006">
      <mc:Choice Requires="x14">
        <oleObject progId="Paint.Picture" shapeId="57362" r:id="rId18">
          <objectPr defaultSize="0" autoLine="0" autoPict="0" r:id="rId7">
            <anchor moveWithCells="1">
              <from>
                <xdr:col>0</xdr:col>
                <xdr:colOff>30480</xdr:colOff>
                <xdr:row>31</xdr:row>
                <xdr:rowOff>45720</xdr:rowOff>
              </from>
              <to>
                <xdr:col>1</xdr:col>
                <xdr:colOff>304800</xdr:colOff>
                <xdr:row>32</xdr:row>
                <xdr:rowOff>121920</xdr:rowOff>
              </to>
            </anchor>
          </objectPr>
        </oleObject>
      </mc:Choice>
      <mc:Fallback>
        <oleObject progId="Paint.Picture" shapeId="57362" r:id="rId18"/>
      </mc:Fallback>
    </mc:AlternateContent>
    <mc:AlternateContent xmlns:mc="http://schemas.openxmlformats.org/markup-compatibility/2006">
      <mc:Choice Requires="x14">
        <oleObject progId="Paint.Picture" shapeId="57363" r:id="rId19">
          <objectPr defaultSize="0" autoLine="0" autoPict="0" r:id="rId7">
            <anchor moveWithCells="1">
              <from>
                <xdr:col>0</xdr:col>
                <xdr:colOff>45720</xdr:colOff>
                <xdr:row>49</xdr:row>
                <xdr:rowOff>45720</xdr:rowOff>
              </from>
              <to>
                <xdr:col>1</xdr:col>
                <xdr:colOff>327660</xdr:colOff>
                <xdr:row>50</xdr:row>
                <xdr:rowOff>121920</xdr:rowOff>
              </to>
            </anchor>
          </objectPr>
        </oleObject>
      </mc:Choice>
      <mc:Fallback>
        <oleObject progId="Paint.Picture" shapeId="57363" r:id="rId19"/>
      </mc:Fallback>
    </mc:AlternateContent>
    <mc:AlternateContent xmlns:mc="http://schemas.openxmlformats.org/markup-compatibility/2006">
      <mc:Choice Requires="x14">
        <oleObject progId="Paint.Picture" shapeId="57364" r:id="rId20">
          <objectPr defaultSize="0" autoLine="0" autoPict="0" r:id="rId7">
            <anchor moveWithCells="1">
              <from>
                <xdr:col>0</xdr:col>
                <xdr:colOff>38100</xdr:colOff>
                <xdr:row>63</xdr:row>
                <xdr:rowOff>76200</xdr:rowOff>
              </from>
              <to>
                <xdr:col>1</xdr:col>
                <xdr:colOff>312420</xdr:colOff>
                <xdr:row>64</xdr:row>
                <xdr:rowOff>152400</xdr:rowOff>
              </to>
            </anchor>
          </objectPr>
        </oleObject>
      </mc:Choice>
      <mc:Fallback>
        <oleObject progId="Paint.Picture" shapeId="57364" r:id="rId20"/>
      </mc:Fallback>
    </mc:AlternateContent>
    <mc:AlternateContent xmlns:mc="http://schemas.openxmlformats.org/markup-compatibility/2006">
      <mc:Choice Requires="x14">
        <oleObject progId="Word.Document.8" shapeId="57365" r:id="rId21">
          <objectPr defaultSize="0" autoLine="0" autoPict="0" r:id="rId5">
            <anchor moveWithCells="1" sizeWithCells="1">
              <from>
                <xdr:col>0</xdr:col>
                <xdr:colOff>0</xdr:colOff>
                <xdr:row>32</xdr:row>
                <xdr:rowOff>0</xdr:rowOff>
              </from>
              <to>
                <xdr:col>0</xdr:col>
                <xdr:colOff>7620</xdr:colOff>
                <xdr:row>32</xdr:row>
                <xdr:rowOff>0</xdr:rowOff>
              </to>
            </anchor>
          </objectPr>
        </oleObject>
      </mc:Choice>
      <mc:Fallback>
        <oleObject progId="Word.Document.8" shapeId="57365" r:id="rId21"/>
      </mc:Fallback>
    </mc:AlternateContent>
    <mc:AlternateContent xmlns:mc="http://schemas.openxmlformats.org/markup-compatibility/2006">
      <mc:Choice Requires="x14">
        <oleObject progId="Paint.Picture" shapeId="57366" r:id="rId22">
          <objectPr defaultSize="0" autoLine="0" autoPict="0" r:id="rId7">
            <anchor moveWithCells="1">
              <from>
                <xdr:col>0</xdr:col>
                <xdr:colOff>83820</xdr:colOff>
                <xdr:row>31</xdr:row>
                <xdr:rowOff>38100</xdr:rowOff>
              </from>
              <to>
                <xdr:col>1</xdr:col>
                <xdr:colOff>365760</xdr:colOff>
                <xdr:row>32</xdr:row>
                <xdr:rowOff>114300</xdr:rowOff>
              </to>
            </anchor>
          </objectPr>
        </oleObject>
      </mc:Choice>
      <mc:Fallback>
        <oleObject progId="Paint.Picture" shapeId="57366" r:id="rId22"/>
      </mc:Fallback>
    </mc:AlternateContent>
    <mc:AlternateContent xmlns:mc="http://schemas.openxmlformats.org/markup-compatibility/2006">
      <mc:Choice Requires="x14">
        <oleObject progId="Paint.Picture" shapeId="57367" r:id="rId23">
          <objectPr defaultSize="0" autoLine="0" autoPict="0" r:id="rId7">
            <anchor moveWithCells="1">
              <from>
                <xdr:col>0</xdr:col>
                <xdr:colOff>30480</xdr:colOff>
                <xdr:row>31</xdr:row>
                <xdr:rowOff>45720</xdr:rowOff>
              </from>
              <to>
                <xdr:col>1</xdr:col>
                <xdr:colOff>304800</xdr:colOff>
                <xdr:row>32</xdr:row>
                <xdr:rowOff>121920</xdr:rowOff>
              </to>
            </anchor>
          </objectPr>
        </oleObject>
      </mc:Choice>
      <mc:Fallback>
        <oleObject progId="Paint.Picture" shapeId="57367" r:id="rId23"/>
      </mc:Fallback>
    </mc:AlternateContent>
    <mc:AlternateContent xmlns:mc="http://schemas.openxmlformats.org/markup-compatibility/2006">
      <mc:Choice Requires="x14">
        <oleObject progId="Paint.Picture" shapeId="57368" r:id="rId24">
          <objectPr defaultSize="0" autoLine="0" autoPict="0" r:id="rId7">
            <anchor moveWithCells="1">
              <from>
                <xdr:col>0</xdr:col>
                <xdr:colOff>45720</xdr:colOff>
                <xdr:row>49</xdr:row>
                <xdr:rowOff>45720</xdr:rowOff>
              </from>
              <to>
                <xdr:col>1</xdr:col>
                <xdr:colOff>327660</xdr:colOff>
                <xdr:row>50</xdr:row>
                <xdr:rowOff>121920</xdr:rowOff>
              </to>
            </anchor>
          </objectPr>
        </oleObject>
      </mc:Choice>
      <mc:Fallback>
        <oleObject progId="Paint.Picture" shapeId="57368" r:id="rId24"/>
      </mc:Fallback>
    </mc:AlternateContent>
    <mc:AlternateContent xmlns:mc="http://schemas.openxmlformats.org/markup-compatibility/2006">
      <mc:Choice Requires="x14">
        <oleObject progId="Paint.Picture" shapeId="57369" r:id="rId25">
          <objectPr defaultSize="0" autoLine="0" autoPict="0" r:id="rId7">
            <anchor moveWithCells="1">
              <from>
                <xdr:col>0</xdr:col>
                <xdr:colOff>38100</xdr:colOff>
                <xdr:row>63</xdr:row>
                <xdr:rowOff>76200</xdr:rowOff>
              </from>
              <to>
                <xdr:col>1</xdr:col>
                <xdr:colOff>312420</xdr:colOff>
                <xdr:row>64</xdr:row>
                <xdr:rowOff>152400</xdr:rowOff>
              </to>
            </anchor>
          </objectPr>
        </oleObject>
      </mc:Choice>
      <mc:Fallback>
        <oleObject progId="Paint.Picture" shapeId="57369" r:id="rId2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8">
    <pageSetUpPr fitToPage="1"/>
  </sheetPr>
  <dimension ref="A2:P24"/>
  <sheetViews>
    <sheetView showGridLines="0" zoomScaleNormal="100" workbookViewId="0"/>
  </sheetViews>
  <sheetFormatPr defaultColWidth="9.109375" defaultRowHeight="13.2" x14ac:dyDescent="0.25"/>
  <cols>
    <col min="1" max="1" width="13.6640625" customWidth="1"/>
    <col min="4" max="4" width="9.5546875" customWidth="1"/>
    <col min="5" max="5" width="8.33203125" customWidth="1"/>
    <col min="6" max="6" width="7.88671875" customWidth="1"/>
    <col min="11" max="11" width="14.33203125" customWidth="1"/>
    <col min="12" max="12" width="12.44140625" customWidth="1"/>
    <col min="13" max="13" width="13.33203125" customWidth="1"/>
    <col min="14" max="14" width="12.88671875" customWidth="1"/>
    <col min="15" max="15" width="12.33203125" customWidth="1"/>
  </cols>
  <sheetData>
    <row r="2" spans="1:16" x14ac:dyDescent="0.25">
      <c r="A2" s="71" t="s">
        <v>177</v>
      </c>
      <c r="B2" s="16"/>
      <c r="C2" s="16"/>
      <c r="D2" s="16"/>
      <c r="E2" s="36"/>
      <c r="F2" s="36"/>
      <c r="G2" s="36"/>
      <c r="H2" s="36"/>
      <c r="I2" s="36"/>
      <c r="J2" s="30"/>
    </row>
    <row r="3" spans="1:16" x14ac:dyDescent="0.25">
      <c r="A3" s="4" t="s">
        <v>292</v>
      </c>
      <c r="B3" s="16"/>
      <c r="C3" s="16"/>
      <c r="D3" s="16"/>
      <c r="E3" s="36"/>
      <c r="F3" s="36"/>
      <c r="G3" s="36"/>
      <c r="H3" s="36"/>
      <c r="I3" s="36"/>
      <c r="J3" s="30"/>
    </row>
    <row r="4" spans="1:16" x14ac:dyDescent="0.25">
      <c r="A4" s="162" t="s">
        <v>293</v>
      </c>
      <c r="B4" s="89"/>
      <c r="C4" s="89"/>
      <c r="D4" s="89"/>
      <c r="E4" s="89"/>
      <c r="F4" s="89"/>
      <c r="G4" s="89"/>
      <c r="H4" s="89"/>
      <c r="I4" s="89"/>
      <c r="J4" s="30"/>
    </row>
    <row r="5" spans="1:16" x14ac:dyDescent="0.25">
      <c r="A5" s="40"/>
      <c r="B5" s="41"/>
      <c r="C5" s="41"/>
      <c r="D5" s="41"/>
      <c r="E5" s="40"/>
      <c r="F5" s="40"/>
      <c r="G5" s="40"/>
      <c r="H5" s="40"/>
      <c r="I5" s="40"/>
      <c r="J5" s="30"/>
    </row>
    <row r="6" spans="1:16" x14ac:dyDescent="0.25">
      <c r="A6" s="36"/>
      <c r="B6" s="108" t="s">
        <v>144</v>
      </c>
      <c r="C6" s="108"/>
      <c r="D6" s="258" t="s">
        <v>5</v>
      </c>
      <c r="E6" s="258"/>
      <c r="F6" s="258"/>
      <c r="G6" s="258"/>
      <c r="H6" s="36"/>
      <c r="I6" s="31" t="s">
        <v>1</v>
      </c>
      <c r="J6" s="30"/>
      <c r="K6" s="179"/>
      <c r="L6" s="179"/>
      <c r="M6" s="179"/>
      <c r="N6" s="179"/>
      <c r="O6" s="179"/>
    </row>
    <row r="7" spans="1:16" x14ac:dyDescent="0.25">
      <c r="A7" s="14"/>
      <c r="B7" s="30" t="s">
        <v>92</v>
      </c>
      <c r="C7" s="30"/>
      <c r="D7" s="257"/>
      <c r="E7" s="257"/>
      <c r="F7" s="257"/>
      <c r="G7" s="257"/>
      <c r="H7" s="36"/>
      <c r="I7" s="36"/>
      <c r="J7" s="30"/>
      <c r="K7" s="179"/>
      <c r="L7" s="179"/>
      <c r="M7" s="179"/>
      <c r="N7" s="179"/>
      <c r="O7" s="179"/>
    </row>
    <row r="8" spans="1:16" x14ac:dyDescent="0.25">
      <c r="A8" s="40" t="s">
        <v>0</v>
      </c>
      <c r="B8" s="42"/>
      <c r="C8" s="42"/>
      <c r="D8" s="42" t="s">
        <v>3</v>
      </c>
      <c r="E8" s="40"/>
      <c r="F8" s="193" t="s">
        <v>4</v>
      </c>
      <c r="G8" s="24" t="s">
        <v>1</v>
      </c>
      <c r="H8" s="40"/>
      <c r="I8" s="42"/>
      <c r="J8" s="30"/>
    </row>
    <row r="9" spans="1:16" x14ac:dyDescent="0.25">
      <c r="A9" s="173">
        <v>2007</v>
      </c>
      <c r="B9" s="174">
        <v>257</v>
      </c>
      <c r="C9" s="174"/>
      <c r="D9" s="174">
        <v>245</v>
      </c>
      <c r="E9" s="174"/>
      <c r="F9" s="194">
        <v>269</v>
      </c>
      <c r="G9" s="174">
        <v>266</v>
      </c>
      <c r="H9" s="174"/>
      <c r="I9" s="174">
        <v>264</v>
      </c>
      <c r="J9" s="30"/>
      <c r="K9" s="109"/>
      <c r="L9" s="109"/>
      <c r="M9" s="109"/>
      <c r="N9" s="109"/>
      <c r="O9" s="109"/>
      <c r="P9" s="109"/>
    </row>
    <row r="10" spans="1:16" x14ac:dyDescent="0.25">
      <c r="A10" s="173">
        <v>2008</v>
      </c>
      <c r="B10" s="174">
        <v>268</v>
      </c>
      <c r="C10" s="174"/>
      <c r="D10" s="174">
        <v>234</v>
      </c>
      <c r="E10" s="175"/>
      <c r="F10" s="194">
        <v>258</v>
      </c>
      <c r="G10" s="174">
        <v>255</v>
      </c>
      <c r="H10" s="175"/>
      <c r="I10" s="174">
        <v>257</v>
      </c>
      <c r="J10" s="30"/>
    </row>
    <row r="11" spans="1:16" x14ac:dyDescent="0.25">
      <c r="A11" s="173">
        <v>2009</v>
      </c>
      <c r="B11" s="174">
        <v>246</v>
      </c>
      <c r="C11" s="174"/>
      <c r="D11" s="174">
        <v>222</v>
      </c>
      <c r="E11" s="175"/>
      <c r="F11" s="194">
        <v>248</v>
      </c>
      <c r="G11" s="174">
        <v>245</v>
      </c>
      <c r="H11" s="175"/>
      <c r="I11" s="174">
        <v>245</v>
      </c>
      <c r="J11" s="30"/>
    </row>
    <row r="12" spans="1:16" x14ac:dyDescent="0.25">
      <c r="A12" s="173">
        <v>2010</v>
      </c>
      <c r="B12" s="174">
        <v>230</v>
      </c>
      <c r="C12" s="174"/>
      <c r="D12" s="174">
        <v>202</v>
      </c>
      <c r="E12" s="175"/>
      <c r="F12" s="194">
        <v>228</v>
      </c>
      <c r="G12" s="174">
        <v>225</v>
      </c>
      <c r="H12" s="175"/>
      <c r="I12" s="174">
        <v>226</v>
      </c>
      <c r="J12" s="30"/>
      <c r="K12" s="109"/>
      <c r="L12" s="109"/>
      <c r="M12" s="109"/>
      <c r="N12" s="109"/>
    </row>
    <row r="13" spans="1:16" x14ac:dyDescent="0.25">
      <c r="A13" s="173">
        <v>2011</v>
      </c>
      <c r="B13" s="174">
        <v>222</v>
      </c>
      <c r="C13" s="174"/>
      <c r="D13" s="174">
        <v>196</v>
      </c>
      <c r="E13" s="175"/>
      <c r="F13" s="194">
        <v>222</v>
      </c>
      <c r="G13" s="174">
        <v>219</v>
      </c>
      <c r="H13" s="175"/>
      <c r="I13" s="174">
        <v>219</v>
      </c>
      <c r="J13" s="30"/>
    </row>
    <row r="14" spans="1:16" x14ac:dyDescent="0.25">
      <c r="A14" s="173">
        <v>2012</v>
      </c>
      <c r="B14" s="174">
        <v>182</v>
      </c>
      <c r="C14" s="174"/>
      <c r="D14" s="174">
        <v>164</v>
      </c>
      <c r="E14" s="175"/>
      <c r="F14" s="194">
        <v>186</v>
      </c>
      <c r="G14" s="174">
        <v>184</v>
      </c>
      <c r="H14" s="175"/>
      <c r="I14" s="174">
        <v>183</v>
      </c>
      <c r="J14" s="30"/>
    </row>
    <row r="15" spans="1:16" x14ac:dyDescent="0.25">
      <c r="A15" s="173">
        <v>2013</v>
      </c>
      <c r="B15" s="174">
        <v>205.1881592531083</v>
      </c>
      <c r="C15" s="174"/>
      <c r="D15" s="174">
        <v>175.53849337472047</v>
      </c>
      <c r="E15" s="175"/>
      <c r="F15" s="194">
        <v>198.8946596611039</v>
      </c>
      <c r="G15" s="174">
        <v>196.39078958196919</v>
      </c>
      <c r="H15" s="175"/>
      <c r="I15" s="174">
        <v>198.08864123310062</v>
      </c>
      <c r="J15" s="30"/>
    </row>
    <row r="16" spans="1:16" x14ac:dyDescent="0.25">
      <c r="A16" s="173">
        <v>2014</v>
      </c>
      <c r="B16" s="174">
        <v>194</v>
      </c>
      <c r="C16" s="174"/>
      <c r="D16" s="174">
        <v>171</v>
      </c>
      <c r="E16" s="175"/>
      <c r="F16" s="194">
        <v>192</v>
      </c>
      <c r="G16" s="174">
        <v>190</v>
      </c>
      <c r="H16" s="175"/>
      <c r="I16" s="174">
        <v>191</v>
      </c>
      <c r="J16" s="30"/>
    </row>
    <row r="17" spans="1:15" x14ac:dyDescent="0.25">
      <c r="A17" s="173">
        <v>2015</v>
      </c>
      <c r="B17" s="174">
        <v>204.22949593259733</v>
      </c>
      <c r="C17" s="174"/>
      <c r="D17" s="174">
        <v>179.0549367778876</v>
      </c>
      <c r="E17" s="175"/>
      <c r="F17" s="194">
        <v>200.25185183702072</v>
      </c>
      <c r="G17" s="174">
        <v>198</v>
      </c>
      <c r="H17" s="175"/>
      <c r="I17" s="174">
        <v>199</v>
      </c>
      <c r="J17" s="30"/>
    </row>
    <row r="18" spans="1:15" x14ac:dyDescent="0.25">
      <c r="A18" s="173">
        <v>2016</v>
      </c>
      <c r="B18" s="174">
        <v>199</v>
      </c>
      <c r="C18" s="174"/>
      <c r="D18" s="174">
        <v>180</v>
      </c>
      <c r="E18" s="175"/>
      <c r="F18" s="194">
        <v>200.25185183702072</v>
      </c>
      <c r="G18" s="174">
        <v>198</v>
      </c>
      <c r="H18" s="175"/>
      <c r="I18" s="174">
        <v>198</v>
      </c>
      <c r="J18" s="30"/>
    </row>
    <row r="19" spans="1:15" x14ac:dyDescent="0.25">
      <c r="A19" s="173">
        <v>2017</v>
      </c>
      <c r="B19" s="174">
        <v>189.38065372159051</v>
      </c>
      <c r="C19" s="174"/>
      <c r="D19" s="174">
        <v>169.71500620090947</v>
      </c>
      <c r="E19" s="175"/>
      <c r="F19" s="194">
        <v>188.19039874163155</v>
      </c>
      <c r="G19" s="174">
        <v>186.32265584732187</v>
      </c>
      <c r="H19" s="175"/>
      <c r="I19" s="174">
        <v>186.92265452886227</v>
      </c>
      <c r="J19" s="30"/>
      <c r="M19" s="109"/>
      <c r="N19" s="107"/>
    </row>
    <row r="20" spans="1:15" x14ac:dyDescent="0.25">
      <c r="A20" s="170">
        <v>2018</v>
      </c>
      <c r="B20" s="174">
        <v>182</v>
      </c>
      <c r="C20" s="174"/>
      <c r="D20" s="174">
        <v>165</v>
      </c>
      <c r="E20" s="175"/>
      <c r="F20" s="194">
        <v>182</v>
      </c>
      <c r="G20" s="174">
        <v>180</v>
      </c>
      <c r="H20" s="175"/>
      <c r="I20" s="174">
        <v>180</v>
      </c>
      <c r="J20" s="30"/>
      <c r="M20" s="109"/>
      <c r="N20" s="107"/>
    </row>
    <row r="21" spans="1:15" x14ac:dyDescent="0.25">
      <c r="A21" s="180">
        <v>2019</v>
      </c>
      <c r="B21" s="181">
        <v>183</v>
      </c>
      <c r="C21" s="181"/>
      <c r="D21" s="181">
        <v>170</v>
      </c>
      <c r="E21" s="182"/>
      <c r="F21" s="192">
        <v>184</v>
      </c>
      <c r="G21" s="181">
        <v>182</v>
      </c>
      <c r="H21" s="182"/>
      <c r="I21" s="181">
        <v>182</v>
      </c>
      <c r="J21" s="30"/>
      <c r="M21" s="109"/>
      <c r="N21" s="107"/>
    </row>
    <row r="22" spans="1:15" x14ac:dyDescent="0.25">
      <c r="A22" s="23" t="s">
        <v>198</v>
      </c>
      <c r="B22" s="46"/>
      <c r="C22" s="46"/>
      <c r="D22" s="43"/>
      <c r="E22" s="43"/>
      <c r="F22" s="43"/>
      <c r="G22" s="46"/>
      <c r="H22" s="46"/>
      <c r="I22" s="27"/>
      <c r="J22" s="30"/>
      <c r="K22" s="109"/>
      <c r="L22" s="109"/>
      <c r="M22" s="109"/>
      <c r="N22" s="109"/>
      <c r="O22" s="109"/>
    </row>
    <row r="23" spans="1:15" x14ac:dyDescent="0.25">
      <c r="A23" s="36"/>
      <c r="B23" s="53"/>
      <c r="C23" s="53"/>
      <c r="D23" s="43"/>
      <c r="E23" s="53"/>
      <c r="F23" s="43"/>
      <c r="G23" s="53"/>
      <c r="H23" s="46"/>
      <c r="I23" s="53"/>
      <c r="J23" s="30"/>
      <c r="K23" s="109"/>
      <c r="L23" s="109"/>
      <c r="M23" s="109"/>
      <c r="N23" s="109"/>
      <c r="O23" s="109"/>
    </row>
    <row r="24" spans="1:15" x14ac:dyDescent="0.25">
      <c r="A24" s="36"/>
      <c r="B24" s="30"/>
      <c r="C24" s="30"/>
      <c r="D24" s="30"/>
      <c r="E24" s="30"/>
      <c r="F24" s="30"/>
      <c r="G24" s="30"/>
      <c r="H24" s="30"/>
      <c r="I24" s="30"/>
      <c r="J24" s="30"/>
    </row>
  </sheetData>
  <mergeCells count="1">
    <mergeCell ref="D6:G7"/>
  </mergeCells>
  <phoneticPr fontId="18"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Paint.Picture" shapeId="96260" r:id="rId4">
          <objectPr defaultSize="0" autoLine="0" autoPict="0" r:id="rId5">
            <anchor moveWithCells="1">
              <from>
                <xdr:col>0</xdr:col>
                <xdr:colOff>0</xdr:colOff>
                <xdr:row>21</xdr:row>
                <xdr:rowOff>144780</xdr:rowOff>
              </from>
              <to>
                <xdr:col>1</xdr:col>
                <xdr:colOff>228600</xdr:colOff>
                <xdr:row>23</xdr:row>
                <xdr:rowOff>60960</xdr:rowOff>
              </to>
            </anchor>
          </objectPr>
        </oleObject>
      </mc:Choice>
      <mc:Fallback>
        <oleObject progId="Paint.Picture" shapeId="96260"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2">
    <pageSetUpPr fitToPage="1"/>
  </sheetPr>
  <dimension ref="A1:V61"/>
  <sheetViews>
    <sheetView showGridLines="0" topLeftCell="A13" zoomScaleNormal="100" workbookViewId="0">
      <selection activeCell="P30" sqref="P30"/>
    </sheetView>
  </sheetViews>
  <sheetFormatPr defaultColWidth="9.109375" defaultRowHeight="12.75" customHeight="1" x14ac:dyDescent="0.2"/>
  <cols>
    <col min="1" max="1" width="17.6640625" style="2" customWidth="1"/>
    <col min="2" max="5" width="11" style="2" customWidth="1"/>
    <col min="6" max="6" width="11.109375" style="7" customWidth="1"/>
    <col min="7" max="7" width="11.6640625" style="2" customWidth="1"/>
    <col min="8" max="8" width="11.44140625" style="2" customWidth="1"/>
    <col min="9" max="9" width="9.109375" style="2"/>
    <col min="10" max="10" width="17.5546875" style="2" customWidth="1"/>
    <col min="11" max="11" width="10.88671875" style="2" customWidth="1"/>
    <col min="12" max="14" width="9.5546875" style="2" bestFit="1" customWidth="1"/>
    <col min="15" max="15" width="10.6640625" style="2" customWidth="1"/>
    <col min="16" max="16" width="9.33203125" style="2" bestFit="1" customWidth="1"/>
    <col min="17" max="16384" width="9.109375" style="2"/>
  </cols>
  <sheetData>
    <row r="1" spans="1:8" ht="12.75" customHeight="1" x14ac:dyDescent="0.2">
      <c r="G1" s="29"/>
    </row>
    <row r="2" spans="1:8" ht="12.75" customHeight="1" x14ac:dyDescent="0.25">
      <c r="A2" s="71" t="s">
        <v>93</v>
      </c>
    </row>
    <row r="3" spans="1:8" ht="12.75" customHeight="1" x14ac:dyDescent="0.25">
      <c r="A3" s="4" t="s">
        <v>241</v>
      </c>
    </row>
    <row r="4" spans="1:8" ht="12.75" customHeight="1" x14ac:dyDescent="0.2">
      <c r="A4" s="162" t="s">
        <v>242</v>
      </c>
    </row>
    <row r="5" spans="1:8" ht="12.75" customHeight="1" x14ac:dyDescent="0.2">
      <c r="A5" s="13"/>
      <c r="B5" s="13"/>
      <c r="C5" s="13"/>
      <c r="D5" s="13"/>
      <c r="E5" s="13"/>
      <c r="F5" s="63"/>
      <c r="G5" s="13"/>
    </row>
    <row r="6" spans="1:8" ht="12.75" customHeight="1" x14ac:dyDescent="0.2">
      <c r="A6" s="2" t="s">
        <v>94</v>
      </c>
      <c r="B6" s="7" t="s">
        <v>95</v>
      </c>
      <c r="C6" s="253" t="s">
        <v>119</v>
      </c>
      <c r="D6" s="253"/>
      <c r="E6" s="253"/>
      <c r="F6" s="7" t="s">
        <v>96</v>
      </c>
      <c r="G6" s="30" t="s">
        <v>97</v>
      </c>
      <c r="H6" s="7"/>
    </row>
    <row r="7" spans="1:8" ht="12.75" customHeight="1" x14ac:dyDescent="0.2">
      <c r="A7" s="13"/>
      <c r="B7" s="63"/>
      <c r="C7" s="86">
        <v>-3500</v>
      </c>
      <c r="D7" s="63" t="s">
        <v>27</v>
      </c>
      <c r="E7" s="63" t="s">
        <v>1</v>
      </c>
      <c r="F7" s="63"/>
      <c r="G7" s="63"/>
    </row>
    <row r="8" spans="1:8" s="9" customFormat="1" ht="12.75" customHeight="1" x14ac:dyDescent="0.2">
      <c r="A8" s="111" t="s">
        <v>98</v>
      </c>
      <c r="B8" s="213">
        <v>1242.6479079999999</v>
      </c>
      <c r="C8" s="213">
        <v>1493.934583</v>
      </c>
      <c r="D8" s="213">
        <v>3322.6856400000001</v>
      </c>
      <c r="E8" s="213">
        <v>1674.3011570000001</v>
      </c>
      <c r="F8" s="213">
        <v>5622.07215</v>
      </c>
      <c r="G8" s="213">
        <v>210.536371</v>
      </c>
    </row>
    <row r="9" spans="1:8" s="9" customFormat="1" ht="12.75" customHeight="1" x14ac:dyDescent="0.2">
      <c r="A9" s="112" t="s">
        <v>113</v>
      </c>
      <c r="B9" s="213">
        <v>1197.2302299999999</v>
      </c>
      <c r="C9" s="213">
        <v>1313.227007</v>
      </c>
      <c r="D9" s="213">
        <v>3336.2705310000001</v>
      </c>
      <c r="E9" s="213">
        <v>1553.063216</v>
      </c>
      <c r="F9" s="213">
        <v>7864.4034650000003</v>
      </c>
      <c r="G9" s="213">
        <v>187.45620299999999</v>
      </c>
    </row>
    <row r="10" spans="1:8" s="9" customFormat="1" ht="12.75" customHeight="1" x14ac:dyDescent="0.2">
      <c r="A10" s="112" t="s">
        <v>99</v>
      </c>
      <c r="B10" s="213">
        <v>1123.6419069999999</v>
      </c>
      <c r="C10" s="213">
        <v>1325.6535550000001</v>
      </c>
      <c r="D10" s="213">
        <v>4077.463397</v>
      </c>
      <c r="E10" s="213">
        <v>1612.590911</v>
      </c>
      <c r="F10" s="213">
        <v>5837.2719649999999</v>
      </c>
      <c r="G10" s="213">
        <v>172.52846299999999</v>
      </c>
    </row>
    <row r="11" spans="1:8" s="9" customFormat="1" ht="12.75" customHeight="1" x14ac:dyDescent="0.2">
      <c r="A11" s="112" t="s">
        <v>100</v>
      </c>
      <c r="B11" s="213">
        <v>1125.5349670000001</v>
      </c>
      <c r="C11" s="213">
        <v>1288.01504</v>
      </c>
      <c r="D11" s="213">
        <v>3850.2942410000001</v>
      </c>
      <c r="E11" s="213">
        <v>1597.969378</v>
      </c>
      <c r="F11" s="213">
        <v>5618.3691019999997</v>
      </c>
      <c r="G11" s="213">
        <v>169.33205000000001</v>
      </c>
    </row>
    <row r="12" spans="1:8" s="9" customFormat="1" ht="12.75" customHeight="1" x14ac:dyDescent="0.2">
      <c r="A12" s="112" t="s">
        <v>101</v>
      </c>
      <c r="B12" s="213">
        <v>1203.8851979999999</v>
      </c>
      <c r="C12" s="213">
        <v>1341.89789</v>
      </c>
      <c r="D12" s="213">
        <v>4877.938486</v>
      </c>
      <c r="E12" s="213">
        <v>1857.7550819999999</v>
      </c>
      <c r="F12" s="213">
        <v>5499.9573360000004</v>
      </c>
      <c r="G12" s="213">
        <v>176.84439</v>
      </c>
    </row>
    <row r="13" spans="1:8" s="9" customFormat="1" ht="12.75" customHeight="1" x14ac:dyDescent="0.2">
      <c r="A13" s="112" t="s">
        <v>102</v>
      </c>
      <c r="B13" s="213">
        <v>1186.2830959999999</v>
      </c>
      <c r="C13" s="213">
        <v>1324.4231339999999</v>
      </c>
      <c r="D13" s="213">
        <v>5627.703657</v>
      </c>
      <c r="E13" s="213">
        <v>1980.414164</v>
      </c>
      <c r="F13" s="213">
        <v>4962.4295910000001</v>
      </c>
      <c r="G13" s="213">
        <v>168.667371</v>
      </c>
    </row>
    <row r="14" spans="1:8" s="9" customFormat="1" ht="12.75" customHeight="1" x14ac:dyDescent="0.2">
      <c r="A14" s="112" t="s">
        <v>114</v>
      </c>
      <c r="B14" s="213">
        <v>1148.6937929999999</v>
      </c>
      <c r="C14" s="213">
        <v>1243.3717590000001</v>
      </c>
      <c r="D14" s="213">
        <v>4786.0941220000004</v>
      </c>
      <c r="E14" s="213">
        <v>1688.8557510000001</v>
      </c>
      <c r="F14" s="213">
        <v>5425.1430229999996</v>
      </c>
      <c r="G14" s="213">
        <v>161.66825399999999</v>
      </c>
    </row>
    <row r="15" spans="1:8" s="9" customFormat="1" ht="12.75" customHeight="1" x14ac:dyDescent="0.2">
      <c r="A15" s="112" t="s">
        <v>103</v>
      </c>
      <c r="B15" s="213">
        <v>985.61499000000003</v>
      </c>
      <c r="C15" s="213">
        <v>1077.224755</v>
      </c>
      <c r="D15" s="213">
        <v>2570.762322</v>
      </c>
      <c r="E15" s="213">
        <v>1229.086683</v>
      </c>
      <c r="F15" s="213">
        <v>4946.6162789999998</v>
      </c>
      <c r="G15" s="213">
        <v>155.20422300000001</v>
      </c>
    </row>
    <row r="16" spans="1:8" s="9" customFormat="1" ht="12.75" customHeight="1" x14ac:dyDescent="0.2">
      <c r="A16" s="112" t="s">
        <v>112</v>
      </c>
      <c r="B16" s="213">
        <v>1133.2278739999999</v>
      </c>
      <c r="C16" s="213">
        <v>1236.536347</v>
      </c>
      <c r="D16" s="213">
        <v>3973.5620220000001</v>
      </c>
      <c r="E16" s="213">
        <v>1557.787094</v>
      </c>
      <c r="F16" s="213">
        <v>3464.0603169999999</v>
      </c>
      <c r="G16" s="213">
        <v>166.39596800000001</v>
      </c>
    </row>
    <row r="17" spans="1:22" s="9" customFormat="1" ht="12.75" customHeight="1" x14ac:dyDescent="0.2">
      <c r="A17" s="112" t="s">
        <v>115</v>
      </c>
      <c r="B17" s="213">
        <v>1163.545885</v>
      </c>
      <c r="C17" s="213">
        <v>1328.541581</v>
      </c>
      <c r="D17" s="213">
        <v>4928.5882849999998</v>
      </c>
      <c r="E17" s="213">
        <v>1852.762937</v>
      </c>
      <c r="F17" s="213">
        <v>5218.2533009999997</v>
      </c>
      <c r="G17" s="213">
        <v>180.47028399999999</v>
      </c>
    </row>
    <row r="18" spans="1:22" s="9" customFormat="1" ht="12.75" customHeight="1" x14ac:dyDescent="0.2">
      <c r="A18" s="112" t="s">
        <v>104</v>
      </c>
      <c r="B18" s="213">
        <v>1163.9725940000001</v>
      </c>
      <c r="C18" s="213">
        <v>1313.4039029999999</v>
      </c>
      <c r="D18" s="213">
        <v>4537.1246359999996</v>
      </c>
      <c r="E18" s="213">
        <v>1732.1759380000001</v>
      </c>
      <c r="F18" s="213">
        <v>5546.1559209999996</v>
      </c>
      <c r="G18" s="213">
        <v>168.75824</v>
      </c>
    </row>
    <row r="19" spans="1:22" s="9" customFormat="1" ht="12.75" customHeight="1" x14ac:dyDescent="0.2">
      <c r="A19" s="112" t="s">
        <v>105</v>
      </c>
      <c r="B19" s="213">
        <v>1185.7823040000001</v>
      </c>
      <c r="C19" s="213">
        <v>1315.485103</v>
      </c>
      <c r="D19" s="213">
        <v>3923.795259</v>
      </c>
      <c r="E19" s="213">
        <v>1697.3410610000001</v>
      </c>
      <c r="F19" s="213">
        <v>5989.6423279999999</v>
      </c>
      <c r="G19" s="213">
        <v>190.530674</v>
      </c>
    </row>
    <row r="20" spans="1:22" s="9" customFormat="1" ht="12.75" customHeight="1" x14ac:dyDescent="0.2">
      <c r="A20" s="112" t="s">
        <v>106</v>
      </c>
      <c r="B20" s="213">
        <v>1164.6745800000001</v>
      </c>
      <c r="C20" s="213">
        <v>1313.0142760000001</v>
      </c>
      <c r="D20" s="213">
        <v>3745.9918720000001</v>
      </c>
      <c r="E20" s="213">
        <v>1668.686792</v>
      </c>
      <c r="F20" s="213">
        <v>5960.5482169999996</v>
      </c>
      <c r="G20" s="213">
        <v>170.354208</v>
      </c>
    </row>
    <row r="21" spans="1:22" s="9" customFormat="1" ht="12.75" customHeight="1" x14ac:dyDescent="0.2">
      <c r="A21" s="112" t="s">
        <v>116</v>
      </c>
      <c r="B21" s="213">
        <v>1146.2884039999999</v>
      </c>
      <c r="C21" s="213">
        <v>1306.0016499999999</v>
      </c>
      <c r="D21" s="213">
        <v>4408.9853370000001</v>
      </c>
      <c r="E21" s="213">
        <v>1727.7091250000001</v>
      </c>
      <c r="F21" s="213">
        <v>4464.3911310000003</v>
      </c>
      <c r="G21" s="213">
        <v>169.56652099999999</v>
      </c>
    </row>
    <row r="22" spans="1:22" s="9" customFormat="1" ht="12.75" customHeight="1" x14ac:dyDescent="0.2">
      <c r="A22" s="112" t="s">
        <v>107</v>
      </c>
      <c r="B22" s="213">
        <v>1146.162257</v>
      </c>
      <c r="C22" s="213">
        <v>1290.4878100000001</v>
      </c>
      <c r="D22" s="213">
        <v>3563.1968750000001</v>
      </c>
      <c r="E22" s="213">
        <v>1596.0300440000001</v>
      </c>
      <c r="F22" s="213">
        <v>5760.96479</v>
      </c>
      <c r="G22" s="213">
        <v>176.10732899999999</v>
      </c>
    </row>
    <row r="23" spans="1:22" s="9" customFormat="1" ht="12.75" customHeight="1" x14ac:dyDescent="0.2">
      <c r="A23" s="112" t="s">
        <v>108</v>
      </c>
      <c r="B23" s="213">
        <v>1083.7451980000001</v>
      </c>
      <c r="C23" s="213">
        <v>1221.8782289999999</v>
      </c>
      <c r="D23" s="213">
        <v>3604.3340280000002</v>
      </c>
      <c r="E23" s="213">
        <v>1527.2634</v>
      </c>
      <c r="F23" s="213">
        <v>5287.7614560000002</v>
      </c>
      <c r="G23" s="213">
        <v>166.425984</v>
      </c>
    </row>
    <row r="24" spans="1:22" s="9" customFormat="1" ht="12.75" customHeight="1" x14ac:dyDescent="0.2">
      <c r="A24" s="112" t="s">
        <v>109</v>
      </c>
      <c r="B24" s="213">
        <v>1134.024735</v>
      </c>
      <c r="C24" s="213">
        <v>1291.4375709999999</v>
      </c>
      <c r="D24" s="213">
        <v>4060.279051</v>
      </c>
      <c r="E24" s="213">
        <v>1650.5782320000001</v>
      </c>
      <c r="F24" s="213">
        <v>5926.9678119999999</v>
      </c>
      <c r="G24" s="213">
        <v>178.697531</v>
      </c>
    </row>
    <row r="25" spans="1:22" s="9" customFormat="1" ht="12.75" customHeight="1" x14ac:dyDescent="0.2">
      <c r="A25" s="112" t="s">
        <v>110</v>
      </c>
      <c r="B25" s="213">
        <v>1130.236922</v>
      </c>
      <c r="C25" s="213">
        <v>1278.7306169999999</v>
      </c>
      <c r="D25" s="213">
        <v>4445.0537039999999</v>
      </c>
      <c r="E25" s="213">
        <v>1734.1112659999999</v>
      </c>
      <c r="F25" s="213">
        <v>5022.7899340000004</v>
      </c>
      <c r="G25" s="213">
        <v>169.91088500000001</v>
      </c>
    </row>
    <row r="26" spans="1:22" s="9" customFormat="1" ht="12.75" customHeight="1" x14ac:dyDescent="0.2">
      <c r="A26" s="112" t="s">
        <v>111</v>
      </c>
      <c r="B26" s="213">
        <v>1150.809422</v>
      </c>
      <c r="C26" s="213">
        <v>1287.702172</v>
      </c>
      <c r="D26" s="213">
        <v>3735.095699</v>
      </c>
      <c r="E26" s="213">
        <v>1618.5443660000001</v>
      </c>
      <c r="F26" s="213">
        <v>5251.7403839999997</v>
      </c>
      <c r="G26" s="213">
        <v>169.14320699999999</v>
      </c>
    </row>
    <row r="27" spans="1:22" s="9" customFormat="1" ht="12.75" customHeight="1" x14ac:dyDescent="0.2">
      <c r="A27" s="112" t="s">
        <v>117</v>
      </c>
      <c r="B27" s="213">
        <v>1115.723446</v>
      </c>
      <c r="C27" s="213">
        <v>1236.0423989999999</v>
      </c>
      <c r="D27" s="213">
        <v>4171.1441919999997</v>
      </c>
      <c r="E27" s="213">
        <v>1657.6746290000001</v>
      </c>
      <c r="F27" s="213">
        <v>5112.32348</v>
      </c>
      <c r="G27" s="213">
        <v>175.62499199999999</v>
      </c>
      <c r="J27" s="53"/>
    </row>
    <row r="28" spans="1:22" s="9" customFormat="1" ht="12.75" customHeight="1" x14ac:dyDescent="0.2">
      <c r="A28" s="112" t="s">
        <v>118</v>
      </c>
      <c r="B28" s="213">
        <v>1124.1341480000001</v>
      </c>
      <c r="C28" s="213">
        <v>1250.745739</v>
      </c>
      <c r="D28" s="213">
        <v>3320.2360140000001</v>
      </c>
      <c r="E28" s="213">
        <v>1537.709251</v>
      </c>
      <c r="F28" s="213">
        <v>4767.652556</v>
      </c>
      <c r="G28" s="213">
        <v>185.32074299999999</v>
      </c>
    </row>
    <row r="29" spans="1:22" s="75" customFormat="1" ht="12.75" customHeight="1" x14ac:dyDescent="0.2">
      <c r="A29" s="113" t="s">
        <v>26</v>
      </c>
      <c r="B29" s="213">
        <v>809.81870800000002</v>
      </c>
      <c r="C29" s="213">
        <v>862.48012100000005</v>
      </c>
      <c r="D29" s="213">
        <v>2741.5068620000002</v>
      </c>
      <c r="E29" s="213">
        <v>997.45246399999996</v>
      </c>
      <c r="F29" s="213">
        <v>2310.4307690000001</v>
      </c>
      <c r="G29" s="213">
        <v>184.55990399999999</v>
      </c>
      <c r="H29" s="9"/>
      <c r="K29" s="9"/>
      <c r="L29" s="9"/>
      <c r="M29" s="9"/>
      <c r="N29" s="9"/>
      <c r="O29" s="9"/>
      <c r="P29" s="9"/>
      <c r="Q29" s="9"/>
      <c r="R29" s="9"/>
      <c r="S29" s="9"/>
      <c r="T29" s="9"/>
      <c r="U29" s="9"/>
      <c r="V29" s="9"/>
    </row>
    <row r="30" spans="1:22" s="9" customFormat="1" ht="12.75" customHeight="1" x14ac:dyDescent="0.2">
      <c r="A30" s="39" t="s">
        <v>1</v>
      </c>
      <c r="B30" s="200">
        <v>1171.0850350000001</v>
      </c>
      <c r="C30" s="200">
        <v>1338.710043</v>
      </c>
      <c r="D30" s="200">
        <v>4057.4974689999999</v>
      </c>
      <c r="E30" s="200">
        <v>1688.6358110000001</v>
      </c>
      <c r="F30" s="200">
        <v>5612.0305230000004</v>
      </c>
      <c r="G30" s="200">
        <v>182</v>
      </c>
    </row>
    <row r="31" spans="1:22" ht="12.75" customHeight="1" x14ac:dyDescent="0.2">
      <c r="A31" s="201"/>
      <c r="E31" s="36"/>
      <c r="K31" s="9"/>
      <c r="L31" s="9"/>
      <c r="M31" s="9"/>
      <c r="N31" s="9"/>
      <c r="O31" s="9"/>
      <c r="P31" s="9"/>
      <c r="Q31" s="9"/>
      <c r="R31" s="9"/>
      <c r="S31" s="9"/>
      <c r="T31" s="9"/>
      <c r="U31" s="9"/>
      <c r="V31" s="9"/>
    </row>
    <row r="32" spans="1:22" ht="12.75" customHeight="1" x14ac:dyDescent="0.2">
      <c r="C32" s="12"/>
      <c r="D32" s="12"/>
      <c r="E32" s="12"/>
    </row>
    <row r="34" spans="2:17" customFormat="1" ht="12.75" customHeight="1" x14ac:dyDescent="0.25">
      <c r="B34" s="109"/>
      <c r="C34" s="109"/>
      <c r="D34" s="109"/>
      <c r="E34" s="109"/>
      <c r="F34" s="109"/>
      <c r="G34" s="109"/>
      <c r="K34" s="109"/>
      <c r="L34" s="109"/>
      <c r="M34" s="109"/>
      <c r="N34" s="109"/>
      <c r="O34" s="109"/>
      <c r="P34" s="109"/>
      <c r="Q34" s="109"/>
    </row>
    <row r="35" spans="2:17" customFormat="1" ht="12.75" customHeight="1" x14ac:dyDescent="0.25"/>
    <row r="36" spans="2:17" customFormat="1" ht="12.75" customHeight="1" x14ac:dyDescent="0.25"/>
    <row r="37" spans="2:17" customFormat="1" ht="12.75" customHeight="1" x14ac:dyDescent="0.25"/>
    <row r="38" spans="2:17" customFormat="1" ht="12.75" customHeight="1" x14ac:dyDescent="0.25"/>
    <row r="39" spans="2:17" customFormat="1" ht="12.75" customHeight="1" x14ac:dyDescent="0.25"/>
    <row r="40" spans="2:17" customFormat="1" ht="12.75" customHeight="1" x14ac:dyDescent="0.25"/>
    <row r="41" spans="2:17" customFormat="1" ht="12.75" customHeight="1" x14ac:dyDescent="0.25"/>
    <row r="42" spans="2:17" customFormat="1" ht="12.75" customHeight="1" x14ac:dyDescent="0.25"/>
    <row r="43" spans="2:17" customFormat="1" ht="12.75" customHeight="1" x14ac:dyDescent="0.25"/>
    <row r="44" spans="2:17" customFormat="1" ht="12.75" customHeight="1" x14ac:dyDescent="0.25"/>
    <row r="45" spans="2:17" customFormat="1" ht="12.75" customHeight="1" x14ac:dyDescent="0.25"/>
    <row r="46" spans="2:17" customFormat="1" ht="12.75" customHeight="1" x14ac:dyDescent="0.25"/>
    <row r="47" spans="2:17" customFormat="1" ht="12.75" customHeight="1" x14ac:dyDescent="0.25"/>
    <row r="48" spans="2:17" customFormat="1" ht="12.75" customHeight="1" x14ac:dyDescent="0.25"/>
    <row r="49" spans="1:8" customFormat="1" ht="12.75" customHeight="1" x14ac:dyDescent="0.25"/>
    <row r="50" spans="1:8" customFormat="1" ht="12.75" customHeight="1" x14ac:dyDescent="0.25"/>
    <row r="51" spans="1:8" customFormat="1" ht="12.75" customHeight="1" x14ac:dyDescent="0.25"/>
    <row r="52" spans="1:8" customFormat="1" ht="12.75" customHeight="1" x14ac:dyDescent="0.25"/>
    <row r="53" spans="1:8" customFormat="1" ht="12.75" customHeight="1" x14ac:dyDescent="0.25"/>
    <row r="54" spans="1:8" customFormat="1" ht="12.75" customHeight="1" x14ac:dyDescent="0.25"/>
    <row r="55" spans="1:8" customFormat="1" ht="12.75" customHeight="1" x14ac:dyDescent="0.25"/>
    <row r="56" spans="1:8" customFormat="1" ht="12.75" customHeight="1" x14ac:dyDescent="0.25"/>
    <row r="57" spans="1:8" customFormat="1" ht="12.75" customHeight="1" x14ac:dyDescent="0.25"/>
    <row r="58" spans="1:8" customFormat="1" ht="12.75" customHeight="1" x14ac:dyDescent="0.25"/>
    <row r="59" spans="1:8" customFormat="1" ht="12.75" customHeight="1" x14ac:dyDescent="0.25"/>
    <row r="60" spans="1:8" customFormat="1" ht="12.75" customHeight="1" x14ac:dyDescent="0.25"/>
    <row r="61" spans="1:8" ht="12.75" customHeight="1" x14ac:dyDescent="0.25">
      <c r="A61"/>
      <c r="B61"/>
      <c r="C61"/>
      <c r="D61"/>
      <c r="E61"/>
      <c r="F61"/>
      <c r="G61"/>
      <c r="H61"/>
    </row>
  </sheetData>
  <mergeCells count="1">
    <mergeCell ref="C6:E6"/>
  </mergeCells>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legacyDrawing r:id="rId3"/>
  <oleObjects>
    <mc:AlternateContent xmlns:mc="http://schemas.openxmlformats.org/markup-compatibility/2006">
      <mc:Choice Requires="x14">
        <oleObject progId="Paint.Picture" shapeId="43009" r:id="rId4">
          <objectPr defaultSize="0" autoLine="0" autoPict="0" r:id="rId5">
            <anchor moveWithCells="1">
              <from>
                <xdr:col>0</xdr:col>
                <xdr:colOff>45720</xdr:colOff>
                <xdr:row>31</xdr:row>
                <xdr:rowOff>45720</xdr:rowOff>
              </from>
              <to>
                <xdr:col>1</xdr:col>
                <xdr:colOff>7620</xdr:colOff>
                <xdr:row>32</xdr:row>
                <xdr:rowOff>121920</xdr:rowOff>
              </to>
            </anchor>
          </objectPr>
        </oleObject>
      </mc:Choice>
      <mc:Fallback>
        <oleObject progId="Paint.Picture" shapeId="4300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3</vt:i4>
      </vt:variant>
    </vt:vector>
  </HeadingPairs>
  <TitlesOfParts>
    <vt:vector size="17" baseType="lpstr">
      <vt:lpstr>Körsträckor 2019</vt:lpstr>
      <vt:lpstr>Innehåll_Content</vt:lpstr>
      <vt:lpstr>Mer om statistiken</vt:lpstr>
      <vt:lpstr>PB Tab 1-2</vt:lpstr>
      <vt:lpstr>PB Tab 3-4</vt:lpstr>
      <vt:lpstr>PB Tab 5</vt:lpstr>
      <vt:lpstr>LB Tab 1</vt:lpstr>
      <vt:lpstr>LB Tab 2-3</vt:lpstr>
      <vt:lpstr>LB Tab 4-5</vt:lpstr>
      <vt:lpstr>BU Tab 1-2</vt:lpstr>
      <vt:lpstr>BU Tab 3-4</vt:lpstr>
      <vt:lpstr>MC Tab 1-3</vt:lpstr>
      <vt:lpstr>MC Tab 4</vt:lpstr>
      <vt:lpstr>RS Tab 1</vt:lpstr>
      <vt:lpstr>'BU Tab 1-2'!_Toc72296259</vt:lpstr>
      <vt:lpstr>'LB Tab 1'!_Toc72296263</vt:lpstr>
      <vt:lpstr>'LB Tab 4-5'!Utskriftsområde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Nyström Magnus RM/RTI-Ö</cp:lastModifiedBy>
  <cp:lastPrinted>2020-04-06T11:14:45Z</cp:lastPrinted>
  <dcterms:created xsi:type="dcterms:W3CDTF">2007-06-06T17:47:08Z</dcterms:created>
  <dcterms:modified xsi:type="dcterms:W3CDTF">2020-09-18T07:01:53Z</dcterms:modified>
</cp:coreProperties>
</file>