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1160" yWindow="45" windowWidth="12120" windowHeight="9120"/>
  </bookViews>
  <sheets>
    <sheet name="Blad1" sheetId="1" r:id="rId1"/>
    <sheet name="Blad2" sheetId="3" state="hidden" r:id="rId2"/>
  </sheets>
  <definedNames>
    <definedName name="_xlnm.Print_Area" localSheetId="0">Blad1!$B$1:$D$38</definedName>
    <definedName name="_xlnm.Print_Titles" localSheetId="1">Blad2!$B:$B</definedName>
  </definedNames>
  <calcPr calcId="145621"/>
</workbook>
</file>

<file path=xl/calcChain.xml><?xml version="1.0" encoding="utf-8"?>
<calcChain xmlns="http://schemas.openxmlformats.org/spreadsheetml/2006/main">
  <c r="C30" i="1" l="1"/>
  <c r="C29" i="1"/>
  <c r="C28" i="1"/>
  <c r="AB12" i="3" l="1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90" i="3"/>
  <c r="AB91" i="3"/>
  <c r="AB92" i="3"/>
  <c r="AB93" i="3"/>
  <c r="AB94" i="3"/>
  <c r="AB95" i="3"/>
  <c r="AB96" i="3"/>
  <c r="AB97" i="3"/>
  <c r="AB98" i="3"/>
  <c r="AB99" i="3"/>
  <c r="AB100" i="3"/>
  <c r="AB101" i="3"/>
  <c r="AB102" i="3"/>
  <c r="AB103" i="3"/>
  <c r="AB104" i="3"/>
  <c r="AB105" i="3"/>
  <c r="AB106" i="3"/>
  <c r="AB107" i="3"/>
  <c r="AB108" i="3"/>
  <c r="AB109" i="3"/>
  <c r="AB110" i="3"/>
  <c r="AB111" i="3"/>
  <c r="AB112" i="3"/>
  <c r="AB113" i="3"/>
  <c r="AB114" i="3"/>
  <c r="AB115" i="3"/>
  <c r="AB116" i="3"/>
  <c r="AB117" i="3"/>
  <c r="AB118" i="3"/>
  <c r="AB119" i="3"/>
  <c r="AB120" i="3"/>
  <c r="AB121" i="3"/>
  <c r="AB122" i="3"/>
  <c r="AB123" i="3"/>
  <c r="AB124" i="3"/>
  <c r="AB125" i="3"/>
  <c r="AB126" i="3"/>
  <c r="AB127" i="3"/>
  <c r="AB128" i="3"/>
  <c r="AB129" i="3"/>
  <c r="AB130" i="3"/>
  <c r="AB131" i="3"/>
  <c r="AB132" i="3"/>
  <c r="AB133" i="3"/>
  <c r="AB134" i="3"/>
  <c r="AB135" i="3"/>
  <c r="AB136" i="3"/>
  <c r="AB137" i="3"/>
  <c r="AB138" i="3"/>
  <c r="AB139" i="3"/>
  <c r="AB140" i="3"/>
  <c r="AB141" i="3"/>
  <c r="AB142" i="3"/>
  <c r="AB143" i="3"/>
  <c r="AB144" i="3"/>
  <c r="AB145" i="3"/>
  <c r="AB146" i="3"/>
  <c r="AB147" i="3"/>
  <c r="AB148" i="3"/>
  <c r="AB149" i="3"/>
  <c r="AB150" i="3"/>
  <c r="AB151" i="3"/>
  <c r="AB152" i="3"/>
  <c r="AB153" i="3"/>
  <c r="AB154" i="3"/>
  <c r="AB155" i="3"/>
  <c r="AB156" i="3"/>
  <c r="AB157" i="3"/>
  <c r="AB158" i="3"/>
  <c r="AB159" i="3"/>
  <c r="AB160" i="3"/>
  <c r="AB161" i="3"/>
  <c r="AB162" i="3"/>
  <c r="AB163" i="3"/>
  <c r="AB164" i="3"/>
  <c r="AB165" i="3"/>
  <c r="AB166" i="3"/>
  <c r="AB167" i="3"/>
  <c r="AB168" i="3"/>
  <c r="AB169" i="3"/>
  <c r="AB170" i="3"/>
  <c r="AB171" i="3"/>
  <c r="AB172" i="3"/>
  <c r="AB173" i="3"/>
  <c r="AB174" i="3"/>
  <c r="AB175" i="3"/>
  <c r="AB176" i="3"/>
  <c r="AB177" i="3"/>
  <c r="AB178" i="3"/>
  <c r="AB179" i="3"/>
  <c r="AB180" i="3"/>
  <c r="AB181" i="3"/>
  <c r="AB182" i="3"/>
  <c r="AB183" i="3"/>
  <c r="AB184" i="3"/>
  <c r="AB185" i="3"/>
  <c r="AB186" i="3"/>
  <c r="AB187" i="3"/>
  <c r="AB188" i="3"/>
  <c r="AB189" i="3"/>
  <c r="AB190" i="3"/>
  <c r="AB191" i="3"/>
  <c r="AB192" i="3"/>
  <c r="AB193" i="3"/>
  <c r="AB194" i="3"/>
  <c r="AB195" i="3"/>
  <c r="AB196" i="3"/>
  <c r="AB197" i="3"/>
  <c r="AB198" i="3"/>
  <c r="AB199" i="3"/>
  <c r="AB200" i="3"/>
  <c r="AB201" i="3"/>
  <c r="AB202" i="3"/>
  <c r="AB203" i="3"/>
  <c r="AB204" i="3"/>
  <c r="AB205" i="3"/>
  <c r="AB206" i="3"/>
  <c r="AB207" i="3"/>
  <c r="AB208" i="3"/>
  <c r="AB209" i="3"/>
  <c r="AB210" i="3"/>
  <c r="AB211" i="3"/>
  <c r="AB212" i="3"/>
  <c r="AB213" i="3"/>
  <c r="AB214" i="3"/>
  <c r="AB215" i="3"/>
  <c r="AB216" i="3"/>
  <c r="AB217" i="3"/>
  <c r="AB218" i="3"/>
  <c r="AB219" i="3"/>
  <c r="AB220" i="3"/>
  <c r="AB221" i="3"/>
  <c r="AB222" i="3"/>
  <c r="AB223" i="3"/>
  <c r="AB224" i="3"/>
  <c r="AB225" i="3"/>
  <c r="AB226" i="3"/>
  <c r="AB227" i="3"/>
  <c r="AB228" i="3"/>
  <c r="AB229" i="3"/>
  <c r="AB230" i="3"/>
  <c r="AB231" i="3"/>
  <c r="AB232" i="3"/>
  <c r="AB233" i="3"/>
  <c r="AB234" i="3"/>
  <c r="AB235" i="3"/>
  <c r="AB236" i="3"/>
  <c r="AB237" i="3"/>
  <c r="AB238" i="3"/>
  <c r="AB239" i="3"/>
  <c r="AB240" i="3"/>
  <c r="AB241" i="3"/>
  <c r="AB242" i="3"/>
  <c r="AB243" i="3"/>
  <c r="AB244" i="3"/>
  <c r="AB245" i="3"/>
  <c r="AB246" i="3"/>
  <c r="AB247" i="3"/>
  <c r="AB248" i="3"/>
  <c r="AB249" i="3"/>
  <c r="AB250" i="3"/>
  <c r="AB251" i="3"/>
  <c r="AB252" i="3"/>
  <c r="AB253" i="3"/>
  <c r="AB254" i="3"/>
  <c r="AB255" i="3"/>
  <c r="AB256" i="3"/>
  <c r="AB257" i="3"/>
  <c r="AB258" i="3"/>
  <c r="AB259" i="3"/>
  <c r="AB260" i="3"/>
  <c r="AB261" i="3"/>
  <c r="AB262" i="3"/>
  <c r="AB263" i="3"/>
  <c r="AB264" i="3"/>
  <c r="AB265" i="3"/>
  <c r="AB266" i="3"/>
  <c r="AB267" i="3"/>
  <c r="AB268" i="3"/>
  <c r="AB269" i="3"/>
  <c r="AB270" i="3"/>
  <c r="AB271" i="3"/>
  <c r="AB272" i="3"/>
  <c r="AB273" i="3"/>
  <c r="AB274" i="3"/>
  <c r="AB275" i="3"/>
  <c r="AB276" i="3"/>
  <c r="AB277" i="3"/>
  <c r="AB278" i="3"/>
  <c r="AB279" i="3"/>
  <c r="AB280" i="3"/>
  <c r="AB281" i="3"/>
  <c r="AB282" i="3"/>
  <c r="AB283" i="3"/>
  <c r="AB284" i="3"/>
  <c r="AB285" i="3"/>
  <c r="AB286" i="3"/>
  <c r="AB287" i="3"/>
  <c r="AB288" i="3"/>
  <c r="AB289" i="3"/>
  <c r="AB290" i="3"/>
  <c r="AB291" i="3"/>
  <c r="AB292" i="3"/>
  <c r="AB293" i="3"/>
  <c r="AB294" i="3"/>
  <c r="AB295" i="3"/>
  <c r="AB296" i="3"/>
  <c r="AB297" i="3"/>
  <c r="AB298" i="3"/>
  <c r="AB299" i="3"/>
  <c r="AB300" i="3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0" i="1"/>
  <c r="C9" i="1"/>
  <c r="C6" i="1"/>
  <c r="AB11" i="3"/>
  <c r="C12" i="1"/>
  <c r="C11" i="1"/>
  <c r="C7" i="1"/>
</calcChain>
</file>

<file path=xl/sharedStrings.xml><?xml version="1.0" encoding="utf-8"?>
<sst xmlns="http://schemas.openxmlformats.org/spreadsheetml/2006/main" count="996" uniqueCount="678">
  <si>
    <t>Upplands Väsby</t>
  </si>
  <si>
    <t>0114</t>
  </si>
  <si>
    <t>0115</t>
  </si>
  <si>
    <t>Vallentuna</t>
  </si>
  <si>
    <t>0117</t>
  </si>
  <si>
    <t>Österåker</t>
  </si>
  <si>
    <t>0120</t>
  </si>
  <si>
    <t>Värmdö</t>
  </si>
  <si>
    <t>0123</t>
  </si>
  <si>
    <t>Järfälla</t>
  </si>
  <si>
    <t>0125</t>
  </si>
  <si>
    <t>Ekerö</t>
  </si>
  <si>
    <t>0126</t>
  </si>
  <si>
    <t>Huddinge</t>
  </si>
  <si>
    <t>0127</t>
  </si>
  <si>
    <t>Botkyrka</t>
  </si>
  <si>
    <t>0128</t>
  </si>
  <si>
    <t>Salem</t>
  </si>
  <si>
    <t>0136</t>
  </si>
  <si>
    <t>Haninge</t>
  </si>
  <si>
    <t>0138</t>
  </si>
  <si>
    <t>Tyresö</t>
  </si>
  <si>
    <t>0139</t>
  </si>
  <si>
    <t>Upplands-Bro</t>
  </si>
  <si>
    <t>0140</t>
  </si>
  <si>
    <t>Nykvarn</t>
  </si>
  <si>
    <t>0160</t>
  </si>
  <si>
    <t>Täby</t>
  </si>
  <si>
    <t>0162</t>
  </si>
  <si>
    <t>Danderyd</t>
  </si>
  <si>
    <t>0163</t>
  </si>
  <si>
    <t>Sollentuna</t>
  </si>
  <si>
    <t>0180</t>
  </si>
  <si>
    <t>Stockholm</t>
  </si>
  <si>
    <t>0181</t>
  </si>
  <si>
    <t>Södertälje</t>
  </si>
  <si>
    <t>0182</t>
  </si>
  <si>
    <t>Nacka</t>
  </si>
  <si>
    <t>0183</t>
  </si>
  <si>
    <t>Sundbyberg</t>
  </si>
  <si>
    <t>0184</t>
  </si>
  <si>
    <t>Solna</t>
  </si>
  <si>
    <t>0186</t>
  </si>
  <si>
    <t>Lidingö</t>
  </si>
  <si>
    <t>0187</t>
  </si>
  <si>
    <t>Vaxholm</t>
  </si>
  <si>
    <t>0188</t>
  </si>
  <si>
    <t>Norrtälje</t>
  </si>
  <si>
    <t>0191</t>
  </si>
  <si>
    <t>Sigtuna</t>
  </si>
  <si>
    <t>0192</t>
  </si>
  <si>
    <t>Nynäshamn</t>
  </si>
  <si>
    <t>0305</t>
  </si>
  <si>
    <t>Håbo</t>
  </si>
  <si>
    <t>0319</t>
  </si>
  <si>
    <t>Älvkarleby</t>
  </si>
  <si>
    <t>0330</t>
  </si>
  <si>
    <t>Knivsta</t>
  </si>
  <si>
    <t>0360</t>
  </si>
  <si>
    <t>Tierp</t>
  </si>
  <si>
    <t>0380</t>
  </si>
  <si>
    <t>Uppsala</t>
  </si>
  <si>
    <t>0381</t>
  </si>
  <si>
    <t>Enköping</t>
  </si>
  <si>
    <t>0382</t>
  </si>
  <si>
    <t>Östhammar</t>
  </si>
  <si>
    <t>0428</t>
  </si>
  <si>
    <t>Vingåker</t>
  </si>
  <si>
    <t>0461</t>
  </si>
  <si>
    <t>Gnesta</t>
  </si>
  <si>
    <t>0480</t>
  </si>
  <si>
    <t>Nyköping</t>
  </si>
  <si>
    <t>0481</t>
  </si>
  <si>
    <t>Oxelösund</t>
  </si>
  <si>
    <t>0482</t>
  </si>
  <si>
    <t>Flen</t>
  </si>
  <si>
    <t>0483</t>
  </si>
  <si>
    <t>Katrineholm</t>
  </si>
  <si>
    <t>0484</t>
  </si>
  <si>
    <t>Eskilstuna</t>
  </si>
  <si>
    <t>0486</t>
  </si>
  <si>
    <t>Strängnäs</t>
  </si>
  <si>
    <t>0488</t>
  </si>
  <si>
    <t>Trosa</t>
  </si>
  <si>
    <t>0509</t>
  </si>
  <si>
    <t>Ödeshög</t>
  </si>
  <si>
    <t>0512</t>
  </si>
  <si>
    <t>Ydre</t>
  </si>
  <si>
    <t>0513</t>
  </si>
  <si>
    <t>Kinda</t>
  </si>
  <si>
    <t>0560</t>
  </si>
  <si>
    <t>Boxholm</t>
  </si>
  <si>
    <t>0561</t>
  </si>
  <si>
    <t>Åtvidaberg</t>
  </si>
  <si>
    <t>0562</t>
  </si>
  <si>
    <t>Finspång</t>
  </si>
  <si>
    <t>0563</t>
  </si>
  <si>
    <t>Valdemarsvik</t>
  </si>
  <si>
    <t>0580</t>
  </si>
  <si>
    <t>Linköping</t>
  </si>
  <si>
    <t>0581</t>
  </si>
  <si>
    <t>Norrköping</t>
  </si>
  <si>
    <t>0582</t>
  </si>
  <si>
    <t>Söderköping</t>
  </si>
  <si>
    <t>0583</t>
  </si>
  <si>
    <t>Motala</t>
  </si>
  <si>
    <t>0584</t>
  </si>
  <si>
    <t>Vadstena</t>
  </si>
  <si>
    <t>0586</t>
  </si>
  <si>
    <t>Mjölby</t>
  </si>
  <si>
    <t>0604</t>
  </si>
  <si>
    <t>Aneby</t>
  </si>
  <si>
    <t>0617</t>
  </si>
  <si>
    <t>Gnosjö</t>
  </si>
  <si>
    <t>0642</t>
  </si>
  <si>
    <t>Mullsjö</t>
  </si>
  <si>
    <t>0643</t>
  </si>
  <si>
    <t>Habo</t>
  </si>
  <si>
    <t>0662</t>
  </si>
  <si>
    <t>Gislaved</t>
  </si>
  <si>
    <t>0665</t>
  </si>
  <si>
    <t>Vaggeryd</t>
  </si>
  <si>
    <t>0680</t>
  </si>
  <si>
    <t>Jönköping</t>
  </si>
  <si>
    <t>0682</t>
  </si>
  <si>
    <t>Nässjö</t>
  </si>
  <si>
    <t>0683</t>
  </si>
  <si>
    <t>Värnamo</t>
  </si>
  <si>
    <t>0684</t>
  </si>
  <si>
    <t>Sävsjö</t>
  </si>
  <si>
    <t>0685</t>
  </si>
  <si>
    <t>Vetlanda</t>
  </si>
  <si>
    <t>0686</t>
  </si>
  <si>
    <t>Eksjö</t>
  </si>
  <si>
    <t>0687</t>
  </si>
  <si>
    <t>Tranås</t>
  </si>
  <si>
    <t>0760</t>
  </si>
  <si>
    <t>Uppvidinge</t>
  </si>
  <si>
    <t>0761</t>
  </si>
  <si>
    <t>Lessebo</t>
  </si>
  <si>
    <t>0763</t>
  </si>
  <si>
    <t>Tingsryd</t>
  </si>
  <si>
    <t>0764</t>
  </si>
  <si>
    <t>Alvesta</t>
  </si>
  <si>
    <t>0765</t>
  </si>
  <si>
    <t>Älmhult</t>
  </si>
  <si>
    <t>0767</t>
  </si>
  <si>
    <t>Markaryd</t>
  </si>
  <si>
    <t>0780</t>
  </si>
  <si>
    <t>Växjö</t>
  </si>
  <si>
    <t>0781</t>
  </si>
  <si>
    <t>Ljungby</t>
  </si>
  <si>
    <t>0821</t>
  </si>
  <si>
    <t>Högsby</t>
  </si>
  <si>
    <t>0834</t>
  </si>
  <si>
    <t>Torsås</t>
  </si>
  <si>
    <t>0840</t>
  </si>
  <si>
    <t>Mörbylånga</t>
  </si>
  <si>
    <t>0860</t>
  </si>
  <si>
    <t>Hultsfred</t>
  </si>
  <si>
    <t>0861</t>
  </si>
  <si>
    <t>Mönsterås</t>
  </si>
  <si>
    <t>0862</t>
  </si>
  <si>
    <t>Emmaboda</t>
  </si>
  <si>
    <t>0880</t>
  </si>
  <si>
    <t>Kalmar</t>
  </si>
  <si>
    <t>0881</t>
  </si>
  <si>
    <t>Nybro</t>
  </si>
  <si>
    <t>0882</t>
  </si>
  <si>
    <t>Oskarshamn</t>
  </si>
  <si>
    <t>0883</t>
  </si>
  <si>
    <t>Västervik</t>
  </si>
  <si>
    <t>0884</t>
  </si>
  <si>
    <t>Vimmerby</t>
  </si>
  <si>
    <t>0885</t>
  </si>
  <si>
    <t>Borgholm</t>
  </si>
  <si>
    <t>0980</t>
  </si>
  <si>
    <t>Gotland</t>
  </si>
  <si>
    <t>1060</t>
  </si>
  <si>
    <t>Olofström</t>
  </si>
  <si>
    <t>1080</t>
  </si>
  <si>
    <t>Karlskrona</t>
  </si>
  <si>
    <t>1081</t>
  </si>
  <si>
    <t>Ronneby</t>
  </si>
  <si>
    <t>1082</t>
  </si>
  <si>
    <t>Karlshamn</t>
  </si>
  <si>
    <t>1083</t>
  </si>
  <si>
    <t>Sölvesborg</t>
  </si>
  <si>
    <t>1214</t>
  </si>
  <si>
    <t>Svalöv</t>
  </si>
  <si>
    <t>1230</t>
  </si>
  <si>
    <t>Staffanstorp</t>
  </si>
  <si>
    <t>1231</t>
  </si>
  <si>
    <t>Burlöv</t>
  </si>
  <si>
    <t>1233</t>
  </si>
  <si>
    <t>Vellinge</t>
  </si>
  <si>
    <t>1256</t>
  </si>
  <si>
    <t>Östra Göinge</t>
  </si>
  <si>
    <t>1257</t>
  </si>
  <si>
    <t>Örkelljunga</t>
  </si>
  <si>
    <t>1260</t>
  </si>
  <si>
    <t>Bjuv</t>
  </si>
  <si>
    <t>1261</t>
  </si>
  <si>
    <t>Kävlinge</t>
  </si>
  <si>
    <t>1262</t>
  </si>
  <si>
    <t>Lomma</t>
  </si>
  <si>
    <t>1263</t>
  </si>
  <si>
    <t>Svedala</t>
  </si>
  <si>
    <t>1264</t>
  </si>
  <si>
    <t>Skurup</t>
  </si>
  <si>
    <t>1265</t>
  </si>
  <si>
    <t>Sjöbo</t>
  </si>
  <si>
    <t>1266</t>
  </si>
  <si>
    <t>Hörby</t>
  </si>
  <si>
    <t>1267</t>
  </si>
  <si>
    <t>Höör</t>
  </si>
  <si>
    <t>1270</t>
  </si>
  <si>
    <t>Tomelilla</t>
  </si>
  <si>
    <t>1272</t>
  </si>
  <si>
    <t>Bromölla</t>
  </si>
  <si>
    <t>1273</t>
  </si>
  <si>
    <t>Osby</t>
  </si>
  <si>
    <t>1275</t>
  </si>
  <si>
    <t>Perstorp</t>
  </si>
  <si>
    <t>1276</t>
  </si>
  <si>
    <t>Klippan</t>
  </si>
  <si>
    <t>1277</t>
  </si>
  <si>
    <t>Åstorp</t>
  </si>
  <si>
    <t>1278</t>
  </si>
  <si>
    <t>Båstad</t>
  </si>
  <si>
    <t>1280</t>
  </si>
  <si>
    <t>Malmö</t>
  </si>
  <si>
    <t>1281</t>
  </si>
  <si>
    <t>Lund</t>
  </si>
  <si>
    <t>1282</t>
  </si>
  <si>
    <t>Landskrona</t>
  </si>
  <si>
    <t>1283</t>
  </si>
  <si>
    <t>Helsingborg</t>
  </si>
  <si>
    <t>1284</t>
  </si>
  <si>
    <t>Höganäs</t>
  </si>
  <si>
    <t>1285</t>
  </si>
  <si>
    <t>Eslöv</t>
  </si>
  <si>
    <t>1286</t>
  </si>
  <si>
    <t>Ystad</t>
  </si>
  <si>
    <t>1287</t>
  </si>
  <si>
    <t>Trelleborg</t>
  </si>
  <si>
    <t>1290</t>
  </si>
  <si>
    <t>Kristianstad</t>
  </si>
  <si>
    <t>1291</t>
  </si>
  <si>
    <t>Simrishamn</t>
  </si>
  <si>
    <t>1292</t>
  </si>
  <si>
    <t>Ängelholm</t>
  </si>
  <si>
    <t>1293</t>
  </si>
  <si>
    <t>Hässleholm</t>
  </si>
  <si>
    <t>1315</t>
  </si>
  <si>
    <t>Hylte</t>
  </si>
  <si>
    <t>1380</t>
  </si>
  <si>
    <t>Halmstad</t>
  </si>
  <si>
    <t>1381</t>
  </si>
  <si>
    <t>Laholm</t>
  </si>
  <si>
    <t>1382</t>
  </si>
  <si>
    <t>Falkenberg</t>
  </si>
  <si>
    <t>1383</t>
  </si>
  <si>
    <t>Varberg</t>
  </si>
  <si>
    <t>1384</t>
  </si>
  <si>
    <t>Kungsbacka</t>
  </si>
  <si>
    <t>1401</t>
  </si>
  <si>
    <t>Härryda</t>
  </si>
  <si>
    <t>1402</t>
  </si>
  <si>
    <t>Partille</t>
  </si>
  <si>
    <t>1407</t>
  </si>
  <si>
    <t>Öckerö</t>
  </si>
  <si>
    <t>1415</t>
  </si>
  <si>
    <t>Stenungsund</t>
  </si>
  <si>
    <t>1419</t>
  </si>
  <si>
    <t>Tjörn</t>
  </si>
  <si>
    <t>1421</t>
  </si>
  <si>
    <t>Orust</t>
  </si>
  <si>
    <t>1427</t>
  </si>
  <si>
    <t>Sotenäs</t>
  </si>
  <si>
    <t>1430</t>
  </si>
  <si>
    <t>Munkedal</t>
  </si>
  <si>
    <t>1435</t>
  </si>
  <si>
    <t>Tanum</t>
  </si>
  <si>
    <t>1438</t>
  </si>
  <si>
    <t>Dals-Ed</t>
  </si>
  <si>
    <t>1439</t>
  </si>
  <si>
    <t>Färgelanda</t>
  </si>
  <si>
    <t>1440</t>
  </si>
  <si>
    <t>Ale</t>
  </si>
  <si>
    <t>1441</t>
  </si>
  <si>
    <t>Lerum</t>
  </si>
  <si>
    <t>1442</t>
  </si>
  <si>
    <t>Vårgårda</t>
  </si>
  <si>
    <t>1443</t>
  </si>
  <si>
    <t>Bollebygd</t>
  </si>
  <si>
    <t>1444</t>
  </si>
  <si>
    <t>Grästorp</t>
  </si>
  <si>
    <t>1445</t>
  </si>
  <si>
    <t>Essunga</t>
  </si>
  <si>
    <t>1446</t>
  </si>
  <si>
    <t>Karlsborg</t>
  </si>
  <si>
    <t>1447</t>
  </si>
  <si>
    <t>Gullspång</t>
  </si>
  <si>
    <t>1452</t>
  </si>
  <si>
    <t>Tranemo</t>
  </si>
  <si>
    <t>1460</t>
  </si>
  <si>
    <t>Bengtsfors</t>
  </si>
  <si>
    <t>1461</t>
  </si>
  <si>
    <t>Mellerud</t>
  </si>
  <si>
    <t>1462</t>
  </si>
  <si>
    <t>Lilla Edet</t>
  </si>
  <si>
    <t>1463</t>
  </si>
  <si>
    <t>Mark</t>
  </si>
  <si>
    <t>1465</t>
  </si>
  <si>
    <t>Svenljunga</t>
  </si>
  <si>
    <t>1466</t>
  </si>
  <si>
    <t>Herrljunga</t>
  </si>
  <si>
    <t>1470</t>
  </si>
  <si>
    <t>Vara</t>
  </si>
  <si>
    <t>1471</t>
  </si>
  <si>
    <t>Götene</t>
  </si>
  <si>
    <t>1472</t>
  </si>
  <si>
    <t>Tibro</t>
  </si>
  <si>
    <t>1473</t>
  </si>
  <si>
    <t>Töreboda</t>
  </si>
  <si>
    <t>1480</t>
  </si>
  <si>
    <t>Göteborg</t>
  </si>
  <si>
    <t>1481</t>
  </si>
  <si>
    <t>Mölndal</t>
  </si>
  <si>
    <t>1482</t>
  </si>
  <si>
    <t>Kungälv</t>
  </si>
  <si>
    <t>1484</t>
  </si>
  <si>
    <t>Lysekil</t>
  </si>
  <si>
    <t>1485</t>
  </si>
  <si>
    <t>Uddevalla</t>
  </si>
  <si>
    <t>1486</t>
  </si>
  <si>
    <t>Strömstad</t>
  </si>
  <si>
    <t>1487</t>
  </si>
  <si>
    <t>Vänersborg</t>
  </si>
  <si>
    <t>1488</t>
  </si>
  <si>
    <t>Trollhättan</t>
  </si>
  <si>
    <t>1489</t>
  </si>
  <si>
    <t>Alingsås</t>
  </si>
  <si>
    <t>1490</t>
  </si>
  <si>
    <t>Borås</t>
  </si>
  <si>
    <t>1491</t>
  </si>
  <si>
    <t>Ulricehamn</t>
  </si>
  <si>
    <t>1492</t>
  </si>
  <si>
    <t>Åmål</t>
  </si>
  <si>
    <t>1493</t>
  </si>
  <si>
    <t>Mariestad</t>
  </si>
  <si>
    <t>1494</t>
  </si>
  <si>
    <t>Lidköping</t>
  </si>
  <si>
    <t>1495</t>
  </si>
  <si>
    <t>Skara</t>
  </si>
  <si>
    <t>1496</t>
  </si>
  <si>
    <t>Skövde</t>
  </si>
  <si>
    <t>1497</t>
  </si>
  <si>
    <t>Hjo</t>
  </si>
  <si>
    <t>1498</t>
  </si>
  <si>
    <t>Tidaholm</t>
  </si>
  <si>
    <t>1499</t>
  </si>
  <si>
    <t>Falköping</t>
  </si>
  <si>
    <t>1715</t>
  </si>
  <si>
    <t>Kil</t>
  </si>
  <si>
    <t>1730</t>
  </si>
  <si>
    <t>Eda</t>
  </si>
  <si>
    <t>1737</t>
  </si>
  <si>
    <t>Torsby</t>
  </si>
  <si>
    <t>1760</t>
  </si>
  <si>
    <t>Storfors</t>
  </si>
  <si>
    <t>1761</t>
  </si>
  <si>
    <t>Hammarö</t>
  </si>
  <si>
    <t>1762</t>
  </si>
  <si>
    <t>Munkfors</t>
  </si>
  <si>
    <t>1763</t>
  </si>
  <si>
    <t>Forshaga</t>
  </si>
  <si>
    <t>1764</t>
  </si>
  <si>
    <t>Grums</t>
  </si>
  <si>
    <t>1765</t>
  </si>
  <si>
    <t>Årjäng</t>
  </si>
  <si>
    <t>1766</t>
  </si>
  <si>
    <t>Sunne</t>
  </si>
  <si>
    <t>1780</t>
  </si>
  <si>
    <t>Karlstad</t>
  </si>
  <si>
    <t>1781</t>
  </si>
  <si>
    <t>Kristinehamn</t>
  </si>
  <si>
    <t>1782</t>
  </si>
  <si>
    <t>Filipstad</t>
  </si>
  <si>
    <t>1783</t>
  </si>
  <si>
    <t>Hagfors</t>
  </si>
  <si>
    <t>1784</t>
  </si>
  <si>
    <t>Arvika</t>
  </si>
  <si>
    <t>1785</t>
  </si>
  <si>
    <t>Säffle</t>
  </si>
  <si>
    <t>1814</t>
  </si>
  <si>
    <t>Lekeberg</t>
  </si>
  <si>
    <t>1860</t>
  </si>
  <si>
    <t>Laxå</t>
  </si>
  <si>
    <t>1861</t>
  </si>
  <si>
    <t>Hallsberg</t>
  </si>
  <si>
    <t>1862</t>
  </si>
  <si>
    <t>Degerfors</t>
  </si>
  <si>
    <t>1863</t>
  </si>
  <si>
    <t>Hällefors</t>
  </si>
  <si>
    <t>1864</t>
  </si>
  <si>
    <t>Ljusnarsberg</t>
  </si>
  <si>
    <t>1880</t>
  </si>
  <si>
    <t>Örebro</t>
  </si>
  <si>
    <t>1881</t>
  </si>
  <si>
    <t>Kumla</t>
  </si>
  <si>
    <t>1882</t>
  </si>
  <si>
    <t>Askersund</t>
  </si>
  <si>
    <t>1883</t>
  </si>
  <si>
    <t>Karlskoga</t>
  </si>
  <si>
    <t>1884</t>
  </si>
  <si>
    <t>Nora</t>
  </si>
  <si>
    <t>1885</t>
  </si>
  <si>
    <t>Lindesberg</t>
  </si>
  <si>
    <t>1904</t>
  </si>
  <si>
    <t>Skinnskatteberg</t>
  </si>
  <si>
    <t>1907</t>
  </si>
  <si>
    <t>Surahammar</t>
  </si>
  <si>
    <t>Heby</t>
  </si>
  <si>
    <t>1960</t>
  </si>
  <si>
    <t>Kungsör</t>
  </si>
  <si>
    <t>1961</t>
  </si>
  <si>
    <t>Hallstahammar</t>
  </si>
  <si>
    <t>1962</t>
  </si>
  <si>
    <t>Norberg</t>
  </si>
  <si>
    <t>1980</t>
  </si>
  <si>
    <t>Västerås</t>
  </si>
  <si>
    <t>1981</t>
  </si>
  <si>
    <t>Sala</t>
  </si>
  <si>
    <t>1982</t>
  </si>
  <si>
    <t>Fagersta</t>
  </si>
  <si>
    <t>1983</t>
  </si>
  <si>
    <t>Köping</t>
  </si>
  <si>
    <t>1984</t>
  </si>
  <si>
    <t>Arboga</t>
  </si>
  <si>
    <t>2021</t>
  </si>
  <si>
    <t>Vansbro</t>
  </si>
  <si>
    <t>2023</t>
  </si>
  <si>
    <t>2026</t>
  </si>
  <si>
    <t>Gagnef</t>
  </si>
  <si>
    <t>2029</t>
  </si>
  <si>
    <t>Leksand</t>
  </si>
  <si>
    <t>2031</t>
  </si>
  <si>
    <t>Rättvik</t>
  </si>
  <si>
    <t>2034</t>
  </si>
  <si>
    <t>Orsa</t>
  </si>
  <si>
    <t>2039</t>
  </si>
  <si>
    <t>Älvdalen</t>
  </si>
  <si>
    <t>2061</t>
  </si>
  <si>
    <t>Smedjebacken</t>
  </si>
  <si>
    <t>2062</t>
  </si>
  <si>
    <t>Mora</t>
  </si>
  <si>
    <t>2080</t>
  </si>
  <si>
    <t>Falun</t>
  </si>
  <si>
    <t>2081</t>
  </si>
  <si>
    <t>Borlänge</t>
  </si>
  <si>
    <t>2082</t>
  </si>
  <si>
    <t>Säter</t>
  </si>
  <si>
    <t>2083</t>
  </si>
  <si>
    <t>Hedemora</t>
  </si>
  <si>
    <t>2084</t>
  </si>
  <si>
    <t>Avesta</t>
  </si>
  <si>
    <t>2085</t>
  </si>
  <si>
    <t>Ludvika</t>
  </si>
  <si>
    <t>2101</t>
  </si>
  <si>
    <t>Ockelbo</t>
  </si>
  <si>
    <t>2104</t>
  </si>
  <si>
    <t>Hofors</t>
  </si>
  <si>
    <t>2121</t>
  </si>
  <si>
    <t>Ovanåker</t>
  </si>
  <si>
    <t>2132</t>
  </si>
  <si>
    <t>Nordanstig</t>
  </si>
  <si>
    <t>2161</t>
  </si>
  <si>
    <t>Ljusdal</t>
  </si>
  <si>
    <t>2180</t>
  </si>
  <si>
    <t>Gävle</t>
  </si>
  <si>
    <t>2181</t>
  </si>
  <si>
    <t>Sandviken</t>
  </si>
  <si>
    <t>2182</t>
  </si>
  <si>
    <t>Söderhamn</t>
  </si>
  <si>
    <t>2183</t>
  </si>
  <si>
    <t>Bollnäs</t>
  </si>
  <si>
    <t>2184</t>
  </si>
  <si>
    <t>Hudiksvall</t>
  </si>
  <si>
    <t>2260</t>
  </si>
  <si>
    <t>Ånge</t>
  </si>
  <si>
    <t>2262</t>
  </si>
  <si>
    <t>Timrå</t>
  </si>
  <si>
    <t>2280</t>
  </si>
  <si>
    <t>Härnösand</t>
  </si>
  <si>
    <t>2281</t>
  </si>
  <si>
    <t>Sundsvall</t>
  </si>
  <si>
    <t>2282</t>
  </si>
  <si>
    <t>Kramfors</t>
  </si>
  <si>
    <t>2283</t>
  </si>
  <si>
    <t>Sollefteå</t>
  </si>
  <si>
    <t>2284</t>
  </si>
  <si>
    <t>Örnsköldsvik</t>
  </si>
  <si>
    <t>2303</t>
  </si>
  <si>
    <t>Ragunda</t>
  </si>
  <si>
    <t>2305</t>
  </si>
  <si>
    <t>Bräcke</t>
  </si>
  <si>
    <t>2309</t>
  </si>
  <si>
    <t>Krokom</t>
  </si>
  <si>
    <t>2313</t>
  </si>
  <si>
    <t>Strömsund</t>
  </si>
  <si>
    <t>2321</t>
  </si>
  <si>
    <t>Åre</t>
  </si>
  <si>
    <t>2326</t>
  </si>
  <si>
    <t>Berg</t>
  </si>
  <si>
    <t>2361</t>
  </si>
  <si>
    <t>Härjedalen</t>
  </si>
  <si>
    <t>2380</t>
  </si>
  <si>
    <t>Östersund</t>
  </si>
  <si>
    <t>2401</t>
  </si>
  <si>
    <t>Nordmaling</t>
  </si>
  <si>
    <t>2403</t>
  </si>
  <si>
    <t>Bjurholm</t>
  </si>
  <si>
    <t>2404</t>
  </si>
  <si>
    <t>Vindeln</t>
  </si>
  <si>
    <t>2409</t>
  </si>
  <si>
    <t>Robertsfors</t>
  </si>
  <si>
    <t>2417</t>
  </si>
  <si>
    <t>Norsjö</t>
  </si>
  <si>
    <t>2418</t>
  </si>
  <si>
    <t>Malå</t>
  </si>
  <si>
    <t>2421</t>
  </si>
  <si>
    <t>Storuman</t>
  </si>
  <si>
    <t>2422</t>
  </si>
  <si>
    <t>Sorsele</t>
  </si>
  <si>
    <t>2425</t>
  </si>
  <si>
    <t>Dorotea</t>
  </si>
  <si>
    <t>2460</t>
  </si>
  <si>
    <t>Vännäs</t>
  </si>
  <si>
    <t>2462</t>
  </si>
  <si>
    <t>Vilhelmina</t>
  </si>
  <si>
    <t>2463</t>
  </si>
  <si>
    <t>Åsele</t>
  </si>
  <si>
    <t>2480</t>
  </si>
  <si>
    <t>Umeå</t>
  </si>
  <si>
    <t>2481</t>
  </si>
  <si>
    <t>Lycksele</t>
  </si>
  <si>
    <t>2482</t>
  </si>
  <si>
    <t>Skellefteå</t>
  </si>
  <si>
    <t>2505</t>
  </si>
  <si>
    <t>Arvidsjaur</t>
  </si>
  <si>
    <t>2506</t>
  </si>
  <si>
    <t>Arjeplog</t>
  </si>
  <si>
    <t>2510</t>
  </si>
  <si>
    <t>Jokkmokk</t>
  </si>
  <si>
    <t>2513</t>
  </si>
  <si>
    <t>Överkalix</t>
  </si>
  <si>
    <t>2514</t>
  </si>
  <si>
    <t>Kalix</t>
  </si>
  <si>
    <t>2518</t>
  </si>
  <si>
    <t>Övertorneå</t>
  </si>
  <si>
    <t>2521</t>
  </si>
  <si>
    <t>Pajala</t>
  </si>
  <si>
    <t>2523</t>
  </si>
  <si>
    <t>Gällivare</t>
  </si>
  <si>
    <t>2560</t>
  </si>
  <si>
    <t>Älvsbyn</t>
  </si>
  <si>
    <t>2580</t>
  </si>
  <si>
    <t>Luleå</t>
  </si>
  <si>
    <t>2581</t>
  </si>
  <si>
    <t>Piteå</t>
  </si>
  <si>
    <t>2582</t>
  </si>
  <si>
    <t>Boden</t>
  </si>
  <si>
    <t>2583</t>
  </si>
  <si>
    <t>Haparanda</t>
  </si>
  <si>
    <t>2584</t>
  </si>
  <si>
    <t>Kiruna</t>
  </si>
  <si>
    <t>Namn</t>
  </si>
  <si>
    <t>Ange kommun:</t>
  </si>
  <si>
    <t>0331</t>
  </si>
  <si>
    <t>Beskattnings-</t>
  </si>
  <si>
    <t>Antal inkomst-</t>
  </si>
  <si>
    <t>Kommunal</t>
  </si>
  <si>
    <t>Statlig skatt</t>
  </si>
  <si>
    <t>Statlig</t>
  </si>
  <si>
    <t>Allmän pensions-</t>
  </si>
  <si>
    <t>Begravnings-</t>
  </si>
  <si>
    <t>Avgift till</t>
  </si>
  <si>
    <t>Övriga</t>
  </si>
  <si>
    <t>Summa skatter</t>
  </si>
  <si>
    <t>Skatte-</t>
  </si>
  <si>
    <t>Slutlig skatt,</t>
  </si>
  <si>
    <t>bar förvärvs-</t>
  </si>
  <si>
    <t>tagare med be-</t>
  </si>
  <si>
    <t>inkomst-</t>
  </si>
  <si>
    <t>på förvärvs-</t>
  </si>
  <si>
    <t>tagare som</t>
  </si>
  <si>
    <t>tagare med skatt</t>
  </si>
  <si>
    <t>på inkomst</t>
  </si>
  <si>
    <t>fastighets-</t>
  </si>
  <si>
    <t>avgift på inkomst</t>
  </si>
  <si>
    <t>avgift</t>
  </si>
  <si>
    <t>Svenska</t>
  </si>
  <si>
    <t>skatter och</t>
  </si>
  <si>
    <r>
      <t>och avgifter (</t>
    </r>
    <r>
      <rPr>
        <b/>
        <sz val="10"/>
        <color indexed="8"/>
        <rFont val="Arial"/>
        <family val="2"/>
      </rPr>
      <t>före</t>
    </r>
  </si>
  <si>
    <t>reduktion</t>
  </si>
  <si>
    <t>reduktion,</t>
  </si>
  <si>
    <t>summa skatter</t>
  </si>
  <si>
    <t>inkomst</t>
  </si>
  <si>
    <t>skattningsbar</t>
  </si>
  <si>
    <t>skatt</t>
  </si>
  <si>
    <t>betalar statlig</t>
  </si>
  <si>
    <t>på inkomst över</t>
  </si>
  <si>
    <t>av kapital</t>
  </si>
  <si>
    <t>av anställning</t>
  </si>
  <si>
    <t>av annat förvärvs-</t>
  </si>
  <si>
    <t>kyrkan</t>
  </si>
  <si>
    <t>avgifter</t>
  </si>
  <si>
    <t>skattereduktion)</t>
  </si>
  <si>
    <t>för fastig-</t>
  </si>
  <si>
    <t>för sjö-</t>
  </si>
  <si>
    <t>för allmän</t>
  </si>
  <si>
    <t>för arbets-</t>
  </si>
  <si>
    <t>för under-</t>
  </si>
  <si>
    <t>för hus-</t>
  </si>
  <si>
    <t>totalt</t>
  </si>
  <si>
    <r>
      <t>och avgifter (</t>
    </r>
    <r>
      <rPr>
        <b/>
        <sz val="10"/>
        <color indexed="8"/>
        <rFont val="Arial"/>
        <family val="2"/>
      </rPr>
      <t>efter</t>
    </r>
  </si>
  <si>
    <t>förvärvsinkomst</t>
  </si>
  <si>
    <t>inkomstskatt</t>
  </si>
  <si>
    <t>övre skiktgräns</t>
  </si>
  <si>
    <t>arbete</t>
  </si>
  <si>
    <t>hetsavgift</t>
  </si>
  <si>
    <t>pensions-</t>
  </si>
  <si>
    <t>inkomster</t>
  </si>
  <si>
    <t>skott av</t>
  </si>
  <si>
    <t>hålls-</t>
  </si>
  <si>
    <t>större än noll kr</t>
  </si>
  <si>
    <t>kapital</t>
  </si>
  <si>
    <t>Kommunal inkomstskatt (till kommun och landsting)</t>
  </si>
  <si>
    <t>Statlig skatt på förvärvsinkomst</t>
  </si>
  <si>
    <t>Statlig skatt på inkomst av kapital</t>
  </si>
  <si>
    <t>Statlig fastighetsskatt</t>
  </si>
  <si>
    <t>Kommunal fastighetsavgift</t>
  </si>
  <si>
    <t>Allmän pensionsavgift på inkomst av anställning</t>
  </si>
  <si>
    <t>Allmän pensionsavgift på inkomst av annat förvärvsarbete</t>
  </si>
  <si>
    <t>Begravningsavgift</t>
  </si>
  <si>
    <t>Avgift till Svenska kyrkan</t>
  </si>
  <si>
    <t>Skattereduktion för fastighetsavgift</t>
  </si>
  <si>
    <t>Skattereduktion för sjöinkomst</t>
  </si>
  <si>
    <t>Skattereduktion för allmän pensionsavgift</t>
  </si>
  <si>
    <t>Skattereduktion för underskott av kapital</t>
  </si>
  <si>
    <t>Skattereduktion för arbetsinkomster ("jobbskatteavdrag")</t>
  </si>
  <si>
    <r>
      <t>Antal inkomsttagare som betalar statlig inkomstskatt</t>
    </r>
    <r>
      <rPr>
        <vertAlign val="superscript"/>
        <sz val="10"/>
        <rFont val="Arial"/>
        <family val="2"/>
      </rPr>
      <t>1</t>
    </r>
  </si>
  <si>
    <r>
      <t>Antal inkomsttagare med skatt på inkomst över övre skiktgräns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</t>
    </r>
  </si>
  <si>
    <r>
      <t>Övriga skatter och avgifter</t>
    </r>
    <r>
      <rPr>
        <vertAlign val="superscript"/>
        <sz val="10"/>
        <rFont val="Arial"/>
        <family val="2"/>
      </rPr>
      <t>3</t>
    </r>
  </si>
  <si>
    <t>1) Statlig inkomstskatt betalas med 20 procent på den del av den beskattningsbara förvärvs-</t>
  </si>
  <si>
    <t>Beskattningsbar förvärvsinkomst, tkr</t>
  </si>
  <si>
    <t>Summa skatter och avgifter före skattereduktion, tkr</t>
  </si>
  <si>
    <t>Skattereduktion, totalt, tkr</t>
  </si>
  <si>
    <t>Slutlig skatt, summa skatter och avgifter efter skattereduktion, tkr</t>
  </si>
  <si>
    <t>Summa debiterade skatter och avgifter, tkr:</t>
  </si>
  <si>
    <t>Antal inkomsttagare med beskattn.bar förvärvsink större än noll kronor</t>
  </si>
  <si>
    <t>Skattereduktion för husarbete</t>
  </si>
  <si>
    <t>Malung-Sälen</t>
  </si>
  <si>
    <t>betalas statlig inkomstskatt ("värnskatt") med ytterligare fem procent på den del som överstiger</t>
  </si>
  <si>
    <t>3) I "Övriga skatter och avgifter" ingår företagares egenavgifter, avkastningsskatt, löneskatter,</t>
  </si>
  <si>
    <t>allmän löneavgift, avgifter till andra trossamfund än Svenska kyrkan m.m. Tidigare kunde moms</t>
  </si>
  <si>
    <t>har försvunnit fr.o.m. inkomstår 2013.</t>
  </si>
  <si>
    <t>redovisas på inkomstdeklarationen och då ingick även denna post här, men den möjligheten</t>
  </si>
  <si>
    <t>Skattereduktion för gåvor</t>
  </si>
  <si>
    <t>för gåvor</t>
  </si>
  <si>
    <t>Debiterade skatter och avgifter enligt deklarationsår 2015 (inkomstår 2014), fysiska personer, belopp i kronor, kommunvis</t>
  </si>
  <si>
    <t>Debiterade skatter och avgifter m.m. för deklarationsår 2015</t>
  </si>
  <si>
    <t>(inkomstår 2014), fysiska personer</t>
  </si>
  <si>
    <t>inkomsten som för inkomstår 2014 översteg 420 800 kronor.</t>
  </si>
  <si>
    <t>2) Vid en beskattningsbar förvärvsinkomst som är högre än 602 600 kronor för inkomstår 2014</t>
  </si>
  <si>
    <t>602 600 kronor.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</si>
</sst>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sz val="9"/>
      <name val="Helvetica-Narrow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>
      <alignment wrapText="1"/>
    </xf>
    <xf numFmtId="0" fontId="0" fillId="0" borderId="1" xfId="0" applyBorder="1"/>
    <xf numFmtId="0" fontId="2" fillId="0" borderId="0" xfId="0" applyFont="1" applyBorder="1"/>
    <xf numFmtId="0" fontId="1" fillId="0" borderId="0" xfId="0" applyFont="1" applyBorder="1"/>
    <xf numFmtId="3" fontId="2" fillId="0" borderId="0" xfId="0" applyNumberFormat="1" applyFont="1" applyProtection="1"/>
    <xf numFmtId="3" fontId="2" fillId="0" borderId="0" xfId="0" applyNumberFormat="1" applyFont="1" applyBorder="1" applyProtection="1"/>
    <xf numFmtId="0" fontId="4" fillId="0" borderId="0" xfId="0" applyFont="1" applyBorder="1" applyProtection="1"/>
    <xf numFmtId="3" fontId="4" fillId="0" borderId="0" xfId="0" applyNumberFormat="1" applyFont="1" applyBorder="1" applyProtection="1"/>
    <xf numFmtId="0" fontId="3" fillId="0" borderId="0" xfId="0" applyFont="1" applyBorder="1" applyProtection="1"/>
    <xf numFmtId="3" fontId="4" fillId="0" borderId="0" xfId="0" applyNumberFormat="1" applyFont="1" applyBorder="1" applyProtection="1">
      <protection locked="0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 applyBorder="1"/>
    <xf numFmtId="3" fontId="5" fillId="0" borderId="0" xfId="0" applyNumberFormat="1" applyFont="1" applyBorder="1" applyProtection="1"/>
    <xf numFmtId="0" fontId="1" fillId="0" borderId="0" xfId="0" applyFont="1" applyProtection="1"/>
    <xf numFmtId="0" fontId="4" fillId="0" borderId="0" xfId="0" applyFont="1" applyFill="1" applyBorder="1" applyProtection="1"/>
    <xf numFmtId="0" fontId="3" fillId="0" borderId="0" xfId="0" applyFont="1" applyFill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" fontId="3" fillId="0" borderId="1" xfId="0" applyNumberFormat="1" applyFont="1" applyBorder="1" applyAlignment="1">
      <alignment horizontal="left"/>
    </xf>
    <xf numFmtId="0" fontId="0" fillId="0" borderId="0" xfId="0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right"/>
    </xf>
    <xf numFmtId="0" fontId="7" fillId="0" borderId="0" xfId="0" applyFont="1" applyAlignment="1">
      <alignment horizontal="right"/>
    </xf>
    <xf numFmtId="1" fontId="3" fillId="0" borderId="1" xfId="0" applyNumberFormat="1" applyFont="1" applyBorder="1" applyAlignment="1">
      <alignment horizontal="right"/>
    </xf>
    <xf numFmtId="0" fontId="4" fillId="0" borderId="1" xfId="0" applyFont="1" applyBorder="1"/>
    <xf numFmtId="3" fontId="4" fillId="0" borderId="1" xfId="0" applyNumberFormat="1" applyFont="1" applyBorder="1"/>
    <xf numFmtId="0" fontId="4" fillId="0" borderId="0" xfId="0" applyFont="1" applyFill="1"/>
    <xf numFmtId="0" fontId="6" fillId="0" borderId="0" xfId="0" applyFont="1"/>
    <xf numFmtId="0" fontId="13" fillId="0" borderId="2" xfId="0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0" fillId="0" borderId="2" xfId="0" applyBorder="1"/>
    <xf numFmtId="0" fontId="4" fillId="0" borderId="2" xfId="0" applyFont="1" applyBorder="1" applyAlignment="1">
      <alignment horizontal="left"/>
    </xf>
    <xf numFmtId="0" fontId="14" fillId="0" borderId="0" xfId="0" applyFont="1"/>
    <xf numFmtId="0" fontId="10" fillId="0" borderId="0" xfId="0" applyFont="1" applyBorder="1" applyProtection="1"/>
    <xf numFmtId="1" fontId="4" fillId="0" borderId="0" xfId="0" applyNumberFormat="1" applyFont="1" applyBorder="1" applyAlignment="1">
      <alignment horizontal="right"/>
    </xf>
    <xf numFmtId="3" fontId="4" fillId="0" borderId="0" xfId="0" applyNumberFormat="1" applyFont="1" applyBorder="1"/>
    <xf numFmtId="0" fontId="12" fillId="0" borderId="0" xfId="0" applyFont="1" applyBorder="1"/>
    <xf numFmtId="0" fontId="12" fillId="0" borderId="0" xfId="0" applyFont="1" applyFill="1" applyBorder="1"/>
    <xf numFmtId="3" fontId="0" fillId="0" borderId="0" xfId="0" applyNumberFormat="1" applyAlignment="1">
      <alignment horizontal="right"/>
    </xf>
    <xf numFmtId="0" fontId="4" fillId="0" borderId="0" xfId="0" applyFont="1" applyAlignment="1"/>
    <xf numFmtId="0" fontId="0" fillId="0" borderId="0" xfId="0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</cellXfs>
  <cellStyles count="1">
    <cellStyle name="Normal" xfId="0" builtinId="0"/>
  </cellStyles>
  <dxfs count="2"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0</xdr:rowOff>
        </xdr:from>
        <xdr:to>
          <xdr:col>3</xdr:col>
          <xdr:colOff>352425</xdr:colOff>
          <xdr:row>4</xdr:row>
          <xdr:rowOff>57150</xdr:rowOff>
        </xdr:to>
        <xdr:sp macro="" textlink="">
          <xdr:nvSpPr>
            <xdr:cNvPr id="1025" name="ComboBox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/>
  <dimension ref="A1:D94"/>
  <sheetViews>
    <sheetView showGridLines="0" tabSelected="1" workbookViewId="0"/>
  </sheetViews>
  <sheetFormatPr defaultColWidth="0" defaultRowHeight="15" zeroHeight="1"/>
  <cols>
    <col min="1" max="1" width="3.85546875" style="2" customWidth="1"/>
    <col min="2" max="2" width="59.7109375" style="2" customWidth="1"/>
    <col min="3" max="3" width="20.7109375" style="3" customWidth="1"/>
    <col min="4" max="4" width="10.7109375" style="2" customWidth="1"/>
    <col min="5" max="16384" width="53.28515625" style="2" hidden="1"/>
  </cols>
  <sheetData>
    <row r="1" spans="1:4" ht="18" customHeight="1">
      <c r="B1" s="18" t="s">
        <v>673</v>
      </c>
      <c r="C1" s="8"/>
    </row>
    <row r="2" spans="1:4" ht="18" customHeight="1">
      <c r="A2" s="6"/>
      <c r="B2" s="18" t="s">
        <v>674</v>
      </c>
      <c r="C2" s="9"/>
    </row>
    <row r="3" spans="1:4" ht="21" customHeight="1">
      <c r="A3" s="6"/>
      <c r="B3" s="10"/>
      <c r="C3" s="17" t="s">
        <v>579</v>
      </c>
    </row>
    <row r="4" spans="1:4" ht="12.75" customHeight="1">
      <c r="A4" s="6"/>
      <c r="B4" s="10"/>
      <c r="C4" s="13" t="s">
        <v>289</v>
      </c>
    </row>
    <row r="5" spans="1:4" ht="18" customHeight="1">
      <c r="A5" s="6"/>
      <c r="B5" s="40"/>
      <c r="C5" s="11"/>
    </row>
    <row r="6" spans="1:4" ht="12.75" customHeight="1">
      <c r="A6" s="6"/>
      <c r="B6" s="12" t="s">
        <v>657</v>
      </c>
      <c r="C6" s="11">
        <f>VLOOKUP($C$4,Blad2!$B$11:$AK$300,2,0)/1000</f>
        <v>5374085.4000000004</v>
      </c>
    </row>
    <row r="7" spans="1:4" ht="12.75" customHeight="1">
      <c r="A7" s="6"/>
      <c r="B7" s="10" t="s">
        <v>662</v>
      </c>
      <c r="C7" s="11">
        <f>VLOOKUP($C$4,Blad2!$B$11:$AK$300,3,0)</f>
        <v>20646</v>
      </c>
    </row>
    <row r="8" spans="1:4" ht="21" customHeight="1">
      <c r="A8" s="6"/>
      <c r="B8" s="12" t="s">
        <v>661</v>
      </c>
      <c r="C8" s="11"/>
    </row>
    <row r="9" spans="1:4" s="1" customFormat="1" ht="15" customHeight="1">
      <c r="A9" s="7"/>
      <c r="B9" s="10" t="s">
        <v>639</v>
      </c>
      <c r="C9" s="11">
        <f>VLOOKUP($C$4,Blad2!$B$11:$AK$300,4,0)/1000</f>
        <v>1773193.196</v>
      </c>
    </row>
    <row r="10" spans="1:4" ht="18" customHeight="1">
      <c r="A10" s="6"/>
      <c r="B10" s="10" t="s">
        <v>640</v>
      </c>
      <c r="C10" s="11">
        <f>VLOOKUP($C$4,Blad2!$B$11:$AK$300,5,0)/1000</f>
        <v>81700.664000000004</v>
      </c>
      <c r="D10"/>
    </row>
    <row r="11" spans="1:4" ht="15" customHeight="1">
      <c r="A11" s="6"/>
      <c r="B11" s="10" t="s">
        <v>653</v>
      </c>
      <c r="C11" s="11">
        <f>VLOOKUP($C$4,Blad2!$B$11:$AK$300,6,0)</f>
        <v>2902</v>
      </c>
      <c r="D11"/>
    </row>
    <row r="12" spans="1:4" ht="15" customHeight="1">
      <c r="A12" s="6"/>
      <c r="B12" s="10" t="s">
        <v>654</v>
      </c>
      <c r="C12" s="11">
        <f>VLOOKUP($C$4,Blad2!$B$11:$AK$300,7,0)</f>
        <v>666</v>
      </c>
      <c r="D12"/>
    </row>
    <row r="13" spans="1:4" ht="21" customHeight="1">
      <c r="A13" s="6"/>
      <c r="B13" s="19" t="s">
        <v>641</v>
      </c>
      <c r="C13" s="11">
        <f>VLOOKUP($C$4,Blad2!$B$11:$AK$300,8,0)/1000</f>
        <v>117089.999</v>
      </c>
    </row>
    <row r="14" spans="1:4" ht="21" customHeight="1">
      <c r="A14" s="6"/>
      <c r="B14" s="19" t="s">
        <v>642</v>
      </c>
      <c r="C14" s="11">
        <f>VLOOKUP($C$4,Blad2!$B$11:$AK$300,9,0)/1000</f>
        <v>1619.1220000000001</v>
      </c>
    </row>
    <row r="15" spans="1:4" ht="12.75" customHeight="1">
      <c r="A15" s="6"/>
      <c r="B15" s="10" t="s">
        <v>643</v>
      </c>
      <c r="C15" s="11">
        <f>VLOOKUP($C$4,Blad2!$B$11:$AK$300,10,0)/1000</f>
        <v>49385.783000000003</v>
      </c>
    </row>
    <row r="16" spans="1:4" ht="21" customHeight="1">
      <c r="A16" s="6"/>
      <c r="B16" s="10" t="s">
        <v>644</v>
      </c>
      <c r="C16" s="11">
        <f>VLOOKUP($C$4,Blad2!$B$11:$AK$300,11,0)/1000</f>
        <v>307974.2</v>
      </c>
    </row>
    <row r="17" spans="1:4" ht="12.75" customHeight="1">
      <c r="A17" s="6"/>
      <c r="B17" s="10" t="s">
        <v>645</v>
      </c>
      <c r="C17" s="11">
        <f>VLOOKUP($C$4,Blad2!$B$11:$AK$300,12,0)/1000</f>
        <v>8542.5</v>
      </c>
    </row>
    <row r="18" spans="1:4" ht="21" customHeight="1">
      <c r="A18" s="6"/>
      <c r="B18" s="19" t="s">
        <v>646</v>
      </c>
      <c r="C18" s="11">
        <f>VLOOKUP($C$4,Blad2!$B$11:$AK$300,13,0)/1000</f>
        <v>11429.548000000001</v>
      </c>
    </row>
    <row r="19" spans="1:4" ht="12.75" customHeight="1">
      <c r="A19" s="6"/>
      <c r="B19" s="15" t="s">
        <v>647</v>
      </c>
      <c r="C19" s="11">
        <f>VLOOKUP($C$4,Blad2!$B$11:$AK$300,14,0)/1000</f>
        <v>36802.813999999998</v>
      </c>
    </row>
    <row r="20" spans="1:4" ht="21" customHeight="1">
      <c r="A20" s="6"/>
      <c r="B20" s="16" t="s">
        <v>655</v>
      </c>
      <c r="C20" s="11">
        <f>VLOOKUP($C$4,Blad2!$B$11:$AK$300,15,0)/1000</f>
        <v>30729.967000000001</v>
      </c>
    </row>
    <row r="21" spans="1:4" ht="21" customHeight="1">
      <c r="A21" s="6"/>
      <c r="B21" s="43" t="s">
        <v>658</v>
      </c>
      <c r="C21" s="11">
        <f>VLOOKUP($C$4,Blad2!$B$11:$AK$300,16,0)/1000</f>
        <v>2418467.7930000001</v>
      </c>
    </row>
    <row r="22" spans="1:4" ht="21" customHeight="1">
      <c r="A22" s="6"/>
      <c r="B22" s="15" t="s">
        <v>648</v>
      </c>
      <c r="C22" s="11">
        <f>VLOOKUP($C$4,Blad2!$B$11:$AK$300,17,0)/1000</f>
        <v>1218.306</v>
      </c>
    </row>
    <row r="23" spans="1:4" s="14" customFormat="1" ht="12.75" customHeight="1">
      <c r="B23" s="15" t="s">
        <v>649</v>
      </c>
      <c r="C23" s="11">
        <f>VLOOKUP($C$4,Blad2!$B$11:$AK$300,18,0)/1000</f>
        <v>203.994</v>
      </c>
    </row>
    <row r="24" spans="1:4" s="14" customFormat="1" ht="12.75" customHeight="1">
      <c r="B24" s="15" t="s">
        <v>650</v>
      </c>
      <c r="C24" s="11">
        <f>VLOOKUP($C$4,Blad2!$B$11:$AK$300,19,0)/1000</f>
        <v>316437.77799999999</v>
      </c>
    </row>
    <row r="25" spans="1:4" ht="12.75" customHeight="1">
      <c r="B25" s="15" t="s">
        <v>652</v>
      </c>
      <c r="C25" s="11">
        <f>VLOOKUP($C$4,Blad2!$B$11:$AK$300,20,0)/1000</f>
        <v>311333.71500000003</v>
      </c>
      <c r="D25" s="14"/>
    </row>
    <row r="26" spans="1:4" ht="12.75" customHeight="1">
      <c r="B26" s="15" t="s">
        <v>651</v>
      </c>
      <c r="C26" s="11">
        <f>VLOOKUP($C$4,Blad2!$B$11:$AK$300,21,0)/1000</f>
        <v>76192.885999999999</v>
      </c>
      <c r="D26" s="14"/>
    </row>
    <row r="27" spans="1:4" ht="12.75" customHeight="1">
      <c r="B27" s="16" t="s">
        <v>663</v>
      </c>
      <c r="C27" s="11">
        <f>VLOOKUP($C$4,Blad2!$B$11:$AK$300,22,0)/1000</f>
        <v>49311.561000000002</v>
      </c>
      <c r="D27" s="14"/>
    </row>
    <row r="28" spans="1:4" ht="12.75" customHeight="1">
      <c r="B28" s="16" t="s">
        <v>670</v>
      </c>
      <c r="C28" s="11">
        <f>VLOOKUP($C$4,Blad2!$B$11:$AK$300,23,0)/1000</f>
        <v>579.27200000000005</v>
      </c>
      <c r="D28" s="14"/>
    </row>
    <row r="29" spans="1:4" ht="18" customHeight="1">
      <c r="B29" s="20" t="s">
        <v>659</v>
      </c>
      <c r="C29" s="11">
        <f>VLOOKUP($C$4,Blad2!$B$11:$AK$300,24,0)/1000</f>
        <v>755277.51199999999</v>
      </c>
      <c r="D29" s="14"/>
    </row>
    <row r="30" spans="1:4" ht="24" customHeight="1">
      <c r="B30" s="44" t="s">
        <v>660</v>
      </c>
      <c r="C30" s="11">
        <f>VLOOKUP($C$4,Blad2!$B$11:$AK$300,25,0)/1000</f>
        <v>1663190.281</v>
      </c>
      <c r="D30" s="14"/>
    </row>
    <row r="31" spans="1:4" ht="3" customHeight="1">
      <c r="B31" s="29"/>
      <c r="C31" s="30"/>
      <c r="D31" s="14"/>
    </row>
    <row r="32" spans="1:4" ht="18" customHeight="1">
      <c r="B32" s="16" t="s">
        <v>656</v>
      </c>
      <c r="C32" s="42"/>
      <c r="D32" s="14"/>
    </row>
    <row r="33" spans="2:4" ht="12.75" customHeight="1">
      <c r="B33" s="16" t="s">
        <v>675</v>
      </c>
      <c r="C33" s="42"/>
      <c r="D33" s="14"/>
    </row>
    <row r="34" spans="2:4" ht="18" customHeight="1">
      <c r="B34" s="16" t="s">
        <v>676</v>
      </c>
      <c r="C34" s="42"/>
      <c r="D34" s="14"/>
    </row>
    <row r="35" spans="2:4" ht="12.75" customHeight="1">
      <c r="B35" s="16" t="s">
        <v>665</v>
      </c>
      <c r="C35" s="42"/>
      <c r="D35" s="14"/>
    </row>
    <row r="36" spans="2:4" ht="12.75" customHeight="1">
      <c r="B36" s="16" t="s">
        <v>677</v>
      </c>
      <c r="C36" s="42"/>
      <c r="D36" s="14"/>
    </row>
    <row r="37" spans="2:4" ht="18" customHeight="1">
      <c r="B37" s="14" t="s">
        <v>666</v>
      </c>
    </row>
    <row r="38" spans="2:4" ht="12.75" customHeight="1">
      <c r="B38" s="14" t="s">
        <v>667</v>
      </c>
    </row>
    <row r="39" spans="2:4" ht="12.75" customHeight="1">
      <c r="B39" s="14" t="s">
        <v>669</v>
      </c>
    </row>
    <row r="40" spans="2:4" ht="12.75" customHeight="1">
      <c r="B40" s="14" t="s">
        <v>668</v>
      </c>
    </row>
    <row r="41" spans="2:4">
      <c r="B41" s="14"/>
    </row>
    <row r="42" spans="2:4"/>
    <row r="43" spans="2:4"/>
    <row r="44" spans="2:4">
      <c r="B44" s="4"/>
    </row>
    <row r="45" spans="2:4">
      <c r="B45" s="4"/>
    </row>
    <row r="46" spans="2:4"/>
    <row r="47" spans="2:4"/>
    <row r="48" spans="2:4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</sheetData>
  <phoneticPr fontId="0" type="noConversion"/>
  <conditionalFormatting sqref="C6:C9">
    <cfRule type="cellIs" dxfId="1" priority="1" stopIfTrue="1" operator="lessThan">
      <formula>0</formula>
    </cfRule>
  </conditionalFormatting>
  <conditionalFormatting sqref="C24:C30">
    <cfRule type="cellIs" dxfId="0" priority="2" stopIfTrue="1" operator="lessThan">
      <formula>0</formula>
    </cfRule>
  </conditionalFormatting>
  <pageMargins left="0.70866141732283472" right="0.19685039370078741" top="1.5748031496062993" bottom="0.70866141732283472" header="0.39370078740157483" footer="0.51181102362204722"/>
  <pageSetup paperSize="9" orientation="portrait" r:id="rId1"/>
  <headerFooter alignWithMargins="0">
    <oddHeader>&amp;LStatistiska centralbyrån
Offentlig ekonomi och
   mikrosimuleringar&amp;CJanuari 2012</oddHeader>
  </headerFooter>
  <drawing r:id="rId2"/>
  <legacyDrawing r:id="rId3"/>
  <controls>
    <mc:AlternateContent xmlns:mc="http://schemas.openxmlformats.org/markup-compatibility/2006">
      <mc:Choice Requires="x14">
        <control shapeId="1025" r:id="rId4" name="ComboBox1">
          <controlPr defaultSize="0" autoLine="0" linkedCell="C4" listFillRange="Blad2!B11:B300" r:id="rId5">
            <anchor moveWithCells="1">
              <from>
                <xdr:col>2</xdr:col>
                <xdr:colOff>0</xdr:colOff>
                <xdr:row>3</xdr:row>
                <xdr:rowOff>0</xdr:rowOff>
              </from>
              <to>
                <xdr:col>3</xdr:col>
                <xdr:colOff>352425</xdr:colOff>
                <xdr:row>4</xdr:row>
                <xdr:rowOff>57150</xdr:rowOff>
              </to>
            </anchor>
          </controlPr>
        </control>
      </mc:Choice>
      <mc:Fallback>
        <control shapeId="1025" r:id="rId4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AB300"/>
  <sheetViews>
    <sheetView workbookViewId="0">
      <selection activeCell="E11" sqref="E11"/>
    </sheetView>
  </sheetViews>
  <sheetFormatPr defaultRowHeight="12.75"/>
  <cols>
    <col min="1" max="1" width="5.7109375" customWidth="1"/>
    <col min="2" max="2" width="14.7109375" style="47" bestFit="1" customWidth="1"/>
    <col min="3" max="3" width="14.85546875" style="24" bestFit="1" customWidth="1"/>
    <col min="4" max="4" width="14" style="24" bestFit="1" customWidth="1"/>
    <col min="5" max="5" width="13.85546875" style="24" bestFit="1" customWidth="1"/>
    <col min="6" max="6" width="12.7109375" style="24" bestFit="1" customWidth="1"/>
    <col min="7" max="7" width="13.140625" style="24" bestFit="1" customWidth="1"/>
    <col min="8" max="8" width="15.140625" style="24" bestFit="1" customWidth="1"/>
    <col min="9" max="9" width="13.85546875" style="24" bestFit="1" customWidth="1"/>
    <col min="10" max="10" width="10.140625" style="24" bestFit="1" customWidth="1"/>
    <col min="11" max="11" width="11.140625" style="24" bestFit="1" customWidth="1"/>
    <col min="12" max="13" width="15.42578125" style="24" bestFit="1" customWidth="1"/>
    <col min="14" max="14" width="11.5703125" style="24" bestFit="1" customWidth="1"/>
    <col min="15" max="15" width="11.140625" style="24" bestFit="1" customWidth="1"/>
    <col min="16" max="16" width="12.7109375" style="24" bestFit="1" customWidth="1"/>
    <col min="17" max="17" width="15.140625" style="24" bestFit="1" customWidth="1"/>
    <col min="18" max="18" width="9.140625" style="24" bestFit="1" customWidth="1"/>
    <col min="19" max="19" width="10.140625" style="24" bestFit="1" customWidth="1"/>
    <col min="20" max="20" width="13.85546875" style="24" bestFit="1" customWidth="1"/>
    <col min="21" max="23" width="12.7109375" style="24" bestFit="1" customWidth="1"/>
    <col min="24" max="24" width="12.7109375" style="24" customWidth="1"/>
    <col min="25" max="25" width="13.85546875" style="24" bestFit="1" customWidth="1"/>
    <col min="26" max="26" width="15.7109375" style="24" bestFit="1" customWidth="1"/>
    <col min="27" max="27" width="17.5703125" bestFit="1" customWidth="1"/>
    <col min="28" max="28" width="10" bestFit="1" customWidth="1"/>
    <col min="29" max="29" width="9.85546875" bestFit="1" customWidth="1"/>
    <col min="30" max="30" width="9.7109375" bestFit="1" customWidth="1"/>
    <col min="31" max="31" width="9" bestFit="1" customWidth="1"/>
    <col min="32" max="32" width="12" bestFit="1" customWidth="1"/>
    <col min="33" max="33" width="11.85546875" bestFit="1" customWidth="1"/>
    <col min="34" max="35" width="7.85546875" bestFit="1" customWidth="1"/>
  </cols>
  <sheetData>
    <row r="1" spans="1:28" ht="15.75">
      <c r="A1" s="39" t="s">
        <v>672</v>
      </c>
    </row>
    <row r="2" spans="1:28">
      <c r="A2" s="37"/>
      <c r="B2" s="38" t="s">
        <v>578</v>
      </c>
      <c r="C2" s="33" t="s">
        <v>581</v>
      </c>
      <c r="D2" s="33" t="s">
        <v>582</v>
      </c>
      <c r="E2" s="33" t="s">
        <v>583</v>
      </c>
      <c r="F2" s="33" t="s">
        <v>584</v>
      </c>
      <c r="G2" s="33" t="s">
        <v>582</v>
      </c>
      <c r="H2" s="33" t="s">
        <v>582</v>
      </c>
      <c r="I2" s="33" t="s">
        <v>584</v>
      </c>
      <c r="J2" s="33" t="s">
        <v>585</v>
      </c>
      <c r="K2" s="33" t="s">
        <v>583</v>
      </c>
      <c r="L2" s="33" t="s">
        <v>586</v>
      </c>
      <c r="M2" s="33" t="s">
        <v>586</v>
      </c>
      <c r="N2" s="33" t="s">
        <v>587</v>
      </c>
      <c r="O2" s="33" t="s">
        <v>588</v>
      </c>
      <c r="P2" s="33" t="s">
        <v>589</v>
      </c>
      <c r="Q2" s="33" t="s">
        <v>590</v>
      </c>
      <c r="R2" s="33" t="s">
        <v>591</v>
      </c>
      <c r="S2" s="33" t="s">
        <v>591</v>
      </c>
      <c r="T2" s="33" t="s">
        <v>591</v>
      </c>
      <c r="U2" s="33" t="s">
        <v>591</v>
      </c>
      <c r="V2" s="33" t="s">
        <v>591</v>
      </c>
      <c r="W2" s="33" t="s">
        <v>591</v>
      </c>
      <c r="X2" s="33" t="s">
        <v>591</v>
      </c>
      <c r="Y2" s="33" t="s">
        <v>591</v>
      </c>
      <c r="Z2" s="33" t="s">
        <v>592</v>
      </c>
      <c r="AA2" s="25"/>
    </row>
    <row r="3" spans="1:28">
      <c r="B3" s="21"/>
      <c r="C3" s="34" t="s">
        <v>593</v>
      </c>
      <c r="D3" s="34" t="s">
        <v>594</v>
      </c>
      <c r="E3" s="34" t="s">
        <v>595</v>
      </c>
      <c r="F3" s="34" t="s">
        <v>596</v>
      </c>
      <c r="G3" s="34" t="s">
        <v>597</v>
      </c>
      <c r="H3" s="34" t="s">
        <v>598</v>
      </c>
      <c r="I3" s="34" t="s">
        <v>599</v>
      </c>
      <c r="J3" s="34" t="s">
        <v>600</v>
      </c>
      <c r="K3" s="34" t="s">
        <v>600</v>
      </c>
      <c r="L3" s="34" t="s">
        <v>601</v>
      </c>
      <c r="M3" s="34" t="s">
        <v>601</v>
      </c>
      <c r="N3" s="34" t="s">
        <v>602</v>
      </c>
      <c r="O3" s="34" t="s">
        <v>603</v>
      </c>
      <c r="P3" s="34" t="s">
        <v>604</v>
      </c>
      <c r="Q3" s="34" t="s">
        <v>605</v>
      </c>
      <c r="R3" s="34" t="s">
        <v>606</v>
      </c>
      <c r="S3" s="34" t="s">
        <v>606</v>
      </c>
      <c r="T3" s="34" t="s">
        <v>606</v>
      </c>
      <c r="U3" s="34" t="s">
        <v>606</v>
      </c>
      <c r="V3" s="34" t="s">
        <v>606</v>
      </c>
      <c r="W3" s="34" t="s">
        <v>606</v>
      </c>
      <c r="X3" s="34" t="s">
        <v>606</v>
      </c>
      <c r="Y3" s="34" t="s">
        <v>607</v>
      </c>
      <c r="Z3" s="34" t="s">
        <v>608</v>
      </c>
      <c r="AA3" s="25"/>
    </row>
    <row r="4" spans="1:28">
      <c r="B4" s="21"/>
      <c r="C4" s="34" t="s">
        <v>609</v>
      </c>
      <c r="D4" s="34" t="s">
        <v>610</v>
      </c>
      <c r="E4" s="34" t="s">
        <v>611</v>
      </c>
      <c r="F4" s="34" t="s">
        <v>609</v>
      </c>
      <c r="G4" s="34" t="s">
        <v>612</v>
      </c>
      <c r="H4" s="34" t="s">
        <v>613</v>
      </c>
      <c r="I4" s="34" t="s">
        <v>614</v>
      </c>
      <c r="J4" s="34" t="s">
        <v>611</v>
      </c>
      <c r="K4" s="34" t="s">
        <v>602</v>
      </c>
      <c r="L4" s="34" t="s">
        <v>615</v>
      </c>
      <c r="M4" s="34" t="s">
        <v>616</v>
      </c>
      <c r="N4" s="34"/>
      <c r="O4" s="34" t="s">
        <v>617</v>
      </c>
      <c r="P4" s="34" t="s">
        <v>618</v>
      </c>
      <c r="Q4" s="34" t="s">
        <v>619</v>
      </c>
      <c r="R4" s="34" t="s">
        <v>620</v>
      </c>
      <c r="S4" s="34" t="s">
        <v>621</v>
      </c>
      <c r="T4" s="34" t="s">
        <v>622</v>
      </c>
      <c r="U4" s="34" t="s">
        <v>623</v>
      </c>
      <c r="V4" s="34" t="s">
        <v>624</v>
      </c>
      <c r="W4" s="34" t="s">
        <v>625</v>
      </c>
      <c r="X4" s="34" t="s">
        <v>671</v>
      </c>
      <c r="Y4" s="34" t="s">
        <v>626</v>
      </c>
      <c r="Z4" s="34" t="s">
        <v>627</v>
      </c>
      <c r="AA4" s="25"/>
    </row>
    <row r="5" spans="1:28">
      <c r="B5" s="21"/>
      <c r="C5" s="34"/>
      <c r="D5" s="34" t="s">
        <v>628</v>
      </c>
      <c r="E5" s="34"/>
      <c r="F5" s="34"/>
      <c r="G5" s="34" t="s">
        <v>629</v>
      </c>
      <c r="H5" s="34" t="s">
        <v>630</v>
      </c>
      <c r="I5" s="34"/>
      <c r="J5" s="34"/>
      <c r="K5" s="34"/>
      <c r="L5" s="34"/>
      <c r="M5" s="34" t="s">
        <v>631</v>
      </c>
      <c r="N5" s="34"/>
      <c r="O5" s="34"/>
      <c r="P5" s="34"/>
      <c r="Q5" s="34"/>
      <c r="R5" s="34" t="s">
        <v>632</v>
      </c>
      <c r="S5" s="34" t="s">
        <v>609</v>
      </c>
      <c r="T5" s="34" t="s">
        <v>633</v>
      </c>
      <c r="U5" s="34" t="s">
        <v>634</v>
      </c>
      <c r="V5" s="34" t="s">
        <v>635</v>
      </c>
      <c r="W5" s="34" t="s">
        <v>636</v>
      </c>
      <c r="X5" s="34"/>
      <c r="Y5" s="34"/>
      <c r="Z5" s="34" t="s">
        <v>619</v>
      </c>
      <c r="AA5" s="25"/>
    </row>
    <row r="6" spans="1:28">
      <c r="B6" s="21"/>
      <c r="C6" s="34"/>
      <c r="D6" s="34" t="s">
        <v>637</v>
      </c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 t="s">
        <v>602</v>
      </c>
      <c r="U6" s="34"/>
      <c r="V6" s="34" t="s">
        <v>638</v>
      </c>
      <c r="W6" s="34" t="s">
        <v>631</v>
      </c>
      <c r="X6" s="34"/>
      <c r="Y6" s="34"/>
      <c r="Z6" s="34"/>
      <c r="AA6" s="25"/>
    </row>
    <row r="7" spans="1:28">
      <c r="B7" s="21"/>
      <c r="C7" s="35"/>
      <c r="D7" s="26"/>
      <c r="E7" s="36"/>
      <c r="F7" s="36"/>
      <c r="G7" s="36"/>
      <c r="H7" s="36"/>
      <c r="I7" s="36"/>
      <c r="J7" s="36"/>
      <c r="K7" s="36"/>
      <c r="L7" s="36"/>
      <c r="M7" s="36"/>
      <c r="N7" s="36"/>
      <c r="O7" s="35"/>
      <c r="P7" s="26"/>
      <c r="Q7" s="26"/>
      <c r="R7" s="26"/>
      <c r="S7" s="35"/>
      <c r="T7" s="35"/>
      <c r="U7" s="35"/>
      <c r="V7" s="35"/>
      <c r="W7" s="35"/>
      <c r="X7" s="35"/>
      <c r="Y7" s="35"/>
      <c r="Z7" s="26"/>
      <c r="AA7" s="25"/>
    </row>
    <row r="8" spans="1:28">
      <c r="B8" s="21"/>
      <c r="D8" s="22"/>
      <c r="E8" s="25"/>
      <c r="F8" s="25"/>
      <c r="H8" s="25"/>
      <c r="I8" s="25"/>
      <c r="J8" s="25"/>
      <c r="K8" s="25"/>
      <c r="L8" s="25"/>
      <c r="M8" s="25"/>
      <c r="N8" s="25"/>
      <c r="O8" s="25"/>
      <c r="P8" s="22"/>
      <c r="Q8" s="22"/>
      <c r="R8" s="22"/>
      <c r="S8" s="22"/>
      <c r="T8" s="22"/>
      <c r="U8" s="22"/>
      <c r="V8" s="22"/>
      <c r="W8" s="22"/>
      <c r="X8" s="22"/>
      <c r="Y8" s="26"/>
      <c r="Z8" s="22"/>
      <c r="AA8" s="25"/>
    </row>
    <row r="9" spans="1:28">
      <c r="B9" s="21"/>
      <c r="D9" s="22"/>
      <c r="E9" s="22"/>
      <c r="G9" s="25"/>
      <c r="H9" s="25"/>
      <c r="I9" s="25"/>
      <c r="J9" s="25"/>
      <c r="K9" s="25"/>
      <c r="L9" s="25"/>
      <c r="M9" s="25"/>
      <c r="N9" s="25"/>
      <c r="O9" s="25"/>
      <c r="P9" s="27"/>
      <c r="Q9" s="27"/>
      <c r="R9" s="27"/>
      <c r="S9" s="25"/>
      <c r="T9" s="25"/>
      <c r="U9" s="22"/>
      <c r="V9" s="22"/>
      <c r="W9" s="22"/>
      <c r="X9" s="22"/>
      <c r="Y9" s="22"/>
      <c r="Z9" s="22"/>
      <c r="AA9" s="25"/>
    </row>
    <row r="10" spans="1:28">
      <c r="A10" s="5"/>
      <c r="B10" s="23">
        <v>1</v>
      </c>
      <c r="C10" s="28">
        <v>2</v>
      </c>
      <c r="D10" s="28">
        <v>3</v>
      </c>
      <c r="E10" s="28">
        <v>4</v>
      </c>
      <c r="F10" s="28">
        <v>5</v>
      </c>
      <c r="G10" s="28">
        <v>6</v>
      </c>
      <c r="H10" s="28">
        <v>7</v>
      </c>
      <c r="I10" s="28">
        <v>8</v>
      </c>
      <c r="J10" s="28">
        <v>9</v>
      </c>
      <c r="K10" s="28">
        <v>10</v>
      </c>
      <c r="L10" s="28">
        <v>11</v>
      </c>
      <c r="M10" s="28">
        <v>12</v>
      </c>
      <c r="N10" s="28">
        <v>13</v>
      </c>
      <c r="O10" s="28">
        <v>14</v>
      </c>
      <c r="P10" s="28">
        <v>15</v>
      </c>
      <c r="Q10" s="28">
        <v>16</v>
      </c>
      <c r="R10" s="28">
        <v>17</v>
      </c>
      <c r="S10" s="28">
        <v>18</v>
      </c>
      <c r="T10" s="28">
        <v>19</v>
      </c>
      <c r="U10" s="28">
        <v>20</v>
      </c>
      <c r="V10" s="28">
        <v>21</v>
      </c>
      <c r="W10" s="28">
        <v>22</v>
      </c>
      <c r="X10" s="28">
        <v>23</v>
      </c>
      <c r="Y10" s="28">
        <v>24</v>
      </c>
      <c r="Z10" s="28">
        <v>25</v>
      </c>
      <c r="AA10" s="41"/>
    </row>
    <row r="11" spans="1:28">
      <c r="A11" t="s">
        <v>288</v>
      </c>
      <c r="B11" s="48" t="s">
        <v>289</v>
      </c>
      <c r="C11" s="45">
        <v>5374085400</v>
      </c>
      <c r="D11" s="45">
        <v>20646</v>
      </c>
      <c r="E11" s="45">
        <v>1773193196</v>
      </c>
      <c r="F11" s="45">
        <v>81700664</v>
      </c>
      <c r="G11" s="45">
        <v>2902</v>
      </c>
      <c r="H11" s="45">
        <v>666</v>
      </c>
      <c r="I11" s="45">
        <v>117089999</v>
      </c>
      <c r="J11" s="45">
        <v>1619122</v>
      </c>
      <c r="K11" s="45">
        <v>49385783</v>
      </c>
      <c r="L11" s="45">
        <v>307974200</v>
      </c>
      <c r="M11" s="45">
        <v>8542500</v>
      </c>
      <c r="N11" s="45">
        <v>11429548</v>
      </c>
      <c r="O11" s="45">
        <v>36802814</v>
      </c>
      <c r="P11" s="45">
        <v>30729967</v>
      </c>
      <c r="Q11" s="45">
        <v>2418467793</v>
      </c>
      <c r="R11" s="45">
        <v>1218306</v>
      </c>
      <c r="S11" s="45">
        <v>203994</v>
      </c>
      <c r="T11" s="45">
        <v>316437778</v>
      </c>
      <c r="U11" s="45">
        <v>311333715</v>
      </c>
      <c r="V11" s="45">
        <v>76192886</v>
      </c>
      <c r="W11" s="45">
        <v>49311561</v>
      </c>
      <c r="X11" s="45">
        <v>579272</v>
      </c>
      <c r="Y11" s="45">
        <v>755277512</v>
      </c>
      <c r="Z11" s="45">
        <v>1663190281</v>
      </c>
      <c r="AA11" s="14" t="s">
        <v>289</v>
      </c>
      <c r="AB11" t="b">
        <f>EXACT(B11,AA11)</f>
        <v>1</v>
      </c>
    </row>
    <row r="12" spans="1:28">
      <c r="A12" t="s">
        <v>342</v>
      </c>
      <c r="B12" s="48" t="s">
        <v>343</v>
      </c>
      <c r="C12" s="45">
        <v>7415869300</v>
      </c>
      <c r="D12" s="45">
        <v>29460</v>
      </c>
      <c r="E12" s="45">
        <v>2409134850</v>
      </c>
      <c r="F12" s="45">
        <v>139713142</v>
      </c>
      <c r="G12" s="45">
        <v>3890</v>
      </c>
      <c r="H12" s="45">
        <v>1101</v>
      </c>
      <c r="I12" s="45">
        <v>243284019</v>
      </c>
      <c r="J12" s="45">
        <v>3180501</v>
      </c>
      <c r="K12" s="45">
        <v>63235408</v>
      </c>
      <c r="L12" s="45">
        <v>402086600</v>
      </c>
      <c r="M12" s="45">
        <v>11775600</v>
      </c>
      <c r="N12" s="45">
        <v>19059906</v>
      </c>
      <c r="O12" s="45">
        <v>59912657</v>
      </c>
      <c r="P12" s="45">
        <v>45699484</v>
      </c>
      <c r="Q12" s="45">
        <v>3397082167</v>
      </c>
      <c r="R12" s="45">
        <v>1678238</v>
      </c>
      <c r="S12" s="45">
        <v>208108</v>
      </c>
      <c r="T12" s="45">
        <v>413772932</v>
      </c>
      <c r="U12" s="45">
        <v>406993069</v>
      </c>
      <c r="V12" s="45">
        <v>87889999</v>
      </c>
      <c r="W12" s="45">
        <v>83607199</v>
      </c>
      <c r="X12" s="45">
        <v>1252277</v>
      </c>
      <c r="Y12" s="45">
        <v>995401822</v>
      </c>
      <c r="Z12" s="45">
        <v>2401680345</v>
      </c>
      <c r="AA12" s="14" t="s">
        <v>343</v>
      </c>
      <c r="AB12" t="b">
        <f t="shared" ref="AB12:AB75" si="0">EXACT(B12,AA12)</f>
        <v>1</v>
      </c>
    </row>
    <row r="13" spans="1:28">
      <c r="A13" t="s">
        <v>142</v>
      </c>
      <c r="B13" s="48" t="s">
        <v>143</v>
      </c>
      <c r="C13" s="45">
        <v>3289946800</v>
      </c>
      <c r="D13" s="45">
        <v>14407</v>
      </c>
      <c r="E13" s="45">
        <v>1086157020</v>
      </c>
      <c r="F13" s="45">
        <v>34644675</v>
      </c>
      <c r="G13" s="45">
        <v>1249</v>
      </c>
      <c r="H13" s="45">
        <v>260</v>
      </c>
      <c r="I13" s="45">
        <v>90852452</v>
      </c>
      <c r="J13" s="45">
        <v>630150</v>
      </c>
      <c r="K13" s="45">
        <v>31233872</v>
      </c>
      <c r="L13" s="45">
        <v>185607800</v>
      </c>
      <c r="M13" s="45">
        <v>7252600</v>
      </c>
      <c r="N13" s="45">
        <v>11474225</v>
      </c>
      <c r="O13" s="45">
        <v>28772719</v>
      </c>
      <c r="P13" s="45">
        <v>25659759</v>
      </c>
      <c r="Q13" s="45">
        <v>1502285272</v>
      </c>
      <c r="R13" s="45">
        <v>447720</v>
      </c>
      <c r="S13" s="45">
        <v>25519</v>
      </c>
      <c r="T13" s="45">
        <v>192785045</v>
      </c>
      <c r="U13" s="45">
        <v>197635741</v>
      </c>
      <c r="V13" s="45">
        <v>34085361</v>
      </c>
      <c r="W13" s="45">
        <v>37303241</v>
      </c>
      <c r="X13" s="45">
        <v>306660</v>
      </c>
      <c r="Y13" s="45">
        <v>462589287</v>
      </c>
      <c r="Z13" s="45">
        <v>1039695985</v>
      </c>
      <c r="AA13" s="14" t="s">
        <v>143</v>
      </c>
      <c r="AB13" t="b">
        <f t="shared" si="0"/>
        <v>1</v>
      </c>
    </row>
    <row r="14" spans="1:28">
      <c r="A14" t="s">
        <v>110</v>
      </c>
      <c r="B14" s="48" t="s">
        <v>111</v>
      </c>
      <c r="C14" s="45">
        <v>1132037300</v>
      </c>
      <c r="D14" s="45">
        <v>5041</v>
      </c>
      <c r="E14" s="45">
        <v>376921575</v>
      </c>
      <c r="F14" s="45">
        <v>10446354</v>
      </c>
      <c r="G14" s="45">
        <v>394</v>
      </c>
      <c r="H14" s="45">
        <v>83</v>
      </c>
      <c r="I14" s="45">
        <v>25340478</v>
      </c>
      <c r="J14" s="45">
        <v>251481</v>
      </c>
      <c r="K14" s="45">
        <v>9399465</v>
      </c>
      <c r="L14" s="45">
        <v>64002900</v>
      </c>
      <c r="M14" s="45">
        <v>3294200</v>
      </c>
      <c r="N14" s="45">
        <v>3143111</v>
      </c>
      <c r="O14" s="45">
        <v>12108044</v>
      </c>
      <c r="P14" s="45">
        <v>10579454</v>
      </c>
      <c r="Q14" s="45">
        <v>515487062</v>
      </c>
      <c r="R14" s="45">
        <v>94910</v>
      </c>
      <c r="S14" s="45">
        <v>14358</v>
      </c>
      <c r="T14" s="45">
        <v>67284413</v>
      </c>
      <c r="U14" s="45">
        <v>70323521</v>
      </c>
      <c r="V14" s="45">
        <v>11705999</v>
      </c>
      <c r="W14" s="45">
        <v>12469833</v>
      </c>
      <c r="X14" s="45">
        <v>231355</v>
      </c>
      <c r="Y14" s="45">
        <v>162124389</v>
      </c>
      <c r="Z14" s="45">
        <v>353362673</v>
      </c>
      <c r="AA14" s="14" t="s">
        <v>111</v>
      </c>
      <c r="AB14" t="b">
        <f t="shared" si="0"/>
        <v>1</v>
      </c>
    </row>
    <row r="15" spans="1:28">
      <c r="A15" t="s">
        <v>439</v>
      </c>
      <c r="B15" s="48" t="s">
        <v>440</v>
      </c>
      <c r="C15" s="45">
        <v>2361801100</v>
      </c>
      <c r="D15" s="45">
        <v>10410</v>
      </c>
      <c r="E15" s="45">
        <v>773020358</v>
      </c>
      <c r="F15" s="45">
        <v>27147547</v>
      </c>
      <c r="G15" s="45">
        <v>1020</v>
      </c>
      <c r="H15" s="45">
        <v>222</v>
      </c>
      <c r="I15" s="45">
        <v>42801369</v>
      </c>
      <c r="J15" s="45">
        <v>396629</v>
      </c>
      <c r="K15" s="45">
        <v>18506323</v>
      </c>
      <c r="L15" s="45">
        <v>126858000</v>
      </c>
      <c r="M15" s="45">
        <v>4239600</v>
      </c>
      <c r="N15" s="45">
        <v>9894420</v>
      </c>
      <c r="O15" s="45">
        <v>20283372</v>
      </c>
      <c r="P15" s="45">
        <v>13453504</v>
      </c>
      <c r="Q15" s="45">
        <v>1036601122</v>
      </c>
      <c r="R15" s="45">
        <v>310612</v>
      </c>
      <c r="S15" s="45">
        <v>35341</v>
      </c>
      <c r="T15" s="45">
        <v>131068858</v>
      </c>
      <c r="U15" s="45">
        <v>130975192</v>
      </c>
      <c r="V15" s="45">
        <v>21963655</v>
      </c>
      <c r="W15" s="45">
        <v>19942272</v>
      </c>
      <c r="X15" s="45">
        <v>272949</v>
      </c>
      <c r="Y15" s="45">
        <v>304568879</v>
      </c>
      <c r="Z15" s="45">
        <v>732032243</v>
      </c>
      <c r="AA15" s="14" t="s">
        <v>440</v>
      </c>
      <c r="AB15" t="b">
        <f t="shared" si="0"/>
        <v>1</v>
      </c>
    </row>
    <row r="16" spans="1:28">
      <c r="A16" t="s">
        <v>552</v>
      </c>
      <c r="B16" s="48" t="s">
        <v>553</v>
      </c>
      <c r="C16" s="45">
        <v>532746500</v>
      </c>
      <c r="D16" s="45">
        <v>2429</v>
      </c>
      <c r="E16" s="45">
        <v>179367966</v>
      </c>
      <c r="F16" s="45">
        <v>5054020</v>
      </c>
      <c r="G16" s="45">
        <v>199</v>
      </c>
      <c r="H16" s="45">
        <v>39</v>
      </c>
      <c r="I16" s="45">
        <v>7600360</v>
      </c>
      <c r="J16" s="45">
        <v>163182</v>
      </c>
      <c r="K16" s="45">
        <v>2676892</v>
      </c>
      <c r="L16" s="45">
        <v>29034600</v>
      </c>
      <c r="M16" s="45">
        <v>1137900</v>
      </c>
      <c r="N16" s="45">
        <v>2072644</v>
      </c>
      <c r="O16" s="45">
        <v>4764718</v>
      </c>
      <c r="P16" s="45">
        <v>3199632</v>
      </c>
      <c r="Q16" s="45">
        <v>235071914</v>
      </c>
      <c r="R16" s="45">
        <v>7407</v>
      </c>
      <c r="S16" s="45">
        <v>14000</v>
      </c>
      <c r="T16" s="45">
        <v>30165075</v>
      </c>
      <c r="U16" s="45">
        <v>31581844</v>
      </c>
      <c r="V16" s="45">
        <v>3791038</v>
      </c>
      <c r="W16" s="45">
        <v>3764273</v>
      </c>
      <c r="X16" s="45">
        <v>54641</v>
      </c>
      <c r="Y16" s="45">
        <v>69378278</v>
      </c>
      <c r="Z16" s="45">
        <v>165693636</v>
      </c>
      <c r="AA16" s="14" t="s">
        <v>553</v>
      </c>
      <c r="AB16" t="b">
        <f t="shared" si="0"/>
        <v>1</v>
      </c>
    </row>
    <row r="17" spans="1:28">
      <c r="A17" t="s">
        <v>550</v>
      </c>
      <c r="B17" s="48" t="s">
        <v>551</v>
      </c>
      <c r="C17" s="45">
        <v>1147301900</v>
      </c>
      <c r="D17" s="45">
        <v>5206</v>
      </c>
      <c r="E17" s="45">
        <v>378324387</v>
      </c>
      <c r="F17" s="45">
        <v>8185071</v>
      </c>
      <c r="G17" s="45">
        <v>386</v>
      </c>
      <c r="H17" s="45">
        <v>59</v>
      </c>
      <c r="I17" s="45">
        <v>18848717</v>
      </c>
      <c r="J17" s="45">
        <v>170021</v>
      </c>
      <c r="K17" s="45">
        <v>4948026</v>
      </c>
      <c r="L17" s="45">
        <v>63275600</v>
      </c>
      <c r="M17" s="45">
        <v>1343600</v>
      </c>
      <c r="N17" s="45">
        <v>5492536</v>
      </c>
      <c r="O17" s="45">
        <v>10168040</v>
      </c>
      <c r="P17" s="45">
        <v>3473499</v>
      </c>
      <c r="Q17" s="45">
        <v>494229497</v>
      </c>
      <c r="R17" s="45">
        <v>3847</v>
      </c>
      <c r="S17" s="45">
        <v>2539</v>
      </c>
      <c r="T17" s="45">
        <v>64608425</v>
      </c>
      <c r="U17" s="45">
        <v>65593690</v>
      </c>
      <c r="V17" s="45">
        <v>9086489</v>
      </c>
      <c r="W17" s="45">
        <v>9242804</v>
      </c>
      <c r="X17" s="45">
        <v>95339</v>
      </c>
      <c r="Y17" s="45">
        <v>148633133</v>
      </c>
      <c r="Z17" s="45">
        <v>345596364</v>
      </c>
      <c r="AA17" s="14" t="s">
        <v>551</v>
      </c>
      <c r="AB17" t="b">
        <f t="shared" si="0"/>
        <v>1</v>
      </c>
    </row>
    <row r="18" spans="1:28">
      <c r="A18" t="s">
        <v>392</v>
      </c>
      <c r="B18" s="48" t="s">
        <v>393</v>
      </c>
      <c r="C18" s="45">
        <v>4352298500</v>
      </c>
      <c r="D18" s="45">
        <v>19816</v>
      </c>
      <c r="E18" s="45">
        <v>1395839016</v>
      </c>
      <c r="F18" s="45">
        <v>40536587</v>
      </c>
      <c r="G18" s="45">
        <v>1444</v>
      </c>
      <c r="H18" s="45">
        <v>310</v>
      </c>
      <c r="I18" s="45">
        <v>95758495</v>
      </c>
      <c r="J18" s="45">
        <v>2592312</v>
      </c>
      <c r="K18" s="45">
        <v>40409713</v>
      </c>
      <c r="L18" s="45">
        <v>237152500</v>
      </c>
      <c r="M18" s="45">
        <v>7265400</v>
      </c>
      <c r="N18" s="45">
        <v>21467367</v>
      </c>
      <c r="O18" s="45">
        <v>39617357</v>
      </c>
      <c r="P18" s="45">
        <v>25804917</v>
      </c>
      <c r="Q18" s="45">
        <v>1906443664</v>
      </c>
      <c r="R18" s="45">
        <v>681860</v>
      </c>
      <c r="S18" s="45">
        <v>66642</v>
      </c>
      <c r="T18" s="45">
        <v>244343184</v>
      </c>
      <c r="U18" s="45">
        <v>244436127</v>
      </c>
      <c r="V18" s="45">
        <v>44392374</v>
      </c>
      <c r="W18" s="45">
        <v>42455819</v>
      </c>
      <c r="X18" s="45">
        <v>488744</v>
      </c>
      <c r="Y18" s="45">
        <v>576864750</v>
      </c>
      <c r="Z18" s="45">
        <v>1329578914</v>
      </c>
      <c r="AA18" s="14" t="s">
        <v>393</v>
      </c>
      <c r="AB18" t="b">
        <f t="shared" si="0"/>
        <v>1</v>
      </c>
    </row>
    <row r="19" spans="1:28">
      <c r="A19" t="s">
        <v>412</v>
      </c>
      <c r="B19" s="48" t="s">
        <v>413</v>
      </c>
      <c r="C19" s="45">
        <v>2034517300</v>
      </c>
      <c r="D19" s="45">
        <v>8799</v>
      </c>
      <c r="E19" s="45">
        <v>669314768</v>
      </c>
      <c r="F19" s="45">
        <v>25092401</v>
      </c>
      <c r="G19" s="45">
        <v>901</v>
      </c>
      <c r="H19" s="45">
        <v>179</v>
      </c>
      <c r="I19" s="45">
        <v>39184112</v>
      </c>
      <c r="J19" s="45">
        <v>892221</v>
      </c>
      <c r="K19" s="45">
        <v>17494454</v>
      </c>
      <c r="L19" s="45">
        <v>106281100</v>
      </c>
      <c r="M19" s="45">
        <v>4537600</v>
      </c>
      <c r="N19" s="45">
        <v>8290719</v>
      </c>
      <c r="O19" s="45">
        <v>17666479</v>
      </c>
      <c r="P19" s="45">
        <v>15298430</v>
      </c>
      <c r="Q19" s="45">
        <v>904052284</v>
      </c>
      <c r="R19" s="45">
        <v>298382</v>
      </c>
      <c r="S19" s="45">
        <v>22482</v>
      </c>
      <c r="T19" s="45">
        <v>110789484</v>
      </c>
      <c r="U19" s="45">
        <v>111545608</v>
      </c>
      <c r="V19" s="45">
        <v>20714420</v>
      </c>
      <c r="W19" s="45">
        <v>19253591</v>
      </c>
      <c r="X19" s="45">
        <v>271329</v>
      </c>
      <c r="Y19" s="45">
        <v>262895296</v>
      </c>
      <c r="Z19" s="45">
        <v>641156988</v>
      </c>
      <c r="AA19" s="14" t="s">
        <v>413</v>
      </c>
      <c r="AB19" t="b">
        <f t="shared" si="0"/>
        <v>1</v>
      </c>
    </row>
    <row r="20" spans="1:28">
      <c r="A20" t="s">
        <v>466</v>
      </c>
      <c r="B20" s="48" t="s">
        <v>467</v>
      </c>
      <c r="C20" s="45">
        <v>4007172200</v>
      </c>
      <c r="D20" s="45">
        <v>16958</v>
      </c>
      <c r="E20" s="45">
        <v>1346318446</v>
      </c>
      <c r="F20" s="45">
        <v>47559087</v>
      </c>
      <c r="G20" s="45">
        <v>1838</v>
      </c>
      <c r="H20" s="45">
        <v>374</v>
      </c>
      <c r="I20" s="45">
        <v>62601116</v>
      </c>
      <c r="J20" s="45">
        <v>704194</v>
      </c>
      <c r="K20" s="45">
        <v>28003748</v>
      </c>
      <c r="L20" s="45">
        <v>215743300</v>
      </c>
      <c r="M20" s="45">
        <v>5624000</v>
      </c>
      <c r="N20" s="45">
        <v>11034554</v>
      </c>
      <c r="O20" s="45">
        <v>35516749</v>
      </c>
      <c r="P20" s="45">
        <v>18088428</v>
      </c>
      <c r="Q20" s="45">
        <v>1771193622</v>
      </c>
      <c r="R20" s="45">
        <v>306676</v>
      </c>
      <c r="S20" s="45">
        <v>69945</v>
      </c>
      <c r="T20" s="45">
        <v>221321921</v>
      </c>
      <c r="U20" s="45">
        <v>226301763</v>
      </c>
      <c r="V20" s="45">
        <v>39089633</v>
      </c>
      <c r="W20" s="45">
        <v>35482315</v>
      </c>
      <c r="X20" s="45">
        <v>405491</v>
      </c>
      <c r="Y20" s="45">
        <v>522977744</v>
      </c>
      <c r="Z20" s="45">
        <v>1248215878</v>
      </c>
      <c r="AA20" s="14" t="s">
        <v>467</v>
      </c>
      <c r="AB20" t="b">
        <f t="shared" si="0"/>
        <v>1</v>
      </c>
    </row>
    <row r="21" spans="1:28">
      <c r="A21" t="s">
        <v>306</v>
      </c>
      <c r="B21" s="48" t="s">
        <v>307</v>
      </c>
      <c r="C21" s="45">
        <v>1518216800</v>
      </c>
      <c r="D21" s="45">
        <v>7286</v>
      </c>
      <c r="E21" s="45">
        <v>508636891</v>
      </c>
      <c r="F21" s="45">
        <v>11664645</v>
      </c>
      <c r="G21" s="45">
        <v>506</v>
      </c>
      <c r="H21" s="45">
        <v>98</v>
      </c>
      <c r="I21" s="45">
        <v>33283722</v>
      </c>
      <c r="J21" s="45">
        <v>664233</v>
      </c>
      <c r="K21" s="45">
        <v>15454107</v>
      </c>
      <c r="L21" s="45">
        <v>80768500</v>
      </c>
      <c r="M21" s="45">
        <v>3405200</v>
      </c>
      <c r="N21" s="45">
        <v>7283402</v>
      </c>
      <c r="O21" s="45">
        <v>17294768</v>
      </c>
      <c r="P21" s="45">
        <v>11027789</v>
      </c>
      <c r="Q21" s="45">
        <v>689483257</v>
      </c>
      <c r="R21" s="45">
        <v>218758</v>
      </c>
      <c r="S21" s="45">
        <v>79713</v>
      </c>
      <c r="T21" s="45">
        <v>84156232</v>
      </c>
      <c r="U21" s="45">
        <v>88422011</v>
      </c>
      <c r="V21" s="45">
        <v>15111016</v>
      </c>
      <c r="W21" s="45">
        <v>15779808</v>
      </c>
      <c r="X21" s="45">
        <v>195580</v>
      </c>
      <c r="Y21" s="45">
        <v>203963118</v>
      </c>
      <c r="Z21" s="45">
        <v>485520139</v>
      </c>
      <c r="AA21" s="14" t="s">
        <v>307</v>
      </c>
      <c r="AB21" t="b">
        <f t="shared" si="0"/>
        <v>1</v>
      </c>
    </row>
    <row r="22" spans="1:28">
      <c r="A22" t="s">
        <v>514</v>
      </c>
      <c r="B22" s="48" t="s">
        <v>515</v>
      </c>
      <c r="C22" s="45">
        <v>1133672500</v>
      </c>
      <c r="D22" s="45">
        <v>5665</v>
      </c>
      <c r="E22" s="45">
        <v>382177917</v>
      </c>
      <c r="F22" s="45">
        <v>7399088</v>
      </c>
      <c r="G22" s="45">
        <v>328</v>
      </c>
      <c r="H22" s="45">
        <v>50</v>
      </c>
      <c r="I22" s="45">
        <v>34088816</v>
      </c>
      <c r="J22" s="45">
        <v>507878</v>
      </c>
      <c r="K22" s="45">
        <v>9244035</v>
      </c>
      <c r="L22" s="45">
        <v>60410400</v>
      </c>
      <c r="M22" s="45">
        <v>4254100</v>
      </c>
      <c r="N22" s="45">
        <v>6429528</v>
      </c>
      <c r="O22" s="45">
        <v>12084773</v>
      </c>
      <c r="P22" s="45">
        <v>11234588</v>
      </c>
      <c r="Q22" s="45">
        <v>527831123</v>
      </c>
      <c r="R22" s="45">
        <v>66389</v>
      </c>
      <c r="S22" s="45">
        <v>27136</v>
      </c>
      <c r="T22" s="45">
        <v>64638099</v>
      </c>
      <c r="U22" s="45">
        <v>68607696</v>
      </c>
      <c r="V22" s="45">
        <v>11667748</v>
      </c>
      <c r="W22" s="45">
        <v>9501305</v>
      </c>
      <c r="X22" s="45">
        <v>96470</v>
      </c>
      <c r="Y22" s="45">
        <v>154604843</v>
      </c>
      <c r="Z22" s="45">
        <v>373226280</v>
      </c>
      <c r="AA22" s="14" t="s">
        <v>515</v>
      </c>
      <c r="AB22" t="b">
        <f t="shared" si="0"/>
        <v>1</v>
      </c>
    </row>
    <row r="23" spans="1:28">
      <c r="A23" t="s">
        <v>522</v>
      </c>
      <c r="B23" s="48" t="s">
        <v>523</v>
      </c>
      <c r="C23" s="45">
        <v>367768500</v>
      </c>
      <c r="D23" s="45">
        <v>1920</v>
      </c>
      <c r="E23" s="45">
        <v>124665636</v>
      </c>
      <c r="F23" s="45">
        <v>2238580</v>
      </c>
      <c r="G23" s="45">
        <v>83</v>
      </c>
      <c r="H23" s="45">
        <v>18</v>
      </c>
      <c r="I23" s="45">
        <v>11406203</v>
      </c>
      <c r="J23" s="45">
        <v>141675</v>
      </c>
      <c r="K23" s="45">
        <v>2093332</v>
      </c>
      <c r="L23" s="45">
        <v>19014800</v>
      </c>
      <c r="M23" s="45">
        <v>1257300</v>
      </c>
      <c r="N23" s="45">
        <v>1172074</v>
      </c>
      <c r="O23" s="45">
        <v>3127644</v>
      </c>
      <c r="P23" s="45">
        <v>3252361</v>
      </c>
      <c r="Q23" s="45">
        <v>168369605</v>
      </c>
      <c r="R23" s="45">
        <v>269</v>
      </c>
      <c r="S23" s="45">
        <v>0</v>
      </c>
      <c r="T23" s="45">
        <v>20266287</v>
      </c>
      <c r="U23" s="45">
        <v>21651076</v>
      </c>
      <c r="V23" s="45">
        <v>2853667</v>
      </c>
      <c r="W23" s="45">
        <v>2811116</v>
      </c>
      <c r="X23" s="45">
        <v>89038</v>
      </c>
      <c r="Y23" s="45">
        <v>47671453</v>
      </c>
      <c r="Z23" s="45">
        <v>120698152</v>
      </c>
      <c r="AA23" s="14" t="s">
        <v>523</v>
      </c>
      <c r="AB23" t="b">
        <f t="shared" si="0"/>
        <v>1</v>
      </c>
    </row>
    <row r="24" spans="1:28">
      <c r="A24" t="s">
        <v>200</v>
      </c>
      <c r="B24" s="48" t="s">
        <v>201</v>
      </c>
      <c r="C24" s="45">
        <v>2385162700</v>
      </c>
      <c r="D24" s="45">
        <v>10728</v>
      </c>
      <c r="E24" s="45">
        <v>753073210</v>
      </c>
      <c r="F24" s="45">
        <v>20500706</v>
      </c>
      <c r="G24" s="45">
        <v>858</v>
      </c>
      <c r="H24" s="45">
        <v>145</v>
      </c>
      <c r="I24" s="45">
        <v>34910041</v>
      </c>
      <c r="J24" s="45">
        <v>506304</v>
      </c>
      <c r="K24" s="45">
        <v>23907550</v>
      </c>
      <c r="L24" s="45">
        <v>138546800</v>
      </c>
      <c r="M24" s="45">
        <v>3847900</v>
      </c>
      <c r="N24" s="45">
        <v>5559219</v>
      </c>
      <c r="O24" s="45">
        <v>16643979</v>
      </c>
      <c r="P24" s="45">
        <v>12795830</v>
      </c>
      <c r="Q24" s="45">
        <v>1010291539</v>
      </c>
      <c r="R24" s="45">
        <v>532812</v>
      </c>
      <c r="S24" s="45">
        <v>155158</v>
      </c>
      <c r="T24" s="45">
        <v>142355832</v>
      </c>
      <c r="U24" s="45">
        <v>137135719</v>
      </c>
      <c r="V24" s="45">
        <v>38143250</v>
      </c>
      <c r="W24" s="45">
        <v>17236661</v>
      </c>
      <c r="X24" s="45">
        <v>138644</v>
      </c>
      <c r="Y24" s="45">
        <v>335698076</v>
      </c>
      <c r="Z24" s="45">
        <v>674593463</v>
      </c>
      <c r="AA24" s="14" t="s">
        <v>201</v>
      </c>
      <c r="AB24" t="b">
        <f t="shared" si="0"/>
        <v>1</v>
      </c>
    </row>
    <row r="25" spans="1:28">
      <c r="A25" t="s">
        <v>572</v>
      </c>
      <c r="B25" s="48" t="s">
        <v>573</v>
      </c>
      <c r="C25" s="45">
        <v>5223067100</v>
      </c>
      <c r="D25" s="45">
        <v>22017</v>
      </c>
      <c r="E25" s="45">
        <v>1711804199</v>
      </c>
      <c r="F25" s="45">
        <v>62108179</v>
      </c>
      <c r="G25" s="45">
        <v>2319</v>
      </c>
      <c r="H25" s="45">
        <v>454</v>
      </c>
      <c r="I25" s="45">
        <v>79303285</v>
      </c>
      <c r="J25" s="45">
        <v>800554</v>
      </c>
      <c r="K25" s="45">
        <v>32203364</v>
      </c>
      <c r="L25" s="45">
        <v>287360700</v>
      </c>
      <c r="M25" s="45">
        <v>5166200</v>
      </c>
      <c r="N25" s="45">
        <v>12054985</v>
      </c>
      <c r="O25" s="45">
        <v>38041915</v>
      </c>
      <c r="P25" s="45">
        <v>17198306</v>
      </c>
      <c r="Q25" s="45">
        <v>2246041687</v>
      </c>
      <c r="R25" s="45">
        <v>200071</v>
      </c>
      <c r="S25" s="45">
        <v>17298</v>
      </c>
      <c r="T25" s="45">
        <v>292479640</v>
      </c>
      <c r="U25" s="45">
        <v>292750988</v>
      </c>
      <c r="V25" s="45">
        <v>51556316</v>
      </c>
      <c r="W25" s="45">
        <v>39694129</v>
      </c>
      <c r="X25" s="45">
        <v>444964</v>
      </c>
      <c r="Y25" s="45">
        <v>677143406</v>
      </c>
      <c r="Z25" s="45">
        <v>1568898281</v>
      </c>
      <c r="AA25" s="14" t="s">
        <v>573</v>
      </c>
      <c r="AB25" t="b">
        <f t="shared" si="0"/>
        <v>1</v>
      </c>
    </row>
    <row r="26" spans="1:28">
      <c r="A26" t="s">
        <v>294</v>
      </c>
      <c r="B26" s="48" t="s">
        <v>295</v>
      </c>
      <c r="C26" s="45">
        <v>1704291200</v>
      </c>
      <c r="D26" s="45">
        <v>6449</v>
      </c>
      <c r="E26" s="45">
        <v>557520583</v>
      </c>
      <c r="F26" s="45">
        <v>32624378</v>
      </c>
      <c r="G26" s="45">
        <v>944</v>
      </c>
      <c r="H26" s="45">
        <v>262</v>
      </c>
      <c r="I26" s="45">
        <v>51415856</v>
      </c>
      <c r="J26" s="45">
        <v>650083</v>
      </c>
      <c r="K26" s="45">
        <v>17430970</v>
      </c>
      <c r="L26" s="45">
        <v>94452800</v>
      </c>
      <c r="M26" s="45">
        <v>3134600</v>
      </c>
      <c r="N26" s="45">
        <v>3057153</v>
      </c>
      <c r="O26" s="45">
        <v>13475008</v>
      </c>
      <c r="P26" s="45">
        <v>11402494</v>
      </c>
      <c r="Q26" s="45">
        <v>785163925</v>
      </c>
      <c r="R26" s="45">
        <v>412471</v>
      </c>
      <c r="S26" s="45">
        <v>41172</v>
      </c>
      <c r="T26" s="45">
        <v>97549909</v>
      </c>
      <c r="U26" s="45">
        <v>95994198</v>
      </c>
      <c r="V26" s="45">
        <v>23563915</v>
      </c>
      <c r="W26" s="45">
        <v>17868781</v>
      </c>
      <c r="X26" s="45">
        <v>212568</v>
      </c>
      <c r="Y26" s="45">
        <v>235643014</v>
      </c>
      <c r="Z26" s="45">
        <v>549520911</v>
      </c>
      <c r="AA26" s="14" t="s">
        <v>295</v>
      </c>
      <c r="AB26" t="b">
        <f t="shared" si="0"/>
        <v>1</v>
      </c>
    </row>
    <row r="27" spans="1:28">
      <c r="A27" t="s">
        <v>486</v>
      </c>
      <c r="B27" s="48" t="s">
        <v>487</v>
      </c>
      <c r="C27" s="45">
        <v>4395374200</v>
      </c>
      <c r="D27" s="45">
        <v>20264</v>
      </c>
      <c r="E27" s="45">
        <v>1466393695</v>
      </c>
      <c r="F27" s="45">
        <v>40875331</v>
      </c>
      <c r="G27" s="45">
        <v>1471</v>
      </c>
      <c r="H27" s="45">
        <v>302</v>
      </c>
      <c r="I27" s="45">
        <v>83084668</v>
      </c>
      <c r="J27" s="45">
        <v>978494</v>
      </c>
      <c r="K27" s="45">
        <v>35041285</v>
      </c>
      <c r="L27" s="45">
        <v>237756700</v>
      </c>
      <c r="M27" s="45">
        <v>7878700</v>
      </c>
      <c r="N27" s="45">
        <v>16219765</v>
      </c>
      <c r="O27" s="45">
        <v>36936824</v>
      </c>
      <c r="P27" s="45">
        <v>24274982</v>
      </c>
      <c r="Q27" s="45">
        <v>1949440444</v>
      </c>
      <c r="R27" s="45">
        <v>332743</v>
      </c>
      <c r="S27" s="45">
        <v>99487</v>
      </c>
      <c r="T27" s="45">
        <v>245576333</v>
      </c>
      <c r="U27" s="45">
        <v>253250941</v>
      </c>
      <c r="V27" s="45">
        <v>45710533</v>
      </c>
      <c r="W27" s="45">
        <v>42231908</v>
      </c>
      <c r="X27" s="45">
        <v>502212</v>
      </c>
      <c r="Y27" s="45">
        <v>587704157</v>
      </c>
      <c r="Z27" s="45">
        <v>1361736287</v>
      </c>
      <c r="AA27" s="14" t="s">
        <v>487</v>
      </c>
      <c r="AB27" t="b">
        <f t="shared" si="0"/>
        <v>1</v>
      </c>
    </row>
    <row r="28" spans="1:28">
      <c r="A28" t="s">
        <v>174</v>
      </c>
      <c r="B28" s="48" t="s">
        <v>175</v>
      </c>
      <c r="C28" s="45">
        <v>1734471700</v>
      </c>
      <c r="D28" s="45">
        <v>8763</v>
      </c>
      <c r="E28" s="45">
        <v>571401351</v>
      </c>
      <c r="F28" s="45">
        <v>16701640</v>
      </c>
      <c r="G28" s="45">
        <v>552</v>
      </c>
      <c r="H28" s="45">
        <v>133</v>
      </c>
      <c r="I28" s="45">
        <v>63374080</v>
      </c>
      <c r="J28" s="45">
        <v>2018898</v>
      </c>
      <c r="K28" s="45">
        <v>26709008</v>
      </c>
      <c r="L28" s="45">
        <v>81585800</v>
      </c>
      <c r="M28" s="45">
        <v>8413100</v>
      </c>
      <c r="N28" s="45">
        <v>7084700</v>
      </c>
      <c r="O28" s="45">
        <v>20680446</v>
      </c>
      <c r="P28" s="45">
        <v>28331971</v>
      </c>
      <c r="Q28" s="45">
        <v>826300994</v>
      </c>
      <c r="R28" s="45">
        <v>1567502</v>
      </c>
      <c r="S28" s="45">
        <v>281509</v>
      </c>
      <c r="T28" s="45">
        <v>89956332</v>
      </c>
      <c r="U28" s="45">
        <v>95943045</v>
      </c>
      <c r="V28" s="45">
        <v>25090216</v>
      </c>
      <c r="W28" s="45">
        <v>22374077</v>
      </c>
      <c r="X28" s="45">
        <v>238042</v>
      </c>
      <c r="Y28" s="45">
        <v>235450723</v>
      </c>
      <c r="Z28" s="45">
        <v>590850271</v>
      </c>
      <c r="AA28" s="14" t="s">
        <v>175</v>
      </c>
      <c r="AB28" t="b">
        <f t="shared" si="0"/>
        <v>1</v>
      </c>
    </row>
    <row r="29" spans="1:28">
      <c r="A29" t="s">
        <v>460</v>
      </c>
      <c r="B29" s="48" t="s">
        <v>461</v>
      </c>
      <c r="C29" s="45">
        <v>8883818000</v>
      </c>
      <c r="D29" s="45">
        <v>36863</v>
      </c>
      <c r="E29" s="45">
        <v>3024813939</v>
      </c>
      <c r="F29" s="45">
        <v>115848151</v>
      </c>
      <c r="G29" s="45">
        <v>4048</v>
      </c>
      <c r="H29" s="45">
        <v>929</v>
      </c>
      <c r="I29" s="45">
        <v>204913116</v>
      </c>
      <c r="J29" s="45">
        <v>1703295</v>
      </c>
      <c r="K29" s="45">
        <v>74353285</v>
      </c>
      <c r="L29" s="45">
        <v>499887000</v>
      </c>
      <c r="M29" s="45">
        <v>8499700</v>
      </c>
      <c r="N29" s="45">
        <v>24818740</v>
      </c>
      <c r="O29" s="45">
        <v>56970773</v>
      </c>
      <c r="P29" s="45">
        <v>28931190</v>
      </c>
      <c r="Q29" s="45">
        <v>4040739189</v>
      </c>
      <c r="R29" s="45">
        <v>1917809</v>
      </c>
      <c r="S29" s="45">
        <v>103755</v>
      </c>
      <c r="T29" s="45">
        <v>508265963</v>
      </c>
      <c r="U29" s="45">
        <v>527275472</v>
      </c>
      <c r="V29" s="45">
        <v>84781618</v>
      </c>
      <c r="W29" s="45">
        <v>87118661</v>
      </c>
      <c r="X29" s="45">
        <v>898599</v>
      </c>
      <c r="Y29" s="45">
        <v>1210361877</v>
      </c>
      <c r="Z29" s="45">
        <v>2830377312</v>
      </c>
      <c r="AA29" s="14" t="s">
        <v>461</v>
      </c>
      <c r="AB29" t="b">
        <f t="shared" si="0"/>
        <v>1</v>
      </c>
    </row>
    <row r="30" spans="1:28">
      <c r="A30" t="s">
        <v>344</v>
      </c>
      <c r="B30" s="48" t="s">
        <v>345</v>
      </c>
      <c r="C30" s="45">
        <v>19505177600</v>
      </c>
      <c r="D30" s="45">
        <v>80243</v>
      </c>
      <c r="E30" s="45">
        <v>6277221012</v>
      </c>
      <c r="F30" s="45">
        <v>324747240</v>
      </c>
      <c r="G30" s="45">
        <v>9014</v>
      </c>
      <c r="H30" s="45">
        <v>2516</v>
      </c>
      <c r="I30" s="45">
        <v>580707909</v>
      </c>
      <c r="J30" s="45">
        <v>4934603</v>
      </c>
      <c r="K30" s="45">
        <v>143455877</v>
      </c>
      <c r="L30" s="45">
        <v>1099254100</v>
      </c>
      <c r="M30" s="45">
        <v>24449700</v>
      </c>
      <c r="N30" s="45">
        <v>40810023</v>
      </c>
      <c r="O30" s="45">
        <v>140480659</v>
      </c>
      <c r="P30" s="45">
        <v>91330236</v>
      </c>
      <c r="Q30" s="45">
        <v>8727391359</v>
      </c>
      <c r="R30" s="45">
        <v>3408445</v>
      </c>
      <c r="S30" s="45">
        <v>363318</v>
      </c>
      <c r="T30" s="45">
        <v>1123412335</v>
      </c>
      <c r="U30" s="45">
        <v>1103655886</v>
      </c>
      <c r="V30" s="45">
        <v>200198498</v>
      </c>
      <c r="W30" s="45">
        <v>192328627</v>
      </c>
      <c r="X30" s="45">
        <v>2402216</v>
      </c>
      <c r="Y30" s="45">
        <v>2625769325</v>
      </c>
      <c r="Z30" s="45">
        <v>6101622034</v>
      </c>
      <c r="AA30" s="14" t="s">
        <v>345</v>
      </c>
      <c r="AB30" t="b">
        <f t="shared" si="0"/>
        <v>1</v>
      </c>
    </row>
    <row r="31" spans="1:28">
      <c r="A31" t="s">
        <v>14</v>
      </c>
      <c r="B31" s="48" t="s">
        <v>15</v>
      </c>
      <c r="C31" s="45">
        <v>14826242400</v>
      </c>
      <c r="D31" s="45">
        <v>61260</v>
      </c>
      <c r="E31" s="45">
        <v>4778114103</v>
      </c>
      <c r="F31" s="45">
        <v>262677805</v>
      </c>
      <c r="G31" s="45">
        <v>7498</v>
      </c>
      <c r="H31" s="45">
        <v>2118</v>
      </c>
      <c r="I31" s="45">
        <v>332544413</v>
      </c>
      <c r="J31" s="45">
        <v>3572912</v>
      </c>
      <c r="K31" s="45">
        <v>84011831</v>
      </c>
      <c r="L31" s="45">
        <v>856247100</v>
      </c>
      <c r="M31" s="45">
        <v>33607500</v>
      </c>
      <c r="N31" s="45">
        <v>22017694</v>
      </c>
      <c r="O31" s="45">
        <v>65600327</v>
      </c>
      <c r="P31" s="45">
        <v>128481169</v>
      </c>
      <c r="Q31" s="45">
        <v>6566874854</v>
      </c>
      <c r="R31" s="45">
        <v>1520708</v>
      </c>
      <c r="S31" s="45">
        <v>220787</v>
      </c>
      <c r="T31" s="45">
        <v>889483113</v>
      </c>
      <c r="U31" s="45">
        <v>859386272</v>
      </c>
      <c r="V31" s="45">
        <v>195722331</v>
      </c>
      <c r="W31" s="45">
        <v>103346454</v>
      </c>
      <c r="X31" s="45">
        <v>1536957</v>
      </c>
      <c r="Y31" s="45">
        <v>2051216622</v>
      </c>
      <c r="Z31" s="45">
        <v>4515658232</v>
      </c>
      <c r="AA31" s="46" t="s">
        <v>15</v>
      </c>
      <c r="AB31" t="b">
        <f t="shared" si="0"/>
        <v>1</v>
      </c>
    </row>
    <row r="32" spans="1:28">
      <c r="A32" t="s">
        <v>90</v>
      </c>
      <c r="B32" s="48" t="s">
        <v>91</v>
      </c>
      <c r="C32" s="45">
        <v>920366000</v>
      </c>
      <c r="D32" s="45">
        <v>4095</v>
      </c>
      <c r="E32" s="45">
        <v>299008996</v>
      </c>
      <c r="F32" s="45">
        <v>8429351</v>
      </c>
      <c r="G32" s="45">
        <v>295</v>
      </c>
      <c r="H32" s="45">
        <v>56</v>
      </c>
      <c r="I32" s="45">
        <v>22718421</v>
      </c>
      <c r="J32" s="45">
        <v>386151</v>
      </c>
      <c r="K32" s="45">
        <v>7921248</v>
      </c>
      <c r="L32" s="45">
        <v>51251900</v>
      </c>
      <c r="M32" s="45">
        <v>1888100</v>
      </c>
      <c r="N32" s="45">
        <v>3304502</v>
      </c>
      <c r="O32" s="45">
        <v>8002191</v>
      </c>
      <c r="P32" s="45">
        <v>6040940</v>
      </c>
      <c r="Q32" s="45">
        <v>408951800</v>
      </c>
      <c r="R32" s="45">
        <v>87037</v>
      </c>
      <c r="S32" s="45">
        <v>0</v>
      </c>
      <c r="T32" s="45">
        <v>53132716</v>
      </c>
      <c r="U32" s="45">
        <v>53944121</v>
      </c>
      <c r="V32" s="45">
        <v>9724583</v>
      </c>
      <c r="W32" s="45">
        <v>8542175</v>
      </c>
      <c r="X32" s="45">
        <v>103701</v>
      </c>
      <c r="Y32" s="45">
        <v>125534333</v>
      </c>
      <c r="Z32" s="45">
        <v>283417467</v>
      </c>
      <c r="AA32" s="14" t="s">
        <v>91</v>
      </c>
      <c r="AB32" t="b">
        <f t="shared" si="0"/>
        <v>1</v>
      </c>
    </row>
    <row r="33" spans="1:28">
      <c r="A33" t="s">
        <v>218</v>
      </c>
      <c r="B33" s="48" t="s">
        <v>219</v>
      </c>
      <c r="C33" s="45">
        <v>2114854600</v>
      </c>
      <c r="D33" s="45">
        <v>9330</v>
      </c>
      <c r="E33" s="45">
        <v>686255948</v>
      </c>
      <c r="F33" s="45">
        <v>19338369</v>
      </c>
      <c r="G33" s="45">
        <v>908</v>
      </c>
      <c r="H33" s="45">
        <v>128</v>
      </c>
      <c r="I33" s="45">
        <v>34634845</v>
      </c>
      <c r="J33" s="45">
        <v>466732</v>
      </c>
      <c r="K33" s="45">
        <v>20857503</v>
      </c>
      <c r="L33" s="45">
        <v>117003600</v>
      </c>
      <c r="M33" s="45">
        <v>3213500</v>
      </c>
      <c r="N33" s="45">
        <v>6543624</v>
      </c>
      <c r="O33" s="45">
        <v>15456954</v>
      </c>
      <c r="P33" s="45">
        <v>11365257</v>
      </c>
      <c r="Q33" s="45">
        <v>915136332</v>
      </c>
      <c r="R33" s="45">
        <v>385751</v>
      </c>
      <c r="S33" s="45">
        <v>17054</v>
      </c>
      <c r="T33" s="45">
        <v>120183517</v>
      </c>
      <c r="U33" s="45">
        <v>118368215</v>
      </c>
      <c r="V33" s="45">
        <v>28287602</v>
      </c>
      <c r="W33" s="45">
        <v>17787434</v>
      </c>
      <c r="X33" s="45">
        <v>172427</v>
      </c>
      <c r="Y33" s="45">
        <v>285202000</v>
      </c>
      <c r="Z33" s="45">
        <v>629934332</v>
      </c>
      <c r="AA33" s="14" t="s">
        <v>219</v>
      </c>
      <c r="AB33" t="b">
        <f t="shared" si="0"/>
        <v>1</v>
      </c>
    </row>
    <row r="34" spans="1:28">
      <c r="A34" t="s">
        <v>506</v>
      </c>
      <c r="B34" s="48" t="s">
        <v>507</v>
      </c>
      <c r="C34" s="45">
        <v>1060255000</v>
      </c>
      <c r="D34" s="45">
        <v>5141</v>
      </c>
      <c r="E34" s="45">
        <v>366732643</v>
      </c>
      <c r="F34" s="45">
        <v>8969349</v>
      </c>
      <c r="G34" s="45">
        <v>320</v>
      </c>
      <c r="H34" s="45">
        <v>57</v>
      </c>
      <c r="I34" s="45">
        <v>18569593</v>
      </c>
      <c r="J34" s="45">
        <v>203539</v>
      </c>
      <c r="K34" s="45">
        <v>5166397</v>
      </c>
      <c r="L34" s="45">
        <v>55342300</v>
      </c>
      <c r="M34" s="45">
        <v>3218100</v>
      </c>
      <c r="N34" s="45">
        <v>5367692</v>
      </c>
      <c r="O34" s="45">
        <v>11769793</v>
      </c>
      <c r="P34" s="45">
        <v>8408588</v>
      </c>
      <c r="Q34" s="45">
        <v>483747994</v>
      </c>
      <c r="R34" s="45">
        <v>11341</v>
      </c>
      <c r="S34" s="45">
        <v>8481</v>
      </c>
      <c r="T34" s="45">
        <v>58537646</v>
      </c>
      <c r="U34" s="45">
        <v>62986557</v>
      </c>
      <c r="V34" s="45">
        <v>10147426</v>
      </c>
      <c r="W34" s="45">
        <v>6549440</v>
      </c>
      <c r="X34" s="45">
        <v>89949</v>
      </c>
      <c r="Y34" s="45">
        <v>138330840</v>
      </c>
      <c r="Z34" s="45">
        <v>345417154</v>
      </c>
      <c r="AA34" s="14" t="s">
        <v>507</v>
      </c>
      <c r="AB34" t="b">
        <f t="shared" si="0"/>
        <v>1</v>
      </c>
    </row>
    <row r="35" spans="1:28">
      <c r="A35" t="s">
        <v>192</v>
      </c>
      <c r="B35" s="48" t="s">
        <v>193</v>
      </c>
      <c r="C35" s="45">
        <v>2856061700</v>
      </c>
      <c r="D35" s="45">
        <v>11931</v>
      </c>
      <c r="E35" s="45">
        <v>878964983</v>
      </c>
      <c r="F35" s="45">
        <v>51140880</v>
      </c>
      <c r="G35" s="45">
        <v>1381</v>
      </c>
      <c r="H35" s="45">
        <v>386</v>
      </c>
      <c r="I35" s="45">
        <v>60893922</v>
      </c>
      <c r="J35" s="45">
        <v>676875</v>
      </c>
      <c r="K35" s="45">
        <v>20214124</v>
      </c>
      <c r="L35" s="45">
        <v>157390100</v>
      </c>
      <c r="M35" s="45">
        <v>4657100</v>
      </c>
      <c r="N35" s="45">
        <v>5118966</v>
      </c>
      <c r="O35" s="45">
        <v>14715230</v>
      </c>
      <c r="P35" s="45">
        <v>16812747</v>
      </c>
      <c r="Q35" s="45">
        <v>1210584927</v>
      </c>
      <c r="R35" s="45">
        <v>461814</v>
      </c>
      <c r="S35" s="45">
        <v>110113</v>
      </c>
      <c r="T35" s="45">
        <v>161990887</v>
      </c>
      <c r="U35" s="45">
        <v>151069398</v>
      </c>
      <c r="V35" s="45">
        <v>39723294</v>
      </c>
      <c r="W35" s="45">
        <v>25376523</v>
      </c>
      <c r="X35" s="45">
        <v>272790</v>
      </c>
      <c r="Y35" s="45">
        <v>379004819</v>
      </c>
      <c r="Z35" s="45">
        <v>831580108</v>
      </c>
      <c r="AA35" s="14" t="s">
        <v>193</v>
      </c>
      <c r="AB35" t="b">
        <f t="shared" si="0"/>
        <v>1</v>
      </c>
    </row>
    <row r="36" spans="1:28">
      <c r="A36" t="s">
        <v>228</v>
      </c>
      <c r="B36" s="48" t="s">
        <v>229</v>
      </c>
      <c r="C36" s="45">
        <v>2816013500</v>
      </c>
      <c r="D36" s="45">
        <v>11472</v>
      </c>
      <c r="E36" s="45">
        <v>870404363</v>
      </c>
      <c r="F36" s="45">
        <v>75719956</v>
      </c>
      <c r="G36" s="45">
        <v>1461</v>
      </c>
      <c r="H36" s="45">
        <v>513</v>
      </c>
      <c r="I36" s="45">
        <v>208876530</v>
      </c>
      <c r="J36" s="45">
        <v>3450850</v>
      </c>
      <c r="K36" s="45">
        <v>35232506</v>
      </c>
      <c r="L36" s="45">
        <v>125615900</v>
      </c>
      <c r="M36" s="45">
        <v>9092100</v>
      </c>
      <c r="N36" s="45">
        <v>9229636</v>
      </c>
      <c r="O36" s="45">
        <v>26081184</v>
      </c>
      <c r="P36" s="45">
        <v>31203442</v>
      </c>
      <c r="Q36" s="45">
        <v>1394906467</v>
      </c>
      <c r="R36" s="45">
        <v>1605773</v>
      </c>
      <c r="S36" s="45">
        <v>153611</v>
      </c>
      <c r="T36" s="45">
        <v>134664186</v>
      </c>
      <c r="U36" s="45">
        <v>132331484</v>
      </c>
      <c r="V36" s="45">
        <v>40903276</v>
      </c>
      <c r="W36" s="45">
        <v>45368693</v>
      </c>
      <c r="X36" s="45">
        <v>425226</v>
      </c>
      <c r="Y36" s="45">
        <v>355452249</v>
      </c>
      <c r="Z36" s="45">
        <v>1039454218</v>
      </c>
      <c r="AA36" s="14" t="s">
        <v>229</v>
      </c>
      <c r="AB36" t="b">
        <f t="shared" si="0"/>
        <v>1</v>
      </c>
    </row>
    <row r="37" spans="1:28">
      <c r="A37" t="s">
        <v>284</v>
      </c>
      <c r="B37" s="48" t="s">
        <v>285</v>
      </c>
      <c r="C37" s="45">
        <v>721789100</v>
      </c>
      <c r="D37" s="45">
        <v>3610</v>
      </c>
      <c r="E37" s="45">
        <v>247129276</v>
      </c>
      <c r="F37" s="45">
        <v>5608933</v>
      </c>
      <c r="G37" s="45">
        <v>208</v>
      </c>
      <c r="H37" s="45">
        <v>49</v>
      </c>
      <c r="I37" s="45">
        <v>15908209</v>
      </c>
      <c r="J37" s="45">
        <v>478736</v>
      </c>
      <c r="K37" s="45">
        <v>8041015</v>
      </c>
      <c r="L37" s="45">
        <v>38983400</v>
      </c>
      <c r="M37" s="45">
        <v>1941300</v>
      </c>
      <c r="N37" s="45">
        <v>3402706</v>
      </c>
      <c r="O37" s="45">
        <v>7067459</v>
      </c>
      <c r="P37" s="45">
        <v>6507781</v>
      </c>
      <c r="Q37" s="45">
        <v>335068815</v>
      </c>
      <c r="R37" s="45">
        <v>171762</v>
      </c>
      <c r="S37" s="45">
        <v>9000</v>
      </c>
      <c r="T37" s="45">
        <v>40912828</v>
      </c>
      <c r="U37" s="45">
        <v>45777053</v>
      </c>
      <c r="V37" s="45">
        <v>7474489</v>
      </c>
      <c r="W37" s="45">
        <v>6572293</v>
      </c>
      <c r="X37" s="45">
        <v>77003</v>
      </c>
      <c r="Y37" s="45">
        <v>100994428</v>
      </c>
      <c r="Z37" s="45">
        <v>234074387</v>
      </c>
      <c r="AA37" s="14" t="s">
        <v>285</v>
      </c>
      <c r="AB37" t="b">
        <f t="shared" si="0"/>
        <v>1</v>
      </c>
    </row>
    <row r="38" spans="1:28">
      <c r="A38" t="s">
        <v>28</v>
      </c>
      <c r="B38" s="48" t="s">
        <v>29</v>
      </c>
      <c r="C38" s="45">
        <v>11180527500</v>
      </c>
      <c r="D38" s="45">
        <v>22165</v>
      </c>
      <c r="E38" s="45">
        <v>3291249048</v>
      </c>
      <c r="F38" s="45">
        <v>1157646418</v>
      </c>
      <c r="G38" s="45">
        <v>8780</v>
      </c>
      <c r="H38" s="45">
        <v>5434</v>
      </c>
      <c r="I38" s="45">
        <v>1829688163</v>
      </c>
      <c r="J38" s="45">
        <v>10356600</v>
      </c>
      <c r="K38" s="45">
        <v>72321724</v>
      </c>
      <c r="L38" s="45">
        <v>356325000</v>
      </c>
      <c r="M38" s="45">
        <v>9738600</v>
      </c>
      <c r="N38" s="45">
        <v>11070798</v>
      </c>
      <c r="O38" s="45">
        <v>52979665</v>
      </c>
      <c r="P38" s="45">
        <v>60837637</v>
      </c>
      <c r="Q38" s="45">
        <v>6852213653</v>
      </c>
      <c r="R38" s="45">
        <v>419403</v>
      </c>
      <c r="S38" s="45">
        <v>65937</v>
      </c>
      <c r="T38" s="45">
        <v>365981466</v>
      </c>
      <c r="U38" s="45">
        <v>315606306</v>
      </c>
      <c r="V38" s="45">
        <v>106535410</v>
      </c>
      <c r="W38" s="45">
        <v>202363864</v>
      </c>
      <c r="X38" s="45">
        <v>1831177</v>
      </c>
      <c r="Y38" s="45">
        <v>992803563</v>
      </c>
      <c r="Z38" s="45">
        <v>5859410090</v>
      </c>
      <c r="AA38" s="14" t="s">
        <v>29</v>
      </c>
      <c r="AB38" t="b">
        <f t="shared" si="0"/>
        <v>1</v>
      </c>
    </row>
    <row r="39" spans="1:28">
      <c r="A39" t="s">
        <v>402</v>
      </c>
      <c r="B39" s="48" t="s">
        <v>403</v>
      </c>
      <c r="C39" s="45">
        <v>1651195800</v>
      </c>
      <c r="D39" s="45">
        <v>7451</v>
      </c>
      <c r="E39" s="45">
        <v>558854293</v>
      </c>
      <c r="F39" s="45">
        <v>13563345</v>
      </c>
      <c r="G39" s="45">
        <v>587</v>
      </c>
      <c r="H39" s="45">
        <v>105</v>
      </c>
      <c r="I39" s="45">
        <v>22494186</v>
      </c>
      <c r="J39" s="45">
        <v>203302</v>
      </c>
      <c r="K39" s="45">
        <v>9774124</v>
      </c>
      <c r="L39" s="45">
        <v>88799200</v>
      </c>
      <c r="M39" s="45">
        <v>1770000</v>
      </c>
      <c r="N39" s="45">
        <v>4943566</v>
      </c>
      <c r="O39" s="45">
        <v>10516453</v>
      </c>
      <c r="P39" s="45">
        <v>6341083</v>
      </c>
      <c r="Q39" s="45">
        <v>717259552</v>
      </c>
      <c r="R39" s="45">
        <v>35236</v>
      </c>
      <c r="S39" s="45">
        <v>10615</v>
      </c>
      <c r="T39" s="45">
        <v>90554796</v>
      </c>
      <c r="U39" s="45">
        <v>92890570</v>
      </c>
      <c r="V39" s="45">
        <v>17269035</v>
      </c>
      <c r="W39" s="45">
        <v>13695975</v>
      </c>
      <c r="X39" s="45">
        <v>157676</v>
      </c>
      <c r="Y39" s="45">
        <v>214613903</v>
      </c>
      <c r="Z39" s="45">
        <v>502645649</v>
      </c>
      <c r="AA39" s="14" t="s">
        <v>403</v>
      </c>
      <c r="AB39" t="b">
        <f t="shared" si="0"/>
        <v>1</v>
      </c>
    </row>
    <row r="40" spans="1:28">
      <c r="A40" t="s">
        <v>536</v>
      </c>
      <c r="B40" s="48" t="s">
        <v>537</v>
      </c>
      <c r="C40" s="45">
        <v>440660600</v>
      </c>
      <c r="D40" s="45">
        <v>2223</v>
      </c>
      <c r="E40" s="45">
        <v>152860102</v>
      </c>
      <c r="F40" s="45">
        <v>1673580</v>
      </c>
      <c r="G40" s="45">
        <v>90</v>
      </c>
      <c r="H40" s="45">
        <v>9</v>
      </c>
      <c r="I40" s="45">
        <v>9720827</v>
      </c>
      <c r="J40" s="45">
        <v>105137</v>
      </c>
      <c r="K40" s="45">
        <v>1521212</v>
      </c>
      <c r="L40" s="45">
        <v>24355900</v>
      </c>
      <c r="M40" s="45">
        <v>830900</v>
      </c>
      <c r="N40" s="45">
        <v>2285825</v>
      </c>
      <c r="O40" s="45">
        <v>4066146</v>
      </c>
      <c r="P40" s="45">
        <v>2059037</v>
      </c>
      <c r="Q40" s="45">
        <v>199478666</v>
      </c>
      <c r="R40" s="45">
        <v>9411</v>
      </c>
      <c r="S40" s="45">
        <v>6928</v>
      </c>
      <c r="T40" s="45">
        <v>25179955</v>
      </c>
      <c r="U40" s="45">
        <v>27432681</v>
      </c>
      <c r="V40" s="45">
        <v>3100687</v>
      </c>
      <c r="W40" s="45">
        <v>2242593</v>
      </c>
      <c r="X40" s="45">
        <v>39979</v>
      </c>
      <c r="Y40" s="45">
        <v>58012234</v>
      </c>
      <c r="Z40" s="45">
        <v>141466432</v>
      </c>
      <c r="AA40" s="14" t="s">
        <v>537</v>
      </c>
      <c r="AB40" t="b">
        <f t="shared" si="0"/>
        <v>1</v>
      </c>
    </row>
    <row r="41" spans="1:28">
      <c r="A41" t="s">
        <v>366</v>
      </c>
      <c r="B41" s="48" t="s">
        <v>367</v>
      </c>
      <c r="C41" s="45">
        <v>1230537200</v>
      </c>
      <c r="D41" s="45">
        <v>5883</v>
      </c>
      <c r="E41" s="45">
        <v>409205094</v>
      </c>
      <c r="F41" s="45">
        <v>8739557</v>
      </c>
      <c r="G41" s="45">
        <v>364</v>
      </c>
      <c r="H41" s="45">
        <v>67</v>
      </c>
      <c r="I41" s="45">
        <v>23836226</v>
      </c>
      <c r="J41" s="45">
        <v>426643</v>
      </c>
      <c r="K41" s="45">
        <v>12982939</v>
      </c>
      <c r="L41" s="45">
        <v>62030500</v>
      </c>
      <c r="M41" s="45">
        <v>2188300</v>
      </c>
      <c r="N41" s="45">
        <v>5869577</v>
      </c>
      <c r="O41" s="45">
        <v>12639082</v>
      </c>
      <c r="P41" s="45">
        <v>7600104</v>
      </c>
      <c r="Q41" s="45">
        <v>545518022</v>
      </c>
      <c r="R41" s="45">
        <v>241695</v>
      </c>
      <c r="S41" s="45">
        <v>23000</v>
      </c>
      <c r="T41" s="45">
        <v>64198805</v>
      </c>
      <c r="U41" s="45">
        <v>74070619</v>
      </c>
      <c r="V41" s="45">
        <v>14374484</v>
      </c>
      <c r="W41" s="45">
        <v>11311250</v>
      </c>
      <c r="X41" s="45">
        <v>115146</v>
      </c>
      <c r="Y41" s="45">
        <v>164334999</v>
      </c>
      <c r="Z41" s="45">
        <v>381183023</v>
      </c>
      <c r="AA41" s="14" t="s">
        <v>367</v>
      </c>
      <c r="AB41" t="b">
        <f t="shared" si="0"/>
        <v>1</v>
      </c>
    </row>
    <row r="42" spans="1:28">
      <c r="A42" t="s">
        <v>10</v>
      </c>
      <c r="B42" s="48" t="s">
        <v>11</v>
      </c>
      <c r="C42" s="45">
        <v>6426189100</v>
      </c>
      <c r="D42" s="45">
        <v>18822</v>
      </c>
      <c r="E42" s="45">
        <v>2012987604</v>
      </c>
      <c r="F42" s="45">
        <v>311479942</v>
      </c>
      <c r="G42" s="45">
        <v>5026</v>
      </c>
      <c r="H42" s="45">
        <v>2080</v>
      </c>
      <c r="I42" s="45">
        <v>439054096</v>
      </c>
      <c r="J42" s="45">
        <v>3941853</v>
      </c>
      <c r="K42" s="45">
        <v>54839493</v>
      </c>
      <c r="L42" s="45">
        <v>305626400</v>
      </c>
      <c r="M42" s="45">
        <v>11870200</v>
      </c>
      <c r="N42" s="45">
        <v>9836669</v>
      </c>
      <c r="O42" s="45">
        <v>43218172</v>
      </c>
      <c r="P42" s="45">
        <v>44798149</v>
      </c>
      <c r="Q42" s="45">
        <v>3237652578</v>
      </c>
      <c r="R42" s="45">
        <v>1070893</v>
      </c>
      <c r="S42" s="45">
        <v>56518</v>
      </c>
      <c r="T42" s="45">
        <v>317444029</v>
      </c>
      <c r="U42" s="45">
        <v>293874037</v>
      </c>
      <c r="V42" s="45">
        <v>92599399</v>
      </c>
      <c r="W42" s="45">
        <v>83866717</v>
      </c>
      <c r="X42" s="45">
        <v>943587</v>
      </c>
      <c r="Y42" s="45">
        <v>789855180</v>
      </c>
      <c r="Z42" s="45">
        <v>2447797398</v>
      </c>
      <c r="AA42" s="14" t="s">
        <v>11</v>
      </c>
      <c r="AB42" t="b">
        <f t="shared" si="0"/>
        <v>1</v>
      </c>
    </row>
    <row r="43" spans="1:28">
      <c r="A43" t="s">
        <v>132</v>
      </c>
      <c r="B43" s="48" t="s">
        <v>133</v>
      </c>
      <c r="C43" s="45">
        <v>3044974500</v>
      </c>
      <c r="D43" s="45">
        <v>12899</v>
      </c>
      <c r="E43" s="45">
        <v>1018973288</v>
      </c>
      <c r="F43" s="45">
        <v>42941751</v>
      </c>
      <c r="G43" s="45">
        <v>1319</v>
      </c>
      <c r="H43" s="45">
        <v>321</v>
      </c>
      <c r="I43" s="45">
        <v>101560762</v>
      </c>
      <c r="J43" s="45">
        <v>599528</v>
      </c>
      <c r="K43" s="45">
        <v>24988531</v>
      </c>
      <c r="L43" s="45">
        <v>164740100</v>
      </c>
      <c r="M43" s="45">
        <v>5826100</v>
      </c>
      <c r="N43" s="45">
        <v>10014648</v>
      </c>
      <c r="O43" s="45">
        <v>31868129</v>
      </c>
      <c r="P43" s="45">
        <v>20151367</v>
      </c>
      <c r="Q43" s="45">
        <v>1421664204</v>
      </c>
      <c r="R43" s="45">
        <v>375117</v>
      </c>
      <c r="S43" s="45">
        <v>45015</v>
      </c>
      <c r="T43" s="45">
        <v>170508330</v>
      </c>
      <c r="U43" s="45">
        <v>177541290</v>
      </c>
      <c r="V43" s="45">
        <v>27450951</v>
      </c>
      <c r="W43" s="45">
        <v>32483818</v>
      </c>
      <c r="X43" s="45">
        <v>558359</v>
      </c>
      <c r="Y43" s="45">
        <v>408962880</v>
      </c>
      <c r="Z43" s="45">
        <v>1012701324</v>
      </c>
      <c r="AA43" s="14" t="s">
        <v>133</v>
      </c>
      <c r="AB43" t="b">
        <f t="shared" si="0"/>
        <v>1</v>
      </c>
    </row>
    <row r="44" spans="1:28">
      <c r="A44" t="s">
        <v>162</v>
      </c>
      <c r="B44" s="48" t="s">
        <v>163</v>
      </c>
      <c r="C44" s="45">
        <v>1575107500</v>
      </c>
      <c r="D44" s="45">
        <v>7083</v>
      </c>
      <c r="E44" s="45">
        <v>513011658</v>
      </c>
      <c r="F44" s="45">
        <v>15227145</v>
      </c>
      <c r="G44" s="45">
        <v>627</v>
      </c>
      <c r="H44" s="45">
        <v>120</v>
      </c>
      <c r="I44" s="45">
        <v>38113566</v>
      </c>
      <c r="J44" s="45">
        <v>381749</v>
      </c>
      <c r="K44" s="45">
        <v>12175236</v>
      </c>
      <c r="L44" s="45">
        <v>84332700</v>
      </c>
      <c r="M44" s="45">
        <v>2812000</v>
      </c>
      <c r="N44" s="45">
        <v>5023837</v>
      </c>
      <c r="O44" s="45">
        <v>13729064</v>
      </c>
      <c r="P44" s="45">
        <v>9499432</v>
      </c>
      <c r="Q44" s="45">
        <v>694306387</v>
      </c>
      <c r="R44" s="45">
        <v>30665</v>
      </c>
      <c r="S44" s="45">
        <v>47040</v>
      </c>
      <c r="T44" s="45">
        <v>87131996</v>
      </c>
      <c r="U44" s="45">
        <v>88129542</v>
      </c>
      <c r="V44" s="45">
        <v>14129238</v>
      </c>
      <c r="W44" s="45">
        <v>18080996</v>
      </c>
      <c r="X44" s="45">
        <v>174927</v>
      </c>
      <c r="Y44" s="45">
        <v>207724404</v>
      </c>
      <c r="Z44" s="45">
        <v>486581983</v>
      </c>
      <c r="AA44" s="14" t="s">
        <v>163</v>
      </c>
      <c r="AB44" t="b">
        <f t="shared" si="0"/>
        <v>1</v>
      </c>
    </row>
    <row r="45" spans="1:28">
      <c r="A45" t="s">
        <v>62</v>
      </c>
      <c r="B45" s="48" t="s">
        <v>63</v>
      </c>
      <c r="C45" s="45">
        <v>7815367400</v>
      </c>
      <c r="D45" s="45">
        <v>30886</v>
      </c>
      <c r="E45" s="45">
        <v>2500580859</v>
      </c>
      <c r="F45" s="45">
        <v>145683963</v>
      </c>
      <c r="G45" s="45">
        <v>4165</v>
      </c>
      <c r="H45" s="45">
        <v>1137</v>
      </c>
      <c r="I45" s="45">
        <v>217589912</v>
      </c>
      <c r="J45" s="45">
        <v>2915809</v>
      </c>
      <c r="K45" s="45">
        <v>67936810</v>
      </c>
      <c r="L45" s="45">
        <v>426792400</v>
      </c>
      <c r="M45" s="45">
        <v>18406500</v>
      </c>
      <c r="N45" s="45">
        <v>21054993</v>
      </c>
      <c r="O45" s="45">
        <v>67668607</v>
      </c>
      <c r="P45" s="45">
        <v>65264988</v>
      </c>
      <c r="Q45" s="45">
        <v>3533894841</v>
      </c>
      <c r="R45" s="45">
        <v>1814688</v>
      </c>
      <c r="S45" s="45">
        <v>74586</v>
      </c>
      <c r="T45" s="45">
        <v>445100136</v>
      </c>
      <c r="U45" s="45">
        <v>431113124</v>
      </c>
      <c r="V45" s="45">
        <v>101953891</v>
      </c>
      <c r="W45" s="45">
        <v>75654807</v>
      </c>
      <c r="X45" s="45">
        <v>857136</v>
      </c>
      <c r="Y45" s="45">
        <v>1056568368</v>
      </c>
      <c r="Z45" s="45">
        <v>2477326473</v>
      </c>
      <c r="AA45" s="14" t="s">
        <v>63</v>
      </c>
      <c r="AB45" t="b">
        <f t="shared" si="0"/>
        <v>1</v>
      </c>
    </row>
    <row r="46" spans="1:28">
      <c r="A46" t="s">
        <v>78</v>
      </c>
      <c r="B46" s="48" t="s">
        <v>79</v>
      </c>
      <c r="C46" s="45">
        <v>17221927100</v>
      </c>
      <c r="D46" s="45">
        <v>73361</v>
      </c>
      <c r="E46" s="45">
        <v>5665615423</v>
      </c>
      <c r="F46" s="45">
        <v>257526522</v>
      </c>
      <c r="G46" s="45">
        <v>7722</v>
      </c>
      <c r="H46" s="45">
        <v>2027</v>
      </c>
      <c r="I46" s="45">
        <v>438720872</v>
      </c>
      <c r="J46" s="45">
        <v>5647266</v>
      </c>
      <c r="K46" s="45">
        <v>119067972</v>
      </c>
      <c r="L46" s="45">
        <v>963990100</v>
      </c>
      <c r="M46" s="45">
        <v>21949600</v>
      </c>
      <c r="N46" s="45">
        <v>42309965</v>
      </c>
      <c r="O46" s="45">
        <v>104850688</v>
      </c>
      <c r="P46" s="45">
        <v>77972891</v>
      </c>
      <c r="Q46" s="45">
        <v>7697651299</v>
      </c>
      <c r="R46" s="45">
        <v>2930020</v>
      </c>
      <c r="S46" s="45">
        <v>452197</v>
      </c>
      <c r="T46" s="45">
        <v>985622781</v>
      </c>
      <c r="U46" s="45">
        <v>977361960</v>
      </c>
      <c r="V46" s="45">
        <v>190195657</v>
      </c>
      <c r="W46" s="45">
        <v>143147359</v>
      </c>
      <c r="X46" s="45">
        <v>1622897</v>
      </c>
      <c r="Y46" s="45">
        <v>2301332871</v>
      </c>
      <c r="Z46" s="45">
        <v>5396318428</v>
      </c>
      <c r="AA46" s="14" t="s">
        <v>79</v>
      </c>
      <c r="AB46" t="b">
        <f t="shared" si="0"/>
        <v>1</v>
      </c>
    </row>
    <row r="47" spans="1:28">
      <c r="A47" t="s">
        <v>240</v>
      </c>
      <c r="B47" s="48" t="s">
        <v>241</v>
      </c>
      <c r="C47" s="45">
        <v>5658682500</v>
      </c>
      <c r="D47" s="45">
        <v>23314</v>
      </c>
      <c r="E47" s="45">
        <v>1750066038</v>
      </c>
      <c r="F47" s="45">
        <v>89983793</v>
      </c>
      <c r="G47" s="45">
        <v>2691</v>
      </c>
      <c r="H47" s="45">
        <v>739</v>
      </c>
      <c r="I47" s="45">
        <v>127537903</v>
      </c>
      <c r="J47" s="45">
        <v>2188820</v>
      </c>
      <c r="K47" s="45">
        <v>50780579</v>
      </c>
      <c r="L47" s="45">
        <v>316911700</v>
      </c>
      <c r="M47" s="45">
        <v>13461300</v>
      </c>
      <c r="N47" s="45">
        <v>18105753</v>
      </c>
      <c r="O47" s="45">
        <v>39945305</v>
      </c>
      <c r="P47" s="45">
        <v>47086787</v>
      </c>
      <c r="Q47" s="45">
        <v>2456067978</v>
      </c>
      <c r="R47" s="45">
        <v>1148393</v>
      </c>
      <c r="S47" s="45">
        <v>67338</v>
      </c>
      <c r="T47" s="45">
        <v>330280988</v>
      </c>
      <c r="U47" s="45">
        <v>310196326</v>
      </c>
      <c r="V47" s="45">
        <v>79503347</v>
      </c>
      <c r="W47" s="45">
        <v>54096374</v>
      </c>
      <c r="X47" s="45">
        <v>505697</v>
      </c>
      <c r="Y47" s="45">
        <v>775798463</v>
      </c>
      <c r="Z47" s="45">
        <v>1680269515</v>
      </c>
      <c r="AA47" s="14" t="s">
        <v>241</v>
      </c>
      <c r="AB47" t="b">
        <f t="shared" si="0"/>
        <v>1</v>
      </c>
    </row>
    <row r="48" spans="1:28">
      <c r="A48" t="s">
        <v>298</v>
      </c>
      <c r="B48" s="48" t="s">
        <v>299</v>
      </c>
      <c r="C48" s="45">
        <v>940169500</v>
      </c>
      <c r="D48" s="45">
        <v>4310</v>
      </c>
      <c r="E48" s="45">
        <v>307418811</v>
      </c>
      <c r="F48" s="45">
        <v>8398622</v>
      </c>
      <c r="G48" s="45">
        <v>312</v>
      </c>
      <c r="H48" s="45">
        <v>61</v>
      </c>
      <c r="I48" s="45">
        <v>31058283</v>
      </c>
      <c r="J48" s="45">
        <v>314624</v>
      </c>
      <c r="K48" s="45">
        <v>7735915</v>
      </c>
      <c r="L48" s="45">
        <v>52077700</v>
      </c>
      <c r="M48" s="45">
        <v>2896200</v>
      </c>
      <c r="N48" s="45">
        <v>4099157</v>
      </c>
      <c r="O48" s="45">
        <v>10611223</v>
      </c>
      <c r="P48" s="45">
        <v>9236309</v>
      </c>
      <c r="Q48" s="45">
        <v>433846844</v>
      </c>
      <c r="R48" s="45">
        <v>67844</v>
      </c>
      <c r="S48" s="45">
        <v>9000</v>
      </c>
      <c r="T48" s="45">
        <v>54958222</v>
      </c>
      <c r="U48" s="45">
        <v>55772631</v>
      </c>
      <c r="V48" s="45">
        <v>9696570</v>
      </c>
      <c r="W48" s="45">
        <v>10230413</v>
      </c>
      <c r="X48" s="45">
        <v>97938</v>
      </c>
      <c r="Y48" s="45">
        <v>130832618</v>
      </c>
      <c r="Z48" s="45">
        <v>303014226</v>
      </c>
      <c r="AA48" s="14" t="s">
        <v>299</v>
      </c>
      <c r="AB48" t="b">
        <f t="shared" si="0"/>
        <v>1</v>
      </c>
    </row>
    <row r="49" spans="1:28">
      <c r="A49" t="s">
        <v>435</v>
      </c>
      <c r="B49" s="48" t="s">
        <v>436</v>
      </c>
      <c r="C49" s="45">
        <v>2335908100</v>
      </c>
      <c r="D49" s="45">
        <v>9776</v>
      </c>
      <c r="E49" s="45">
        <v>770530141</v>
      </c>
      <c r="F49" s="45">
        <v>27839612</v>
      </c>
      <c r="G49" s="45">
        <v>1013</v>
      </c>
      <c r="H49" s="45">
        <v>199</v>
      </c>
      <c r="I49" s="45">
        <v>33367012</v>
      </c>
      <c r="J49" s="45">
        <v>265515</v>
      </c>
      <c r="K49" s="45">
        <v>11985514</v>
      </c>
      <c r="L49" s="45">
        <v>126493300</v>
      </c>
      <c r="M49" s="45">
        <v>2642400</v>
      </c>
      <c r="N49" s="45">
        <v>6514684</v>
      </c>
      <c r="O49" s="45">
        <v>19451985</v>
      </c>
      <c r="P49" s="45">
        <v>9282610</v>
      </c>
      <c r="Q49" s="45">
        <v>1008372773</v>
      </c>
      <c r="R49" s="45">
        <v>56797</v>
      </c>
      <c r="S49" s="45">
        <v>45362</v>
      </c>
      <c r="T49" s="45">
        <v>129106601</v>
      </c>
      <c r="U49" s="45">
        <v>128763480</v>
      </c>
      <c r="V49" s="45">
        <v>21326237</v>
      </c>
      <c r="W49" s="45">
        <v>18582926</v>
      </c>
      <c r="X49" s="45">
        <v>232735</v>
      </c>
      <c r="Y49" s="45">
        <v>298114138</v>
      </c>
      <c r="Z49" s="45">
        <v>710258635</v>
      </c>
      <c r="AA49" s="14" t="s">
        <v>436</v>
      </c>
      <c r="AB49" t="b">
        <f t="shared" si="0"/>
        <v>1</v>
      </c>
    </row>
    <row r="50" spans="1:28">
      <c r="A50" t="s">
        <v>260</v>
      </c>
      <c r="B50" s="48" t="s">
        <v>261</v>
      </c>
      <c r="C50" s="45">
        <v>7460163700</v>
      </c>
      <c r="D50" s="45">
        <v>32626</v>
      </c>
      <c r="E50" s="45">
        <v>2351046241</v>
      </c>
      <c r="F50" s="45">
        <v>85597466</v>
      </c>
      <c r="G50" s="45">
        <v>2794</v>
      </c>
      <c r="H50" s="45">
        <v>601</v>
      </c>
      <c r="I50" s="45">
        <v>263184070</v>
      </c>
      <c r="J50" s="45">
        <v>4178765</v>
      </c>
      <c r="K50" s="45">
        <v>73447444</v>
      </c>
      <c r="L50" s="45">
        <v>409733500</v>
      </c>
      <c r="M50" s="45">
        <v>18172800</v>
      </c>
      <c r="N50" s="45">
        <v>22726608</v>
      </c>
      <c r="O50" s="45">
        <v>67756323</v>
      </c>
      <c r="P50" s="45">
        <v>59459458</v>
      </c>
      <c r="Q50" s="45">
        <v>3355302675</v>
      </c>
      <c r="R50" s="45">
        <v>2330485</v>
      </c>
      <c r="S50" s="45">
        <v>271258</v>
      </c>
      <c r="T50" s="45">
        <v>427777940</v>
      </c>
      <c r="U50" s="45">
        <v>422101663</v>
      </c>
      <c r="V50" s="45">
        <v>86500563</v>
      </c>
      <c r="W50" s="45">
        <v>89907881</v>
      </c>
      <c r="X50" s="45">
        <v>988147</v>
      </c>
      <c r="Y50" s="45">
        <v>1029877937</v>
      </c>
      <c r="Z50" s="45">
        <v>2325424738</v>
      </c>
      <c r="AA50" s="14" t="s">
        <v>261</v>
      </c>
      <c r="AB50" t="b">
        <f t="shared" si="0"/>
        <v>1</v>
      </c>
    </row>
    <row r="51" spans="1:28">
      <c r="A51" t="s">
        <v>362</v>
      </c>
      <c r="B51" s="48" t="s">
        <v>363</v>
      </c>
      <c r="C51" s="45">
        <v>5455703400</v>
      </c>
      <c r="D51" s="45">
        <v>24176</v>
      </c>
      <c r="E51" s="45">
        <v>1785413275</v>
      </c>
      <c r="F51" s="45">
        <v>60351307</v>
      </c>
      <c r="G51" s="45">
        <v>2062</v>
      </c>
      <c r="H51" s="45">
        <v>410</v>
      </c>
      <c r="I51" s="45">
        <v>145880604</v>
      </c>
      <c r="J51" s="45">
        <v>2183870</v>
      </c>
      <c r="K51" s="45">
        <v>44058647</v>
      </c>
      <c r="L51" s="45">
        <v>304575700</v>
      </c>
      <c r="M51" s="45">
        <v>12945800</v>
      </c>
      <c r="N51" s="45">
        <v>21703162</v>
      </c>
      <c r="O51" s="45">
        <v>55186769</v>
      </c>
      <c r="P51" s="45">
        <v>44079694</v>
      </c>
      <c r="Q51" s="45">
        <v>2476378828</v>
      </c>
      <c r="R51" s="45">
        <v>662448</v>
      </c>
      <c r="S51" s="45">
        <v>53406</v>
      </c>
      <c r="T51" s="45">
        <v>317449267</v>
      </c>
      <c r="U51" s="45">
        <v>320480785</v>
      </c>
      <c r="V51" s="45">
        <v>52675510</v>
      </c>
      <c r="W51" s="45">
        <v>56450462</v>
      </c>
      <c r="X51" s="45">
        <v>777958</v>
      </c>
      <c r="Y51" s="45">
        <v>748549836</v>
      </c>
      <c r="Z51" s="45">
        <v>1727828992</v>
      </c>
      <c r="AA51" s="14" t="s">
        <v>363</v>
      </c>
      <c r="AB51" t="b">
        <f t="shared" si="0"/>
        <v>1</v>
      </c>
    </row>
    <row r="52" spans="1:28">
      <c r="A52" t="s">
        <v>458</v>
      </c>
      <c r="B52" s="48" t="s">
        <v>459</v>
      </c>
      <c r="C52" s="45">
        <v>11017320800</v>
      </c>
      <c r="D52" s="45">
        <v>43114</v>
      </c>
      <c r="E52" s="45">
        <v>3712417633</v>
      </c>
      <c r="F52" s="45">
        <v>215666988</v>
      </c>
      <c r="G52" s="45">
        <v>5672</v>
      </c>
      <c r="H52" s="45">
        <v>1670</v>
      </c>
      <c r="I52" s="45">
        <v>293339146</v>
      </c>
      <c r="J52" s="45">
        <v>3453458</v>
      </c>
      <c r="K52" s="45">
        <v>93749269</v>
      </c>
      <c r="L52" s="45">
        <v>598599700</v>
      </c>
      <c r="M52" s="45">
        <v>13244300</v>
      </c>
      <c r="N52" s="45">
        <v>31106841</v>
      </c>
      <c r="O52" s="45">
        <v>87949000</v>
      </c>
      <c r="P52" s="45">
        <v>47982342</v>
      </c>
      <c r="Q52" s="45">
        <v>5097508677</v>
      </c>
      <c r="R52" s="45">
        <v>1921924</v>
      </c>
      <c r="S52" s="45">
        <v>165349</v>
      </c>
      <c r="T52" s="45">
        <v>611708375</v>
      </c>
      <c r="U52" s="45">
        <v>628483854</v>
      </c>
      <c r="V52" s="45">
        <v>106027208</v>
      </c>
      <c r="W52" s="45">
        <v>123400795</v>
      </c>
      <c r="X52" s="45">
        <v>1497614</v>
      </c>
      <c r="Y52" s="45">
        <v>1473205119</v>
      </c>
      <c r="Z52" s="45">
        <v>3624303558</v>
      </c>
      <c r="AA52" s="14" t="s">
        <v>459</v>
      </c>
      <c r="AB52" t="b">
        <f t="shared" si="0"/>
        <v>1</v>
      </c>
    </row>
    <row r="53" spans="1:28">
      <c r="A53" t="s">
        <v>388</v>
      </c>
      <c r="B53" s="48" t="s">
        <v>389</v>
      </c>
      <c r="C53" s="45">
        <v>1656111700</v>
      </c>
      <c r="D53" s="45">
        <v>8086</v>
      </c>
      <c r="E53" s="45">
        <v>549630204</v>
      </c>
      <c r="F53" s="45">
        <v>11091589</v>
      </c>
      <c r="G53" s="45">
        <v>462</v>
      </c>
      <c r="H53" s="45">
        <v>83</v>
      </c>
      <c r="I53" s="45">
        <v>22465797</v>
      </c>
      <c r="J53" s="45">
        <v>296711</v>
      </c>
      <c r="K53" s="45">
        <v>8094420</v>
      </c>
      <c r="L53" s="45">
        <v>88991000</v>
      </c>
      <c r="M53" s="45">
        <v>2009700</v>
      </c>
      <c r="N53" s="45">
        <v>10390193</v>
      </c>
      <c r="O53" s="45">
        <v>14599822</v>
      </c>
      <c r="P53" s="45">
        <v>6708154</v>
      </c>
      <c r="Q53" s="45">
        <v>714277590</v>
      </c>
      <c r="R53" s="45">
        <v>11389</v>
      </c>
      <c r="S53" s="45">
        <v>25031</v>
      </c>
      <c r="T53" s="45">
        <v>90969891</v>
      </c>
      <c r="U53" s="45">
        <v>93962717</v>
      </c>
      <c r="V53" s="45">
        <v>16058790</v>
      </c>
      <c r="W53" s="45">
        <v>12832324</v>
      </c>
      <c r="X53" s="45">
        <v>133237</v>
      </c>
      <c r="Y53" s="45">
        <v>213993379</v>
      </c>
      <c r="Z53" s="45">
        <v>500284211</v>
      </c>
      <c r="AA53" s="14" t="s">
        <v>389</v>
      </c>
      <c r="AB53" t="b">
        <f t="shared" si="0"/>
        <v>1</v>
      </c>
    </row>
    <row r="54" spans="1:28">
      <c r="A54" t="s">
        <v>94</v>
      </c>
      <c r="B54" s="48" t="s">
        <v>95</v>
      </c>
      <c r="C54" s="45">
        <v>3845123600</v>
      </c>
      <c r="D54" s="45">
        <v>16106</v>
      </c>
      <c r="E54" s="45">
        <v>1263002320</v>
      </c>
      <c r="F54" s="45">
        <v>63448553</v>
      </c>
      <c r="G54" s="45">
        <v>1815</v>
      </c>
      <c r="H54" s="45">
        <v>500</v>
      </c>
      <c r="I54" s="45">
        <v>76663175</v>
      </c>
      <c r="J54" s="45">
        <v>651349</v>
      </c>
      <c r="K54" s="45">
        <v>29122680</v>
      </c>
      <c r="L54" s="45">
        <v>206322400</v>
      </c>
      <c r="M54" s="45">
        <v>4648600</v>
      </c>
      <c r="N54" s="45">
        <v>9562305</v>
      </c>
      <c r="O54" s="45">
        <v>27970413</v>
      </c>
      <c r="P54" s="45">
        <v>15740564</v>
      </c>
      <c r="Q54" s="45">
        <v>1697132359</v>
      </c>
      <c r="R54" s="45">
        <v>450691</v>
      </c>
      <c r="S54" s="45">
        <v>103755</v>
      </c>
      <c r="T54" s="45">
        <v>210925891</v>
      </c>
      <c r="U54" s="45">
        <v>210141720</v>
      </c>
      <c r="V54" s="45">
        <v>38356105</v>
      </c>
      <c r="W54" s="45">
        <v>35392090</v>
      </c>
      <c r="X54" s="45">
        <v>498700</v>
      </c>
      <c r="Y54" s="45">
        <v>495868952</v>
      </c>
      <c r="Z54" s="45">
        <v>1201263407</v>
      </c>
      <c r="AA54" s="14" t="s">
        <v>95</v>
      </c>
      <c r="AB54" t="b">
        <f t="shared" si="0"/>
        <v>1</v>
      </c>
    </row>
    <row r="55" spans="1:28">
      <c r="A55" t="s">
        <v>74</v>
      </c>
      <c r="B55" s="48" t="s">
        <v>75</v>
      </c>
      <c r="C55" s="45">
        <v>2635938900</v>
      </c>
      <c r="D55" s="45">
        <v>12119</v>
      </c>
      <c r="E55" s="45">
        <v>872254286</v>
      </c>
      <c r="F55" s="45">
        <v>32047532</v>
      </c>
      <c r="G55" s="45">
        <v>987</v>
      </c>
      <c r="H55" s="45">
        <v>236</v>
      </c>
      <c r="I55" s="45">
        <v>80955731</v>
      </c>
      <c r="J55" s="45">
        <v>1430554</v>
      </c>
      <c r="K55" s="45">
        <v>25794343</v>
      </c>
      <c r="L55" s="45">
        <v>134787800</v>
      </c>
      <c r="M55" s="45">
        <v>5954000</v>
      </c>
      <c r="N55" s="45">
        <v>9284830</v>
      </c>
      <c r="O55" s="45">
        <v>21443123</v>
      </c>
      <c r="P55" s="45">
        <v>20203071</v>
      </c>
      <c r="Q55" s="45">
        <v>1204155270</v>
      </c>
      <c r="R55" s="45">
        <v>754986</v>
      </c>
      <c r="S55" s="45">
        <v>43962</v>
      </c>
      <c r="T55" s="45">
        <v>140677390</v>
      </c>
      <c r="U55" s="45">
        <v>143407066</v>
      </c>
      <c r="V55" s="45">
        <v>30637025</v>
      </c>
      <c r="W55" s="45">
        <v>23182367</v>
      </c>
      <c r="X55" s="45">
        <v>320054</v>
      </c>
      <c r="Y55" s="45">
        <v>339022850</v>
      </c>
      <c r="Z55" s="45">
        <v>865132420</v>
      </c>
      <c r="AA55" s="14" t="s">
        <v>75</v>
      </c>
      <c r="AB55" t="b">
        <f t="shared" si="0"/>
        <v>1</v>
      </c>
    </row>
    <row r="56" spans="1:28">
      <c r="A56" t="s">
        <v>376</v>
      </c>
      <c r="B56" s="48" t="s">
        <v>377</v>
      </c>
      <c r="C56" s="45">
        <v>1890017800</v>
      </c>
      <c r="D56" s="45">
        <v>8366</v>
      </c>
      <c r="E56" s="45">
        <v>633918919</v>
      </c>
      <c r="F56" s="45">
        <v>17698545</v>
      </c>
      <c r="G56" s="45">
        <v>697</v>
      </c>
      <c r="H56" s="45">
        <v>136</v>
      </c>
      <c r="I56" s="45">
        <v>22297928</v>
      </c>
      <c r="J56" s="45">
        <v>401199</v>
      </c>
      <c r="K56" s="45">
        <v>16318421</v>
      </c>
      <c r="L56" s="45">
        <v>105285000</v>
      </c>
      <c r="M56" s="45">
        <v>2005400</v>
      </c>
      <c r="N56" s="45">
        <v>6976743</v>
      </c>
      <c r="O56" s="45">
        <v>16611292</v>
      </c>
      <c r="P56" s="45">
        <v>6965454</v>
      </c>
      <c r="Q56" s="45">
        <v>828478901</v>
      </c>
      <c r="R56" s="45">
        <v>149604</v>
      </c>
      <c r="S56" s="45">
        <v>492</v>
      </c>
      <c r="T56" s="45">
        <v>107266175</v>
      </c>
      <c r="U56" s="45">
        <v>109065625</v>
      </c>
      <c r="V56" s="45">
        <v>23898895</v>
      </c>
      <c r="W56" s="45">
        <v>18200987</v>
      </c>
      <c r="X56" s="45">
        <v>161655</v>
      </c>
      <c r="Y56" s="45">
        <v>258743433</v>
      </c>
      <c r="Z56" s="45">
        <v>569735468</v>
      </c>
      <c r="AA56" s="14" t="s">
        <v>377</v>
      </c>
      <c r="AB56" t="b">
        <f t="shared" si="0"/>
        <v>1</v>
      </c>
    </row>
    <row r="57" spans="1:28">
      <c r="A57" t="s">
        <v>286</v>
      </c>
      <c r="B57" s="48" t="s">
        <v>287</v>
      </c>
      <c r="C57" s="45">
        <v>1040160900</v>
      </c>
      <c r="D57" s="45">
        <v>4997</v>
      </c>
      <c r="E57" s="45">
        <v>347062838</v>
      </c>
      <c r="F57" s="45">
        <v>6852978</v>
      </c>
      <c r="G57" s="45">
        <v>294</v>
      </c>
      <c r="H57" s="45">
        <v>49</v>
      </c>
      <c r="I57" s="45">
        <v>23786258</v>
      </c>
      <c r="J57" s="45">
        <v>333348</v>
      </c>
      <c r="K57" s="45">
        <v>9212205</v>
      </c>
      <c r="L57" s="45">
        <v>58055300</v>
      </c>
      <c r="M57" s="45">
        <v>3096500</v>
      </c>
      <c r="N57" s="45">
        <v>4379880</v>
      </c>
      <c r="O57" s="45">
        <v>9707702</v>
      </c>
      <c r="P57" s="45">
        <v>10186547</v>
      </c>
      <c r="Q57" s="45">
        <v>472673556</v>
      </c>
      <c r="R57" s="45">
        <v>85920</v>
      </c>
      <c r="S57" s="45">
        <v>955</v>
      </c>
      <c r="T57" s="45">
        <v>61138344</v>
      </c>
      <c r="U57" s="45">
        <v>62703739</v>
      </c>
      <c r="V57" s="45">
        <v>11101779</v>
      </c>
      <c r="W57" s="45">
        <v>10524119</v>
      </c>
      <c r="X57" s="45">
        <v>96432</v>
      </c>
      <c r="Y57" s="45">
        <v>145651288</v>
      </c>
      <c r="Z57" s="45">
        <v>327022268</v>
      </c>
      <c r="AA57" s="14" t="s">
        <v>287</v>
      </c>
      <c r="AB57" t="b">
        <f t="shared" si="0"/>
        <v>1</v>
      </c>
    </row>
    <row r="58" spans="1:28">
      <c r="A58" t="s">
        <v>444</v>
      </c>
      <c r="B58" s="48" t="s">
        <v>445</v>
      </c>
      <c r="C58" s="45">
        <v>1778744800</v>
      </c>
      <c r="D58" s="45">
        <v>7599</v>
      </c>
      <c r="E58" s="45">
        <v>602608773</v>
      </c>
      <c r="F58" s="45">
        <v>19547562</v>
      </c>
      <c r="G58" s="45">
        <v>711</v>
      </c>
      <c r="H58" s="45">
        <v>170</v>
      </c>
      <c r="I58" s="45">
        <v>35527183</v>
      </c>
      <c r="J58" s="45">
        <v>588709</v>
      </c>
      <c r="K58" s="45">
        <v>17537641</v>
      </c>
      <c r="L58" s="45">
        <v>98752700</v>
      </c>
      <c r="M58" s="45">
        <v>3063400</v>
      </c>
      <c r="N58" s="45">
        <v>6217358</v>
      </c>
      <c r="O58" s="45">
        <v>17312283</v>
      </c>
      <c r="P58" s="45">
        <v>9306362</v>
      </c>
      <c r="Q58" s="45">
        <v>810461971</v>
      </c>
      <c r="R58" s="45">
        <v>212995</v>
      </c>
      <c r="S58" s="45">
        <v>14030</v>
      </c>
      <c r="T58" s="45">
        <v>101798735</v>
      </c>
      <c r="U58" s="45">
        <v>106128831</v>
      </c>
      <c r="V58" s="45">
        <v>18917125</v>
      </c>
      <c r="W58" s="45">
        <v>19870553</v>
      </c>
      <c r="X58" s="45">
        <v>172487</v>
      </c>
      <c r="Y58" s="45">
        <v>247114756</v>
      </c>
      <c r="Z58" s="45">
        <v>563347215</v>
      </c>
      <c r="AA58" s="14" t="s">
        <v>445</v>
      </c>
      <c r="AB58" t="b">
        <f t="shared" si="0"/>
        <v>1</v>
      </c>
    </row>
    <row r="59" spans="1:28">
      <c r="A59" t="s">
        <v>118</v>
      </c>
      <c r="B59" s="48" t="s">
        <v>119</v>
      </c>
      <c r="C59" s="45">
        <v>5181226800</v>
      </c>
      <c r="D59" s="45">
        <v>21930</v>
      </c>
      <c r="E59" s="45">
        <v>1727243153</v>
      </c>
      <c r="F59" s="45">
        <v>59323318</v>
      </c>
      <c r="G59" s="45">
        <v>1912</v>
      </c>
      <c r="H59" s="45">
        <v>445</v>
      </c>
      <c r="I59" s="45">
        <v>189849528</v>
      </c>
      <c r="J59" s="45">
        <v>1111750</v>
      </c>
      <c r="K59" s="45">
        <v>45377990</v>
      </c>
      <c r="L59" s="45">
        <v>298924400</v>
      </c>
      <c r="M59" s="45">
        <v>7314500</v>
      </c>
      <c r="N59" s="45">
        <v>14419693</v>
      </c>
      <c r="O59" s="45">
        <v>43290551</v>
      </c>
      <c r="P59" s="45">
        <v>25394353</v>
      </c>
      <c r="Q59" s="45">
        <v>2412249236</v>
      </c>
      <c r="R59" s="45">
        <v>574302</v>
      </c>
      <c r="S59" s="45">
        <v>34095</v>
      </c>
      <c r="T59" s="45">
        <v>306168313</v>
      </c>
      <c r="U59" s="45">
        <v>316640574</v>
      </c>
      <c r="V59" s="45">
        <v>53269005</v>
      </c>
      <c r="W59" s="45">
        <v>56807392</v>
      </c>
      <c r="X59" s="45">
        <v>559707</v>
      </c>
      <c r="Y59" s="45">
        <v>734053388</v>
      </c>
      <c r="Z59" s="45">
        <v>1678195848</v>
      </c>
      <c r="AA59" s="14" t="s">
        <v>119</v>
      </c>
      <c r="AB59" t="b">
        <f t="shared" si="0"/>
        <v>1</v>
      </c>
    </row>
    <row r="60" spans="1:28">
      <c r="A60" t="s">
        <v>68</v>
      </c>
      <c r="B60" s="48" t="s">
        <v>69</v>
      </c>
      <c r="C60" s="45">
        <v>1935977400</v>
      </c>
      <c r="D60" s="45">
        <v>7915</v>
      </c>
      <c r="E60" s="45">
        <v>637889523</v>
      </c>
      <c r="F60" s="45">
        <v>31114693</v>
      </c>
      <c r="G60" s="45">
        <v>979</v>
      </c>
      <c r="H60" s="45">
        <v>244</v>
      </c>
      <c r="I60" s="45">
        <v>60787888</v>
      </c>
      <c r="J60" s="45">
        <v>1000531</v>
      </c>
      <c r="K60" s="45">
        <v>20688691</v>
      </c>
      <c r="L60" s="45">
        <v>103828700</v>
      </c>
      <c r="M60" s="45">
        <v>5011400</v>
      </c>
      <c r="N60" s="45">
        <v>5602442</v>
      </c>
      <c r="O60" s="45">
        <v>18067373</v>
      </c>
      <c r="P60" s="45">
        <v>16632958</v>
      </c>
      <c r="Q60" s="45">
        <v>900624199</v>
      </c>
      <c r="R60" s="45">
        <v>731517</v>
      </c>
      <c r="S60" s="45">
        <v>35377</v>
      </c>
      <c r="T60" s="45">
        <v>108820277</v>
      </c>
      <c r="U60" s="45">
        <v>108763750</v>
      </c>
      <c r="V60" s="45">
        <v>27400236</v>
      </c>
      <c r="W60" s="45">
        <v>18653604</v>
      </c>
      <c r="X60" s="45">
        <v>239176</v>
      </c>
      <c r="Y60" s="45">
        <v>264643937</v>
      </c>
      <c r="Z60" s="45">
        <v>635980262</v>
      </c>
      <c r="AA60" s="14" t="s">
        <v>69</v>
      </c>
      <c r="AB60" t="b">
        <f t="shared" si="0"/>
        <v>1</v>
      </c>
    </row>
    <row r="61" spans="1:28">
      <c r="A61" t="s">
        <v>112</v>
      </c>
      <c r="B61" s="48" t="s">
        <v>113</v>
      </c>
      <c r="C61" s="45">
        <v>1740978300</v>
      </c>
      <c r="D61" s="45">
        <v>7195</v>
      </c>
      <c r="E61" s="45">
        <v>582320159</v>
      </c>
      <c r="F61" s="45">
        <v>22483216</v>
      </c>
      <c r="G61" s="45">
        <v>701</v>
      </c>
      <c r="H61" s="45">
        <v>163</v>
      </c>
      <c r="I61" s="45">
        <v>74162427</v>
      </c>
      <c r="J61" s="45">
        <v>442429</v>
      </c>
      <c r="K61" s="45">
        <v>14156142</v>
      </c>
      <c r="L61" s="45">
        <v>101584100</v>
      </c>
      <c r="M61" s="45">
        <v>1569400</v>
      </c>
      <c r="N61" s="45">
        <v>4663570</v>
      </c>
      <c r="O61" s="45">
        <v>13467782</v>
      </c>
      <c r="P61" s="45">
        <v>6588719</v>
      </c>
      <c r="Q61" s="45">
        <v>821437944</v>
      </c>
      <c r="R61" s="45">
        <v>97679</v>
      </c>
      <c r="S61" s="45">
        <v>0</v>
      </c>
      <c r="T61" s="45">
        <v>103115592</v>
      </c>
      <c r="U61" s="45">
        <v>108475287</v>
      </c>
      <c r="V61" s="45">
        <v>16795237</v>
      </c>
      <c r="W61" s="45">
        <v>19889751</v>
      </c>
      <c r="X61" s="45">
        <v>246062</v>
      </c>
      <c r="Y61" s="45">
        <v>248619608</v>
      </c>
      <c r="Z61" s="45">
        <v>572818336</v>
      </c>
      <c r="AA61" s="14" t="s">
        <v>113</v>
      </c>
      <c r="AB61" t="b">
        <f t="shared" si="0"/>
        <v>1</v>
      </c>
    </row>
    <row r="62" spans="1:28">
      <c r="A62" t="s">
        <v>176</v>
      </c>
      <c r="B62" s="48" t="s">
        <v>177</v>
      </c>
      <c r="C62" s="45">
        <v>9701270100</v>
      </c>
      <c r="D62" s="45">
        <v>45289</v>
      </c>
      <c r="E62" s="45">
        <v>3259216296</v>
      </c>
      <c r="F62" s="45">
        <v>102797745</v>
      </c>
      <c r="G62" s="45">
        <v>3440</v>
      </c>
      <c r="H62" s="45">
        <v>789</v>
      </c>
      <c r="I62" s="45">
        <v>356425502</v>
      </c>
      <c r="J62" s="45">
        <v>8269757</v>
      </c>
      <c r="K62" s="45">
        <v>107417965</v>
      </c>
      <c r="L62" s="45">
        <v>526362600</v>
      </c>
      <c r="M62" s="45">
        <v>28842600</v>
      </c>
      <c r="N62" s="45">
        <v>32608745</v>
      </c>
      <c r="O62" s="45">
        <v>99775628</v>
      </c>
      <c r="P62" s="45">
        <v>98449789</v>
      </c>
      <c r="Q62" s="45">
        <v>4620166627</v>
      </c>
      <c r="R62" s="45">
        <v>4025452</v>
      </c>
      <c r="S62" s="45">
        <v>2617687</v>
      </c>
      <c r="T62" s="45">
        <v>555009906</v>
      </c>
      <c r="U62" s="45">
        <v>584309926</v>
      </c>
      <c r="V62" s="45">
        <v>124117743</v>
      </c>
      <c r="W62" s="45">
        <v>103768406</v>
      </c>
      <c r="X62" s="45">
        <v>1257513</v>
      </c>
      <c r="Y62" s="45">
        <v>1375106633</v>
      </c>
      <c r="Z62" s="45">
        <v>3245059994</v>
      </c>
      <c r="AA62" s="14" t="s">
        <v>177</v>
      </c>
      <c r="AB62" t="b">
        <f t="shared" si="0"/>
        <v>1</v>
      </c>
    </row>
    <row r="63" spans="1:28">
      <c r="A63" t="s">
        <v>378</v>
      </c>
      <c r="B63" s="48" t="s">
        <v>379</v>
      </c>
      <c r="C63" s="45">
        <v>1525721800</v>
      </c>
      <c r="D63" s="45">
        <v>6873</v>
      </c>
      <c r="E63" s="45">
        <v>513936389</v>
      </c>
      <c r="F63" s="45">
        <v>12562501</v>
      </c>
      <c r="G63" s="45">
        <v>696</v>
      </c>
      <c r="H63" s="45">
        <v>93</v>
      </c>
      <c r="I63" s="45">
        <v>21030702</v>
      </c>
      <c r="J63" s="45">
        <v>285377</v>
      </c>
      <c r="K63" s="45">
        <v>11554979</v>
      </c>
      <c r="L63" s="45">
        <v>83964700</v>
      </c>
      <c r="M63" s="45">
        <v>2067700</v>
      </c>
      <c r="N63" s="45">
        <v>5479394</v>
      </c>
      <c r="O63" s="45">
        <v>15679016</v>
      </c>
      <c r="P63" s="45">
        <v>6793154</v>
      </c>
      <c r="Q63" s="45">
        <v>673353912</v>
      </c>
      <c r="R63" s="45">
        <v>111059</v>
      </c>
      <c r="S63" s="45">
        <v>23000</v>
      </c>
      <c r="T63" s="45">
        <v>86013156</v>
      </c>
      <c r="U63" s="45">
        <v>86592828</v>
      </c>
      <c r="V63" s="45">
        <v>16529814</v>
      </c>
      <c r="W63" s="45">
        <v>13841588</v>
      </c>
      <c r="X63" s="45">
        <v>89972</v>
      </c>
      <c r="Y63" s="45">
        <v>203201417</v>
      </c>
      <c r="Z63" s="45">
        <v>470152495</v>
      </c>
      <c r="AA63" s="14" t="s">
        <v>379</v>
      </c>
      <c r="AB63" t="b">
        <f t="shared" si="0"/>
        <v>1</v>
      </c>
    </row>
    <row r="64" spans="1:28">
      <c r="A64" t="s">
        <v>296</v>
      </c>
      <c r="B64" s="48" t="s">
        <v>297</v>
      </c>
      <c r="C64" s="45">
        <v>974847600</v>
      </c>
      <c r="D64" s="45">
        <v>4377</v>
      </c>
      <c r="E64" s="45">
        <v>318763336</v>
      </c>
      <c r="F64" s="45">
        <v>11534708</v>
      </c>
      <c r="G64" s="45">
        <v>373</v>
      </c>
      <c r="H64" s="45">
        <v>78</v>
      </c>
      <c r="I64" s="45">
        <v>31380803</v>
      </c>
      <c r="J64" s="45">
        <v>580551</v>
      </c>
      <c r="K64" s="45">
        <v>8999560</v>
      </c>
      <c r="L64" s="45">
        <v>54157000</v>
      </c>
      <c r="M64" s="45">
        <v>3066100</v>
      </c>
      <c r="N64" s="45">
        <v>3891414</v>
      </c>
      <c r="O64" s="45">
        <v>10030355</v>
      </c>
      <c r="P64" s="45">
        <v>10280888</v>
      </c>
      <c r="Q64" s="45">
        <v>452684715</v>
      </c>
      <c r="R64" s="45">
        <v>138076</v>
      </c>
      <c r="S64" s="45">
        <v>14690</v>
      </c>
      <c r="T64" s="45">
        <v>57210897</v>
      </c>
      <c r="U64" s="45">
        <v>57411879</v>
      </c>
      <c r="V64" s="45">
        <v>10314373</v>
      </c>
      <c r="W64" s="45">
        <v>9338164</v>
      </c>
      <c r="X64" s="45">
        <v>110052</v>
      </c>
      <c r="Y64" s="45">
        <v>134538131</v>
      </c>
      <c r="Z64" s="45">
        <v>318146584</v>
      </c>
      <c r="AA64" s="14" t="s">
        <v>297</v>
      </c>
      <c r="AB64" t="b">
        <f t="shared" si="0"/>
        <v>1</v>
      </c>
    </row>
    <row r="65" spans="1:28">
      <c r="A65" t="s">
        <v>302</v>
      </c>
      <c r="B65" s="48" t="s">
        <v>303</v>
      </c>
      <c r="C65" s="45">
        <v>821828600</v>
      </c>
      <c r="D65" s="45">
        <v>4058</v>
      </c>
      <c r="E65" s="45">
        <v>276070177</v>
      </c>
      <c r="F65" s="45">
        <v>5316353</v>
      </c>
      <c r="G65" s="45">
        <v>248</v>
      </c>
      <c r="H65" s="45">
        <v>32</v>
      </c>
      <c r="I65" s="45">
        <v>17964874</v>
      </c>
      <c r="J65" s="45">
        <v>488936</v>
      </c>
      <c r="K65" s="45">
        <v>6040151</v>
      </c>
      <c r="L65" s="45">
        <v>43358200</v>
      </c>
      <c r="M65" s="45">
        <v>1956100</v>
      </c>
      <c r="N65" s="45">
        <v>3626308</v>
      </c>
      <c r="O65" s="45">
        <v>8563396</v>
      </c>
      <c r="P65" s="45">
        <v>5236335</v>
      </c>
      <c r="Q65" s="45">
        <v>368620830</v>
      </c>
      <c r="R65" s="45">
        <v>44693</v>
      </c>
      <c r="S65" s="45">
        <v>22734</v>
      </c>
      <c r="T65" s="45">
        <v>45306979</v>
      </c>
      <c r="U65" s="45">
        <v>47049139</v>
      </c>
      <c r="V65" s="45">
        <v>6681951</v>
      </c>
      <c r="W65" s="45">
        <v>6691748</v>
      </c>
      <c r="X65" s="45">
        <v>93755</v>
      </c>
      <c r="Y65" s="45">
        <v>105890999</v>
      </c>
      <c r="Z65" s="45">
        <v>262729831</v>
      </c>
      <c r="AA65" s="14" t="s">
        <v>303</v>
      </c>
      <c r="AB65" t="b">
        <f t="shared" si="0"/>
        <v>1</v>
      </c>
    </row>
    <row r="66" spans="1:28">
      <c r="A66" t="s">
        <v>564</v>
      </c>
      <c r="B66" s="48" t="s">
        <v>565</v>
      </c>
      <c r="C66" s="45">
        <v>4089861000</v>
      </c>
      <c r="D66" s="45">
        <v>15170</v>
      </c>
      <c r="E66" s="45">
        <v>1338563420</v>
      </c>
      <c r="F66" s="45">
        <v>68353890</v>
      </c>
      <c r="G66" s="45">
        <v>3079</v>
      </c>
      <c r="H66" s="45">
        <v>434</v>
      </c>
      <c r="I66" s="45">
        <v>94664833</v>
      </c>
      <c r="J66" s="45">
        <v>602643</v>
      </c>
      <c r="K66" s="45">
        <v>19738853</v>
      </c>
      <c r="L66" s="45">
        <v>225598000</v>
      </c>
      <c r="M66" s="45">
        <v>4234200</v>
      </c>
      <c r="N66" s="45">
        <v>11378076</v>
      </c>
      <c r="O66" s="45">
        <v>26526465</v>
      </c>
      <c r="P66" s="45">
        <v>14390746</v>
      </c>
      <c r="Q66" s="45">
        <v>1804051126</v>
      </c>
      <c r="R66" s="45">
        <v>180961</v>
      </c>
      <c r="S66" s="45">
        <v>0</v>
      </c>
      <c r="T66" s="45">
        <v>229794006</v>
      </c>
      <c r="U66" s="45">
        <v>220635287</v>
      </c>
      <c r="V66" s="45">
        <v>33156424</v>
      </c>
      <c r="W66" s="45">
        <v>20101136</v>
      </c>
      <c r="X66" s="45">
        <v>223469</v>
      </c>
      <c r="Y66" s="45">
        <v>504091283</v>
      </c>
      <c r="Z66" s="45">
        <v>1299959843</v>
      </c>
      <c r="AA66" s="14" t="s">
        <v>565</v>
      </c>
      <c r="AB66" t="b">
        <f t="shared" si="0"/>
        <v>1</v>
      </c>
    </row>
    <row r="67" spans="1:28">
      <c r="A67" t="s">
        <v>480</v>
      </c>
      <c r="B67" s="48" t="s">
        <v>481</v>
      </c>
      <c r="C67" s="45">
        <v>18502056300</v>
      </c>
      <c r="D67" s="45">
        <v>73244</v>
      </c>
      <c r="E67" s="45">
        <v>6247615369</v>
      </c>
      <c r="F67" s="45">
        <v>343547901</v>
      </c>
      <c r="G67" s="45">
        <v>10085</v>
      </c>
      <c r="H67" s="45">
        <v>2558</v>
      </c>
      <c r="I67" s="45">
        <v>460702015</v>
      </c>
      <c r="J67" s="45">
        <v>3352368</v>
      </c>
      <c r="K67" s="45">
        <v>119838718</v>
      </c>
      <c r="L67" s="45">
        <v>1026013400</v>
      </c>
      <c r="M67" s="45">
        <v>16410000</v>
      </c>
      <c r="N67" s="45">
        <v>39605599</v>
      </c>
      <c r="O67" s="45">
        <v>125294587</v>
      </c>
      <c r="P67" s="45">
        <v>59625221</v>
      </c>
      <c r="Q67" s="45">
        <v>8442005178</v>
      </c>
      <c r="R67" s="45">
        <v>2372924</v>
      </c>
      <c r="S67" s="45">
        <v>407437</v>
      </c>
      <c r="T67" s="45">
        <v>1042177045</v>
      </c>
      <c r="U67" s="45">
        <v>1048488981</v>
      </c>
      <c r="V67" s="45">
        <v>193664574</v>
      </c>
      <c r="W67" s="45">
        <v>159447835</v>
      </c>
      <c r="X67" s="45">
        <v>2196960</v>
      </c>
      <c r="Y67" s="45">
        <v>2448755756</v>
      </c>
      <c r="Z67" s="45">
        <v>5993249422</v>
      </c>
      <c r="AA67" s="14" t="s">
        <v>481</v>
      </c>
      <c r="AB67" t="b">
        <f t="shared" si="0"/>
        <v>1</v>
      </c>
    </row>
    <row r="68" spans="1:28">
      <c r="A68" t="s">
        <v>326</v>
      </c>
      <c r="B68" s="48" t="s">
        <v>327</v>
      </c>
      <c r="C68" s="45">
        <v>107911539400</v>
      </c>
      <c r="D68" s="45">
        <v>395339</v>
      </c>
      <c r="E68" s="45">
        <v>34793201534</v>
      </c>
      <c r="F68" s="45">
        <v>3070036308</v>
      </c>
      <c r="G68" s="45">
        <v>67788</v>
      </c>
      <c r="H68" s="45">
        <v>22210</v>
      </c>
      <c r="I68" s="45">
        <v>4219612065</v>
      </c>
      <c r="J68" s="45">
        <v>34414971</v>
      </c>
      <c r="K68" s="45">
        <v>471401436</v>
      </c>
      <c r="L68" s="45">
        <v>5922644800</v>
      </c>
      <c r="M68" s="45">
        <v>134074600</v>
      </c>
      <c r="N68" s="45">
        <v>144301478</v>
      </c>
      <c r="O68" s="45">
        <v>520294482</v>
      </c>
      <c r="P68" s="45">
        <v>534555737</v>
      </c>
      <c r="Q68" s="45">
        <v>49844537411</v>
      </c>
      <c r="R68" s="45">
        <v>6811776</v>
      </c>
      <c r="S68" s="45">
        <v>10392622</v>
      </c>
      <c r="T68" s="45">
        <v>6054901499</v>
      </c>
      <c r="U68" s="45">
        <v>5826313612</v>
      </c>
      <c r="V68" s="45">
        <v>1083928800</v>
      </c>
      <c r="W68" s="45">
        <v>998740980</v>
      </c>
      <c r="X68" s="45">
        <v>14829880</v>
      </c>
      <c r="Y68" s="45">
        <v>13995919169</v>
      </c>
      <c r="Z68" s="45">
        <v>35848618242</v>
      </c>
      <c r="AA68" s="14" t="s">
        <v>327</v>
      </c>
      <c r="AB68" t="b">
        <f t="shared" si="0"/>
        <v>1</v>
      </c>
    </row>
    <row r="69" spans="1:28">
      <c r="A69" t="s">
        <v>320</v>
      </c>
      <c r="B69" s="48" t="s">
        <v>321</v>
      </c>
      <c r="C69" s="45">
        <v>2290446900</v>
      </c>
      <c r="D69" s="45">
        <v>10021</v>
      </c>
      <c r="E69" s="45">
        <v>753375846</v>
      </c>
      <c r="F69" s="45">
        <v>21838045</v>
      </c>
      <c r="G69" s="45">
        <v>808</v>
      </c>
      <c r="H69" s="45">
        <v>167</v>
      </c>
      <c r="I69" s="45">
        <v>72138451</v>
      </c>
      <c r="J69" s="45">
        <v>853062</v>
      </c>
      <c r="K69" s="45">
        <v>21628538</v>
      </c>
      <c r="L69" s="45">
        <v>125694100</v>
      </c>
      <c r="M69" s="45">
        <v>6745000</v>
      </c>
      <c r="N69" s="45">
        <v>10263176</v>
      </c>
      <c r="O69" s="45">
        <v>22147549</v>
      </c>
      <c r="P69" s="45">
        <v>22901244</v>
      </c>
      <c r="Q69" s="45">
        <v>1057585011</v>
      </c>
      <c r="R69" s="45">
        <v>363676</v>
      </c>
      <c r="S69" s="45">
        <v>20813</v>
      </c>
      <c r="T69" s="45">
        <v>132412268</v>
      </c>
      <c r="U69" s="45">
        <v>134388612</v>
      </c>
      <c r="V69" s="45">
        <v>25692002</v>
      </c>
      <c r="W69" s="45">
        <v>21960089</v>
      </c>
      <c r="X69" s="45">
        <v>308453</v>
      </c>
      <c r="Y69" s="45">
        <v>315145913</v>
      </c>
      <c r="Z69" s="45">
        <v>742439098</v>
      </c>
      <c r="AA69" s="14" t="s">
        <v>321</v>
      </c>
      <c r="AB69" t="b">
        <f t="shared" si="0"/>
        <v>1</v>
      </c>
    </row>
    <row r="70" spans="1:28">
      <c r="A70" t="s">
        <v>116</v>
      </c>
      <c r="B70" s="48" t="s">
        <v>117</v>
      </c>
      <c r="C70" s="45">
        <v>2044729900</v>
      </c>
      <c r="D70" s="45">
        <v>7946</v>
      </c>
      <c r="E70" s="45">
        <v>682419908</v>
      </c>
      <c r="F70" s="45">
        <v>29716086</v>
      </c>
      <c r="G70" s="45">
        <v>982</v>
      </c>
      <c r="H70" s="45">
        <v>234</v>
      </c>
      <c r="I70" s="45">
        <v>57421246</v>
      </c>
      <c r="J70" s="45">
        <v>580026</v>
      </c>
      <c r="K70" s="45">
        <v>21090594</v>
      </c>
      <c r="L70" s="45">
        <v>118584600</v>
      </c>
      <c r="M70" s="45">
        <v>3373800</v>
      </c>
      <c r="N70" s="45">
        <v>3670866</v>
      </c>
      <c r="O70" s="45">
        <v>18235711</v>
      </c>
      <c r="P70" s="45">
        <v>12658053</v>
      </c>
      <c r="Q70" s="45">
        <v>947750890</v>
      </c>
      <c r="R70" s="45">
        <v>474506</v>
      </c>
      <c r="S70" s="45">
        <v>18000</v>
      </c>
      <c r="T70" s="45">
        <v>121938336</v>
      </c>
      <c r="U70" s="45">
        <v>124686341</v>
      </c>
      <c r="V70" s="45">
        <v>29392716</v>
      </c>
      <c r="W70" s="45">
        <v>22896315</v>
      </c>
      <c r="X70" s="45">
        <v>342819</v>
      </c>
      <c r="Y70" s="45">
        <v>299749033</v>
      </c>
      <c r="Z70" s="45">
        <v>648001857</v>
      </c>
      <c r="AA70" s="14" t="s">
        <v>117</v>
      </c>
      <c r="AB70" t="b">
        <f t="shared" si="0"/>
        <v>1</v>
      </c>
    </row>
    <row r="71" spans="1:28">
      <c r="A71" t="s">
        <v>390</v>
      </c>
      <c r="B71" s="48" t="s">
        <v>391</v>
      </c>
      <c r="C71" s="45">
        <v>1998703700</v>
      </c>
      <c r="D71" s="45">
        <v>9487</v>
      </c>
      <c r="E71" s="45">
        <v>673048747</v>
      </c>
      <c r="F71" s="45">
        <v>12454837</v>
      </c>
      <c r="G71" s="45">
        <v>574</v>
      </c>
      <c r="H71" s="45">
        <v>93</v>
      </c>
      <c r="I71" s="45">
        <v>29558970</v>
      </c>
      <c r="J71" s="45">
        <v>427106</v>
      </c>
      <c r="K71" s="45">
        <v>12729344</v>
      </c>
      <c r="L71" s="45">
        <v>107542900</v>
      </c>
      <c r="M71" s="45">
        <v>2597500</v>
      </c>
      <c r="N71" s="45">
        <v>9969874</v>
      </c>
      <c r="O71" s="45">
        <v>18073278</v>
      </c>
      <c r="P71" s="45">
        <v>8324948</v>
      </c>
      <c r="Q71" s="45">
        <v>874727504</v>
      </c>
      <c r="R71" s="45">
        <v>27186</v>
      </c>
      <c r="S71" s="45">
        <v>2046</v>
      </c>
      <c r="T71" s="45">
        <v>110107625</v>
      </c>
      <c r="U71" s="45">
        <v>113862587</v>
      </c>
      <c r="V71" s="45">
        <v>19473922</v>
      </c>
      <c r="W71" s="45">
        <v>19004727</v>
      </c>
      <c r="X71" s="45">
        <v>142534</v>
      </c>
      <c r="Y71" s="45">
        <v>262620627</v>
      </c>
      <c r="Z71" s="45">
        <v>612106877</v>
      </c>
      <c r="AA71" s="14" t="s">
        <v>391</v>
      </c>
      <c r="AB71" t="b">
        <f t="shared" si="0"/>
        <v>1</v>
      </c>
    </row>
    <row r="72" spans="1:28">
      <c r="A72" t="s">
        <v>400</v>
      </c>
      <c r="B72" s="48" t="s">
        <v>401</v>
      </c>
      <c r="C72" s="45">
        <v>2684599100</v>
      </c>
      <c r="D72" s="45">
        <v>11690</v>
      </c>
      <c r="E72" s="45">
        <v>875140200</v>
      </c>
      <c r="F72" s="45">
        <v>29304948</v>
      </c>
      <c r="G72" s="45">
        <v>1062</v>
      </c>
      <c r="H72" s="45">
        <v>224</v>
      </c>
      <c r="I72" s="45">
        <v>59851508</v>
      </c>
      <c r="J72" s="45">
        <v>571737</v>
      </c>
      <c r="K72" s="45">
        <v>21132468</v>
      </c>
      <c r="L72" s="45">
        <v>148785400</v>
      </c>
      <c r="M72" s="45">
        <v>4748400</v>
      </c>
      <c r="N72" s="45">
        <v>9509105</v>
      </c>
      <c r="O72" s="45">
        <v>21755565</v>
      </c>
      <c r="P72" s="45">
        <v>15541143</v>
      </c>
      <c r="Q72" s="45">
        <v>1186340474</v>
      </c>
      <c r="R72" s="45">
        <v>191344</v>
      </c>
      <c r="S72" s="45">
        <v>14054</v>
      </c>
      <c r="T72" s="45">
        <v>153505210</v>
      </c>
      <c r="U72" s="45">
        <v>153003560</v>
      </c>
      <c r="V72" s="45">
        <v>29462394</v>
      </c>
      <c r="W72" s="45">
        <v>25751307</v>
      </c>
      <c r="X72" s="45">
        <v>283252</v>
      </c>
      <c r="Y72" s="45">
        <v>362211121</v>
      </c>
      <c r="Z72" s="45">
        <v>824129353</v>
      </c>
      <c r="AA72" s="14" t="s">
        <v>401</v>
      </c>
      <c r="AB72" t="b">
        <f t="shared" si="0"/>
        <v>1</v>
      </c>
    </row>
    <row r="73" spans="1:28">
      <c r="A73" t="s">
        <v>427</v>
      </c>
      <c r="B73" s="48" t="s">
        <v>428</v>
      </c>
      <c r="C73" s="45">
        <v>2705908200</v>
      </c>
      <c r="D73" s="45">
        <v>11749</v>
      </c>
      <c r="E73" s="45">
        <v>884549942</v>
      </c>
      <c r="F73" s="45">
        <v>31338012</v>
      </c>
      <c r="G73" s="45">
        <v>1112</v>
      </c>
      <c r="H73" s="45">
        <v>255</v>
      </c>
      <c r="I73" s="45">
        <v>46150321</v>
      </c>
      <c r="J73" s="45">
        <v>399525</v>
      </c>
      <c r="K73" s="45">
        <v>23425753</v>
      </c>
      <c r="L73" s="45">
        <v>148264800</v>
      </c>
      <c r="M73" s="45">
        <v>3317900</v>
      </c>
      <c r="N73" s="45">
        <v>6200207</v>
      </c>
      <c r="O73" s="45">
        <v>20185345</v>
      </c>
      <c r="P73" s="45">
        <v>12046250</v>
      </c>
      <c r="Q73" s="45">
        <v>1175878055</v>
      </c>
      <c r="R73" s="45">
        <v>489393</v>
      </c>
      <c r="S73" s="45">
        <v>57698</v>
      </c>
      <c r="T73" s="45">
        <v>151553692</v>
      </c>
      <c r="U73" s="45">
        <v>150779146</v>
      </c>
      <c r="V73" s="45">
        <v>33779109</v>
      </c>
      <c r="W73" s="45">
        <v>22330335</v>
      </c>
      <c r="X73" s="45">
        <v>256708</v>
      </c>
      <c r="Y73" s="45">
        <v>359246081</v>
      </c>
      <c r="Z73" s="45">
        <v>816631974</v>
      </c>
      <c r="AA73" s="14" t="s">
        <v>428</v>
      </c>
      <c r="AB73" t="b">
        <f t="shared" si="0"/>
        <v>1</v>
      </c>
    </row>
    <row r="74" spans="1:28">
      <c r="A74" t="s">
        <v>256</v>
      </c>
      <c r="B74" s="48" t="s">
        <v>257</v>
      </c>
      <c r="C74" s="45">
        <v>17587306200</v>
      </c>
      <c r="D74" s="45">
        <v>72354</v>
      </c>
      <c r="E74" s="45">
        <v>5425329965</v>
      </c>
      <c r="F74" s="45">
        <v>299498406</v>
      </c>
      <c r="G74" s="45">
        <v>8374</v>
      </c>
      <c r="H74" s="45">
        <v>2347</v>
      </c>
      <c r="I74" s="45">
        <v>640554383</v>
      </c>
      <c r="J74" s="45">
        <v>8339772</v>
      </c>
      <c r="K74" s="45">
        <v>141748205</v>
      </c>
      <c r="L74" s="45">
        <v>966149700</v>
      </c>
      <c r="M74" s="45">
        <v>26661600</v>
      </c>
      <c r="N74" s="45">
        <v>37810901</v>
      </c>
      <c r="O74" s="45">
        <v>126630439</v>
      </c>
      <c r="P74" s="45">
        <v>98815347</v>
      </c>
      <c r="Q74" s="45">
        <v>7771538718</v>
      </c>
      <c r="R74" s="45">
        <v>4463337</v>
      </c>
      <c r="S74" s="45">
        <v>343929</v>
      </c>
      <c r="T74" s="45">
        <v>992527686</v>
      </c>
      <c r="U74" s="45">
        <v>938583606</v>
      </c>
      <c r="V74" s="45">
        <v>206885793</v>
      </c>
      <c r="W74" s="45">
        <v>196371467</v>
      </c>
      <c r="X74" s="45">
        <v>2189381</v>
      </c>
      <c r="Y74" s="45">
        <v>2341365199</v>
      </c>
      <c r="Z74" s="45">
        <v>5430173519</v>
      </c>
      <c r="AA74" s="14" t="s">
        <v>257</v>
      </c>
      <c r="AB74" t="b">
        <f t="shared" si="0"/>
        <v>1</v>
      </c>
    </row>
    <row r="75" spans="1:28">
      <c r="A75" t="s">
        <v>372</v>
      </c>
      <c r="B75" s="48" t="s">
        <v>373</v>
      </c>
      <c r="C75" s="45">
        <v>3136580900</v>
      </c>
      <c r="D75" s="45">
        <v>10972</v>
      </c>
      <c r="E75" s="45">
        <v>1044340378</v>
      </c>
      <c r="F75" s="45">
        <v>76777996</v>
      </c>
      <c r="G75" s="45">
        <v>2107</v>
      </c>
      <c r="H75" s="45">
        <v>610</v>
      </c>
      <c r="I75" s="45">
        <v>79891646</v>
      </c>
      <c r="J75" s="45">
        <v>688420</v>
      </c>
      <c r="K75" s="45">
        <v>28955236</v>
      </c>
      <c r="L75" s="45">
        <v>170052100</v>
      </c>
      <c r="M75" s="45">
        <v>2131600</v>
      </c>
      <c r="N75" s="45">
        <v>6569747</v>
      </c>
      <c r="O75" s="45">
        <v>19831460</v>
      </c>
      <c r="P75" s="45">
        <v>9010174</v>
      </c>
      <c r="Q75" s="45">
        <v>1438248757</v>
      </c>
      <c r="R75" s="45">
        <v>588980</v>
      </c>
      <c r="S75" s="45">
        <v>41439</v>
      </c>
      <c r="T75" s="45">
        <v>172148915</v>
      </c>
      <c r="U75" s="45">
        <v>170050506</v>
      </c>
      <c r="V75" s="45">
        <v>41007200</v>
      </c>
      <c r="W75" s="45">
        <v>37427176</v>
      </c>
      <c r="X75" s="45">
        <v>356581</v>
      </c>
      <c r="Y75" s="45">
        <v>421620797</v>
      </c>
      <c r="Z75" s="45">
        <v>1016627960</v>
      </c>
      <c r="AA75" s="14" t="s">
        <v>373</v>
      </c>
      <c r="AB75" t="b">
        <f t="shared" si="0"/>
        <v>1</v>
      </c>
    </row>
    <row r="76" spans="1:28">
      <c r="A76" t="s">
        <v>18</v>
      </c>
      <c r="B76" s="48" t="s">
        <v>19</v>
      </c>
      <c r="C76" s="45">
        <v>15599786600</v>
      </c>
      <c r="D76" s="45">
        <v>59023</v>
      </c>
      <c r="E76" s="45">
        <v>4972949632</v>
      </c>
      <c r="F76" s="45">
        <v>306522221</v>
      </c>
      <c r="G76" s="45">
        <v>8866</v>
      </c>
      <c r="H76" s="45">
        <v>2455</v>
      </c>
      <c r="I76" s="45">
        <v>424893504</v>
      </c>
      <c r="J76" s="45">
        <v>6204611</v>
      </c>
      <c r="K76" s="45">
        <v>100146540</v>
      </c>
      <c r="L76" s="45">
        <v>872072300</v>
      </c>
      <c r="M76" s="45">
        <v>30310400</v>
      </c>
      <c r="N76" s="45">
        <v>21939739</v>
      </c>
      <c r="O76" s="45">
        <v>80391689</v>
      </c>
      <c r="P76" s="45">
        <v>114815176</v>
      </c>
      <c r="Q76" s="45">
        <v>6930245812</v>
      </c>
      <c r="R76" s="45">
        <v>1763590</v>
      </c>
      <c r="S76" s="45">
        <v>293046</v>
      </c>
      <c r="T76" s="45">
        <v>902096382</v>
      </c>
      <c r="U76" s="45">
        <v>868788708</v>
      </c>
      <c r="V76" s="45">
        <v>217253772</v>
      </c>
      <c r="W76" s="45">
        <v>135103107</v>
      </c>
      <c r="X76" s="45">
        <v>1639015</v>
      </c>
      <c r="Y76" s="45">
        <v>2126937620</v>
      </c>
      <c r="Z76" s="45">
        <v>4803308192</v>
      </c>
      <c r="AA76" s="14" t="s">
        <v>19</v>
      </c>
      <c r="AB76" t="b">
        <f t="shared" ref="AB76:AB139" si="1">EXACT(B76,AA76)</f>
        <v>1</v>
      </c>
    </row>
    <row r="77" spans="1:28">
      <c r="A77" t="s">
        <v>574</v>
      </c>
      <c r="B77" s="48" t="s">
        <v>575</v>
      </c>
      <c r="C77" s="45">
        <v>1540337600</v>
      </c>
      <c r="D77" s="45">
        <v>7575</v>
      </c>
      <c r="E77" s="45">
        <v>502341502</v>
      </c>
      <c r="F77" s="45">
        <v>12003018</v>
      </c>
      <c r="G77" s="45">
        <v>477</v>
      </c>
      <c r="H77" s="45">
        <v>95</v>
      </c>
      <c r="I77" s="45">
        <v>18166026</v>
      </c>
      <c r="J77" s="45">
        <v>342003</v>
      </c>
      <c r="K77" s="45">
        <v>10391945</v>
      </c>
      <c r="L77" s="45">
        <v>79053600</v>
      </c>
      <c r="M77" s="45">
        <v>2465900</v>
      </c>
      <c r="N77" s="45">
        <v>5644694</v>
      </c>
      <c r="O77" s="45">
        <v>10876633</v>
      </c>
      <c r="P77" s="45">
        <v>6993044</v>
      </c>
      <c r="Q77" s="45">
        <v>648278365</v>
      </c>
      <c r="R77" s="45">
        <v>109764</v>
      </c>
      <c r="S77" s="45">
        <v>17086</v>
      </c>
      <c r="T77" s="45">
        <v>81489592</v>
      </c>
      <c r="U77" s="45">
        <v>86553530</v>
      </c>
      <c r="V77" s="45">
        <v>16102048</v>
      </c>
      <c r="W77" s="45">
        <v>8062449</v>
      </c>
      <c r="X77" s="45">
        <v>70198</v>
      </c>
      <c r="Y77" s="45">
        <v>192404667</v>
      </c>
      <c r="Z77" s="45">
        <v>455873698</v>
      </c>
      <c r="AA77" s="14" t="s">
        <v>575</v>
      </c>
      <c r="AB77" t="b">
        <f t="shared" si="1"/>
        <v>1</v>
      </c>
    </row>
    <row r="78" spans="1:28">
      <c r="A78" t="s">
        <v>580</v>
      </c>
      <c r="B78" s="48" t="s">
        <v>424</v>
      </c>
      <c r="C78" s="45">
        <v>2265394900</v>
      </c>
      <c r="D78" s="45">
        <v>10336</v>
      </c>
      <c r="E78" s="45">
        <v>762426056</v>
      </c>
      <c r="F78" s="45">
        <v>22123337</v>
      </c>
      <c r="G78" s="45">
        <v>855</v>
      </c>
      <c r="H78" s="45">
        <v>154</v>
      </c>
      <c r="I78" s="45">
        <v>57238329</v>
      </c>
      <c r="J78" s="45">
        <v>655265</v>
      </c>
      <c r="K78" s="45">
        <v>22671087</v>
      </c>
      <c r="L78" s="45">
        <v>125529000</v>
      </c>
      <c r="M78" s="45">
        <v>6607000</v>
      </c>
      <c r="N78" s="45">
        <v>8051981</v>
      </c>
      <c r="O78" s="45">
        <v>22303544</v>
      </c>
      <c r="P78" s="45">
        <v>21983701</v>
      </c>
      <c r="Q78" s="45">
        <v>1049589300</v>
      </c>
      <c r="R78" s="45">
        <v>419175</v>
      </c>
      <c r="S78" s="45">
        <v>71464</v>
      </c>
      <c r="T78" s="45">
        <v>132105315</v>
      </c>
      <c r="U78" s="45">
        <v>136091942</v>
      </c>
      <c r="V78" s="45">
        <v>27882612</v>
      </c>
      <c r="W78" s="45">
        <v>20284500</v>
      </c>
      <c r="X78" s="45">
        <v>294311</v>
      </c>
      <c r="Y78" s="45">
        <v>317149319</v>
      </c>
      <c r="Z78" s="45">
        <v>732439981</v>
      </c>
      <c r="AA78" s="14" t="s">
        <v>424</v>
      </c>
      <c r="AB78" t="b">
        <f t="shared" si="1"/>
        <v>1</v>
      </c>
    </row>
    <row r="79" spans="1:28">
      <c r="A79" t="s">
        <v>464</v>
      </c>
      <c r="B79" s="48" t="s">
        <v>465</v>
      </c>
      <c r="C79" s="45">
        <v>2636005500</v>
      </c>
      <c r="D79" s="45">
        <v>11682</v>
      </c>
      <c r="E79" s="45">
        <v>890908544</v>
      </c>
      <c r="F79" s="45">
        <v>27274942</v>
      </c>
      <c r="G79" s="45">
        <v>1081</v>
      </c>
      <c r="H79" s="45">
        <v>206</v>
      </c>
      <c r="I79" s="45">
        <v>42507069</v>
      </c>
      <c r="J79" s="45">
        <v>700482</v>
      </c>
      <c r="K79" s="45">
        <v>19730043</v>
      </c>
      <c r="L79" s="45">
        <v>141233000</v>
      </c>
      <c r="M79" s="45">
        <v>4893300</v>
      </c>
      <c r="N79" s="45">
        <v>9730780</v>
      </c>
      <c r="O79" s="45">
        <v>25487143</v>
      </c>
      <c r="P79" s="45">
        <v>15833592</v>
      </c>
      <c r="Q79" s="45">
        <v>1178298895</v>
      </c>
      <c r="R79" s="45">
        <v>183063</v>
      </c>
      <c r="S79" s="45">
        <v>21549</v>
      </c>
      <c r="T79" s="45">
        <v>146095791</v>
      </c>
      <c r="U79" s="45">
        <v>152071766</v>
      </c>
      <c r="V79" s="45">
        <v>26372609</v>
      </c>
      <c r="W79" s="45">
        <v>24783218</v>
      </c>
      <c r="X79" s="45">
        <v>287194</v>
      </c>
      <c r="Y79" s="45">
        <v>349815190</v>
      </c>
      <c r="Z79" s="45">
        <v>828483705</v>
      </c>
      <c r="AA79" s="14" t="s">
        <v>465</v>
      </c>
      <c r="AB79" t="b">
        <f t="shared" si="1"/>
        <v>1</v>
      </c>
    </row>
    <row r="80" spans="1:28">
      <c r="A80" t="s">
        <v>236</v>
      </c>
      <c r="B80" s="48" t="s">
        <v>237</v>
      </c>
      <c r="C80" s="45">
        <v>25151590400</v>
      </c>
      <c r="D80" s="45">
        <v>97310</v>
      </c>
      <c r="E80" s="45">
        <v>7768401865</v>
      </c>
      <c r="F80" s="45">
        <v>649205080</v>
      </c>
      <c r="G80" s="45">
        <v>14218</v>
      </c>
      <c r="H80" s="45">
        <v>4697</v>
      </c>
      <c r="I80" s="45">
        <v>845990166</v>
      </c>
      <c r="J80" s="45">
        <v>6342702</v>
      </c>
      <c r="K80" s="45">
        <v>134009987</v>
      </c>
      <c r="L80" s="45">
        <v>1335287700</v>
      </c>
      <c r="M80" s="45">
        <v>35231800</v>
      </c>
      <c r="N80" s="45">
        <v>61355390</v>
      </c>
      <c r="O80" s="45">
        <v>161491689</v>
      </c>
      <c r="P80" s="45">
        <v>127194798</v>
      </c>
      <c r="Q80" s="45">
        <v>11124511177</v>
      </c>
      <c r="R80" s="45">
        <v>2901101</v>
      </c>
      <c r="S80" s="45">
        <v>2436152</v>
      </c>
      <c r="T80" s="45">
        <v>1370052677</v>
      </c>
      <c r="U80" s="45">
        <v>1273022486</v>
      </c>
      <c r="V80" s="45">
        <v>302567629</v>
      </c>
      <c r="W80" s="45">
        <v>249387376</v>
      </c>
      <c r="X80" s="45">
        <v>2912947</v>
      </c>
      <c r="Y80" s="45">
        <v>3203280368</v>
      </c>
      <c r="Z80" s="45">
        <v>7921230809</v>
      </c>
      <c r="AA80" s="14" t="s">
        <v>237</v>
      </c>
      <c r="AB80" t="b">
        <f t="shared" si="1"/>
        <v>1</v>
      </c>
    </row>
    <row r="81" spans="1:28">
      <c r="A81" t="s">
        <v>316</v>
      </c>
      <c r="B81" s="48" t="s">
        <v>317</v>
      </c>
      <c r="C81" s="45">
        <v>1610452800</v>
      </c>
      <c r="D81" s="45">
        <v>7168</v>
      </c>
      <c r="E81" s="45">
        <v>535997656</v>
      </c>
      <c r="F81" s="45">
        <v>16125271</v>
      </c>
      <c r="G81" s="45">
        <v>590</v>
      </c>
      <c r="H81" s="45">
        <v>115</v>
      </c>
      <c r="I81" s="45">
        <v>40720881</v>
      </c>
      <c r="J81" s="45">
        <v>352178</v>
      </c>
      <c r="K81" s="45">
        <v>12786372</v>
      </c>
      <c r="L81" s="45">
        <v>89232700</v>
      </c>
      <c r="M81" s="45">
        <v>4747800</v>
      </c>
      <c r="N81" s="45">
        <v>6428028</v>
      </c>
      <c r="O81" s="45">
        <v>15730756</v>
      </c>
      <c r="P81" s="45">
        <v>15362548</v>
      </c>
      <c r="Q81" s="45">
        <v>737484190</v>
      </c>
      <c r="R81" s="45">
        <v>132401</v>
      </c>
      <c r="S81" s="45">
        <v>68797</v>
      </c>
      <c r="T81" s="45">
        <v>93964853</v>
      </c>
      <c r="U81" s="45">
        <v>97122010</v>
      </c>
      <c r="V81" s="45">
        <v>14997606</v>
      </c>
      <c r="W81" s="45">
        <v>18071182</v>
      </c>
      <c r="X81" s="45">
        <v>244856</v>
      </c>
      <c r="Y81" s="45">
        <v>224601705</v>
      </c>
      <c r="Z81" s="45">
        <v>512882485</v>
      </c>
      <c r="AA81" s="14" t="s">
        <v>317</v>
      </c>
      <c r="AB81" t="b">
        <f t="shared" si="1"/>
        <v>1</v>
      </c>
    </row>
    <row r="82" spans="1:28">
      <c r="A82" t="s">
        <v>358</v>
      </c>
      <c r="B82" s="48" t="s">
        <v>359</v>
      </c>
      <c r="C82" s="45">
        <v>1541213900</v>
      </c>
      <c r="D82" s="45">
        <v>6865</v>
      </c>
      <c r="E82" s="45">
        <v>503862407</v>
      </c>
      <c r="F82" s="45">
        <v>17651338</v>
      </c>
      <c r="G82" s="45">
        <v>581</v>
      </c>
      <c r="H82" s="45">
        <v>143</v>
      </c>
      <c r="I82" s="45">
        <v>43477787</v>
      </c>
      <c r="J82" s="45">
        <v>625308</v>
      </c>
      <c r="K82" s="45">
        <v>14067629</v>
      </c>
      <c r="L82" s="45">
        <v>82755000</v>
      </c>
      <c r="M82" s="45">
        <v>3974200</v>
      </c>
      <c r="N82" s="45">
        <v>5832341</v>
      </c>
      <c r="O82" s="45">
        <v>12368483</v>
      </c>
      <c r="P82" s="45">
        <v>13234544</v>
      </c>
      <c r="Q82" s="45">
        <v>697849037</v>
      </c>
      <c r="R82" s="45">
        <v>293950</v>
      </c>
      <c r="S82" s="45">
        <v>37443</v>
      </c>
      <c r="T82" s="45">
        <v>86698660</v>
      </c>
      <c r="U82" s="45">
        <v>87780665</v>
      </c>
      <c r="V82" s="45">
        <v>16982430</v>
      </c>
      <c r="W82" s="45">
        <v>18462247</v>
      </c>
      <c r="X82" s="45">
        <v>255766</v>
      </c>
      <c r="Y82" s="45">
        <v>210511161</v>
      </c>
      <c r="Z82" s="45">
        <v>487337876</v>
      </c>
      <c r="AA82" s="14" t="s">
        <v>359</v>
      </c>
      <c r="AB82" t="b">
        <f t="shared" si="1"/>
        <v>1</v>
      </c>
    </row>
    <row r="83" spans="1:28">
      <c r="A83" t="s">
        <v>472</v>
      </c>
      <c r="B83" s="48" t="s">
        <v>473</v>
      </c>
      <c r="C83" s="45">
        <v>1736802700</v>
      </c>
      <c r="D83" s="45">
        <v>7458</v>
      </c>
      <c r="E83" s="45">
        <v>596927752</v>
      </c>
      <c r="F83" s="45">
        <v>15699102</v>
      </c>
      <c r="G83" s="45">
        <v>600</v>
      </c>
      <c r="H83" s="45">
        <v>103</v>
      </c>
      <c r="I83" s="45">
        <v>20289293</v>
      </c>
      <c r="J83" s="45">
        <v>217420</v>
      </c>
      <c r="K83" s="45">
        <v>10696445</v>
      </c>
      <c r="L83" s="45">
        <v>95069700</v>
      </c>
      <c r="M83" s="45">
        <v>1778500</v>
      </c>
      <c r="N83" s="45">
        <v>6100863</v>
      </c>
      <c r="O83" s="45">
        <v>14496447</v>
      </c>
      <c r="P83" s="45">
        <v>5787575</v>
      </c>
      <c r="Q83" s="45">
        <v>767063097</v>
      </c>
      <c r="R83" s="45">
        <v>49053</v>
      </c>
      <c r="S83" s="45">
        <v>13660</v>
      </c>
      <c r="T83" s="45">
        <v>96827582</v>
      </c>
      <c r="U83" s="45">
        <v>101152801</v>
      </c>
      <c r="V83" s="45">
        <v>18100536</v>
      </c>
      <c r="W83" s="45">
        <v>12345851</v>
      </c>
      <c r="X83" s="45">
        <v>147166</v>
      </c>
      <c r="Y83" s="45">
        <v>228636649</v>
      </c>
      <c r="Z83" s="45">
        <v>538426448</v>
      </c>
      <c r="AA83" s="14" t="s">
        <v>473</v>
      </c>
      <c r="AB83" t="b">
        <f t="shared" si="1"/>
        <v>1</v>
      </c>
    </row>
    <row r="84" spans="1:28">
      <c r="A84" t="s">
        <v>12</v>
      </c>
      <c r="B84" s="48" t="s">
        <v>13</v>
      </c>
      <c r="C84" s="45">
        <v>20780209400</v>
      </c>
      <c r="D84" s="45">
        <v>71739</v>
      </c>
      <c r="E84" s="45">
        <v>6638851635</v>
      </c>
      <c r="F84" s="45">
        <v>637618967</v>
      </c>
      <c r="G84" s="45">
        <v>14576</v>
      </c>
      <c r="H84" s="45">
        <v>5059</v>
      </c>
      <c r="I84" s="45">
        <v>741261658</v>
      </c>
      <c r="J84" s="45">
        <v>7739610</v>
      </c>
      <c r="K84" s="45">
        <v>136377094</v>
      </c>
      <c r="L84" s="45">
        <v>1134817400</v>
      </c>
      <c r="M84" s="45">
        <v>37848100</v>
      </c>
      <c r="N84" s="45">
        <v>24740360</v>
      </c>
      <c r="O84" s="45">
        <v>88335560</v>
      </c>
      <c r="P84" s="45">
        <v>148724549</v>
      </c>
      <c r="Q84" s="45">
        <v>9596314933</v>
      </c>
      <c r="R84" s="45">
        <v>1807826</v>
      </c>
      <c r="S84" s="45">
        <v>348995</v>
      </c>
      <c r="T84" s="45">
        <v>1172303036</v>
      </c>
      <c r="U84" s="45">
        <v>1108737025</v>
      </c>
      <c r="V84" s="45">
        <v>272643559</v>
      </c>
      <c r="W84" s="45">
        <v>222258753</v>
      </c>
      <c r="X84" s="45">
        <v>2495379</v>
      </c>
      <c r="Y84" s="45">
        <v>2780594573</v>
      </c>
      <c r="Z84" s="45">
        <v>6815720360</v>
      </c>
      <c r="AA84" s="14" t="s">
        <v>13</v>
      </c>
      <c r="AB84" t="b">
        <f t="shared" si="1"/>
        <v>1</v>
      </c>
    </row>
    <row r="85" spans="1:28">
      <c r="A85" t="s">
        <v>488</v>
      </c>
      <c r="B85" s="48" t="s">
        <v>489</v>
      </c>
      <c r="C85" s="45">
        <v>6647041100</v>
      </c>
      <c r="D85" s="45">
        <v>28410</v>
      </c>
      <c r="E85" s="45">
        <v>2201340975</v>
      </c>
      <c r="F85" s="45">
        <v>93098305</v>
      </c>
      <c r="G85" s="45">
        <v>2862</v>
      </c>
      <c r="H85" s="45">
        <v>725</v>
      </c>
      <c r="I85" s="45">
        <v>141100487</v>
      </c>
      <c r="J85" s="45">
        <v>2338639</v>
      </c>
      <c r="K85" s="45">
        <v>54241876</v>
      </c>
      <c r="L85" s="45">
        <v>353429600</v>
      </c>
      <c r="M85" s="45">
        <v>12056200</v>
      </c>
      <c r="N85" s="45">
        <v>20629803</v>
      </c>
      <c r="O85" s="45">
        <v>54647369</v>
      </c>
      <c r="P85" s="45">
        <v>41608559</v>
      </c>
      <c r="Q85" s="45">
        <v>2974491813</v>
      </c>
      <c r="R85" s="45">
        <v>753600</v>
      </c>
      <c r="S85" s="45">
        <v>208217</v>
      </c>
      <c r="T85" s="45">
        <v>365397114</v>
      </c>
      <c r="U85" s="45">
        <v>370099335</v>
      </c>
      <c r="V85" s="45">
        <v>68636011</v>
      </c>
      <c r="W85" s="45">
        <v>70797706</v>
      </c>
      <c r="X85" s="45">
        <v>770430</v>
      </c>
      <c r="Y85" s="45">
        <v>876662413</v>
      </c>
      <c r="Z85" s="45">
        <v>2097829400</v>
      </c>
      <c r="AA85" s="14" t="s">
        <v>489</v>
      </c>
      <c r="AB85" t="b">
        <f t="shared" si="1"/>
        <v>1</v>
      </c>
    </row>
    <row r="86" spans="1:28">
      <c r="A86" t="s">
        <v>158</v>
      </c>
      <c r="B86" s="48" t="s">
        <v>159</v>
      </c>
      <c r="C86" s="45">
        <v>2227054900</v>
      </c>
      <c r="D86" s="45">
        <v>10662</v>
      </c>
      <c r="E86" s="45">
        <v>741024138</v>
      </c>
      <c r="F86" s="45">
        <v>18047191</v>
      </c>
      <c r="G86" s="45">
        <v>683</v>
      </c>
      <c r="H86" s="45">
        <v>132</v>
      </c>
      <c r="I86" s="45">
        <v>47254313</v>
      </c>
      <c r="J86" s="45">
        <v>591912</v>
      </c>
      <c r="K86" s="45">
        <v>13421017</v>
      </c>
      <c r="L86" s="45">
        <v>120425200</v>
      </c>
      <c r="M86" s="45">
        <v>5193200</v>
      </c>
      <c r="N86" s="45">
        <v>7988403</v>
      </c>
      <c r="O86" s="45">
        <v>22083761</v>
      </c>
      <c r="P86" s="45">
        <v>17673912</v>
      </c>
      <c r="Q86" s="45">
        <v>993703047</v>
      </c>
      <c r="R86" s="45">
        <v>16255</v>
      </c>
      <c r="S86" s="45">
        <v>57353</v>
      </c>
      <c r="T86" s="45">
        <v>125584755</v>
      </c>
      <c r="U86" s="45">
        <v>131387197</v>
      </c>
      <c r="V86" s="45">
        <v>20758994</v>
      </c>
      <c r="W86" s="45">
        <v>25599564</v>
      </c>
      <c r="X86" s="45">
        <v>236194</v>
      </c>
      <c r="Y86" s="45">
        <v>303640312</v>
      </c>
      <c r="Z86" s="45">
        <v>690062735</v>
      </c>
      <c r="AA86" s="14" t="s">
        <v>159</v>
      </c>
      <c r="AB86" t="b">
        <f t="shared" si="1"/>
        <v>1</v>
      </c>
    </row>
    <row r="87" spans="1:28">
      <c r="A87" t="s">
        <v>254</v>
      </c>
      <c r="B87" s="48" t="s">
        <v>255</v>
      </c>
      <c r="C87" s="45">
        <v>1694895000</v>
      </c>
      <c r="D87" s="45">
        <v>7523</v>
      </c>
      <c r="E87" s="45">
        <v>539891359</v>
      </c>
      <c r="F87" s="45">
        <v>15266760</v>
      </c>
      <c r="G87" s="45">
        <v>580</v>
      </c>
      <c r="H87" s="45">
        <v>87</v>
      </c>
      <c r="I87" s="45">
        <v>65345855</v>
      </c>
      <c r="J87" s="45">
        <v>383105</v>
      </c>
      <c r="K87" s="45">
        <v>14245496</v>
      </c>
      <c r="L87" s="45">
        <v>96062300</v>
      </c>
      <c r="M87" s="45">
        <v>3055500</v>
      </c>
      <c r="N87" s="45">
        <v>5518227</v>
      </c>
      <c r="O87" s="45">
        <v>18932348</v>
      </c>
      <c r="P87" s="45">
        <v>9677744</v>
      </c>
      <c r="Q87" s="45">
        <v>768378694</v>
      </c>
      <c r="R87" s="45">
        <v>100431</v>
      </c>
      <c r="S87" s="45">
        <v>28931</v>
      </c>
      <c r="T87" s="45">
        <v>99090582</v>
      </c>
      <c r="U87" s="45">
        <v>98637299</v>
      </c>
      <c r="V87" s="45">
        <v>17404737</v>
      </c>
      <c r="W87" s="45">
        <v>16474766</v>
      </c>
      <c r="X87" s="45">
        <v>197101</v>
      </c>
      <c r="Y87" s="45">
        <v>231933847</v>
      </c>
      <c r="Z87" s="45">
        <v>536444847</v>
      </c>
      <c r="AA87" s="14" t="s">
        <v>255</v>
      </c>
      <c r="AB87" t="b">
        <f t="shared" si="1"/>
        <v>1</v>
      </c>
    </row>
    <row r="88" spans="1:28">
      <c r="A88" t="s">
        <v>52</v>
      </c>
      <c r="B88" s="48" t="s">
        <v>53</v>
      </c>
      <c r="C88" s="45">
        <v>4236324100</v>
      </c>
      <c r="D88" s="45">
        <v>14594</v>
      </c>
      <c r="E88" s="45">
        <v>1376543766</v>
      </c>
      <c r="F88" s="45">
        <v>110524500</v>
      </c>
      <c r="G88" s="45">
        <v>2770</v>
      </c>
      <c r="H88" s="45">
        <v>861</v>
      </c>
      <c r="I88" s="45">
        <v>116090877</v>
      </c>
      <c r="J88" s="45">
        <v>1120094</v>
      </c>
      <c r="K88" s="45">
        <v>38736287</v>
      </c>
      <c r="L88" s="45">
        <v>228223100</v>
      </c>
      <c r="M88" s="45">
        <v>6563200</v>
      </c>
      <c r="N88" s="45">
        <v>5487256</v>
      </c>
      <c r="O88" s="45">
        <v>32553583</v>
      </c>
      <c r="P88" s="45">
        <v>23478483</v>
      </c>
      <c r="Q88" s="45">
        <v>1939321146</v>
      </c>
      <c r="R88" s="45">
        <v>784743</v>
      </c>
      <c r="S88" s="45">
        <v>80887</v>
      </c>
      <c r="T88" s="45">
        <v>234738731</v>
      </c>
      <c r="U88" s="45">
        <v>224948079</v>
      </c>
      <c r="V88" s="45">
        <v>66434539</v>
      </c>
      <c r="W88" s="45">
        <v>44123404</v>
      </c>
      <c r="X88" s="45">
        <v>393920</v>
      </c>
      <c r="Y88" s="45">
        <v>571504303</v>
      </c>
      <c r="Z88" s="45">
        <v>1367816843</v>
      </c>
      <c r="AA88" s="14" t="s">
        <v>53</v>
      </c>
      <c r="AB88" t="b">
        <f t="shared" si="1"/>
        <v>1</v>
      </c>
    </row>
    <row r="89" spans="1:28">
      <c r="A89" t="s">
        <v>404</v>
      </c>
      <c r="B89" s="48" t="s">
        <v>405</v>
      </c>
      <c r="C89" s="45">
        <v>1136563700</v>
      </c>
      <c r="D89" s="45">
        <v>5534</v>
      </c>
      <c r="E89" s="45">
        <v>381845201</v>
      </c>
      <c r="F89" s="45">
        <v>7620886</v>
      </c>
      <c r="G89" s="45">
        <v>305</v>
      </c>
      <c r="H89" s="45">
        <v>51</v>
      </c>
      <c r="I89" s="45">
        <v>19518957</v>
      </c>
      <c r="J89" s="45">
        <v>239460</v>
      </c>
      <c r="K89" s="45">
        <v>6078243</v>
      </c>
      <c r="L89" s="45">
        <v>59454000</v>
      </c>
      <c r="M89" s="45">
        <v>1390100</v>
      </c>
      <c r="N89" s="45">
        <v>4674594</v>
      </c>
      <c r="O89" s="45">
        <v>10551042</v>
      </c>
      <c r="P89" s="45">
        <v>4897379</v>
      </c>
      <c r="Q89" s="45">
        <v>496269862</v>
      </c>
      <c r="R89" s="45">
        <v>11517</v>
      </c>
      <c r="S89" s="45">
        <v>12671</v>
      </c>
      <c r="T89" s="45">
        <v>60829945</v>
      </c>
      <c r="U89" s="45">
        <v>63697491</v>
      </c>
      <c r="V89" s="45">
        <v>10321174</v>
      </c>
      <c r="W89" s="45">
        <v>7399290</v>
      </c>
      <c r="X89" s="45">
        <v>85747</v>
      </c>
      <c r="Y89" s="45">
        <v>142357835</v>
      </c>
      <c r="Z89" s="45">
        <v>353912027</v>
      </c>
      <c r="AA89" s="14" t="s">
        <v>405</v>
      </c>
      <c r="AB89" t="b">
        <f t="shared" si="1"/>
        <v>1</v>
      </c>
    </row>
    <row r="90" spans="1:28">
      <c r="A90" t="s">
        <v>516</v>
      </c>
      <c r="B90" s="48" t="s">
        <v>517</v>
      </c>
      <c r="C90" s="45">
        <v>1692980300</v>
      </c>
      <c r="D90" s="45">
        <v>8206</v>
      </c>
      <c r="E90" s="45">
        <v>569801070</v>
      </c>
      <c r="F90" s="45">
        <v>11638656</v>
      </c>
      <c r="G90" s="45">
        <v>496</v>
      </c>
      <c r="H90" s="45">
        <v>89</v>
      </c>
      <c r="I90" s="45">
        <v>43286218</v>
      </c>
      <c r="J90" s="45">
        <v>1164013</v>
      </c>
      <c r="K90" s="45">
        <v>13897673</v>
      </c>
      <c r="L90" s="45">
        <v>89958700</v>
      </c>
      <c r="M90" s="45">
        <v>4946200</v>
      </c>
      <c r="N90" s="45">
        <v>9490181</v>
      </c>
      <c r="O90" s="45">
        <v>19485081</v>
      </c>
      <c r="P90" s="45">
        <v>12356755</v>
      </c>
      <c r="Q90" s="45">
        <v>776024547</v>
      </c>
      <c r="R90" s="45">
        <v>233826</v>
      </c>
      <c r="S90" s="45">
        <v>7742</v>
      </c>
      <c r="T90" s="45">
        <v>94866761</v>
      </c>
      <c r="U90" s="45">
        <v>102540066</v>
      </c>
      <c r="V90" s="45">
        <v>15712387</v>
      </c>
      <c r="W90" s="45">
        <v>11802814</v>
      </c>
      <c r="X90" s="45">
        <v>157458</v>
      </c>
      <c r="Y90" s="45">
        <v>225321054</v>
      </c>
      <c r="Z90" s="45">
        <v>550703493</v>
      </c>
      <c r="AA90" s="14" t="s">
        <v>517</v>
      </c>
      <c r="AB90" t="b">
        <f t="shared" si="1"/>
        <v>1</v>
      </c>
    </row>
    <row r="91" spans="1:28">
      <c r="A91" t="s">
        <v>494</v>
      </c>
      <c r="B91" s="48" t="s">
        <v>495</v>
      </c>
      <c r="C91" s="45">
        <v>4328476400</v>
      </c>
      <c r="D91" s="45">
        <v>19042</v>
      </c>
      <c r="E91" s="45">
        <v>1472888973</v>
      </c>
      <c r="F91" s="45">
        <v>48651259</v>
      </c>
      <c r="G91" s="45">
        <v>1764</v>
      </c>
      <c r="H91" s="45">
        <v>408</v>
      </c>
      <c r="I91" s="45">
        <v>75663726</v>
      </c>
      <c r="J91" s="45">
        <v>672421</v>
      </c>
      <c r="K91" s="45">
        <v>27499058</v>
      </c>
      <c r="L91" s="45">
        <v>228988200</v>
      </c>
      <c r="M91" s="45">
        <v>5672000</v>
      </c>
      <c r="N91" s="45">
        <v>10703792</v>
      </c>
      <c r="O91" s="45">
        <v>42716130</v>
      </c>
      <c r="P91" s="45">
        <v>18917162</v>
      </c>
      <c r="Q91" s="45">
        <v>1932372721</v>
      </c>
      <c r="R91" s="45">
        <v>103508</v>
      </c>
      <c r="S91" s="45">
        <v>244061</v>
      </c>
      <c r="T91" s="45">
        <v>234598678</v>
      </c>
      <c r="U91" s="45">
        <v>245513531</v>
      </c>
      <c r="V91" s="45">
        <v>37807712</v>
      </c>
      <c r="W91" s="45">
        <v>39013957</v>
      </c>
      <c r="X91" s="45">
        <v>609309</v>
      </c>
      <c r="Y91" s="45">
        <v>557890756</v>
      </c>
      <c r="Z91" s="45">
        <v>1374481965</v>
      </c>
      <c r="AA91" s="14" t="s">
        <v>495</v>
      </c>
      <c r="AB91" t="b">
        <f t="shared" si="1"/>
        <v>1</v>
      </c>
    </row>
    <row r="92" spans="1:28">
      <c r="A92" t="s">
        <v>266</v>
      </c>
      <c r="B92" s="48" t="s">
        <v>267</v>
      </c>
      <c r="C92" s="45">
        <v>7850542300</v>
      </c>
      <c r="D92" s="45">
        <v>25590</v>
      </c>
      <c r="E92" s="45">
        <v>2492269259</v>
      </c>
      <c r="F92" s="45">
        <v>257885106</v>
      </c>
      <c r="G92" s="45">
        <v>5745</v>
      </c>
      <c r="H92" s="45">
        <v>2079</v>
      </c>
      <c r="I92" s="45">
        <v>251428718</v>
      </c>
      <c r="J92" s="45">
        <v>2337318</v>
      </c>
      <c r="K92" s="45">
        <v>69082003</v>
      </c>
      <c r="L92" s="45">
        <v>420599900</v>
      </c>
      <c r="M92" s="45">
        <v>9811600</v>
      </c>
      <c r="N92" s="45">
        <v>12456218</v>
      </c>
      <c r="O92" s="45">
        <v>53006817</v>
      </c>
      <c r="P92" s="45">
        <v>35171773</v>
      </c>
      <c r="Q92" s="45">
        <v>3604048712</v>
      </c>
      <c r="R92" s="45">
        <v>1442319</v>
      </c>
      <c r="S92" s="45">
        <v>220414</v>
      </c>
      <c r="T92" s="45">
        <v>430310683</v>
      </c>
      <c r="U92" s="45">
        <v>401156642</v>
      </c>
      <c r="V92" s="45">
        <v>106899236</v>
      </c>
      <c r="W92" s="45">
        <v>97178364</v>
      </c>
      <c r="X92" s="45">
        <v>1155350</v>
      </c>
      <c r="Y92" s="45">
        <v>1038363008</v>
      </c>
      <c r="Z92" s="45">
        <v>2565685704</v>
      </c>
      <c r="AA92" s="14" t="s">
        <v>267</v>
      </c>
      <c r="AB92" t="b">
        <f t="shared" si="1"/>
        <v>1</v>
      </c>
    </row>
    <row r="93" spans="1:28">
      <c r="A93" t="s">
        <v>252</v>
      </c>
      <c r="B93" s="48" t="s">
        <v>253</v>
      </c>
      <c r="C93" s="45">
        <v>8481096300</v>
      </c>
      <c r="D93" s="45">
        <v>37996</v>
      </c>
      <c r="E93" s="45">
        <v>2692041306</v>
      </c>
      <c r="F93" s="45">
        <v>110056321</v>
      </c>
      <c r="G93" s="45">
        <v>3480</v>
      </c>
      <c r="H93" s="45">
        <v>854</v>
      </c>
      <c r="I93" s="45">
        <v>246185771</v>
      </c>
      <c r="J93" s="45">
        <v>2838853</v>
      </c>
      <c r="K93" s="45">
        <v>80832476</v>
      </c>
      <c r="L93" s="45">
        <v>464839500</v>
      </c>
      <c r="M93" s="45">
        <v>17732000</v>
      </c>
      <c r="N93" s="45">
        <v>25029141</v>
      </c>
      <c r="O93" s="45">
        <v>68397289</v>
      </c>
      <c r="P93" s="45">
        <v>62156949</v>
      </c>
      <c r="Q93" s="45">
        <v>3770109606</v>
      </c>
      <c r="R93" s="45">
        <v>1601833</v>
      </c>
      <c r="S93" s="45">
        <v>228089</v>
      </c>
      <c r="T93" s="45">
        <v>482446378</v>
      </c>
      <c r="U93" s="45">
        <v>470199680</v>
      </c>
      <c r="V93" s="45">
        <v>97646112</v>
      </c>
      <c r="W93" s="45">
        <v>95361617</v>
      </c>
      <c r="X93" s="45">
        <v>950238</v>
      </c>
      <c r="Y93" s="45">
        <v>1148433947</v>
      </c>
      <c r="Z93" s="45">
        <v>2621675659</v>
      </c>
      <c r="AA93" s="14" t="s">
        <v>253</v>
      </c>
      <c r="AB93" t="b">
        <f t="shared" si="1"/>
        <v>1</v>
      </c>
    </row>
    <row r="94" spans="1:28">
      <c r="A94" t="s">
        <v>238</v>
      </c>
      <c r="B94" s="48" t="s">
        <v>239</v>
      </c>
      <c r="C94" s="45">
        <v>5122108200</v>
      </c>
      <c r="D94" s="45">
        <v>18915</v>
      </c>
      <c r="E94" s="45">
        <v>1557637450</v>
      </c>
      <c r="F94" s="45">
        <v>159099153</v>
      </c>
      <c r="G94" s="45">
        <v>3121</v>
      </c>
      <c r="H94" s="45">
        <v>1105</v>
      </c>
      <c r="I94" s="45">
        <v>256853706</v>
      </c>
      <c r="J94" s="45">
        <v>3011449</v>
      </c>
      <c r="K94" s="45">
        <v>54136583</v>
      </c>
      <c r="L94" s="45">
        <v>242881600</v>
      </c>
      <c r="M94" s="45">
        <v>10143300</v>
      </c>
      <c r="N94" s="45">
        <v>10623044</v>
      </c>
      <c r="O94" s="45">
        <v>37722672</v>
      </c>
      <c r="P94" s="45">
        <v>37455203</v>
      </c>
      <c r="Q94" s="45">
        <v>2369564160</v>
      </c>
      <c r="R94" s="45">
        <v>1830012</v>
      </c>
      <c r="S94" s="45">
        <v>461894</v>
      </c>
      <c r="T94" s="45">
        <v>252966885</v>
      </c>
      <c r="U94" s="45">
        <v>234731171</v>
      </c>
      <c r="V94" s="45">
        <v>74702418</v>
      </c>
      <c r="W94" s="45">
        <v>77524110</v>
      </c>
      <c r="X94" s="45">
        <v>723717</v>
      </c>
      <c r="Y94" s="45">
        <v>642940207</v>
      </c>
      <c r="Z94" s="45">
        <v>1726623953</v>
      </c>
      <c r="AA94" s="14" t="s">
        <v>239</v>
      </c>
      <c r="AB94" t="b">
        <f t="shared" si="1"/>
        <v>1</v>
      </c>
    </row>
    <row r="95" spans="1:28">
      <c r="A95" t="s">
        <v>152</v>
      </c>
      <c r="B95" s="48" t="s">
        <v>153</v>
      </c>
      <c r="C95" s="45">
        <v>876498200</v>
      </c>
      <c r="D95" s="45">
        <v>4309</v>
      </c>
      <c r="E95" s="45">
        <v>289850638</v>
      </c>
      <c r="F95" s="45">
        <v>6394875</v>
      </c>
      <c r="G95" s="45">
        <v>241</v>
      </c>
      <c r="H95" s="45">
        <v>44</v>
      </c>
      <c r="I95" s="45">
        <v>19654535</v>
      </c>
      <c r="J95" s="45">
        <v>245940</v>
      </c>
      <c r="K95" s="45">
        <v>6641770</v>
      </c>
      <c r="L95" s="45">
        <v>47326000</v>
      </c>
      <c r="M95" s="45">
        <v>2526300</v>
      </c>
      <c r="N95" s="45">
        <v>3406252</v>
      </c>
      <c r="O95" s="45">
        <v>8766571</v>
      </c>
      <c r="P95" s="45">
        <v>7513097</v>
      </c>
      <c r="Q95" s="45">
        <v>392325978</v>
      </c>
      <c r="R95" s="45">
        <v>32008</v>
      </c>
      <c r="S95" s="45">
        <v>10980</v>
      </c>
      <c r="T95" s="45">
        <v>49839000</v>
      </c>
      <c r="U95" s="45">
        <v>51561839</v>
      </c>
      <c r="V95" s="45">
        <v>9432742</v>
      </c>
      <c r="W95" s="45">
        <v>7626849</v>
      </c>
      <c r="X95" s="45">
        <v>114883</v>
      </c>
      <c r="Y95" s="45">
        <v>118618301</v>
      </c>
      <c r="Z95" s="45">
        <v>273707677</v>
      </c>
      <c r="AA95" s="14" t="s">
        <v>153</v>
      </c>
      <c r="AB95" t="b">
        <f t="shared" si="1"/>
        <v>1</v>
      </c>
    </row>
    <row r="96" spans="1:28">
      <c r="A96" t="s">
        <v>212</v>
      </c>
      <c r="B96" s="48" t="s">
        <v>213</v>
      </c>
      <c r="C96" s="45">
        <v>2569723700</v>
      </c>
      <c r="D96" s="45">
        <v>11224</v>
      </c>
      <c r="E96" s="45">
        <v>800505066</v>
      </c>
      <c r="F96" s="45">
        <v>35062427</v>
      </c>
      <c r="G96" s="45">
        <v>1053</v>
      </c>
      <c r="H96" s="45">
        <v>241</v>
      </c>
      <c r="I96" s="45">
        <v>69214084</v>
      </c>
      <c r="J96" s="45">
        <v>1701889</v>
      </c>
      <c r="K96" s="45">
        <v>28063522</v>
      </c>
      <c r="L96" s="45">
        <v>139953800</v>
      </c>
      <c r="M96" s="45">
        <v>9687700</v>
      </c>
      <c r="N96" s="45">
        <v>10242411</v>
      </c>
      <c r="O96" s="45">
        <v>22514510</v>
      </c>
      <c r="P96" s="45">
        <v>32638351</v>
      </c>
      <c r="Q96" s="45">
        <v>1149583760</v>
      </c>
      <c r="R96" s="45">
        <v>624614</v>
      </c>
      <c r="S96" s="45">
        <v>35336</v>
      </c>
      <c r="T96" s="45">
        <v>149559133</v>
      </c>
      <c r="U96" s="45">
        <v>143264406</v>
      </c>
      <c r="V96" s="45">
        <v>36950405</v>
      </c>
      <c r="W96" s="45">
        <v>25808639</v>
      </c>
      <c r="X96" s="45">
        <v>247239</v>
      </c>
      <c r="Y96" s="45">
        <v>356489772</v>
      </c>
      <c r="Z96" s="45">
        <v>793093988</v>
      </c>
      <c r="AA96" s="14" t="s">
        <v>213</v>
      </c>
      <c r="AB96" t="b">
        <f t="shared" si="1"/>
        <v>1</v>
      </c>
    </row>
    <row r="97" spans="1:28">
      <c r="A97" t="s">
        <v>214</v>
      </c>
      <c r="B97" s="48" t="s">
        <v>215</v>
      </c>
      <c r="C97" s="45">
        <v>2828085700</v>
      </c>
      <c r="D97" s="45">
        <v>11398</v>
      </c>
      <c r="E97" s="45">
        <v>893550862</v>
      </c>
      <c r="F97" s="45">
        <v>48414689</v>
      </c>
      <c r="G97" s="45">
        <v>1429</v>
      </c>
      <c r="H97" s="45">
        <v>399</v>
      </c>
      <c r="I97" s="45">
        <v>74563094</v>
      </c>
      <c r="J97" s="45">
        <v>1330168</v>
      </c>
      <c r="K97" s="45">
        <v>32891703</v>
      </c>
      <c r="L97" s="45">
        <v>153041400</v>
      </c>
      <c r="M97" s="45">
        <v>7676300</v>
      </c>
      <c r="N97" s="45">
        <v>9979158</v>
      </c>
      <c r="O97" s="45">
        <v>23535569</v>
      </c>
      <c r="P97" s="45">
        <v>27093180</v>
      </c>
      <c r="Q97" s="45">
        <v>1272076123</v>
      </c>
      <c r="R97" s="45">
        <v>768792</v>
      </c>
      <c r="S97" s="45">
        <v>33083</v>
      </c>
      <c r="T97" s="45">
        <v>160682143</v>
      </c>
      <c r="U97" s="45">
        <v>154634846</v>
      </c>
      <c r="V97" s="45">
        <v>44171961</v>
      </c>
      <c r="W97" s="45">
        <v>33490684</v>
      </c>
      <c r="X97" s="45">
        <v>352296</v>
      </c>
      <c r="Y97" s="45">
        <v>394133805</v>
      </c>
      <c r="Z97" s="45">
        <v>877942318</v>
      </c>
      <c r="AA97" s="14" t="s">
        <v>215</v>
      </c>
      <c r="AB97" t="b">
        <f t="shared" si="1"/>
        <v>1</v>
      </c>
    </row>
    <row r="98" spans="1:28">
      <c r="A98" t="s">
        <v>554</v>
      </c>
      <c r="B98" s="48" t="s">
        <v>555</v>
      </c>
      <c r="C98" s="45">
        <v>935142200</v>
      </c>
      <c r="D98" s="45">
        <v>4163</v>
      </c>
      <c r="E98" s="45">
        <v>309779401</v>
      </c>
      <c r="F98" s="45">
        <v>10220636</v>
      </c>
      <c r="G98" s="45">
        <v>438</v>
      </c>
      <c r="H98" s="45">
        <v>77</v>
      </c>
      <c r="I98" s="45">
        <v>11585014</v>
      </c>
      <c r="J98" s="45">
        <v>110556</v>
      </c>
      <c r="K98" s="45">
        <v>3169160</v>
      </c>
      <c r="L98" s="45">
        <v>50395400</v>
      </c>
      <c r="M98" s="45">
        <v>1891900</v>
      </c>
      <c r="N98" s="45">
        <v>3728532</v>
      </c>
      <c r="O98" s="45">
        <v>9957870</v>
      </c>
      <c r="P98" s="45">
        <v>4448440</v>
      </c>
      <c r="Q98" s="45">
        <v>405286909</v>
      </c>
      <c r="R98" s="45">
        <v>0</v>
      </c>
      <c r="S98" s="45">
        <v>0</v>
      </c>
      <c r="T98" s="45">
        <v>52230304</v>
      </c>
      <c r="U98" s="45">
        <v>53136713</v>
      </c>
      <c r="V98" s="45">
        <v>7432707</v>
      </c>
      <c r="W98" s="45">
        <v>4889742</v>
      </c>
      <c r="X98" s="45">
        <v>60280</v>
      </c>
      <c r="Y98" s="45">
        <v>117749746</v>
      </c>
      <c r="Z98" s="45">
        <v>287537163</v>
      </c>
      <c r="AA98" s="14" t="s">
        <v>555</v>
      </c>
      <c r="AB98" t="b">
        <f t="shared" si="1"/>
        <v>1</v>
      </c>
    </row>
    <row r="99" spans="1:28">
      <c r="A99" t="s">
        <v>8</v>
      </c>
      <c r="B99" s="48" t="s">
        <v>9</v>
      </c>
      <c r="C99" s="45">
        <v>14548040800</v>
      </c>
      <c r="D99" s="45">
        <v>50339</v>
      </c>
      <c r="E99" s="45">
        <v>4521272004</v>
      </c>
      <c r="F99" s="45">
        <v>431476368</v>
      </c>
      <c r="G99" s="45">
        <v>10159</v>
      </c>
      <c r="H99" s="45">
        <v>3497</v>
      </c>
      <c r="I99" s="45">
        <v>482146932</v>
      </c>
      <c r="J99" s="45">
        <v>2845585</v>
      </c>
      <c r="K99" s="45">
        <v>83897138</v>
      </c>
      <c r="L99" s="45">
        <v>757668700</v>
      </c>
      <c r="M99" s="45">
        <v>18793900</v>
      </c>
      <c r="N99" s="45">
        <v>21703416</v>
      </c>
      <c r="O99" s="45">
        <v>61820831</v>
      </c>
      <c r="P99" s="45">
        <v>73027186</v>
      </c>
      <c r="Q99" s="45">
        <v>6454652060</v>
      </c>
      <c r="R99" s="45">
        <v>942795</v>
      </c>
      <c r="S99" s="45">
        <v>132601</v>
      </c>
      <c r="T99" s="45">
        <v>776267977</v>
      </c>
      <c r="U99" s="45">
        <v>714446845</v>
      </c>
      <c r="V99" s="45">
        <v>172780360</v>
      </c>
      <c r="W99" s="45">
        <v>147387641</v>
      </c>
      <c r="X99" s="45">
        <v>2161997</v>
      </c>
      <c r="Y99" s="45">
        <v>1814120216</v>
      </c>
      <c r="Z99" s="45">
        <v>4640531844</v>
      </c>
      <c r="AA99" s="14" t="s">
        <v>9</v>
      </c>
      <c r="AB99" t="b">
        <f t="shared" si="1"/>
        <v>1</v>
      </c>
    </row>
    <row r="100" spans="1:28">
      <c r="A100" t="s">
        <v>122</v>
      </c>
      <c r="B100" s="48" t="s">
        <v>123</v>
      </c>
      <c r="C100" s="45">
        <v>25026288000</v>
      </c>
      <c r="D100" s="45">
        <v>99502</v>
      </c>
      <c r="E100" s="45">
        <v>8145623648</v>
      </c>
      <c r="F100" s="45">
        <v>467290596</v>
      </c>
      <c r="G100" s="45">
        <v>12339</v>
      </c>
      <c r="H100" s="45">
        <v>3668</v>
      </c>
      <c r="I100" s="45">
        <v>808366426</v>
      </c>
      <c r="J100" s="45">
        <v>5057435</v>
      </c>
      <c r="K100" s="45">
        <v>181318011</v>
      </c>
      <c r="L100" s="45">
        <v>1403004900</v>
      </c>
      <c r="M100" s="45">
        <v>26681000</v>
      </c>
      <c r="N100" s="45">
        <v>61017488</v>
      </c>
      <c r="O100" s="45">
        <v>190656250</v>
      </c>
      <c r="P100" s="45">
        <v>103672427</v>
      </c>
      <c r="Q100" s="45">
        <v>11392688181</v>
      </c>
      <c r="R100" s="45">
        <v>4092373</v>
      </c>
      <c r="S100" s="45">
        <v>204770</v>
      </c>
      <c r="T100" s="45">
        <v>1429310048</v>
      </c>
      <c r="U100" s="45">
        <v>1431397781</v>
      </c>
      <c r="V100" s="45">
        <v>262400993</v>
      </c>
      <c r="W100" s="45">
        <v>256191452</v>
      </c>
      <c r="X100" s="45">
        <v>4501874</v>
      </c>
      <c r="Y100" s="45">
        <v>3388099291</v>
      </c>
      <c r="Z100" s="45">
        <v>8004588890</v>
      </c>
      <c r="AA100" s="14" t="s">
        <v>123</v>
      </c>
      <c r="AB100" t="b">
        <f t="shared" si="1"/>
        <v>1</v>
      </c>
    </row>
    <row r="101" spans="1:28">
      <c r="A101" t="s">
        <v>558</v>
      </c>
      <c r="B101" s="48" t="s">
        <v>559</v>
      </c>
      <c r="C101" s="45">
        <v>2989683000</v>
      </c>
      <c r="D101" s="45">
        <v>13174</v>
      </c>
      <c r="E101" s="45">
        <v>978273226</v>
      </c>
      <c r="F101" s="45">
        <v>32771417</v>
      </c>
      <c r="G101" s="45">
        <v>1197</v>
      </c>
      <c r="H101" s="45">
        <v>237</v>
      </c>
      <c r="I101" s="45">
        <v>49030768</v>
      </c>
      <c r="J101" s="45">
        <v>625030</v>
      </c>
      <c r="K101" s="45">
        <v>13684606</v>
      </c>
      <c r="L101" s="45">
        <v>158499400</v>
      </c>
      <c r="M101" s="45">
        <v>4725700</v>
      </c>
      <c r="N101" s="45">
        <v>8084566</v>
      </c>
      <c r="O101" s="45">
        <v>22461318</v>
      </c>
      <c r="P101" s="45">
        <v>14294826</v>
      </c>
      <c r="Q101" s="45">
        <v>1282450857</v>
      </c>
      <c r="R101" s="45">
        <v>13419</v>
      </c>
      <c r="S101" s="45">
        <v>66227</v>
      </c>
      <c r="T101" s="45">
        <v>163184420</v>
      </c>
      <c r="U101" s="45">
        <v>161094498</v>
      </c>
      <c r="V101" s="45">
        <v>23946188</v>
      </c>
      <c r="W101" s="45">
        <v>20880647</v>
      </c>
      <c r="X101" s="45">
        <v>229559</v>
      </c>
      <c r="Y101" s="45">
        <v>369414958</v>
      </c>
      <c r="Z101" s="45">
        <v>913035899</v>
      </c>
      <c r="AA101" s="14" t="s">
        <v>559</v>
      </c>
      <c r="AB101" t="b">
        <f t="shared" si="1"/>
        <v>1</v>
      </c>
    </row>
    <row r="102" spans="1:28">
      <c r="A102" t="s">
        <v>164</v>
      </c>
      <c r="B102" s="48" t="s">
        <v>165</v>
      </c>
      <c r="C102" s="45">
        <v>11983049600</v>
      </c>
      <c r="D102" s="45">
        <v>49525</v>
      </c>
      <c r="E102" s="45">
        <v>3975001592</v>
      </c>
      <c r="F102" s="45">
        <v>198301245</v>
      </c>
      <c r="G102" s="45">
        <v>5628</v>
      </c>
      <c r="H102" s="45">
        <v>1541</v>
      </c>
      <c r="I102" s="45">
        <v>355846805</v>
      </c>
      <c r="J102" s="45">
        <v>3737668</v>
      </c>
      <c r="K102" s="45">
        <v>91056217</v>
      </c>
      <c r="L102" s="45">
        <v>670534300</v>
      </c>
      <c r="M102" s="45">
        <v>16914600</v>
      </c>
      <c r="N102" s="45">
        <v>31272719</v>
      </c>
      <c r="O102" s="45">
        <v>100117672</v>
      </c>
      <c r="P102" s="45">
        <v>62668238</v>
      </c>
      <c r="Q102" s="45">
        <v>5505451056</v>
      </c>
      <c r="R102" s="45">
        <v>1973049</v>
      </c>
      <c r="S102" s="45">
        <v>2463721</v>
      </c>
      <c r="T102" s="45">
        <v>687211699</v>
      </c>
      <c r="U102" s="45">
        <v>701087057</v>
      </c>
      <c r="V102" s="45">
        <v>141531258</v>
      </c>
      <c r="W102" s="45">
        <v>126721968</v>
      </c>
      <c r="X102" s="45">
        <v>1365202</v>
      </c>
      <c r="Y102" s="45">
        <v>1662353954</v>
      </c>
      <c r="Z102" s="45">
        <v>3843097102</v>
      </c>
      <c r="AA102" s="14" t="s">
        <v>165</v>
      </c>
      <c r="AB102" t="b">
        <f t="shared" si="1"/>
        <v>1</v>
      </c>
    </row>
    <row r="103" spans="1:28">
      <c r="A103" t="s">
        <v>300</v>
      </c>
      <c r="B103" s="48" t="s">
        <v>301</v>
      </c>
      <c r="C103" s="45">
        <v>1235842700</v>
      </c>
      <c r="D103" s="45">
        <v>5442</v>
      </c>
      <c r="E103" s="45">
        <v>400982591</v>
      </c>
      <c r="F103" s="45">
        <v>13926828</v>
      </c>
      <c r="G103" s="45">
        <v>483</v>
      </c>
      <c r="H103" s="45">
        <v>110</v>
      </c>
      <c r="I103" s="45">
        <v>43387022</v>
      </c>
      <c r="J103" s="45">
        <v>262707</v>
      </c>
      <c r="K103" s="45">
        <v>9106284</v>
      </c>
      <c r="L103" s="45">
        <v>64829300</v>
      </c>
      <c r="M103" s="45">
        <v>2609100</v>
      </c>
      <c r="N103" s="45">
        <v>4438674</v>
      </c>
      <c r="O103" s="45">
        <v>12016115</v>
      </c>
      <c r="P103" s="45">
        <v>8605841</v>
      </c>
      <c r="Q103" s="45">
        <v>560164462</v>
      </c>
      <c r="R103" s="45">
        <v>94284</v>
      </c>
      <c r="S103" s="45">
        <v>9098</v>
      </c>
      <c r="T103" s="45">
        <v>67423648</v>
      </c>
      <c r="U103" s="45">
        <v>68102270</v>
      </c>
      <c r="V103" s="45">
        <v>11822829</v>
      </c>
      <c r="W103" s="45">
        <v>12931515</v>
      </c>
      <c r="X103" s="45">
        <v>162449</v>
      </c>
      <c r="Y103" s="45">
        <v>160546093</v>
      </c>
      <c r="Z103" s="45">
        <v>399618369</v>
      </c>
      <c r="AA103" s="14" t="s">
        <v>301</v>
      </c>
      <c r="AB103" t="b">
        <f t="shared" si="1"/>
        <v>1</v>
      </c>
    </row>
    <row r="104" spans="1:28">
      <c r="A104" t="s">
        <v>184</v>
      </c>
      <c r="B104" s="48" t="s">
        <v>185</v>
      </c>
      <c r="C104" s="45">
        <v>5635668200</v>
      </c>
      <c r="D104" s="45">
        <v>24289</v>
      </c>
      <c r="E104" s="45">
        <v>1881772118</v>
      </c>
      <c r="F104" s="45">
        <v>83184531</v>
      </c>
      <c r="G104" s="45">
        <v>2635</v>
      </c>
      <c r="H104" s="45">
        <v>629</v>
      </c>
      <c r="I104" s="45">
        <v>126964062</v>
      </c>
      <c r="J104" s="45">
        <v>2797454</v>
      </c>
      <c r="K104" s="45">
        <v>51587358</v>
      </c>
      <c r="L104" s="45">
        <v>301761900</v>
      </c>
      <c r="M104" s="45">
        <v>7375100</v>
      </c>
      <c r="N104" s="45">
        <v>15341596</v>
      </c>
      <c r="O104" s="45">
        <v>42943004</v>
      </c>
      <c r="P104" s="45">
        <v>26017909</v>
      </c>
      <c r="Q104" s="45">
        <v>2539745032</v>
      </c>
      <c r="R104" s="45">
        <v>1105563</v>
      </c>
      <c r="S104" s="45">
        <v>242501</v>
      </c>
      <c r="T104" s="45">
        <v>309063244</v>
      </c>
      <c r="U104" s="45">
        <v>313069673</v>
      </c>
      <c r="V104" s="45">
        <v>61679809</v>
      </c>
      <c r="W104" s="45">
        <v>58557540</v>
      </c>
      <c r="X104" s="45">
        <v>558052</v>
      </c>
      <c r="Y104" s="45">
        <v>744276382</v>
      </c>
      <c r="Z104" s="45">
        <v>1795468650</v>
      </c>
      <c r="AA104" s="14" t="s">
        <v>185</v>
      </c>
      <c r="AB104" t="b">
        <f t="shared" si="1"/>
        <v>1</v>
      </c>
    </row>
    <row r="105" spans="1:28">
      <c r="A105" t="s">
        <v>414</v>
      </c>
      <c r="B105" s="48" t="s">
        <v>415</v>
      </c>
      <c r="C105" s="45">
        <v>5504649100</v>
      </c>
      <c r="D105" s="45">
        <v>23048</v>
      </c>
      <c r="E105" s="45">
        <v>1846698446</v>
      </c>
      <c r="F105" s="45">
        <v>85919193</v>
      </c>
      <c r="G105" s="45">
        <v>2489</v>
      </c>
      <c r="H105" s="45">
        <v>676</v>
      </c>
      <c r="I105" s="45">
        <v>84463178</v>
      </c>
      <c r="J105" s="45">
        <v>1569747</v>
      </c>
      <c r="K105" s="45">
        <v>37611485</v>
      </c>
      <c r="L105" s="45">
        <v>291534100</v>
      </c>
      <c r="M105" s="45">
        <v>5158300</v>
      </c>
      <c r="N105" s="45">
        <v>14275597</v>
      </c>
      <c r="O105" s="45">
        <v>33248678</v>
      </c>
      <c r="P105" s="45">
        <v>19567030</v>
      </c>
      <c r="Q105" s="45">
        <v>2420045754</v>
      </c>
      <c r="R105" s="45">
        <v>282882</v>
      </c>
      <c r="S105" s="45">
        <v>45537</v>
      </c>
      <c r="T105" s="45">
        <v>296615582</v>
      </c>
      <c r="U105" s="45">
        <v>299895689</v>
      </c>
      <c r="V105" s="45">
        <v>51129870</v>
      </c>
      <c r="W105" s="45">
        <v>48874641</v>
      </c>
      <c r="X105" s="45">
        <v>560687</v>
      </c>
      <c r="Y105" s="45">
        <v>697404888</v>
      </c>
      <c r="Z105" s="45">
        <v>1722640866</v>
      </c>
      <c r="AA105" s="14" t="s">
        <v>415</v>
      </c>
      <c r="AB105" t="b">
        <f t="shared" si="1"/>
        <v>1</v>
      </c>
    </row>
    <row r="106" spans="1:28">
      <c r="A106" t="s">
        <v>180</v>
      </c>
      <c r="B106" s="48" t="s">
        <v>181</v>
      </c>
      <c r="C106" s="45">
        <v>11793035100</v>
      </c>
      <c r="D106" s="45">
        <v>47827</v>
      </c>
      <c r="E106" s="45">
        <v>3855755158</v>
      </c>
      <c r="F106" s="45">
        <v>213768265</v>
      </c>
      <c r="G106" s="45">
        <v>6143</v>
      </c>
      <c r="H106" s="45">
        <v>1712</v>
      </c>
      <c r="I106" s="45">
        <v>289876592</v>
      </c>
      <c r="J106" s="45">
        <v>3657537</v>
      </c>
      <c r="K106" s="45">
        <v>102101364</v>
      </c>
      <c r="L106" s="45">
        <v>645018400</v>
      </c>
      <c r="M106" s="45">
        <v>16349300</v>
      </c>
      <c r="N106" s="45">
        <v>36308959</v>
      </c>
      <c r="O106" s="45">
        <v>90352277</v>
      </c>
      <c r="P106" s="45">
        <v>59890510</v>
      </c>
      <c r="Q106" s="45">
        <v>5313078362</v>
      </c>
      <c r="R106" s="45">
        <v>2512868</v>
      </c>
      <c r="S106" s="45">
        <v>1160443</v>
      </c>
      <c r="T106" s="45">
        <v>661200748</v>
      </c>
      <c r="U106" s="45">
        <v>654753505</v>
      </c>
      <c r="V106" s="45">
        <v>137951092</v>
      </c>
      <c r="W106" s="45">
        <v>122461925</v>
      </c>
      <c r="X106" s="45">
        <v>1189832</v>
      </c>
      <c r="Y106" s="45">
        <v>1581230413</v>
      </c>
      <c r="Z106" s="45">
        <v>3731847949</v>
      </c>
      <c r="AA106" s="14" t="s">
        <v>181</v>
      </c>
      <c r="AB106" t="b">
        <f t="shared" si="1"/>
        <v>1</v>
      </c>
    </row>
    <row r="107" spans="1:28">
      <c r="A107" t="s">
        <v>384</v>
      </c>
      <c r="B107" s="48" t="s">
        <v>385</v>
      </c>
      <c r="C107" s="45">
        <v>16660718000</v>
      </c>
      <c r="D107" s="45">
        <v>66792</v>
      </c>
      <c r="E107" s="45">
        <v>5488159766</v>
      </c>
      <c r="F107" s="45">
        <v>295688888</v>
      </c>
      <c r="G107" s="45">
        <v>8620</v>
      </c>
      <c r="H107" s="45">
        <v>2341</v>
      </c>
      <c r="I107" s="45">
        <v>476542476</v>
      </c>
      <c r="J107" s="45">
        <v>3371910</v>
      </c>
      <c r="K107" s="45">
        <v>110300847</v>
      </c>
      <c r="L107" s="45">
        <v>924280300</v>
      </c>
      <c r="M107" s="45">
        <v>18240000</v>
      </c>
      <c r="N107" s="45">
        <v>36473664</v>
      </c>
      <c r="O107" s="45">
        <v>120759662</v>
      </c>
      <c r="P107" s="45">
        <v>64705301</v>
      </c>
      <c r="Q107" s="45">
        <v>7538522814</v>
      </c>
      <c r="R107" s="45">
        <v>2041160</v>
      </c>
      <c r="S107" s="45">
        <v>323100</v>
      </c>
      <c r="T107" s="45">
        <v>942247881</v>
      </c>
      <c r="U107" s="45">
        <v>942530100</v>
      </c>
      <c r="V107" s="45">
        <v>170206825</v>
      </c>
      <c r="W107" s="45">
        <v>164234538</v>
      </c>
      <c r="X107" s="45">
        <v>1970161</v>
      </c>
      <c r="Y107" s="45">
        <v>2223553765</v>
      </c>
      <c r="Z107" s="45">
        <v>5314969049</v>
      </c>
      <c r="AA107" s="14" t="s">
        <v>385</v>
      </c>
      <c r="AB107" t="b">
        <f t="shared" si="1"/>
        <v>1</v>
      </c>
    </row>
    <row r="108" spans="1:28">
      <c r="A108" t="s">
        <v>76</v>
      </c>
      <c r="B108" s="48" t="s">
        <v>77</v>
      </c>
      <c r="C108" s="45">
        <v>5618348200</v>
      </c>
      <c r="D108" s="45">
        <v>24798</v>
      </c>
      <c r="E108" s="45">
        <v>1851075910</v>
      </c>
      <c r="F108" s="45">
        <v>65517178</v>
      </c>
      <c r="G108" s="45">
        <v>2197</v>
      </c>
      <c r="H108" s="45">
        <v>499</v>
      </c>
      <c r="I108" s="45">
        <v>158048722</v>
      </c>
      <c r="J108" s="45">
        <v>1116199</v>
      </c>
      <c r="K108" s="45">
        <v>45490949</v>
      </c>
      <c r="L108" s="45">
        <v>309650900</v>
      </c>
      <c r="M108" s="45">
        <v>9109200</v>
      </c>
      <c r="N108" s="45">
        <v>16595293</v>
      </c>
      <c r="O108" s="45">
        <v>38537308</v>
      </c>
      <c r="P108" s="45">
        <v>30954348</v>
      </c>
      <c r="Q108" s="45">
        <v>2526096007</v>
      </c>
      <c r="R108" s="45">
        <v>1160418</v>
      </c>
      <c r="S108" s="45">
        <v>95513</v>
      </c>
      <c r="T108" s="45">
        <v>318653631</v>
      </c>
      <c r="U108" s="45">
        <v>319443189</v>
      </c>
      <c r="V108" s="45">
        <v>60222103</v>
      </c>
      <c r="W108" s="45">
        <v>51561631</v>
      </c>
      <c r="X108" s="45">
        <v>627538</v>
      </c>
      <c r="Y108" s="45">
        <v>751764023</v>
      </c>
      <c r="Z108" s="45">
        <v>1774331984</v>
      </c>
      <c r="AA108" s="14" t="s">
        <v>77</v>
      </c>
      <c r="AB108" t="b">
        <f t="shared" si="1"/>
        <v>1</v>
      </c>
    </row>
    <row r="109" spans="1:28">
      <c r="A109" t="s">
        <v>364</v>
      </c>
      <c r="B109" s="48" t="s">
        <v>365</v>
      </c>
      <c r="C109" s="45">
        <v>2029240500</v>
      </c>
      <c r="D109" s="45">
        <v>8736</v>
      </c>
      <c r="E109" s="45">
        <v>680713752</v>
      </c>
      <c r="F109" s="45">
        <v>21807988</v>
      </c>
      <c r="G109" s="45">
        <v>814</v>
      </c>
      <c r="H109" s="45">
        <v>169</v>
      </c>
      <c r="I109" s="45">
        <v>44748373</v>
      </c>
      <c r="J109" s="45">
        <v>467823</v>
      </c>
      <c r="K109" s="45">
        <v>19672156</v>
      </c>
      <c r="L109" s="45">
        <v>113207700</v>
      </c>
      <c r="M109" s="45">
        <v>3076600</v>
      </c>
      <c r="N109" s="45">
        <v>7087642</v>
      </c>
      <c r="O109" s="45">
        <v>17595662</v>
      </c>
      <c r="P109" s="45">
        <v>10509281</v>
      </c>
      <c r="Q109" s="45">
        <v>918886977</v>
      </c>
      <c r="R109" s="45">
        <v>279819</v>
      </c>
      <c r="S109" s="45">
        <v>20391</v>
      </c>
      <c r="T109" s="45">
        <v>116264638</v>
      </c>
      <c r="U109" s="45">
        <v>118021588</v>
      </c>
      <c r="V109" s="45">
        <v>23979051</v>
      </c>
      <c r="W109" s="45">
        <v>19516664</v>
      </c>
      <c r="X109" s="45">
        <v>189721</v>
      </c>
      <c r="Y109" s="45">
        <v>278271872</v>
      </c>
      <c r="Z109" s="45">
        <v>640615105</v>
      </c>
      <c r="AA109" s="14" t="s">
        <v>365</v>
      </c>
      <c r="AB109" t="b">
        <f t="shared" si="1"/>
        <v>1</v>
      </c>
    </row>
    <row r="110" spans="1:28">
      <c r="A110" t="s">
        <v>88</v>
      </c>
      <c r="B110" s="48" t="s">
        <v>89</v>
      </c>
      <c r="C110" s="45">
        <v>1694139700</v>
      </c>
      <c r="D110" s="45">
        <v>7606</v>
      </c>
      <c r="E110" s="45">
        <v>536188198</v>
      </c>
      <c r="F110" s="45">
        <v>17745199</v>
      </c>
      <c r="G110" s="45">
        <v>656</v>
      </c>
      <c r="H110" s="45">
        <v>121</v>
      </c>
      <c r="I110" s="45">
        <v>55463594</v>
      </c>
      <c r="J110" s="45">
        <v>1828392</v>
      </c>
      <c r="K110" s="45">
        <v>17249248</v>
      </c>
      <c r="L110" s="45">
        <v>92138400</v>
      </c>
      <c r="M110" s="45">
        <v>4734600</v>
      </c>
      <c r="N110" s="45">
        <v>7579140</v>
      </c>
      <c r="O110" s="45">
        <v>17895203</v>
      </c>
      <c r="P110" s="45">
        <v>17093021</v>
      </c>
      <c r="Q110" s="45">
        <v>767914995</v>
      </c>
      <c r="R110" s="45">
        <v>295053</v>
      </c>
      <c r="S110" s="45">
        <v>38105</v>
      </c>
      <c r="T110" s="45">
        <v>96837024</v>
      </c>
      <c r="U110" s="45">
        <v>95360004</v>
      </c>
      <c r="V110" s="45">
        <v>17492529</v>
      </c>
      <c r="W110" s="45">
        <v>19199972</v>
      </c>
      <c r="X110" s="45">
        <v>286885</v>
      </c>
      <c r="Y110" s="45">
        <v>229509572</v>
      </c>
      <c r="Z110" s="45">
        <v>538405423</v>
      </c>
      <c r="AA110" s="14" t="s">
        <v>89</v>
      </c>
      <c r="AB110" t="b">
        <f t="shared" si="1"/>
        <v>1</v>
      </c>
    </row>
    <row r="111" spans="1:28">
      <c r="A111" t="s">
        <v>576</v>
      </c>
      <c r="B111" s="48" t="s">
        <v>577</v>
      </c>
      <c r="C111" s="45">
        <v>5237551800</v>
      </c>
      <c r="D111" s="45">
        <v>18535</v>
      </c>
      <c r="E111" s="45">
        <v>1740414488</v>
      </c>
      <c r="F111" s="45">
        <v>93505802</v>
      </c>
      <c r="G111" s="45">
        <v>4073</v>
      </c>
      <c r="H111" s="45">
        <v>665</v>
      </c>
      <c r="I111" s="45">
        <v>105024489</v>
      </c>
      <c r="J111" s="45">
        <v>767882</v>
      </c>
      <c r="K111" s="45">
        <v>25991401</v>
      </c>
      <c r="L111" s="45">
        <v>297185800</v>
      </c>
      <c r="M111" s="45">
        <v>3664400</v>
      </c>
      <c r="N111" s="45">
        <v>13200663</v>
      </c>
      <c r="O111" s="45">
        <v>37454843</v>
      </c>
      <c r="P111" s="45">
        <v>11887045</v>
      </c>
      <c r="Q111" s="45">
        <v>2329096813</v>
      </c>
      <c r="R111" s="45">
        <v>226619</v>
      </c>
      <c r="S111" s="45">
        <v>14000</v>
      </c>
      <c r="T111" s="45">
        <v>300785587</v>
      </c>
      <c r="U111" s="45">
        <v>295216202</v>
      </c>
      <c r="V111" s="45">
        <v>40420642</v>
      </c>
      <c r="W111" s="45">
        <v>20867558</v>
      </c>
      <c r="X111" s="45">
        <v>327727</v>
      </c>
      <c r="Y111" s="45">
        <v>657858335</v>
      </c>
      <c r="Z111" s="45">
        <v>1671238478</v>
      </c>
      <c r="AA111" s="14" t="s">
        <v>577</v>
      </c>
      <c r="AB111" t="b">
        <f t="shared" si="1"/>
        <v>1</v>
      </c>
    </row>
    <row r="112" spans="1:28">
      <c r="A112" t="s">
        <v>224</v>
      </c>
      <c r="B112" s="48" t="s">
        <v>225</v>
      </c>
      <c r="C112" s="45">
        <v>2719504200</v>
      </c>
      <c r="D112" s="45">
        <v>12465</v>
      </c>
      <c r="E112" s="45">
        <v>834270575</v>
      </c>
      <c r="F112" s="45">
        <v>27531436</v>
      </c>
      <c r="G112" s="45">
        <v>1108</v>
      </c>
      <c r="H112" s="45">
        <v>199</v>
      </c>
      <c r="I112" s="45">
        <v>53384950</v>
      </c>
      <c r="J112" s="45">
        <v>781191</v>
      </c>
      <c r="K112" s="45">
        <v>25031158</v>
      </c>
      <c r="L112" s="45">
        <v>150103900</v>
      </c>
      <c r="M112" s="45">
        <v>5822400</v>
      </c>
      <c r="N112" s="45">
        <v>6763725</v>
      </c>
      <c r="O112" s="45">
        <v>23798185</v>
      </c>
      <c r="P112" s="45">
        <v>20002094</v>
      </c>
      <c r="Q112" s="45">
        <v>1147489614</v>
      </c>
      <c r="R112" s="45">
        <v>427007</v>
      </c>
      <c r="S112" s="45">
        <v>125275</v>
      </c>
      <c r="T112" s="45">
        <v>155878159</v>
      </c>
      <c r="U112" s="45">
        <v>146082194</v>
      </c>
      <c r="V112" s="45">
        <v>36541606</v>
      </c>
      <c r="W112" s="45">
        <v>23181267</v>
      </c>
      <c r="X112" s="45">
        <v>216254</v>
      </c>
      <c r="Y112" s="45">
        <v>362451762</v>
      </c>
      <c r="Z112" s="45">
        <v>785037852</v>
      </c>
      <c r="AA112" s="14" t="s">
        <v>225</v>
      </c>
      <c r="AB112" t="b">
        <f t="shared" si="1"/>
        <v>1</v>
      </c>
    </row>
    <row r="113" spans="1:28">
      <c r="A113" t="s">
        <v>56</v>
      </c>
      <c r="B113" s="48" t="s">
        <v>57</v>
      </c>
      <c r="C113" s="45">
        <v>3478792100</v>
      </c>
      <c r="D113" s="45">
        <v>10755</v>
      </c>
      <c r="E113" s="45">
        <v>1115513313</v>
      </c>
      <c r="F113" s="45">
        <v>124437009</v>
      </c>
      <c r="G113" s="45">
        <v>2702</v>
      </c>
      <c r="H113" s="45">
        <v>997</v>
      </c>
      <c r="I113" s="45">
        <v>124801670</v>
      </c>
      <c r="J113" s="45">
        <v>1206389</v>
      </c>
      <c r="K113" s="45">
        <v>27350156</v>
      </c>
      <c r="L113" s="45">
        <v>185471400</v>
      </c>
      <c r="M113" s="45">
        <v>5872400</v>
      </c>
      <c r="N113" s="45">
        <v>8661648</v>
      </c>
      <c r="O113" s="45">
        <v>24873977</v>
      </c>
      <c r="P113" s="45">
        <v>20233102</v>
      </c>
      <c r="Q113" s="45">
        <v>1638421064</v>
      </c>
      <c r="R113" s="45">
        <v>548172</v>
      </c>
      <c r="S113" s="45">
        <v>54220</v>
      </c>
      <c r="T113" s="45">
        <v>191299436</v>
      </c>
      <c r="U113" s="45">
        <v>180728204</v>
      </c>
      <c r="V113" s="45">
        <v>46398974</v>
      </c>
      <c r="W113" s="45">
        <v>40803548</v>
      </c>
      <c r="X113" s="45">
        <v>540068</v>
      </c>
      <c r="Y113" s="45">
        <v>460372622</v>
      </c>
      <c r="Z113" s="45">
        <v>1178048442</v>
      </c>
      <c r="AA113" s="14" t="s">
        <v>57</v>
      </c>
      <c r="AB113" t="b">
        <f t="shared" si="1"/>
        <v>1</v>
      </c>
    </row>
    <row r="114" spans="1:28">
      <c r="A114" t="s">
        <v>498</v>
      </c>
      <c r="B114" s="48" t="s">
        <v>499</v>
      </c>
      <c r="C114" s="45">
        <v>3177517900</v>
      </c>
      <c r="D114" s="45">
        <v>14762</v>
      </c>
      <c r="E114" s="45">
        <v>1074869064</v>
      </c>
      <c r="F114" s="45">
        <v>29721412</v>
      </c>
      <c r="G114" s="45">
        <v>1124</v>
      </c>
      <c r="H114" s="45">
        <v>192</v>
      </c>
      <c r="I114" s="45">
        <v>68976276</v>
      </c>
      <c r="J114" s="45">
        <v>508420</v>
      </c>
      <c r="K114" s="45">
        <v>13966698</v>
      </c>
      <c r="L114" s="45">
        <v>164896300</v>
      </c>
      <c r="M114" s="45">
        <v>6601900</v>
      </c>
      <c r="N114" s="45">
        <v>12716553</v>
      </c>
      <c r="O114" s="45">
        <v>31178007</v>
      </c>
      <c r="P114" s="45">
        <v>22432438</v>
      </c>
      <c r="Q114" s="45">
        <v>1425867068</v>
      </c>
      <c r="R114" s="45">
        <v>87300</v>
      </c>
      <c r="S114" s="45">
        <v>105441</v>
      </c>
      <c r="T114" s="45">
        <v>171450539</v>
      </c>
      <c r="U114" s="45">
        <v>178578695</v>
      </c>
      <c r="V114" s="45">
        <v>25704378</v>
      </c>
      <c r="W114" s="45">
        <v>25914817</v>
      </c>
      <c r="X114" s="45">
        <v>361219</v>
      </c>
      <c r="Y114" s="45">
        <v>402202389</v>
      </c>
      <c r="Z114" s="45">
        <v>1023664679</v>
      </c>
      <c r="AA114" s="14" t="s">
        <v>499</v>
      </c>
      <c r="AB114" t="b">
        <f t="shared" si="1"/>
        <v>1</v>
      </c>
    </row>
    <row r="115" spans="1:28">
      <c r="A115" t="s">
        <v>246</v>
      </c>
      <c r="B115" s="48" t="s">
        <v>247</v>
      </c>
      <c r="C115" s="45">
        <v>14260801300</v>
      </c>
      <c r="D115" s="45">
        <v>60396</v>
      </c>
      <c r="E115" s="45">
        <v>4584399116</v>
      </c>
      <c r="F115" s="45">
        <v>245825598</v>
      </c>
      <c r="G115" s="45">
        <v>6416</v>
      </c>
      <c r="H115" s="45">
        <v>1837</v>
      </c>
      <c r="I115" s="45">
        <v>455615751</v>
      </c>
      <c r="J115" s="45">
        <v>6589490</v>
      </c>
      <c r="K115" s="45">
        <v>127715455</v>
      </c>
      <c r="L115" s="45">
        <v>771704600</v>
      </c>
      <c r="M115" s="45">
        <v>25181700</v>
      </c>
      <c r="N115" s="45">
        <v>34063525</v>
      </c>
      <c r="O115" s="45">
        <v>110369664</v>
      </c>
      <c r="P115" s="45">
        <v>88466918</v>
      </c>
      <c r="Q115" s="45">
        <v>6449931817</v>
      </c>
      <c r="R115" s="45">
        <v>2630251</v>
      </c>
      <c r="S115" s="45">
        <v>295493</v>
      </c>
      <c r="T115" s="45">
        <v>796657004</v>
      </c>
      <c r="U115" s="45">
        <v>782157425</v>
      </c>
      <c r="V115" s="45">
        <v>171369481</v>
      </c>
      <c r="W115" s="45">
        <v>157562883</v>
      </c>
      <c r="X115" s="45">
        <v>1478844</v>
      </c>
      <c r="Y115" s="45">
        <v>1912151381</v>
      </c>
      <c r="Z115" s="45">
        <v>4537780436</v>
      </c>
      <c r="AA115" s="14" t="s">
        <v>247</v>
      </c>
      <c r="AB115" t="b">
        <f t="shared" si="1"/>
        <v>1</v>
      </c>
    </row>
    <row r="116" spans="1:28">
      <c r="A116" t="s">
        <v>386</v>
      </c>
      <c r="B116" s="48" t="s">
        <v>387</v>
      </c>
      <c r="C116" s="45">
        <v>4048022600</v>
      </c>
      <c r="D116" s="45">
        <v>18352</v>
      </c>
      <c r="E116" s="45">
        <v>1361690625</v>
      </c>
      <c r="F116" s="45">
        <v>44282131</v>
      </c>
      <c r="G116" s="45">
        <v>1514</v>
      </c>
      <c r="H116" s="45">
        <v>343</v>
      </c>
      <c r="I116" s="45">
        <v>79578440</v>
      </c>
      <c r="J116" s="45">
        <v>946511</v>
      </c>
      <c r="K116" s="45">
        <v>28458171</v>
      </c>
      <c r="L116" s="45">
        <v>216344100</v>
      </c>
      <c r="M116" s="45">
        <v>5347100</v>
      </c>
      <c r="N116" s="45">
        <v>13324160</v>
      </c>
      <c r="O116" s="45">
        <v>33261571</v>
      </c>
      <c r="P116" s="45">
        <v>17951700</v>
      </c>
      <c r="Q116" s="45">
        <v>1801184509</v>
      </c>
      <c r="R116" s="45">
        <v>310514</v>
      </c>
      <c r="S116" s="45">
        <v>67830</v>
      </c>
      <c r="T116" s="45">
        <v>221644785</v>
      </c>
      <c r="U116" s="45">
        <v>226787996</v>
      </c>
      <c r="V116" s="45">
        <v>40959280</v>
      </c>
      <c r="W116" s="45">
        <v>37831753</v>
      </c>
      <c r="X116" s="45">
        <v>425418</v>
      </c>
      <c r="Y116" s="45">
        <v>528027576</v>
      </c>
      <c r="Z116" s="45">
        <v>1273156933</v>
      </c>
      <c r="AA116" s="14" t="s">
        <v>387</v>
      </c>
      <c r="AB116" t="b">
        <f t="shared" si="1"/>
        <v>1</v>
      </c>
    </row>
    <row r="117" spans="1:28">
      <c r="A117" t="s">
        <v>508</v>
      </c>
      <c r="B117" s="48" t="s">
        <v>509</v>
      </c>
      <c r="C117" s="45">
        <v>2515806600</v>
      </c>
      <c r="D117" s="45">
        <v>10739</v>
      </c>
      <c r="E117" s="45">
        <v>839495235</v>
      </c>
      <c r="F117" s="45">
        <v>26488957</v>
      </c>
      <c r="G117" s="45">
        <v>1054</v>
      </c>
      <c r="H117" s="45">
        <v>210</v>
      </c>
      <c r="I117" s="45">
        <v>83625924</v>
      </c>
      <c r="J117" s="45">
        <v>1026895</v>
      </c>
      <c r="K117" s="45">
        <v>22534038</v>
      </c>
      <c r="L117" s="45">
        <v>139631600</v>
      </c>
      <c r="M117" s="45">
        <v>6431500</v>
      </c>
      <c r="N117" s="45">
        <v>8441453</v>
      </c>
      <c r="O117" s="45">
        <v>28727117</v>
      </c>
      <c r="P117" s="45">
        <v>17773648</v>
      </c>
      <c r="Q117" s="45">
        <v>1174176367</v>
      </c>
      <c r="R117" s="45">
        <v>319666</v>
      </c>
      <c r="S117" s="45">
        <v>40456</v>
      </c>
      <c r="T117" s="45">
        <v>146016965</v>
      </c>
      <c r="U117" s="45">
        <v>150426550</v>
      </c>
      <c r="V117" s="45">
        <v>31323214</v>
      </c>
      <c r="W117" s="45">
        <v>24540778</v>
      </c>
      <c r="X117" s="45">
        <v>285084</v>
      </c>
      <c r="Y117" s="45">
        <v>352952713</v>
      </c>
      <c r="Z117" s="45">
        <v>821223654</v>
      </c>
      <c r="AA117" s="14" t="s">
        <v>509</v>
      </c>
      <c r="AB117" t="b">
        <f t="shared" si="1"/>
        <v>1</v>
      </c>
    </row>
    <row r="118" spans="1:28">
      <c r="A118" t="s">
        <v>410</v>
      </c>
      <c r="B118" s="48" t="s">
        <v>411</v>
      </c>
      <c r="C118" s="45">
        <v>3718412300</v>
      </c>
      <c r="D118" s="45">
        <v>15373</v>
      </c>
      <c r="E118" s="45">
        <v>1202845129</v>
      </c>
      <c r="F118" s="45">
        <v>45130454</v>
      </c>
      <c r="G118" s="45">
        <v>1568</v>
      </c>
      <c r="H118" s="45">
        <v>330</v>
      </c>
      <c r="I118" s="45">
        <v>67205261</v>
      </c>
      <c r="J118" s="45">
        <v>627342</v>
      </c>
      <c r="K118" s="45">
        <v>31232959</v>
      </c>
      <c r="L118" s="45">
        <v>213930400</v>
      </c>
      <c r="M118" s="45">
        <v>4670200</v>
      </c>
      <c r="N118" s="45">
        <v>8901209</v>
      </c>
      <c r="O118" s="45">
        <v>27940555</v>
      </c>
      <c r="P118" s="45">
        <v>16289722</v>
      </c>
      <c r="Q118" s="45">
        <v>1618773231</v>
      </c>
      <c r="R118" s="45">
        <v>559284</v>
      </c>
      <c r="S118" s="45">
        <v>30616</v>
      </c>
      <c r="T118" s="45">
        <v>218560145</v>
      </c>
      <c r="U118" s="45">
        <v>215986991</v>
      </c>
      <c r="V118" s="45">
        <v>49027732</v>
      </c>
      <c r="W118" s="45">
        <v>31058171</v>
      </c>
      <c r="X118" s="45">
        <v>391864</v>
      </c>
      <c r="Y118" s="45">
        <v>515614803</v>
      </c>
      <c r="Z118" s="45">
        <v>1103158428</v>
      </c>
      <c r="AA118" s="14" t="s">
        <v>411</v>
      </c>
      <c r="AB118" t="b">
        <f t="shared" si="1"/>
        <v>1</v>
      </c>
    </row>
    <row r="119" spans="1:28">
      <c r="A119" t="s">
        <v>264</v>
      </c>
      <c r="B119" s="48" t="s">
        <v>265</v>
      </c>
      <c r="C119" s="45">
        <v>17668913500</v>
      </c>
      <c r="D119" s="45">
        <v>56955</v>
      </c>
      <c r="E119" s="45">
        <v>5608260427</v>
      </c>
      <c r="F119" s="45">
        <v>675075922</v>
      </c>
      <c r="G119" s="45">
        <v>12612</v>
      </c>
      <c r="H119" s="45">
        <v>4939</v>
      </c>
      <c r="I119" s="45">
        <v>849628109</v>
      </c>
      <c r="J119" s="45">
        <v>10473174</v>
      </c>
      <c r="K119" s="45">
        <v>153835396</v>
      </c>
      <c r="L119" s="45">
        <v>885838500</v>
      </c>
      <c r="M119" s="45">
        <v>26906400</v>
      </c>
      <c r="N119" s="45">
        <v>30140558</v>
      </c>
      <c r="O119" s="45">
        <v>128345663</v>
      </c>
      <c r="P119" s="45">
        <v>101299871</v>
      </c>
      <c r="Q119" s="45">
        <v>8469804020</v>
      </c>
      <c r="R119" s="45">
        <v>3417787</v>
      </c>
      <c r="S119" s="45">
        <v>690285</v>
      </c>
      <c r="T119" s="45">
        <v>912583869</v>
      </c>
      <c r="U119" s="45">
        <v>860409723</v>
      </c>
      <c r="V119" s="45">
        <v>252770893</v>
      </c>
      <c r="W119" s="45">
        <v>238605791</v>
      </c>
      <c r="X119" s="45">
        <v>2289281</v>
      </c>
      <c r="Y119" s="45">
        <v>2270767629</v>
      </c>
      <c r="Z119" s="45">
        <v>6199036391</v>
      </c>
      <c r="AA119" s="14" t="s">
        <v>265</v>
      </c>
      <c r="AB119" t="b">
        <f t="shared" si="1"/>
        <v>1</v>
      </c>
    </row>
    <row r="120" spans="1:28">
      <c r="A120" t="s">
        <v>425</v>
      </c>
      <c r="B120" s="48" t="s">
        <v>426</v>
      </c>
      <c r="C120" s="45">
        <v>1432706100</v>
      </c>
      <c r="D120" s="45">
        <v>6205</v>
      </c>
      <c r="E120" s="45">
        <v>471485517</v>
      </c>
      <c r="F120" s="45">
        <v>15788210</v>
      </c>
      <c r="G120" s="45">
        <v>601</v>
      </c>
      <c r="H120" s="45">
        <v>123</v>
      </c>
      <c r="I120" s="45">
        <v>21083660</v>
      </c>
      <c r="J120" s="45">
        <v>285558</v>
      </c>
      <c r="K120" s="45">
        <v>12715956</v>
      </c>
      <c r="L120" s="45">
        <v>77375300</v>
      </c>
      <c r="M120" s="45">
        <v>2302400</v>
      </c>
      <c r="N120" s="45">
        <v>4287588</v>
      </c>
      <c r="O120" s="45">
        <v>11360851</v>
      </c>
      <c r="P120" s="45">
        <v>7604424</v>
      </c>
      <c r="Q120" s="45">
        <v>624289464</v>
      </c>
      <c r="R120" s="45">
        <v>172953</v>
      </c>
      <c r="S120" s="45">
        <v>15517</v>
      </c>
      <c r="T120" s="45">
        <v>79659555</v>
      </c>
      <c r="U120" s="45">
        <v>79485332</v>
      </c>
      <c r="V120" s="45">
        <v>16579738</v>
      </c>
      <c r="W120" s="45">
        <v>12495727</v>
      </c>
      <c r="X120" s="45">
        <v>159190</v>
      </c>
      <c r="Y120" s="45">
        <v>188568012</v>
      </c>
      <c r="Z120" s="45">
        <v>435721452</v>
      </c>
      <c r="AA120" s="14" t="s">
        <v>426</v>
      </c>
      <c r="AB120" t="b">
        <f t="shared" si="1"/>
        <v>1</v>
      </c>
    </row>
    <row r="121" spans="1:28">
      <c r="A121" t="s">
        <v>330</v>
      </c>
      <c r="B121" s="48" t="s">
        <v>331</v>
      </c>
      <c r="C121" s="45">
        <v>8888878200</v>
      </c>
      <c r="D121" s="45">
        <v>31999</v>
      </c>
      <c r="E121" s="45">
        <v>2894783240</v>
      </c>
      <c r="F121" s="45">
        <v>212873585</v>
      </c>
      <c r="G121" s="45">
        <v>5528</v>
      </c>
      <c r="H121" s="45">
        <v>1703</v>
      </c>
      <c r="I121" s="45">
        <v>306199145</v>
      </c>
      <c r="J121" s="45">
        <v>3841167</v>
      </c>
      <c r="K121" s="45">
        <v>74689985</v>
      </c>
      <c r="L121" s="45">
        <v>479271500</v>
      </c>
      <c r="M121" s="45">
        <v>13088400</v>
      </c>
      <c r="N121" s="45">
        <v>17259999</v>
      </c>
      <c r="O121" s="45">
        <v>62419009</v>
      </c>
      <c r="P121" s="45">
        <v>48328940</v>
      </c>
      <c r="Q121" s="45">
        <v>4112754970</v>
      </c>
      <c r="R121" s="45">
        <v>1945510</v>
      </c>
      <c r="S121" s="45">
        <v>404210</v>
      </c>
      <c r="T121" s="45">
        <v>492267751</v>
      </c>
      <c r="U121" s="45">
        <v>478101122</v>
      </c>
      <c r="V121" s="45">
        <v>112484431</v>
      </c>
      <c r="W121" s="45">
        <v>101902900</v>
      </c>
      <c r="X121" s="45">
        <v>1257758</v>
      </c>
      <c r="Y121" s="45">
        <v>1188363682</v>
      </c>
      <c r="Z121" s="45">
        <v>2924391288</v>
      </c>
      <c r="AA121" s="14" t="s">
        <v>331</v>
      </c>
      <c r="AB121" t="b">
        <f t="shared" si="1"/>
        <v>1</v>
      </c>
    </row>
    <row r="122" spans="1:28">
      <c r="A122" t="s">
        <v>202</v>
      </c>
      <c r="B122" s="48" t="s">
        <v>203</v>
      </c>
      <c r="C122" s="45">
        <v>6147938000</v>
      </c>
      <c r="D122" s="45">
        <v>21442</v>
      </c>
      <c r="E122" s="45">
        <v>1794944592</v>
      </c>
      <c r="F122" s="45">
        <v>169775688</v>
      </c>
      <c r="G122" s="45">
        <v>4162</v>
      </c>
      <c r="H122" s="45">
        <v>1407</v>
      </c>
      <c r="I122" s="45">
        <v>196553870</v>
      </c>
      <c r="J122" s="45">
        <v>2148089</v>
      </c>
      <c r="K122" s="45">
        <v>52177235</v>
      </c>
      <c r="L122" s="45">
        <v>326901500</v>
      </c>
      <c r="M122" s="45">
        <v>10175300</v>
      </c>
      <c r="N122" s="45">
        <v>11218883</v>
      </c>
      <c r="O122" s="45">
        <v>46262485</v>
      </c>
      <c r="P122" s="45">
        <v>35484637</v>
      </c>
      <c r="Q122" s="45">
        <v>2645642279</v>
      </c>
      <c r="R122" s="45">
        <v>1034087</v>
      </c>
      <c r="S122" s="45">
        <v>127512</v>
      </c>
      <c r="T122" s="45">
        <v>337008341</v>
      </c>
      <c r="U122" s="45">
        <v>293138092</v>
      </c>
      <c r="V122" s="45">
        <v>89719379</v>
      </c>
      <c r="W122" s="45">
        <v>67415116</v>
      </c>
      <c r="X122" s="45">
        <v>657676</v>
      </c>
      <c r="Y122" s="45">
        <v>789100203</v>
      </c>
      <c r="Z122" s="45">
        <v>1856542076</v>
      </c>
      <c r="AA122" s="14" t="s">
        <v>203</v>
      </c>
      <c r="AB122" t="b">
        <f t="shared" si="1"/>
        <v>1</v>
      </c>
    </row>
    <row r="123" spans="1:28">
      <c r="A123" t="s">
        <v>437</v>
      </c>
      <c r="B123" s="48" t="s">
        <v>438</v>
      </c>
      <c r="C123" s="45">
        <v>4507305600</v>
      </c>
      <c r="D123" s="45">
        <v>19263</v>
      </c>
      <c r="E123" s="45">
        <v>1489107363</v>
      </c>
      <c r="F123" s="45">
        <v>56522988</v>
      </c>
      <c r="G123" s="45">
        <v>1903</v>
      </c>
      <c r="H123" s="45">
        <v>393</v>
      </c>
      <c r="I123" s="45">
        <v>91668287</v>
      </c>
      <c r="J123" s="45">
        <v>660972</v>
      </c>
      <c r="K123" s="45">
        <v>32126964</v>
      </c>
      <c r="L123" s="45">
        <v>247953500</v>
      </c>
      <c r="M123" s="45">
        <v>7043000</v>
      </c>
      <c r="N123" s="45">
        <v>10339472</v>
      </c>
      <c r="O123" s="45">
        <v>33846551</v>
      </c>
      <c r="P123" s="45">
        <v>23721432</v>
      </c>
      <c r="Q123" s="45">
        <v>1992990529</v>
      </c>
      <c r="R123" s="45">
        <v>572502</v>
      </c>
      <c r="S123" s="45">
        <v>110375</v>
      </c>
      <c r="T123" s="45">
        <v>254938687</v>
      </c>
      <c r="U123" s="45">
        <v>255246205</v>
      </c>
      <c r="V123" s="45">
        <v>41941562</v>
      </c>
      <c r="W123" s="45">
        <v>37336250</v>
      </c>
      <c r="X123" s="45">
        <v>398845</v>
      </c>
      <c r="Y123" s="45">
        <v>590544426</v>
      </c>
      <c r="Z123" s="45">
        <v>1402446103</v>
      </c>
      <c r="AA123" s="14" t="s">
        <v>438</v>
      </c>
      <c r="AB123" t="b">
        <f t="shared" si="1"/>
        <v>1</v>
      </c>
    </row>
    <row r="124" spans="1:28">
      <c r="A124" t="s">
        <v>258</v>
      </c>
      <c r="B124" s="48" t="s">
        <v>259</v>
      </c>
      <c r="C124" s="45">
        <v>4113787400</v>
      </c>
      <c r="D124" s="45">
        <v>18186</v>
      </c>
      <c r="E124" s="45">
        <v>1274136170</v>
      </c>
      <c r="F124" s="45">
        <v>54889670</v>
      </c>
      <c r="G124" s="45">
        <v>1573</v>
      </c>
      <c r="H124" s="45">
        <v>383</v>
      </c>
      <c r="I124" s="45">
        <v>152758165</v>
      </c>
      <c r="J124" s="45">
        <v>2888746</v>
      </c>
      <c r="K124" s="45">
        <v>48206447</v>
      </c>
      <c r="L124" s="45">
        <v>218773400</v>
      </c>
      <c r="M124" s="45">
        <v>12792100</v>
      </c>
      <c r="N124" s="45">
        <v>15530835</v>
      </c>
      <c r="O124" s="45">
        <v>33232981</v>
      </c>
      <c r="P124" s="45">
        <v>42883689</v>
      </c>
      <c r="Q124" s="45">
        <v>1856092203</v>
      </c>
      <c r="R124" s="45">
        <v>1380512</v>
      </c>
      <c r="S124" s="45">
        <v>107079</v>
      </c>
      <c r="T124" s="45">
        <v>231485742</v>
      </c>
      <c r="U124" s="45">
        <v>225853799</v>
      </c>
      <c r="V124" s="45">
        <v>53446404</v>
      </c>
      <c r="W124" s="45">
        <v>45829954</v>
      </c>
      <c r="X124" s="45">
        <v>411003</v>
      </c>
      <c r="Y124" s="45">
        <v>558514493</v>
      </c>
      <c r="Z124" s="45">
        <v>1297577710</v>
      </c>
      <c r="AA124" s="14" t="s">
        <v>259</v>
      </c>
      <c r="AB124" t="b">
        <f t="shared" si="1"/>
        <v>1</v>
      </c>
    </row>
    <row r="125" spans="1:28">
      <c r="A125" t="s">
        <v>234</v>
      </c>
      <c r="B125" s="48" t="s">
        <v>235</v>
      </c>
      <c r="C125" s="45">
        <v>7006041100</v>
      </c>
      <c r="D125" s="45">
        <v>30867</v>
      </c>
      <c r="E125" s="45">
        <v>2166507974</v>
      </c>
      <c r="F125" s="45">
        <v>107028959</v>
      </c>
      <c r="G125" s="45">
        <v>3093</v>
      </c>
      <c r="H125" s="45">
        <v>839</v>
      </c>
      <c r="I125" s="45">
        <v>166457234</v>
      </c>
      <c r="J125" s="45">
        <v>1647940</v>
      </c>
      <c r="K125" s="45">
        <v>44539967</v>
      </c>
      <c r="L125" s="45">
        <v>381748800</v>
      </c>
      <c r="M125" s="45">
        <v>11044500</v>
      </c>
      <c r="N125" s="45">
        <v>26275578</v>
      </c>
      <c r="O125" s="45">
        <v>45060678</v>
      </c>
      <c r="P125" s="45">
        <v>39309313</v>
      </c>
      <c r="Q125" s="45">
        <v>2989620943</v>
      </c>
      <c r="R125" s="45">
        <v>1358751</v>
      </c>
      <c r="S125" s="45">
        <v>427761</v>
      </c>
      <c r="T125" s="45">
        <v>392655177</v>
      </c>
      <c r="U125" s="45">
        <v>364699302</v>
      </c>
      <c r="V125" s="45">
        <v>85487950</v>
      </c>
      <c r="W125" s="45">
        <v>55641910</v>
      </c>
      <c r="X125" s="45">
        <v>661364</v>
      </c>
      <c r="Y125" s="45">
        <v>900932215</v>
      </c>
      <c r="Z125" s="45">
        <v>2088688728</v>
      </c>
      <c r="AA125" s="14" t="s">
        <v>235</v>
      </c>
      <c r="AB125" t="b">
        <f t="shared" si="1"/>
        <v>1</v>
      </c>
    </row>
    <row r="126" spans="1:28">
      <c r="A126" t="s">
        <v>398</v>
      </c>
      <c r="B126" s="48" t="s">
        <v>399</v>
      </c>
      <c r="C126" s="45">
        <v>968483200</v>
      </c>
      <c r="D126" s="45">
        <v>4505</v>
      </c>
      <c r="E126" s="45">
        <v>326398669</v>
      </c>
      <c r="F126" s="45">
        <v>8999594</v>
      </c>
      <c r="G126" s="45">
        <v>333</v>
      </c>
      <c r="H126" s="45">
        <v>67</v>
      </c>
      <c r="I126" s="45">
        <v>18253154</v>
      </c>
      <c r="J126" s="45">
        <v>181325</v>
      </c>
      <c r="K126" s="45">
        <v>6735684</v>
      </c>
      <c r="L126" s="45">
        <v>51097100</v>
      </c>
      <c r="M126" s="45">
        <v>1334200</v>
      </c>
      <c r="N126" s="45">
        <v>4440721</v>
      </c>
      <c r="O126" s="45">
        <v>8794179</v>
      </c>
      <c r="P126" s="45">
        <v>4645680</v>
      </c>
      <c r="Q126" s="45">
        <v>430880306</v>
      </c>
      <c r="R126" s="45">
        <v>54232</v>
      </c>
      <c r="S126" s="45">
        <v>23000</v>
      </c>
      <c r="T126" s="45">
        <v>52414783</v>
      </c>
      <c r="U126" s="45">
        <v>53480930</v>
      </c>
      <c r="V126" s="45">
        <v>9334340</v>
      </c>
      <c r="W126" s="45">
        <v>7747239</v>
      </c>
      <c r="X126" s="45">
        <v>98236</v>
      </c>
      <c r="Y126" s="45">
        <v>123152760</v>
      </c>
      <c r="Z126" s="45">
        <v>307727546</v>
      </c>
      <c r="AA126" s="14" t="s">
        <v>399</v>
      </c>
      <c r="AB126" t="b">
        <f t="shared" si="1"/>
        <v>1</v>
      </c>
    </row>
    <row r="127" spans="1:28">
      <c r="A127" t="s">
        <v>396</v>
      </c>
      <c r="B127" s="48" t="s">
        <v>397</v>
      </c>
      <c r="C127" s="45">
        <v>1297330100</v>
      </c>
      <c r="D127" s="45">
        <v>5547</v>
      </c>
      <c r="E127" s="45">
        <v>427855377</v>
      </c>
      <c r="F127" s="45">
        <v>14101858</v>
      </c>
      <c r="G127" s="45">
        <v>524</v>
      </c>
      <c r="H127" s="45">
        <v>118</v>
      </c>
      <c r="I127" s="45">
        <v>32257610</v>
      </c>
      <c r="J127" s="45">
        <v>561778</v>
      </c>
      <c r="K127" s="45">
        <v>12959895</v>
      </c>
      <c r="L127" s="45">
        <v>72391000</v>
      </c>
      <c r="M127" s="45">
        <v>3225600</v>
      </c>
      <c r="N127" s="45">
        <v>4099271</v>
      </c>
      <c r="O127" s="45">
        <v>12303465</v>
      </c>
      <c r="P127" s="45">
        <v>10561408</v>
      </c>
      <c r="Q127" s="45">
        <v>590317262</v>
      </c>
      <c r="R127" s="45">
        <v>197897</v>
      </c>
      <c r="S127" s="45">
        <v>0</v>
      </c>
      <c r="T127" s="45">
        <v>75605688</v>
      </c>
      <c r="U127" s="45">
        <v>77307295</v>
      </c>
      <c r="V127" s="45">
        <v>16703978</v>
      </c>
      <c r="W127" s="45">
        <v>13399136</v>
      </c>
      <c r="X127" s="45">
        <v>179125</v>
      </c>
      <c r="Y127" s="45">
        <v>183393119</v>
      </c>
      <c r="Z127" s="45">
        <v>406924143</v>
      </c>
      <c r="AA127" s="14" t="s">
        <v>397</v>
      </c>
      <c r="AB127" t="b">
        <f t="shared" si="1"/>
        <v>1</v>
      </c>
    </row>
    <row r="128" spans="1:28">
      <c r="A128" t="s">
        <v>446</v>
      </c>
      <c r="B128" s="48" t="s">
        <v>447</v>
      </c>
      <c r="C128" s="45">
        <v>2793679600</v>
      </c>
      <c r="D128" s="45">
        <v>12078</v>
      </c>
      <c r="E128" s="45">
        <v>934273679</v>
      </c>
      <c r="F128" s="45">
        <v>42268739</v>
      </c>
      <c r="G128" s="45">
        <v>1133</v>
      </c>
      <c r="H128" s="45">
        <v>309</v>
      </c>
      <c r="I128" s="45">
        <v>87754675</v>
      </c>
      <c r="J128" s="45">
        <v>1476896</v>
      </c>
      <c r="K128" s="45">
        <v>33724897</v>
      </c>
      <c r="L128" s="45">
        <v>145294700</v>
      </c>
      <c r="M128" s="45">
        <v>5063000</v>
      </c>
      <c r="N128" s="45">
        <v>8698818</v>
      </c>
      <c r="O128" s="45">
        <v>30401870</v>
      </c>
      <c r="P128" s="45">
        <v>17575288</v>
      </c>
      <c r="Q128" s="45">
        <v>1306532562</v>
      </c>
      <c r="R128" s="45">
        <v>1222345</v>
      </c>
      <c r="S128" s="45">
        <v>48273</v>
      </c>
      <c r="T128" s="45">
        <v>150311367</v>
      </c>
      <c r="U128" s="45">
        <v>156330153</v>
      </c>
      <c r="V128" s="45">
        <v>30747409</v>
      </c>
      <c r="W128" s="45">
        <v>36931618</v>
      </c>
      <c r="X128" s="45">
        <v>418897</v>
      </c>
      <c r="Y128" s="45">
        <v>376010062</v>
      </c>
      <c r="Z128" s="45">
        <v>930522500</v>
      </c>
      <c r="AA128" s="14" t="s">
        <v>447</v>
      </c>
      <c r="AB128" t="b">
        <f t="shared" si="1"/>
        <v>1</v>
      </c>
    </row>
    <row r="129" spans="1:28">
      <c r="A129" t="s">
        <v>290</v>
      </c>
      <c r="B129" s="48" t="s">
        <v>291</v>
      </c>
      <c r="C129" s="45">
        <v>8377593900</v>
      </c>
      <c r="D129" s="45">
        <v>28535</v>
      </c>
      <c r="E129" s="45">
        <v>2662243746</v>
      </c>
      <c r="F129" s="45">
        <v>237215231</v>
      </c>
      <c r="G129" s="45">
        <v>5645</v>
      </c>
      <c r="H129" s="45">
        <v>1885</v>
      </c>
      <c r="I129" s="45">
        <v>305700310</v>
      </c>
      <c r="J129" s="45">
        <v>3190236</v>
      </c>
      <c r="K129" s="45">
        <v>82473045</v>
      </c>
      <c r="L129" s="45">
        <v>448390100</v>
      </c>
      <c r="M129" s="45">
        <v>12257100</v>
      </c>
      <c r="N129" s="45">
        <v>14899718</v>
      </c>
      <c r="O129" s="45">
        <v>59667669</v>
      </c>
      <c r="P129" s="45">
        <v>47377819</v>
      </c>
      <c r="Q129" s="45">
        <v>3873414974</v>
      </c>
      <c r="R129" s="45">
        <v>1849186</v>
      </c>
      <c r="S129" s="45">
        <v>334358</v>
      </c>
      <c r="T129" s="45">
        <v>460546380</v>
      </c>
      <c r="U129" s="45">
        <v>433842640</v>
      </c>
      <c r="V129" s="45">
        <v>122589046</v>
      </c>
      <c r="W129" s="45">
        <v>110318966</v>
      </c>
      <c r="X129" s="45">
        <v>1358210</v>
      </c>
      <c r="Y129" s="45">
        <v>1130838786</v>
      </c>
      <c r="Z129" s="45">
        <v>2742576188</v>
      </c>
      <c r="AA129" s="14" t="s">
        <v>291</v>
      </c>
      <c r="AB129" t="b">
        <f t="shared" si="1"/>
        <v>1</v>
      </c>
    </row>
    <row r="130" spans="1:28">
      <c r="A130" t="s">
        <v>138</v>
      </c>
      <c r="B130" s="48" t="s">
        <v>139</v>
      </c>
      <c r="C130" s="45">
        <v>1290752300</v>
      </c>
      <c r="D130" s="45">
        <v>5998</v>
      </c>
      <c r="E130" s="45">
        <v>431181169</v>
      </c>
      <c r="F130" s="45">
        <v>9771794</v>
      </c>
      <c r="G130" s="45">
        <v>441</v>
      </c>
      <c r="H130" s="45">
        <v>84</v>
      </c>
      <c r="I130" s="45">
        <v>22548033</v>
      </c>
      <c r="J130" s="45">
        <v>279343</v>
      </c>
      <c r="K130" s="45">
        <v>10613241</v>
      </c>
      <c r="L130" s="45">
        <v>71502800</v>
      </c>
      <c r="M130" s="45">
        <v>1954600</v>
      </c>
      <c r="N130" s="45">
        <v>3858884</v>
      </c>
      <c r="O130" s="45">
        <v>12406721</v>
      </c>
      <c r="P130" s="45">
        <v>6794271</v>
      </c>
      <c r="Q130" s="45">
        <v>570910856</v>
      </c>
      <c r="R130" s="45">
        <v>70261</v>
      </c>
      <c r="S130" s="45">
        <v>15286</v>
      </c>
      <c r="T130" s="45">
        <v>73434623</v>
      </c>
      <c r="U130" s="45">
        <v>75861532</v>
      </c>
      <c r="V130" s="45">
        <v>13068154</v>
      </c>
      <c r="W130" s="45">
        <v>13756361</v>
      </c>
      <c r="X130" s="45">
        <v>98961</v>
      </c>
      <c r="Y130" s="45">
        <v>176305178</v>
      </c>
      <c r="Z130" s="45">
        <v>394605678</v>
      </c>
      <c r="AA130" s="14" t="s">
        <v>139</v>
      </c>
      <c r="AB130" t="b">
        <f t="shared" si="1"/>
        <v>1</v>
      </c>
    </row>
    <row r="131" spans="1:28">
      <c r="A131" t="s">
        <v>42</v>
      </c>
      <c r="B131" s="48" t="s">
        <v>43</v>
      </c>
      <c r="C131" s="45">
        <v>13409519000</v>
      </c>
      <c r="D131" s="45">
        <v>32489</v>
      </c>
      <c r="E131" s="45">
        <v>4118586555</v>
      </c>
      <c r="F131" s="45">
        <v>1084615715</v>
      </c>
      <c r="G131" s="45">
        <v>10305</v>
      </c>
      <c r="H131" s="45">
        <v>5593</v>
      </c>
      <c r="I131" s="45">
        <v>1328624327</v>
      </c>
      <c r="J131" s="45">
        <v>10488675</v>
      </c>
      <c r="K131" s="45">
        <v>78714022</v>
      </c>
      <c r="L131" s="45">
        <v>502265700</v>
      </c>
      <c r="M131" s="45">
        <v>16677700</v>
      </c>
      <c r="N131" s="45">
        <v>11970150</v>
      </c>
      <c r="O131" s="45">
        <v>60782909</v>
      </c>
      <c r="P131" s="45">
        <v>80806962</v>
      </c>
      <c r="Q131" s="45">
        <v>7293532715</v>
      </c>
      <c r="R131" s="45">
        <v>502021</v>
      </c>
      <c r="S131" s="45">
        <v>121146</v>
      </c>
      <c r="T131" s="45">
        <v>518840901</v>
      </c>
      <c r="U131" s="45">
        <v>470134384</v>
      </c>
      <c r="V131" s="45">
        <v>141599648</v>
      </c>
      <c r="W131" s="45">
        <v>219566008</v>
      </c>
      <c r="X131" s="45">
        <v>2332275</v>
      </c>
      <c r="Y131" s="45">
        <v>1353096383</v>
      </c>
      <c r="Z131" s="45">
        <v>5940436332</v>
      </c>
      <c r="AA131" s="14" t="s">
        <v>43</v>
      </c>
      <c r="AB131" t="b">
        <f t="shared" si="1"/>
        <v>1</v>
      </c>
    </row>
    <row r="132" spans="1:28">
      <c r="A132" t="s">
        <v>352</v>
      </c>
      <c r="B132" s="48" t="s">
        <v>353</v>
      </c>
      <c r="C132" s="45">
        <v>7189673600</v>
      </c>
      <c r="D132" s="45">
        <v>29902</v>
      </c>
      <c r="E132" s="45">
        <v>2299548545</v>
      </c>
      <c r="F132" s="45">
        <v>110524382</v>
      </c>
      <c r="G132" s="45">
        <v>3199</v>
      </c>
      <c r="H132" s="45">
        <v>812</v>
      </c>
      <c r="I132" s="45">
        <v>233181821</v>
      </c>
      <c r="J132" s="45">
        <v>2941365</v>
      </c>
      <c r="K132" s="45">
        <v>63483216</v>
      </c>
      <c r="L132" s="45">
        <v>393911800</v>
      </c>
      <c r="M132" s="45">
        <v>14377900</v>
      </c>
      <c r="N132" s="45">
        <v>23421507</v>
      </c>
      <c r="O132" s="45">
        <v>66353499</v>
      </c>
      <c r="P132" s="45">
        <v>50963471</v>
      </c>
      <c r="Q132" s="45">
        <v>3258707506</v>
      </c>
      <c r="R132" s="45">
        <v>1672526</v>
      </c>
      <c r="S132" s="45">
        <v>132115</v>
      </c>
      <c r="T132" s="45">
        <v>408205149</v>
      </c>
      <c r="U132" s="45">
        <v>398720282</v>
      </c>
      <c r="V132" s="45">
        <v>80856446</v>
      </c>
      <c r="W132" s="45">
        <v>74474036</v>
      </c>
      <c r="X132" s="45">
        <v>935410</v>
      </c>
      <c r="Y132" s="45">
        <v>964995964</v>
      </c>
      <c r="Z132" s="45">
        <v>2293711542</v>
      </c>
      <c r="AA132" s="14" t="s">
        <v>353</v>
      </c>
      <c r="AB132" t="b">
        <f t="shared" si="1"/>
        <v>1</v>
      </c>
    </row>
    <row r="133" spans="1:28">
      <c r="A133" t="s">
        <v>310</v>
      </c>
      <c r="B133" s="48" t="s">
        <v>311</v>
      </c>
      <c r="C133" s="45">
        <v>2287005100</v>
      </c>
      <c r="D133" s="45">
        <v>9733</v>
      </c>
      <c r="E133" s="45">
        <v>765884519</v>
      </c>
      <c r="F133" s="45">
        <v>24215479</v>
      </c>
      <c r="G133" s="45">
        <v>952</v>
      </c>
      <c r="H133" s="45">
        <v>176</v>
      </c>
      <c r="I133" s="45">
        <v>45794230</v>
      </c>
      <c r="J133" s="45">
        <v>675465</v>
      </c>
      <c r="K133" s="45">
        <v>23819475</v>
      </c>
      <c r="L133" s="45">
        <v>130630100</v>
      </c>
      <c r="M133" s="45">
        <v>4473900</v>
      </c>
      <c r="N133" s="45">
        <v>6175006</v>
      </c>
      <c r="O133" s="45">
        <v>17147927</v>
      </c>
      <c r="P133" s="45">
        <v>15414984</v>
      </c>
      <c r="Q133" s="45">
        <v>1034231085</v>
      </c>
      <c r="R133" s="45">
        <v>494091</v>
      </c>
      <c r="S133" s="45">
        <v>147810</v>
      </c>
      <c r="T133" s="45">
        <v>135071106</v>
      </c>
      <c r="U133" s="45">
        <v>134593233</v>
      </c>
      <c r="V133" s="45">
        <v>31890963</v>
      </c>
      <c r="W133" s="45">
        <v>21790381</v>
      </c>
      <c r="X133" s="45">
        <v>206867</v>
      </c>
      <c r="Y133" s="45">
        <v>324194451</v>
      </c>
      <c r="Z133" s="45">
        <v>710036634</v>
      </c>
      <c r="AA133" s="14" t="s">
        <v>311</v>
      </c>
      <c r="AB133" t="b">
        <f t="shared" si="1"/>
        <v>1</v>
      </c>
    </row>
    <row r="134" spans="1:28">
      <c r="A134" t="s">
        <v>418</v>
      </c>
      <c r="B134" s="48" t="s">
        <v>419</v>
      </c>
      <c r="C134" s="45">
        <v>4082385100</v>
      </c>
      <c r="D134" s="45">
        <v>17730</v>
      </c>
      <c r="E134" s="45">
        <v>1381653175</v>
      </c>
      <c r="F134" s="45">
        <v>48269956</v>
      </c>
      <c r="G134" s="45">
        <v>1781</v>
      </c>
      <c r="H134" s="45">
        <v>336</v>
      </c>
      <c r="I134" s="45">
        <v>88010802</v>
      </c>
      <c r="J134" s="45">
        <v>884967</v>
      </c>
      <c r="K134" s="45">
        <v>28723688</v>
      </c>
      <c r="L134" s="45">
        <v>222494100</v>
      </c>
      <c r="M134" s="45">
        <v>6877200</v>
      </c>
      <c r="N134" s="45">
        <v>11077995</v>
      </c>
      <c r="O134" s="45">
        <v>36691440</v>
      </c>
      <c r="P134" s="45">
        <v>23128560</v>
      </c>
      <c r="Q134" s="45">
        <v>1847811883</v>
      </c>
      <c r="R134" s="45">
        <v>184923</v>
      </c>
      <c r="S134" s="45">
        <v>33848</v>
      </c>
      <c r="T134" s="45">
        <v>229316504</v>
      </c>
      <c r="U134" s="45">
        <v>235905653</v>
      </c>
      <c r="V134" s="45">
        <v>42459556</v>
      </c>
      <c r="W134" s="45">
        <v>34403702</v>
      </c>
      <c r="X134" s="45">
        <v>434757</v>
      </c>
      <c r="Y134" s="45">
        <v>542738943</v>
      </c>
      <c r="Z134" s="45">
        <v>1305072940</v>
      </c>
      <c r="AA134" s="14" t="s">
        <v>419</v>
      </c>
      <c r="AB134" t="b">
        <f t="shared" si="1"/>
        <v>1</v>
      </c>
    </row>
    <row r="135" spans="1:28">
      <c r="A135" t="s">
        <v>98</v>
      </c>
      <c r="B135" s="48" t="s">
        <v>99</v>
      </c>
      <c r="C135" s="45">
        <v>29225543400</v>
      </c>
      <c r="D135" s="45">
        <v>110241</v>
      </c>
      <c r="E135" s="45">
        <v>9029804045</v>
      </c>
      <c r="F135" s="45">
        <v>741837201</v>
      </c>
      <c r="G135" s="45">
        <v>18370</v>
      </c>
      <c r="H135" s="45">
        <v>5891</v>
      </c>
      <c r="I135" s="45">
        <v>923184703</v>
      </c>
      <c r="J135" s="45">
        <v>7325759</v>
      </c>
      <c r="K135" s="45">
        <v>184954243</v>
      </c>
      <c r="L135" s="45">
        <v>1604913100</v>
      </c>
      <c r="M135" s="45">
        <v>32650400</v>
      </c>
      <c r="N135" s="45">
        <v>48423236</v>
      </c>
      <c r="O135" s="45">
        <v>233456395</v>
      </c>
      <c r="P135" s="45">
        <v>124595820</v>
      </c>
      <c r="Q135" s="45">
        <v>12931144902</v>
      </c>
      <c r="R135" s="45">
        <v>3245002</v>
      </c>
      <c r="S135" s="45">
        <v>197436</v>
      </c>
      <c r="T135" s="45">
        <v>1636952944</v>
      </c>
      <c r="U135" s="45">
        <v>1527896119</v>
      </c>
      <c r="V135" s="45">
        <v>277430875</v>
      </c>
      <c r="W135" s="45">
        <v>280557856</v>
      </c>
      <c r="X135" s="45">
        <v>4640627</v>
      </c>
      <c r="Y135" s="45">
        <v>3730920859</v>
      </c>
      <c r="Z135" s="45">
        <v>9200224043</v>
      </c>
      <c r="AA135" s="14" t="s">
        <v>99</v>
      </c>
      <c r="AB135" t="b">
        <f t="shared" si="1"/>
        <v>1</v>
      </c>
    </row>
    <row r="136" spans="1:28">
      <c r="A136" t="s">
        <v>150</v>
      </c>
      <c r="B136" s="48" t="s">
        <v>151</v>
      </c>
      <c r="C136" s="45">
        <v>4906839500</v>
      </c>
      <c r="D136" s="45">
        <v>21434</v>
      </c>
      <c r="E136" s="45">
        <v>1602452374</v>
      </c>
      <c r="F136" s="45">
        <v>58792933</v>
      </c>
      <c r="G136" s="45">
        <v>1810</v>
      </c>
      <c r="H136" s="45">
        <v>445</v>
      </c>
      <c r="I136" s="45">
        <v>133334857</v>
      </c>
      <c r="J136" s="45">
        <v>1402101</v>
      </c>
      <c r="K136" s="45">
        <v>49305891</v>
      </c>
      <c r="L136" s="45">
        <v>273276300</v>
      </c>
      <c r="M136" s="45">
        <v>10149500</v>
      </c>
      <c r="N136" s="45">
        <v>19374330</v>
      </c>
      <c r="O136" s="45">
        <v>39667366</v>
      </c>
      <c r="P136" s="45">
        <v>36224368</v>
      </c>
      <c r="Q136" s="45">
        <v>2223980020</v>
      </c>
      <c r="R136" s="45">
        <v>1185907</v>
      </c>
      <c r="S136" s="45">
        <v>54554</v>
      </c>
      <c r="T136" s="45">
        <v>283344506</v>
      </c>
      <c r="U136" s="45">
        <v>289260098</v>
      </c>
      <c r="V136" s="45">
        <v>56707533</v>
      </c>
      <c r="W136" s="45">
        <v>51944646</v>
      </c>
      <c r="X136" s="45">
        <v>604398</v>
      </c>
      <c r="Y136" s="45">
        <v>683101642</v>
      </c>
      <c r="Z136" s="45">
        <v>1540878378</v>
      </c>
      <c r="AA136" s="14" t="s">
        <v>151</v>
      </c>
      <c r="AB136" t="b">
        <f t="shared" si="1"/>
        <v>1</v>
      </c>
    </row>
    <row r="137" spans="1:28">
      <c r="A137" t="s">
        <v>478</v>
      </c>
      <c r="B137" s="48" t="s">
        <v>479</v>
      </c>
      <c r="C137" s="45">
        <v>3117904800</v>
      </c>
      <c r="D137" s="45">
        <v>14753</v>
      </c>
      <c r="E137" s="45">
        <v>1055981737</v>
      </c>
      <c r="F137" s="45">
        <v>26037375</v>
      </c>
      <c r="G137" s="45">
        <v>950</v>
      </c>
      <c r="H137" s="45">
        <v>204</v>
      </c>
      <c r="I137" s="45">
        <v>57127147</v>
      </c>
      <c r="J137" s="45">
        <v>909526</v>
      </c>
      <c r="K137" s="45">
        <v>22744023</v>
      </c>
      <c r="L137" s="45">
        <v>166075100</v>
      </c>
      <c r="M137" s="45">
        <v>9138000</v>
      </c>
      <c r="N137" s="45">
        <v>10634146</v>
      </c>
      <c r="O137" s="45">
        <v>26967245</v>
      </c>
      <c r="P137" s="45">
        <v>24923817</v>
      </c>
      <c r="Q137" s="45">
        <v>1400538116</v>
      </c>
      <c r="R137" s="45">
        <v>195453</v>
      </c>
      <c r="S137" s="45">
        <v>46608</v>
      </c>
      <c r="T137" s="45">
        <v>175159838</v>
      </c>
      <c r="U137" s="45">
        <v>185623943</v>
      </c>
      <c r="V137" s="45">
        <v>32767696</v>
      </c>
      <c r="W137" s="45">
        <v>31672733</v>
      </c>
      <c r="X137" s="45">
        <v>279010</v>
      </c>
      <c r="Y137" s="45">
        <v>425745281</v>
      </c>
      <c r="Z137" s="45">
        <v>974792835</v>
      </c>
      <c r="AA137" s="14" t="s">
        <v>479</v>
      </c>
      <c r="AB137" t="b">
        <f t="shared" si="1"/>
        <v>1</v>
      </c>
    </row>
    <row r="138" spans="1:28">
      <c r="A138" t="s">
        <v>406</v>
      </c>
      <c r="B138" s="48" t="s">
        <v>407</v>
      </c>
      <c r="C138" s="45">
        <v>777669500</v>
      </c>
      <c r="D138" s="45">
        <v>3843</v>
      </c>
      <c r="E138" s="45">
        <v>253513177</v>
      </c>
      <c r="F138" s="45">
        <v>5279866</v>
      </c>
      <c r="G138" s="45">
        <v>252</v>
      </c>
      <c r="H138" s="45">
        <v>37</v>
      </c>
      <c r="I138" s="45">
        <v>10787995</v>
      </c>
      <c r="J138" s="45">
        <v>340827</v>
      </c>
      <c r="K138" s="45">
        <v>3622626</v>
      </c>
      <c r="L138" s="45">
        <v>40339200</v>
      </c>
      <c r="M138" s="45">
        <v>1102400</v>
      </c>
      <c r="N138" s="45">
        <v>3404318</v>
      </c>
      <c r="O138" s="45">
        <v>6990553</v>
      </c>
      <c r="P138" s="45">
        <v>3794174</v>
      </c>
      <c r="Q138" s="45">
        <v>329175136</v>
      </c>
      <c r="R138" s="45">
        <v>7966</v>
      </c>
      <c r="S138" s="45">
        <v>0</v>
      </c>
      <c r="T138" s="45">
        <v>41429324</v>
      </c>
      <c r="U138" s="45">
        <v>41661962</v>
      </c>
      <c r="V138" s="45">
        <v>7694678</v>
      </c>
      <c r="W138" s="45">
        <v>5971291</v>
      </c>
      <c r="X138" s="45">
        <v>77209</v>
      </c>
      <c r="Y138" s="45">
        <v>96842430</v>
      </c>
      <c r="Z138" s="45">
        <v>232332706</v>
      </c>
      <c r="AA138" s="14" t="s">
        <v>407</v>
      </c>
      <c r="AB138" t="b">
        <f t="shared" si="1"/>
        <v>1</v>
      </c>
    </row>
    <row r="139" spans="1:28">
      <c r="A139" t="s">
        <v>204</v>
      </c>
      <c r="B139" s="48" t="s">
        <v>205</v>
      </c>
      <c r="C139" s="45">
        <v>5653718300</v>
      </c>
      <c r="D139" s="45">
        <v>15895</v>
      </c>
      <c r="E139" s="45">
        <v>1690852008</v>
      </c>
      <c r="F139" s="45">
        <v>306323018</v>
      </c>
      <c r="G139" s="45">
        <v>4674</v>
      </c>
      <c r="H139" s="45">
        <v>2217</v>
      </c>
      <c r="I139" s="45">
        <v>315242649</v>
      </c>
      <c r="J139" s="45">
        <v>1448306</v>
      </c>
      <c r="K139" s="45">
        <v>44875438</v>
      </c>
      <c r="L139" s="45">
        <v>251988900</v>
      </c>
      <c r="M139" s="45">
        <v>6619700</v>
      </c>
      <c r="N139" s="45">
        <v>9008796</v>
      </c>
      <c r="O139" s="45">
        <v>38235065</v>
      </c>
      <c r="P139" s="45">
        <v>25092646</v>
      </c>
      <c r="Q139" s="45">
        <v>2689686526</v>
      </c>
      <c r="R139" s="45">
        <v>842703</v>
      </c>
      <c r="S139" s="45">
        <v>84870</v>
      </c>
      <c r="T139" s="45">
        <v>258556041</v>
      </c>
      <c r="U139" s="45">
        <v>226516371</v>
      </c>
      <c r="V139" s="45">
        <v>72175842</v>
      </c>
      <c r="W139" s="45">
        <v>90814040</v>
      </c>
      <c r="X139" s="45">
        <v>869814</v>
      </c>
      <c r="Y139" s="45">
        <v>649859681</v>
      </c>
      <c r="Z139" s="45">
        <v>2039826845</v>
      </c>
      <c r="AA139" s="14" t="s">
        <v>205</v>
      </c>
      <c r="AB139" t="b">
        <f t="shared" si="1"/>
        <v>1</v>
      </c>
    </row>
    <row r="140" spans="1:28">
      <c r="A140" t="s">
        <v>468</v>
      </c>
      <c r="B140" s="48" t="s">
        <v>469</v>
      </c>
      <c r="C140" s="45">
        <v>4779339000</v>
      </c>
      <c r="D140" s="45">
        <v>20054</v>
      </c>
      <c r="E140" s="45">
        <v>1610558655</v>
      </c>
      <c r="F140" s="45">
        <v>71687184</v>
      </c>
      <c r="G140" s="45">
        <v>2132</v>
      </c>
      <c r="H140" s="45">
        <v>572</v>
      </c>
      <c r="I140" s="45">
        <v>81237801</v>
      </c>
      <c r="J140" s="45">
        <v>800623</v>
      </c>
      <c r="K140" s="45">
        <v>30467299</v>
      </c>
      <c r="L140" s="45">
        <v>258567000</v>
      </c>
      <c r="M140" s="45">
        <v>3989700</v>
      </c>
      <c r="N140" s="45">
        <v>16075518</v>
      </c>
      <c r="O140" s="45">
        <v>38658998</v>
      </c>
      <c r="P140" s="45">
        <v>13562321</v>
      </c>
      <c r="Q140" s="45">
        <v>2125605099</v>
      </c>
      <c r="R140" s="45">
        <v>321739</v>
      </c>
      <c r="S140" s="45">
        <v>55472</v>
      </c>
      <c r="T140" s="45">
        <v>262513628</v>
      </c>
      <c r="U140" s="45">
        <v>267622353</v>
      </c>
      <c r="V140" s="45">
        <v>44351626</v>
      </c>
      <c r="W140" s="45">
        <v>45628830</v>
      </c>
      <c r="X140" s="45">
        <v>488247</v>
      </c>
      <c r="Y140" s="45">
        <v>620981895</v>
      </c>
      <c r="Z140" s="45">
        <v>1504623204</v>
      </c>
      <c r="AA140" s="14" t="s">
        <v>469</v>
      </c>
      <c r="AB140" t="b">
        <f t="shared" ref="AB140:AB203" si="2">EXACT(B140,AA140)</f>
        <v>1</v>
      </c>
    </row>
    <row r="141" spans="1:28">
      <c r="A141" t="s">
        <v>568</v>
      </c>
      <c r="B141" s="49" t="s">
        <v>569</v>
      </c>
      <c r="C141" s="45">
        <v>15216030300</v>
      </c>
      <c r="D141" s="45">
        <v>58881</v>
      </c>
      <c r="E141" s="45">
        <v>4971987887</v>
      </c>
      <c r="F141" s="45">
        <v>279606490</v>
      </c>
      <c r="G141" s="45">
        <v>8253</v>
      </c>
      <c r="H141" s="45">
        <v>2128</v>
      </c>
      <c r="I141" s="45">
        <v>414628917</v>
      </c>
      <c r="J141" s="45">
        <v>3555853</v>
      </c>
      <c r="K141" s="45">
        <v>102829920</v>
      </c>
      <c r="L141" s="45">
        <v>848707600</v>
      </c>
      <c r="M141" s="45">
        <v>12511300</v>
      </c>
      <c r="N141" s="45">
        <v>28008897</v>
      </c>
      <c r="O141" s="45">
        <v>105882331</v>
      </c>
      <c r="P141" s="45">
        <v>49038684</v>
      </c>
      <c r="Q141" s="45">
        <v>6816757879</v>
      </c>
      <c r="R141" s="45">
        <v>1543904</v>
      </c>
      <c r="S141" s="45">
        <v>111788</v>
      </c>
      <c r="T141" s="45">
        <v>860982149</v>
      </c>
      <c r="U141" s="45">
        <v>850985315</v>
      </c>
      <c r="V141" s="45">
        <v>147285064</v>
      </c>
      <c r="W141" s="45">
        <v>127172453</v>
      </c>
      <c r="X141" s="45">
        <v>1650215</v>
      </c>
      <c r="Y141" s="45">
        <v>1989730888</v>
      </c>
      <c r="Z141" s="45">
        <v>4827026991</v>
      </c>
      <c r="AA141" s="31" t="s">
        <v>569</v>
      </c>
      <c r="AB141" t="b">
        <f t="shared" si="2"/>
        <v>1</v>
      </c>
    </row>
    <row r="142" spans="1:28">
      <c r="A142" t="s">
        <v>232</v>
      </c>
      <c r="B142" s="48" t="s">
        <v>233</v>
      </c>
      <c r="C142" s="45">
        <v>22697421700</v>
      </c>
      <c r="D142" s="45">
        <v>81014</v>
      </c>
      <c r="E142" s="45">
        <v>7245957858</v>
      </c>
      <c r="F142" s="45">
        <v>777964320</v>
      </c>
      <c r="G142" s="45">
        <v>16135</v>
      </c>
      <c r="H142" s="45">
        <v>6073</v>
      </c>
      <c r="I142" s="45">
        <v>906939122</v>
      </c>
      <c r="J142" s="45">
        <v>9740564</v>
      </c>
      <c r="K142" s="45">
        <v>131652187</v>
      </c>
      <c r="L142" s="45">
        <v>1185203800</v>
      </c>
      <c r="M142" s="45">
        <v>29285500</v>
      </c>
      <c r="N142" s="45">
        <v>54026833</v>
      </c>
      <c r="O142" s="45">
        <v>142419449</v>
      </c>
      <c r="P142" s="45">
        <v>118140320</v>
      </c>
      <c r="Q142" s="45">
        <v>10601329953</v>
      </c>
      <c r="R142" s="45">
        <v>1900506</v>
      </c>
      <c r="S142" s="45">
        <v>233258</v>
      </c>
      <c r="T142" s="45">
        <v>1214019547</v>
      </c>
      <c r="U142" s="45">
        <v>1170981055</v>
      </c>
      <c r="V142" s="45">
        <v>227158904</v>
      </c>
      <c r="W142" s="45">
        <v>242994998</v>
      </c>
      <c r="X142" s="45">
        <v>4321113</v>
      </c>
      <c r="Y142" s="45">
        <v>2861609381</v>
      </c>
      <c r="Z142" s="45">
        <v>7739720572</v>
      </c>
      <c r="AA142" s="14" t="s">
        <v>233</v>
      </c>
      <c r="AB142" t="b">
        <f t="shared" si="2"/>
        <v>1</v>
      </c>
    </row>
    <row r="143" spans="1:28">
      <c r="A143" t="s">
        <v>546</v>
      </c>
      <c r="B143" s="48" t="s">
        <v>547</v>
      </c>
      <c r="C143" s="45">
        <v>2180707100</v>
      </c>
      <c r="D143" s="45">
        <v>9686</v>
      </c>
      <c r="E143" s="45">
        <v>738088425</v>
      </c>
      <c r="F143" s="45">
        <v>24141693</v>
      </c>
      <c r="G143" s="45">
        <v>763</v>
      </c>
      <c r="H143" s="45">
        <v>154</v>
      </c>
      <c r="I143" s="45">
        <v>30938454</v>
      </c>
      <c r="J143" s="45">
        <v>329383</v>
      </c>
      <c r="K143" s="45">
        <v>11374340</v>
      </c>
      <c r="L143" s="45">
        <v>121680000</v>
      </c>
      <c r="M143" s="45">
        <v>1969000</v>
      </c>
      <c r="N143" s="45">
        <v>7500129</v>
      </c>
      <c r="O143" s="45">
        <v>22111017</v>
      </c>
      <c r="P143" s="45">
        <v>5137932</v>
      </c>
      <c r="Q143" s="45">
        <v>963270373</v>
      </c>
      <c r="R143" s="45">
        <v>41831</v>
      </c>
      <c r="S143" s="45">
        <v>10084</v>
      </c>
      <c r="T143" s="45">
        <v>123609391</v>
      </c>
      <c r="U143" s="45">
        <v>128949779</v>
      </c>
      <c r="V143" s="45">
        <v>17839428</v>
      </c>
      <c r="W143" s="45">
        <v>17634804</v>
      </c>
      <c r="X143" s="45">
        <v>270085</v>
      </c>
      <c r="Y143" s="45">
        <v>288355402</v>
      </c>
      <c r="Z143" s="45">
        <v>674914971</v>
      </c>
      <c r="AA143" s="14" t="s">
        <v>547</v>
      </c>
      <c r="AB143" t="b">
        <f t="shared" si="2"/>
        <v>1</v>
      </c>
    </row>
    <row r="144" spans="1:28">
      <c r="A144" t="s">
        <v>332</v>
      </c>
      <c r="B144" s="48" t="s">
        <v>333</v>
      </c>
      <c r="C144" s="45">
        <v>2692672200</v>
      </c>
      <c r="D144" s="45">
        <v>11432</v>
      </c>
      <c r="E144" s="45">
        <v>903981029</v>
      </c>
      <c r="F144" s="45">
        <v>41299839</v>
      </c>
      <c r="G144" s="45">
        <v>1297</v>
      </c>
      <c r="H144" s="45">
        <v>295</v>
      </c>
      <c r="I144" s="45">
        <v>115181211</v>
      </c>
      <c r="J144" s="45">
        <v>961494</v>
      </c>
      <c r="K144" s="45">
        <v>26859735</v>
      </c>
      <c r="L144" s="45">
        <v>137463900</v>
      </c>
      <c r="M144" s="45">
        <v>4591700</v>
      </c>
      <c r="N144" s="45">
        <v>10674148</v>
      </c>
      <c r="O144" s="45">
        <v>20636645</v>
      </c>
      <c r="P144" s="45">
        <v>16122694</v>
      </c>
      <c r="Q144" s="45">
        <v>1277772395</v>
      </c>
      <c r="R144" s="45">
        <v>981678</v>
      </c>
      <c r="S144" s="45">
        <v>126705</v>
      </c>
      <c r="T144" s="45">
        <v>142003860</v>
      </c>
      <c r="U144" s="45">
        <v>146638888</v>
      </c>
      <c r="V144" s="45">
        <v>31007489</v>
      </c>
      <c r="W144" s="45">
        <v>29417404</v>
      </c>
      <c r="X144" s="45">
        <v>337451</v>
      </c>
      <c r="Y144" s="45">
        <v>350513475</v>
      </c>
      <c r="Z144" s="45">
        <v>927258920</v>
      </c>
      <c r="AA144" s="14" t="s">
        <v>333</v>
      </c>
      <c r="AB144" t="b">
        <f t="shared" si="2"/>
        <v>1</v>
      </c>
    </row>
    <row r="145" spans="1:28">
      <c r="A145" t="s">
        <v>230</v>
      </c>
      <c r="B145" s="48" t="s">
        <v>231</v>
      </c>
      <c r="C145" s="45">
        <v>52212791100</v>
      </c>
      <c r="D145" s="45">
        <v>212818</v>
      </c>
      <c r="E145" s="45">
        <v>16506756084</v>
      </c>
      <c r="F145" s="45">
        <v>1234703389</v>
      </c>
      <c r="G145" s="45">
        <v>27789</v>
      </c>
      <c r="H145" s="45">
        <v>8931</v>
      </c>
      <c r="I145" s="45">
        <v>1656344220</v>
      </c>
      <c r="J145" s="45">
        <v>17516338</v>
      </c>
      <c r="K145" s="45">
        <v>202703599</v>
      </c>
      <c r="L145" s="45">
        <v>2886064200</v>
      </c>
      <c r="M145" s="45">
        <v>82521000</v>
      </c>
      <c r="N145" s="45">
        <v>119149637</v>
      </c>
      <c r="O145" s="45">
        <v>225639889</v>
      </c>
      <c r="P145" s="45">
        <v>325146903</v>
      </c>
      <c r="Q145" s="45">
        <v>23256545259</v>
      </c>
      <c r="R145" s="45">
        <v>3961985</v>
      </c>
      <c r="S145" s="45">
        <v>2041970</v>
      </c>
      <c r="T145" s="45">
        <v>2967386087</v>
      </c>
      <c r="U145" s="45">
        <v>2815934197</v>
      </c>
      <c r="V145" s="45">
        <v>613487603</v>
      </c>
      <c r="W145" s="45">
        <v>430043064</v>
      </c>
      <c r="X145" s="45">
        <v>6253122</v>
      </c>
      <c r="Y145" s="45">
        <v>6839108028</v>
      </c>
      <c r="Z145" s="45">
        <v>16417437231</v>
      </c>
      <c r="AA145" s="14" t="s">
        <v>231</v>
      </c>
      <c r="AB145" t="b">
        <f t="shared" si="2"/>
        <v>1</v>
      </c>
    </row>
    <row r="146" spans="1:28">
      <c r="A146" t="s">
        <v>443</v>
      </c>
      <c r="B146" s="48" t="s">
        <v>664</v>
      </c>
      <c r="C146" s="45">
        <v>1695095700</v>
      </c>
      <c r="D146" s="45">
        <v>7938</v>
      </c>
      <c r="E146" s="45">
        <v>571093895</v>
      </c>
      <c r="F146" s="45">
        <v>12398795</v>
      </c>
      <c r="G146" s="45">
        <v>525</v>
      </c>
      <c r="H146" s="45">
        <v>103</v>
      </c>
      <c r="I146" s="45">
        <v>41373108</v>
      </c>
      <c r="J146" s="45">
        <v>961151</v>
      </c>
      <c r="K146" s="45">
        <v>15927403</v>
      </c>
      <c r="L146" s="45">
        <v>92468900</v>
      </c>
      <c r="M146" s="45">
        <v>3826600</v>
      </c>
      <c r="N146" s="45">
        <v>6615600</v>
      </c>
      <c r="O146" s="45">
        <v>18092485</v>
      </c>
      <c r="P146" s="45">
        <v>10313130</v>
      </c>
      <c r="Q146" s="45">
        <v>773071067</v>
      </c>
      <c r="R146" s="45">
        <v>165601</v>
      </c>
      <c r="S146" s="45">
        <v>24084</v>
      </c>
      <c r="T146" s="45">
        <v>96269760</v>
      </c>
      <c r="U146" s="45">
        <v>103866932</v>
      </c>
      <c r="V146" s="45">
        <v>16667677</v>
      </c>
      <c r="W146" s="45">
        <v>17040851</v>
      </c>
      <c r="X146" s="45">
        <v>117752</v>
      </c>
      <c r="Y146" s="45">
        <v>234152657</v>
      </c>
      <c r="Z146" s="45">
        <v>538918410</v>
      </c>
      <c r="AA146" s="14" t="s">
        <v>664</v>
      </c>
      <c r="AB146" t="b">
        <f t="shared" si="2"/>
        <v>1</v>
      </c>
    </row>
    <row r="147" spans="1:28">
      <c r="A147" t="s">
        <v>530</v>
      </c>
      <c r="B147" s="48" t="s">
        <v>531</v>
      </c>
      <c r="C147" s="45">
        <v>569211400</v>
      </c>
      <c r="D147" s="45">
        <v>2532</v>
      </c>
      <c r="E147" s="45">
        <v>194383470</v>
      </c>
      <c r="F147" s="45">
        <v>4472222</v>
      </c>
      <c r="G147" s="45">
        <v>211</v>
      </c>
      <c r="H147" s="45">
        <v>33</v>
      </c>
      <c r="I147" s="45">
        <v>6591022</v>
      </c>
      <c r="J147" s="45">
        <v>109565</v>
      </c>
      <c r="K147" s="45">
        <v>1892569</v>
      </c>
      <c r="L147" s="45">
        <v>31563000</v>
      </c>
      <c r="M147" s="45">
        <v>686100</v>
      </c>
      <c r="N147" s="45">
        <v>2551122</v>
      </c>
      <c r="O147" s="45">
        <v>4974981</v>
      </c>
      <c r="P147" s="45">
        <v>2300956</v>
      </c>
      <c r="Q147" s="45">
        <v>249525007</v>
      </c>
      <c r="R147" s="45">
        <v>0</v>
      </c>
      <c r="S147" s="45">
        <v>0</v>
      </c>
      <c r="T147" s="45">
        <v>32242560</v>
      </c>
      <c r="U147" s="45">
        <v>33729452</v>
      </c>
      <c r="V147" s="45">
        <v>4786085</v>
      </c>
      <c r="W147" s="45">
        <v>2679396</v>
      </c>
      <c r="X147" s="45">
        <v>77209</v>
      </c>
      <c r="Y147" s="45">
        <v>73514702</v>
      </c>
      <c r="Z147" s="45">
        <v>176010305</v>
      </c>
      <c r="AA147" s="14" t="s">
        <v>531</v>
      </c>
      <c r="AB147" t="b">
        <f t="shared" si="2"/>
        <v>1</v>
      </c>
    </row>
    <row r="148" spans="1:28">
      <c r="A148" t="s">
        <v>350</v>
      </c>
      <c r="B148" s="48" t="s">
        <v>351</v>
      </c>
      <c r="C148" s="45">
        <v>4200895000</v>
      </c>
      <c r="D148" s="45">
        <v>18615</v>
      </c>
      <c r="E148" s="45">
        <v>1359889087</v>
      </c>
      <c r="F148" s="45">
        <v>49188583</v>
      </c>
      <c r="G148" s="45">
        <v>1545</v>
      </c>
      <c r="H148" s="45">
        <v>381</v>
      </c>
      <c r="I148" s="45">
        <v>101068067</v>
      </c>
      <c r="J148" s="45">
        <v>1249173</v>
      </c>
      <c r="K148" s="45">
        <v>33858745</v>
      </c>
      <c r="L148" s="45">
        <v>224677100</v>
      </c>
      <c r="M148" s="45">
        <v>7579700</v>
      </c>
      <c r="N148" s="45">
        <v>15350398</v>
      </c>
      <c r="O148" s="45">
        <v>35327726</v>
      </c>
      <c r="P148" s="45">
        <v>27381774</v>
      </c>
      <c r="Q148" s="45">
        <v>1855570353</v>
      </c>
      <c r="R148" s="45">
        <v>604613</v>
      </c>
      <c r="S148" s="45">
        <v>28471</v>
      </c>
      <c r="T148" s="45">
        <v>232183537</v>
      </c>
      <c r="U148" s="45">
        <v>229745968</v>
      </c>
      <c r="V148" s="45">
        <v>42739714</v>
      </c>
      <c r="W148" s="45">
        <v>40240162</v>
      </c>
      <c r="X148" s="45">
        <v>473996</v>
      </c>
      <c r="Y148" s="45">
        <v>546016461</v>
      </c>
      <c r="Z148" s="45">
        <v>1309553892</v>
      </c>
      <c r="AA148" s="14" t="s">
        <v>351</v>
      </c>
      <c r="AB148" t="b">
        <f t="shared" si="2"/>
        <v>1</v>
      </c>
    </row>
    <row r="149" spans="1:28">
      <c r="A149" t="s">
        <v>312</v>
      </c>
      <c r="B149" s="48" t="s">
        <v>313</v>
      </c>
      <c r="C149" s="45">
        <v>5962215700</v>
      </c>
      <c r="D149" s="45">
        <v>25700</v>
      </c>
      <c r="E149" s="45">
        <v>1927876268</v>
      </c>
      <c r="F149" s="45">
        <v>71745929</v>
      </c>
      <c r="G149" s="45">
        <v>2398</v>
      </c>
      <c r="H149" s="45">
        <v>550</v>
      </c>
      <c r="I149" s="45">
        <v>156100090</v>
      </c>
      <c r="J149" s="45">
        <v>1681670</v>
      </c>
      <c r="K149" s="45">
        <v>61097649</v>
      </c>
      <c r="L149" s="45">
        <v>332412500</v>
      </c>
      <c r="M149" s="45">
        <v>11883900</v>
      </c>
      <c r="N149" s="45">
        <v>17385918</v>
      </c>
      <c r="O149" s="45">
        <v>52334396</v>
      </c>
      <c r="P149" s="45">
        <v>41137916</v>
      </c>
      <c r="Q149" s="45">
        <v>2673656236</v>
      </c>
      <c r="R149" s="45">
        <v>1568582</v>
      </c>
      <c r="S149" s="45">
        <v>179543</v>
      </c>
      <c r="T149" s="45">
        <v>344211240</v>
      </c>
      <c r="U149" s="45">
        <v>342371727</v>
      </c>
      <c r="V149" s="45">
        <v>72043004</v>
      </c>
      <c r="W149" s="45">
        <v>63097661</v>
      </c>
      <c r="X149" s="45">
        <v>772279</v>
      </c>
      <c r="Y149" s="45">
        <v>824244036</v>
      </c>
      <c r="Z149" s="45">
        <v>1849412200</v>
      </c>
      <c r="AA149" s="14" t="s">
        <v>313</v>
      </c>
      <c r="AB149" t="b">
        <f t="shared" si="2"/>
        <v>1</v>
      </c>
    </row>
    <row r="150" spans="1:28">
      <c r="A150" t="s">
        <v>146</v>
      </c>
      <c r="B150" s="48" t="s">
        <v>147</v>
      </c>
      <c r="C150" s="45">
        <v>1543400000</v>
      </c>
      <c r="D150" s="45">
        <v>7279</v>
      </c>
      <c r="E150" s="45">
        <v>496704999</v>
      </c>
      <c r="F150" s="45">
        <v>14103244</v>
      </c>
      <c r="G150" s="45">
        <v>471</v>
      </c>
      <c r="H150" s="45">
        <v>87</v>
      </c>
      <c r="I150" s="45">
        <v>45798865</v>
      </c>
      <c r="J150" s="45">
        <v>455268</v>
      </c>
      <c r="K150" s="45">
        <v>14699518</v>
      </c>
      <c r="L150" s="45">
        <v>83734000</v>
      </c>
      <c r="M150" s="45">
        <v>3666200</v>
      </c>
      <c r="N150" s="45">
        <v>4655888</v>
      </c>
      <c r="O150" s="45">
        <v>13824338</v>
      </c>
      <c r="P150" s="45">
        <v>12723429</v>
      </c>
      <c r="Q150" s="45">
        <v>690365749</v>
      </c>
      <c r="R150" s="45">
        <v>235339</v>
      </c>
      <c r="S150" s="45">
        <v>547</v>
      </c>
      <c r="T150" s="45">
        <v>87378968</v>
      </c>
      <c r="U150" s="45">
        <v>88967532</v>
      </c>
      <c r="V150" s="45">
        <v>16837164</v>
      </c>
      <c r="W150" s="45">
        <v>17511543</v>
      </c>
      <c r="X150" s="45">
        <v>121827</v>
      </c>
      <c r="Y150" s="45">
        <v>211052920</v>
      </c>
      <c r="Z150" s="45">
        <v>479312829</v>
      </c>
      <c r="AA150" s="14" t="s">
        <v>147</v>
      </c>
      <c r="AB150" t="b">
        <f t="shared" si="2"/>
        <v>1</v>
      </c>
    </row>
    <row r="151" spans="1:28">
      <c r="A151" t="s">
        <v>308</v>
      </c>
      <c r="B151" s="48" t="s">
        <v>309</v>
      </c>
      <c r="C151" s="45">
        <v>1358937400</v>
      </c>
      <c r="D151" s="45">
        <v>6850</v>
      </c>
      <c r="E151" s="45">
        <v>457772692</v>
      </c>
      <c r="F151" s="45">
        <v>9624787</v>
      </c>
      <c r="G151" s="45">
        <v>400</v>
      </c>
      <c r="H151" s="45">
        <v>78</v>
      </c>
      <c r="I151" s="45">
        <v>29987404</v>
      </c>
      <c r="J151" s="45">
        <v>1134776</v>
      </c>
      <c r="K151" s="45">
        <v>12460737</v>
      </c>
      <c r="L151" s="45">
        <v>70652900</v>
      </c>
      <c r="M151" s="45">
        <v>4821200</v>
      </c>
      <c r="N151" s="45">
        <v>6772839</v>
      </c>
      <c r="O151" s="45">
        <v>14851390</v>
      </c>
      <c r="P151" s="45">
        <v>15935778</v>
      </c>
      <c r="Q151" s="45">
        <v>624014503</v>
      </c>
      <c r="R151" s="45">
        <v>138293</v>
      </c>
      <c r="S151" s="45">
        <v>78767</v>
      </c>
      <c r="T151" s="45">
        <v>75444788</v>
      </c>
      <c r="U151" s="45">
        <v>78786468</v>
      </c>
      <c r="V151" s="45">
        <v>16369775</v>
      </c>
      <c r="W151" s="45">
        <v>13926345</v>
      </c>
      <c r="X151" s="45">
        <v>169833</v>
      </c>
      <c r="Y151" s="45">
        <v>184914269</v>
      </c>
      <c r="Z151" s="45">
        <v>439100234</v>
      </c>
      <c r="AA151" s="14" t="s">
        <v>309</v>
      </c>
      <c r="AB151" t="b">
        <f t="shared" si="2"/>
        <v>1</v>
      </c>
    </row>
    <row r="152" spans="1:28">
      <c r="A152" t="s">
        <v>108</v>
      </c>
      <c r="B152" s="48" t="s">
        <v>109</v>
      </c>
      <c r="C152" s="45">
        <v>4753907700</v>
      </c>
      <c r="D152" s="45">
        <v>20185</v>
      </c>
      <c r="E152" s="45">
        <v>1549718997</v>
      </c>
      <c r="F152" s="45">
        <v>57830347</v>
      </c>
      <c r="G152" s="45">
        <v>1997</v>
      </c>
      <c r="H152" s="45">
        <v>463</v>
      </c>
      <c r="I152" s="45">
        <v>133914264</v>
      </c>
      <c r="J152" s="45">
        <v>1214162</v>
      </c>
      <c r="K152" s="45">
        <v>40991736</v>
      </c>
      <c r="L152" s="45">
        <v>268134000</v>
      </c>
      <c r="M152" s="45">
        <v>8498100</v>
      </c>
      <c r="N152" s="45">
        <v>17058892</v>
      </c>
      <c r="O152" s="45">
        <v>41401377</v>
      </c>
      <c r="P152" s="45">
        <v>29143932</v>
      </c>
      <c r="Q152" s="45">
        <v>2147905807</v>
      </c>
      <c r="R152" s="45">
        <v>835021</v>
      </c>
      <c r="S152" s="45">
        <v>46889</v>
      </c>
      <c r="T152" s="45">
        <v>276581651</v>
      </c>
      <c r="U152" s="45">
        <v>276562119</v>
      </c>
      <c r="V152" s="45">
        <v>56591313</v>
      </c>
      <c r="W152" s="45">
        <v>46042891</v>
      </c>
      <c r="X152" s="45">
        <v>556389</v>
      </c>
      <c r="Y152" s="45">
        <v>657216273</v>
      </c>
      <c r="Z152" s="45">
        <v>1490689534</v>
      </c>
      <c r="AA152" s="14" t="s">
        <v>109</v>
      </c>
      <c r="AB152" t="b">
        <f t="shared" si="2"/>
        <v>1</v>
      </c>
    </row>
    <row r="153" spans="1:28">
      <c r="A153" t="s">
        <v>456</v>
      </c>
      <c r="B153" s="48" t="s">
        <v>457</v>
      </c>
      <c r="C153" s="45">
        <v>3608578300</v>
      </c>
      <c r="D153" s="45">
        <v>15846</v>
      </c>
      <c r="E153" s="45">
        <v>1225633754</v>
      </c>
      <c r="F153" s="45">
        <v>41613464</v>
      </c>
      <c r="G153" s="45">
        <v>1264</v>
      </c>
      <c r="H153" s="45">
        <v>303</v>
      </c>
      <c r="I153" s="45">
        <v>93802565</v>
      </c>
      <c r="J153" s="45">
        <v>1644719</v>
      </c>
      <c r="K153" s="45">
        <v>38651430</v>
      </c>
      <c r="L153" s="45">
        <v>197177300</v>
      </c>
      <c r="M153" s="45">
        <v>5061000</v>
      </c>
      <c r="N153" s="45">
        <v>11509327</v>
      </c>
      <c r="O153" s="45">
        <v>30550050</v>
      </c>
      <c r="P153" s="45">
        <v>16415219</v>
      </c>
      <c r="Q153" s="45">
        <v>1662058828</v>
      </c>
      <c r="R153" s="45">
        <v>1109315</v>
      </c>
      <c r="S153" s="45">
        <v>52406</v>
      </c>
      <c r="T153" s="45">
        <v>202202688</v>
      </c>
      <c r="U153" s="45">
        <v>215082947</v>
      </c>
      <c r="V153" s="45">
        <v>37013313</v>
      </c>
      <c r="W153" s="45">
        <v>43517039</v>
      </c>
      <c r="X153" s="45">
        <v>340346</v>
      </c>
      <c r="Y153" s="45">
        <v>499318054</v>
      </c>
      <c r="Z153" s="45">
        <v>1162740774</v>
      </c>
      <c r="AA153" s="14" t="s">
        <v>457</v>
      </c>
      <c r="AB153" t="b">
        <f t="shared" si="2"/>
        <v>1</v>
      </c>
    </row>
    <row r="154" spans="1:28">
      <c r="A154" t="s">
        <v>104</v>
      </c>
      <c r="B154" s="48" t="s">
        <v>105</v>
      </c>
      <c r="C154" s="45">
        <v>7401207800</v>
      </c>
      <c r="D154" s="45">
        <v>32333</v>
      </c>
      <c r="E154" s="45">
        <v>2360798920</v>
      </c>
      <c r="F154" s="45">
        <v>94696350</v>
      </c>
      <c r="G154" s="45">
        <v>2948</v>
      </c>
      <c r="H154" s="45">
        <v>744</v>
      </c>
      <c r="I154" s="45">
        <v>176065482</v>
      </c>
      <c r="J154" s="45">
        <v>1781049</v>
      </c>
      <c r="K154" s="45">
        <v>62342925</v>
      </c>
      <c r="L154" s="45">
        <v>406155100</v>
      </c>
      <c r="M154" s="45">
        <v>10840900</v>
      </c>
      <c r="N154" s="45">
        <v>18984481</v>
      </c>
      <c r="O154" s="45">
        <v>54888722</v>
      </c>
      <c r="P154" s="45">
        <v>37869297</v>
      </c>
      <c r="Q154" s="45">
        <v>3224423226</v>
      </c>
      <c r="R154" s="45">
        <v>1363634</v>
      </c>
      <c r="S154" s="45">
        <v>92870</v>
      </c>
      <c r="T154" s="45">
        <v>416886268</v>
      </c>
      <c r="U154" s="45">
        <v>403376845</v>
      </c>
      <c r="V154" s="45">
        <v>85281280</v>
      </c>
      <c r="W154" s="45">
        <v>69606214</v>
      </c>
      <c r="X154" s="45">
        <v>790759</v>
      </c>
      <c r="Y154" s="45">
        <v>977397870</v>
      </c>
      <c r="Z154" s="45">
        <v>2247025356</v>
      </c>
      <c r="AA154" s="14" t="s">
        <v>105</v>
      </c>
      <c r="AB154" t="b">
        <f t="shared" si="2"/>
        <v>1</v>
      </c>
    </row>
    <row r="155" spans="1:28">
      <c r="A155" t="s">
        <v>114</v>
      </c>
      <c r="B155" s="48" t="s">
        <v>115</v>
      </c>
      <c r="C155" s="45">
        <v>1228133600</v>
      </c>
      <c r="D155" s="45">
        <v>5341</v>
      </c>
      <c r="E155" s="45">
        <v>405883704</v>
      </c>
      <c r="F155" s="45">
        <v>13250491</v>
      </c>
      <c r="G155" s="45">
        <v>455</v>
      </c>
      <c r="H155" s="45">
        <v>100</v>
      </c>
      <c r="I155" s="45">
        <v>36625950</v>
      </c>
      <c r="J155" s="45">
        <v>271693</v>
      </c>
      <c r="K155" s="45">
        <v>11873361</v>
      </c>
      <c r="L155" s="45">
        <v>68769600</v>
      </c>
      <c r="M155" s="45">
        <v>1885700</v>
      </c>
      <c r="N155" s="45">
        <v>3920891</v>
      </c>
      <c r="O155" s="45">
        <v>10730368</v>
      </c>
      <c r="P155" s="45">
        <v>5951542</v>
      </c>
      <c r="Q155" s="45">
        <v>559163300</v>
      </c>
      <c r="R155" s="45">
        <v>159689</v>
      </c>
      <c r="S155" s="45">
        <v>9000</v>
      </c>
      <c r="T155" s="45">
        <v>70644307</v>
      </c>
      <c r="U155" s="45">
        <v>72331289</v>
      </c>
      <c r="V155" s="45">
        <v>14536378</v>
      </c>
      <c r="W155" s="45">
        <v>11576293</v>
      </c>
      <c r="X155" s="45">
        <v>258999</v>
      </c>
      <c r="Y155" s="45">
        <v>169515955</v>
      </c>
      <c r="Z155" s="45">
        <v>389647345</v>
      </c>
      <c r="AA155" s="14" t="s">
        <v>115</v>
      </c>
      <c r="AB155" t="b">
        <f t="shared" si="2"/>
        <v>1</v>
      </c>
    </row>
    <row r="156" spans="1:28">
      <c r="A156" t="s">
        <v>280</v>
      </c>
      <c r="B156" s="48" t="s">
        <v>281</v>
      </c>
      <c r="C156" s="45">
        <v>1684651900</v>
      </c>
      <c r="D156" s="45">
        <v>7781</v>
      </c>
      <c r="E156" s="45">
        <v>571769641</v>
      </c>
      <c r="F156" s="45">
        <v>14905843</v>
      </c>
      <c r="G156" s="45">
        <v>620</v>
      </c>
      <c r="H156" s="45">
        <v>122</v>
      </c>
      <c r="I156" s="45">
        <v>40568114</v>
      </c>
      <c r="J156" s="45">
        <v>661947</v>
      </c>
      <c r="K156" s="45">
        <v>17885527</v>
      </c>
      <c r="L156" s="45">
        <v>92695200</v>
      </c>
      <c r="M156" s="45">
        <v>4068300</v>
      </c>
      <c r="N156" s="45">
        <v>7556920</v>
      </c>
      <c r="O156" s="45">
        <v>15778442</v>
      </c>
      <c r="P156" s="45">
        <v>14467088</v>
      </c>
      <c r="Q156" s="45">
        <v>780357022</v>
      </c>
      <c r="R156" s="45">
        <v>326082</v>
      </c>
      <c r="S156" s="45">
        <v>77168</v>
      </c>
      <c r="T156" s="45">
        <v>96743307</v>
      </c>
      <c r="U156" s="45">
        <v>101460810</v>
      </c>
      <c r="V156" s="45">
        <v>20385710</v>
      </c>
      <c r="W156" s="45">
        <v>17675137</v>
      </c>
      <c r="X156" s="45">
        <v>160383</v>
      </c>
      <c r="Y156" s="45">
        <v>236828597</v>
      </c>
      <c r="Z156" s="45">
        <v>543528425</v>
      </c>
      <c r="AA156" s="14" t="s">
        <v>281</v>
      </c>
      <c r="AB156" t="b">
        <f t="shared" si="2"/>
        <v>1</v>
      </c>
    </row>
    <row r="157" spans="1:28">
      <c r="A157" t="s">
        <v>374</v>
      </c>
      <c r="B157" s="48" t="s">
        <v>375</v>
      </c>
      <c r="C157" s="45">
        <v>577054200</v>
      </c>
      <c r="D157" s="45">
        <v>2830</v>
      </c>
      <c r="E157" s="45">
        <v>194305962</v>
      </c>
      <c r="F157" s="45">
        <v>3068510</v>
      </c>
      <c r="G157" s="45">
        <v>148</v>
      </c>
      <c r="H157" s="45">
        <v>19</v>
      </c>
      <c r="I157" s="45">
        <v>8150877</v>
      </c>
      <c r="J157" s="45">
        <v>63182</v>
      </c>
      <c r="K157" s="45">
        <v>3005267</v>
      </c>
      <c r="L157" s="45">
        <v>31543800</v>
      </c>
      <c r="M157" s="45">
        <v>729900</v>
      </c>
      <c r="N157" s="45">
        <v>2123114</v>
      </c>
      <c r="O157" s="45">
        <v>5183588</v>
      </c>
      <c r="P157" s="45">
        <v>2260569</v>
      </c>
      <c r="Q157" s="45">
        <v>250434769</v>
      </c>
      <c r="R157" s="45">
        <v>563</v>
      </c>
      <c r="S157" s="45">
        <v>6750</v>
      </c>
      <c r="T157" s="45">
        <v>32266605</v>
      </c>
      <c r="U157" s="45">
        <v>33615766</v>
      </c>
      <c r="V157" s="45">
        <v>5316605</v>
      </c>
      <c r="W157" s="45">
        <v>4933302</v>
      </c>
      <c r="X157" s="45">
        <v>52772</v>
      </c>
      <c r="Y157" s="45">
        <v>76192363</v>
      </c>
      <c r="Z157" s="45">
        <v>174242406</v>
      </c>
      <c r="AA157" s="14" t="s">
        <v>375</v>
      </c>
      <c r="AB157" t="b">
        <f t="shared" si="2"/>
        <v>1</v>
      </c>
    </row>
    <row r="158" spans="1:28">
      <c r="A158" t="s">
        <v>328</v>
      </c>
      <c r="B158" s="48" t="s">
        <v>329</v>
      </c>
      <c r="C158" s="45">
        <v>13500192400</v>
      </c>
      <c r="D158" s="45">
        <v>45759</v>
      </c>
      <c r="E158" s="45">
        <v>4237072280</v>
      </c>
      <c r="F158" s="45">
        <v>395231409</v>
      </c>
      <c r="G158" s="45">
        <v>9422</v>
      </c>
      <c r="H158" s="45">
        <v>3203</v>
      </c>
      <c r="I158" s="45">
        <v>471493569</v>
      </c>
      <c r="J158" s="45">
        <v>3243223</v>
      </c>
      <c r="K158" s="45">
        <v>90459229</v>
      </c>
      <c r="L158" s="45">
        <v>736560000</v>
      </c>
      <c r="M158" s="45">
        <v>15134500</v>
      </c>
      <c r="N158" s="45">
        <v>26885745</v>
      </c>
      <c r="O158" s="45">
        <v>66785549</v>
      </c>
      <c r="P158" s="45">
        <v>60012764</v>
      </c>
      <c r="Q158" s="45">
        <v>6102878268</v>
      </c>
      <c r="R158" s="45">
        <v>1631528</v>
      </c>
      <c r="S158" s="45">
        <v>581683</v>
      </c>
      <c r="T158" s="45">
        <v>751545390</v>
      </c>
      <c r="U158" s="45">
        <v>700490718</v>
      </c>
      <c r="V158" s="45">
        <v>159814827</v>
      </c>
      <c r="W158" s="45">
        <v>149967812</v>
      </c>
      <c r="X158" s="45">
        <v>1956964</v>
      </c>
      <c r="Y158" s="45">
        <v>1765988922</v>
      </c>
      <c r="Z158" s="45">
        <v>4336889346</v>
      </c>
      <c r="AA158" s="14" t="s">
        <v>329</v>
      </c>
      <c r="AB158" t="b">
        <f t="shared" si="2"/>
        <v>1</v>
      </c>
    </row>
    <row r="159" spans="1:28">
      <c r="A159" t="s">
        <v>160</v>
      </c>
      <c r="B159" s="48" t="s">
        <v>161</v>
      </c>
      <c r="C159" s="45">
        <v>2339368100</v>
      </c>
      <c r="D159" s="45">
        <v>10172</v>
      </c>
      <c r="E159" s="45">
        <v>766696891</v>
      </c>
      <c r="F159" s="45">
        <v>26809263</v>
      </c>
      <c r="G159" s="45">
        <v>1064</v>
      </c>
      <c r="H159" s="45">
        <v>186</v>
      </c>
      <c r="I159" s="45">
        <v>46297071</v>
      </c>
      <c r="J159" s="45">
        <v>597231</v>
      </c>
      <c r="K159" s="45">
        <v>22045019</v>
      </c>
      <c r="L159" s="45">
        <v>126515900</v>
      </c>
      <c r="M159" s="45">
        <v>4229300</v>
      </c>
      <c r="N159" s="45">
        <v>7162242</v>
      </c>
      <c r="O159" s="45">
        <v>18612135</v>
      </c>
      <c r="P159" s="45">
        <v>14377230</v>
      </c>
      <c r="Q159" s="45">
        <v>1033342282</v>
      </c>
      <c r="R159" s="45">
        <v>420386</v>
      </c>
      <c r="S159" s="45">
        <v>234044</v>
      </c>
      <c r="T159" s="45">
        <v>130718340</v>
      </c>
      <c r="U159" s="45">
        <v>131775990</v>
      </c>
      <c r="V159" s="45">
        <v>28869530</v>
      </c>
      <c r="W159" s="45">
        <v>24036187</v>
      </c>
      <c r="X159" s="45">
        <v>249364</v>
      </c>
      <c r="Y159" s="45">
        <v>316303841</v>
      </c>
      <c r="Z159" s="45">
        <v>717038441</v>
      </c>
      <c r="AA159" s="14" t="s">
        <v>161</v>
      </c>
      <c r="AB159" t="b">
        <f t="shared" si="2"/>
        <v>1</v>
      </c>
    </row>
    <row r="160" spans="1:28">
      <c r="A160" t="s">
        <v>156</v>
      </c>
      <c r="B160" s="48" t="s">
        <v>157</v>
      </c>
      <c r="C160" s="45">
        <v>2632584100</v>
      </c>
      <c r="D160" s="45">
        <v>11174</v>
      </c>
      <c r="E160" s="45">
        <v>862701808</v>
      </c>
      <c r="F160" s="45">
        <v>36539604</v>
      </c>
      <c r="G160" s="45">
        <v>1110</v>
      </c>
      <c r="H160" s="45">
        <v>285</v>
      </c>
      <c r="I160" s="45">
        <v>83614896</v>
      </c>
      <c r="J160" s="45">
        <v>1252596</v>
      </c>
      <c r="K160" s="45">
        <v>33439124</v>
      </c>
      <c r="L160" s="45">
        <v>138009200</v>
      </c>
      <c r="M160" s="45">
        <v>7116200</v>
      </c>
      <c r="N160" s="45">
        <v>7593810</v>
      </c>
      <c r="O160" s="45">
        <v>30683702</v>
      </c>
      <c r="P160" s="45">
        <v>24828925</v>
      </c>
      <c r="Q160" s="45">
        <v>1225779865</v>
      </c>
      <c r="R160" s="45">
        <v>1378964</v>
      </c>
      <c r="S160" s="45">
        <v>144513</v>
      </c>
      <c r="T160" s="45">
        <v>145098025</v>
      </c>
      <c r="U160" s="45">
        <v>149044100</v>
      </c>
      <c r="V160" s="45">
        <v>39685252</v>
      </c>
      <c r="W160" s="45">
        <v>33620574</v>
      </c>
      <c r="X160" s="45">
        <v>301327</v>
      </c>
      <c r="Y160" s="45">
        <v>369272755</v>
      </c>
      <c r="Z160" s="45">
        <v>856507110</v>
      </c>
      <c r="AA160" s="14" t="s">
        <v>157</v>
      </c>
      <c r="AB160" t="b">
        <f t="shared" si="2"/>
        <v>1</v>
      </c>
    </row>
    <row r="161" spans="1:28">
      <c r="A161" t="s">
        <v>36</v>
      </c>
      <c r="B161" s="48" t="s">
        <v>37</v>
      </c>
      <c r="C161" s="45">
        <v>24335606300</v>
      </c>
      <c r="D161" s="45">
        <v>67045</v>
      </c>
      <c r="E161" s="45">
        <v>7469816467</v>
      </c>
      <c r="F161" s="45">
        <v>1399246905</v>
      </c>
      <c r="G161" s="45">
        <v>19704</v>
      </c>
      <c r="H161" s="45">
        <v>9183</v>
      </c>
      <c r="I161" s="45">
        <v>1536846180</v>
      </c>
      <c r="J161" s="45">
        <v>11776457</v>
      </c>
      <c r="K161" s="45">
        <v>132737061</v>
      </c>
      <c r="L161" s="45">
        <v>1118283400</v>
      </c>
      <c r="M161" s="45">
        <v>37442900</v>
      </c>
      <c r="N161" s="45">
        <v>37621957</v>
      </c>
      <c r="O161" s="45">
        <v>118103054</v>
      </c>
      <c r="P161" s="45">
        <v>152030097</v>
      </c>
      <c r="Q161" s="45">
        <v>12013904478</v>
      </c>
      <c r="R161" s="45">
        <v>1212517</v>
      </c>
      <c r="S161" s="45">
        <v>381571</v>
      </c>
      <c r="T161" s="45">
        <v>1155426339</v>
      </c>
      <c r="U161" s="45">
        <v>1039332236</v>
      </c>
      <c r="V161" s="45">
        <v>302107539</v>
      </c>
      <c r="W161" s="45">
        <v>331370826</v>
      </c>
      <c r="X161" s="45">
        <v>3859586</v>
      </c>
      <c r="Y161" s="45">
        <v>2833690614</v>
      </c>
      <c r="Z161" s="45">
        <v>9180213864</v>
      </c>
      <c r="AA161" s="14" t="s">
        <v>37</v>
      </c>
      <c r="AB161" t="b">
        <f t="shared" si="2"/>
        <v>1</v>
      </c>
    </row>
    <row r="162" spans="1:28">
      <c r="A162" t="s">
        <v>416</v>
      </c>
      <c r="B162" s="48" t="s">
        <v>417</v>
      </c>
      <c r="C162" s="45">
        <v>1870955400</v>
      </c>
      <c r="D162" s="45">
        <v>7987</v>
      </c>
      <c r="E162" s="45">
        <v>623020453</v>
      </c>
      <c r="F162" s="45">
        <v>24963788</v>
      </c>
      <c r="G162" s="45">
        <v>850</v>
      </c>
      <c r="H162" s="45">
        <v>186</v>
      </c>
      <c r="I162" s="45">
        <v>33111499</v>
      </c>
      <c r="J162" s="45">
        <v>469695</v>
      </c>
      <c r="K162" s="45">
        <v>14835429</v>
      </c>
      <c r="L162" s="45">
        <v>99076000</v>
      </c>
      <c r="M162" s="45">
        <v>3154100</v>
      </c>
      <c r="N162" s="45">
        <v>7281565</v>
      </c>
      <c r="O162" s="45">
        <v>17311025</v>
      </c>
      <c r="P162" s="45">
        <v>11163574</v>
      </c>
      <c r="Q162" s="45">
        <v>834387128</v>
      </c>
      <c r="R162" s="45">
        <v>182136</v>
      </c>
      <c r="S162" s="45">
        <v>1652</v>
      </c>
      <c r="T162" s="45">
        <v>102217064</v>
      </c>
      <c r="U162" s="45">
        <v>103903905</v>
      </c>
      <c r="V162" s="45">
        <v>21516500</v>
      </c>
      <c r="W162" s="45">
        <v>18317553</v>
      </c>
      <c r="X162" s="45">
        <v>254575</v>
      </c>
      <c r="Y162" s="45">
        <v>246393385</v>
      </c>
      <c r="Z162" s="45">
        <v>587993743</v>
      </c>
      <c r="AA162" s="14" t="s">
        <v>417</v>
      </c>
      <c r="AB162" t="b">
        <f t="shared" si="2"/>
        <v>1</v>
      </c>
    </row>
    <row r="163" spans="1:28">
      <c r="A163" t="s">
        <v>429</v>
      </c>
      <c r="B163" s="48" t="s">
        <v>430</v>
      </c>
      <c r="C163" s="45">
        <v>994383900</v>
      </c>
      <c r="D163" s="45">
        <v>4345</v>
      </c>
      <c r="E163" s="45">
        <v>333371606</v>
      </c>
      <c r="F163" s="45">
        <v>10246948</v>
      </c>
      <c r="G163" s="45">
        <v>411</v>
      </c>
      <c r="H163" s="45">
        <v>75</v>
      </c>
      <c r="I163" s="45">
        <v>15855651</v>
      </c>
      <c r="J163" s="45">
        <v>157661</v>
      </c>
      <c r="K163" s="45">
        <v>5662173</v>
      </c>
      <c r="L163" s="45">
        <v>52988500</v>
      </c>
      <c r="M163" s="45">
        <v>1862000</v>
      </c>
      <c r="N163" s="45">
        <v>3268517</v>
      </c>
      <c r="O163" s="45">
        <v>9396592</v>
      </c>
      <c r="P163" s="45">
        <v>5961752</v>
      </c>
      <c r="Q163" s="45">
        <v>438771400</v>
      </c>
      <c r="R163" s="45">
        <v>13131</v>
      </c>
      <c r="S163" s="45">
        <v>2909</v>
      </c>
      <c r="T163" s="45">
        <v>54830783</v>
      </c>
      <c r="U163" s="45">
        <v>56397725</v>
      </c>
      <c r="V163" s="45">
        <v>10309211</v>
      </c>
      <c r="W163" s="45">
        <v>9415021</v>
      </c>
      <c r="X163" s="45">
        <v>98619</v>
      </c>
      <c r="Y163" s="45">
        <v>131067399</v>
      </c>
      <c r="Z163" s="45">
        <v>307704001</v>
      </c>
      <c r="AA163" s="14" t="s">
        <v>430</v>
      </c>
      <c r="AB163" t="b">
        <f t="shared" si="2"/>
        <v>1</v>
      </c>
    </row>
    <row r="164" spans="1:28">
      <c r="A164" t="s">
        <v>476</v>
      </c>
      <c r="B164" s="48" t="s">
        <v>477</v>
      </c>
      <c r="C164" s="45">
        <v>1545788400</v>
      </c>
      <c r="D164" s="45">
        <v>7358</v>
      </c>
      <c r="E164" s="45">
        <v>527384889</v>
      </c>
      <c r="F164" s="45">
        <v>11436549</v>
      </c>
      <c r="G164" s="45">
        <v>446</v>
      </c>
      <c r="H164" s="45">
        <v>78</v>
      </c>
      <c r="I164" s="45">
        <v>29305597</v>
      </c>
      <c r="J164" s="45">
        <v>419722</v>
      </c>
      <c r="K164" s="45">
        <v>10469410</v>
      </c>
      <c r="L164" s="45">
        <v>83509200</v>
      </c>
      <c r="M164" s="45">
        <v>3688700</v>
      </c>
      <c r="N164" s="45">
        <v>6095593</v>
      </c>
      <c r="O164" s="45">
        <v>14741776</v>
      </c>
      <c r="P164" s="45">
        <v>12105813</v>
      </c>
      <c r="Q164" s="45">
        <v>699157249</v>
      </c>
      <c r="R164" s="45">
        <v>58736</v>
      </c>
      <c r="S164" s="45">
        <v>59923</v>
      </c>
      <c r="T164" s="45">
        <v>87183169</v>
      </c>
      <c r="U164" s="45">
        <v>92209238</v>
      </c>
      <c r="V164" s="45">
        <v>16756769</v>
      </c>
      <c r="W164" s="45">
        <v>13855668</v>
      </c>
      <c r="X164" s="45">
        <v>177820</v>
      </c>
      <c r="Y164" s="45">
        <v>210301323</v>
      </c>
      <c r="Z164" s="45">
        <v>488855926</v>
      </c>
      <c r="AA164" s="14" t="s">
        <v>477</v>
      </c>
      <c r="AB164" t="b">
        <f t="shared" si="2"/>
        <v>1</v>
      </c>
    </row>
    <row r="165" spans="1:28">
      <c r="A165" t="s">
        <v>520</v>
      </c>
      <c r="B165" s="48" t="s">
        <v>521</v>
      </c>
      <c r="C165" s="45">
        <v>1182471500</v>
      </c>
      <c r="D165" s="45">
        <v>5502</v>
      </c>
      <c r="E165" s="45">
        <v>402625701</v>
      </c>
      <c r="F165" s="45">
        <v>9170232</v>
      </c>
      <c r="G165" s="45">
        <v>398</v>
      </c>
      <c r="H165" s="45">
        <v>56</v>
      </c>
      <c r="I165" s="45">
        <v>21692477</v>
      </c>
      <c r="J165" s="45">
        <v>352487</v>
      </c>
      <c r="K165" s="45">
        <v>7896596</v>
      </c>
      <c r="L165" s="45">
        <v>64490700</v>
      </c>
      <c r="M165" s="45">
        <v>2006400</v>
      </c>
      <c r="N165" s="45">
        <v>4129055</v>
      </c>
      <c r="O165" s="45">
        <v>9608675</v>
      </c>
      <c r="P165" s="45">
        <v>6420789</v>
      </c>
      <c r="Q165" s="45">
        <v>528393112</v>
      </c>
      <c r="R165" s="45">
        <v>27535</v>
      </c>
      <c r="S165" s="45">
        <v>9000</v>
      </c>
      <c r="T165" s="45">
        <v>66488929</v>
      </c>
      <c r="U165" s="45">
        <v>68963018</v>
      </c>
      <c r="V165" s="45">
        <v>11850072</v>
      </c>
      <c r="W165" s="45">
        <v>8290744</v>
      </c>
      <c r="X165" s="45">
        <v>132422</v>
      </c>
      <c r="Y165" s="45">
        <v>155761720</v>
      </c>
      <c r="Z165" s="45">
        <v>372631392</v>
      </c>
      <c r="AA165" s="14" t="s">
        <v>521</v>
      </c>
      <c r="AB165" t="b">
        <f t="shared" si="2"/>
        <v>1</v>
      </c>
    </row>
    <row r="166" spans="1:28">
      <c r="A166" t="s">
        <v>100</v>
      </c>
      <c r="B166" s="48" t="s">
        <v>101</v>
      </c>
      <c r="C166" s="45">
        <v>24064736000</v>
      </c>
      <c r="D166" s="45">
        <v>99316</v>
      </c>
      <c r="E166" s="45">
        <v>7687865661</v>
      </c>
      <c r="F166" s="45">
        <v>408384899</v>
      </c>
      <c r="G166" s="45">
        <v>12119</v>
      </c>
      <c r="H166" s="45">
        <v>3214</v>
      </c>
      <c r="I166" s="45">
        <v>637817317</v>
      </c>
      <c r="J166" s="45">
        <v>5122627</v>
      </c>
      <c r="K166" s="45">
        <v>158907558</v>
      </c>
      <c r="L166" s="45">
        <v>1346704800</v>
      </c>
      <c r="M166" s="45">
        <v>30537100</v>
      </c>
      <c r="N166" s="45">
        <v>49494079</v>
      </c>
      <c r="O166" s="45">
        <v>164016024</v>
      </c>
      <c r="P166" s="45">
        <v>117286836</v>
      </c>
      <c r="Q166" s="45">
        <v>10606136901</v>
      </c>
      <c r="R166" s="45">
        <v>3344186</v>
      </c>
      <c r="S166" s="45">
        <v>509291</v>
      </c>
      <c r="T166" s="45">
        <v>1376807690</v>
      </c>
      <c r="U166" s="45">
        <v>1324272757</v>
      </c>
      <c r="V166" s="45">
        <v>267816660</v>
      </c>
      <c r="W166" s="45">
        <v>220471821</v>
      </c>
      <c r="X166" s="45">
        <v>2644596</v>
      </c>
      <c r="Y166" s="45">
        <v>3195867001</v>
      </c>
      <c r="Z166" s="45">
        <v>7410269900</v>
      </c>
      <c r="AA166" s="14" t="s">
        <v>101</v>
      </c>
      <c r="AB166" t="b">
        <f t="shared" si="2"/>
        <v>1</v>
      </c>
    </row>
    <row r="167" spans="1:28">
      <c r="A167" t="s">
        <v>46</v>
      </c>
      <c r="B167" s="48" t="s">
        <v>47</v>
      </c>
      <c r="C167" s="45">
        <v>10724671900</v>
      </c>
      <c r="D167" s="45">
        <v>45113</v>
      </c>
      <c r="E167" s="45">
        <v>3412191488</v>
      </c>
      <c r="F167" s="45">
        <v>170459343</v>
      </c>
      <c r="G167" s="45">
        <v>5160</v>
      </c>
      <c r="H167" s="45">
        <v>1280</v>
      </c>
      <c r="I167" s="45">
        <v>401689302</v>
      </c>
      <c r="J167" s="45">
        <v>7716658</v>
      </c>
      <c r="K167" s="45">
        <v>110946549</v>
      </c>
      <c r="L167" s="45">
        <v>548591900</v>
      </c>
      <c r="M167" s="45">
        <v>28399700</v>
      </c>
      <c r="N167" s="45">
        <v>27876894</v>
      </c>
      <c r="O167" s="45">
        <v>81174581</v>
      </c>
      <c r="P167" s="45">
        <v>96310740</v>
      </c>
      <c r="Q167" s="45">
        <v>4885357155</v>
      </c>
      <c r="R167" s="45">
        <v>4113574</v>
      </c>
      <c r="S167" s="45">
        <v>519293</v>
      </c>
      <c r="T167" s="45">
        <v>576834632</v>
      </c>
      <c r="U167" s="45">
        <v>564611429</v>
      </c>
      <c r="V167" s="45">
        <v>147308329</v>
      </c>
      <c r="W167" s="45">
        <v>90805920</v>
      </c>
      <c r="X167" s="45">
        <v>1390070</v>
      </c>
      <c r="Y167" s="45">
        <v>1385583247</v>
      </c>
      <c r="Z167" s="45">
        <v>3499773908</v>
      </c>
      <c r="AA167" s="14" t="s">
        <v>47</v>
      </c>
      <c r="AB167" t="b">
        <f t="shared" si="2"/>
        <v>1</v>
      </c>
    </row>
    <row r="168" spans="1:28">
      <c r="A168" t="s">
        <v>528</v>
      </c>
      <c r="B168" s="48" t="s">
        <v>529</v>
      </c>
      <c r="C168" s="45">
        <v>698849800</v>
      </c>
      <c r="D168" s="45">
        <v>3284</v>
      </c>
      <c r="E168" s="45">
        <v>238576088</v>
      </c>
      <c r="F168" s="45">
        <v>4285548</v>
      </c>
      <c r="G168" s="45">
        <v>217</v>
      </c>
      <c r="H168" s="45">
        <v>24</v>
      </c>
      <c r="I168" s="45">
        <v>9701242</v>
      </c>
      <c r="J168" s="45">
        <v>98605</v>
      </c>
      <c r="K168" s="45">
        <v>1973002</v>
      </c>
      <c r="L168" s="45">
        <v>38361800</v>
      </c>
      <c r="M168" s="45">
        <v>826400</v>
      </c>
      <c r="N168" s="45">
        <v>3136820</v>
      </c>
      <c r="O168" s="45">
        <v>6187787</v>
      </c>
      <c r="P168" s="45">
        <v>2648718</v>
      </c>
      <c r="Q168" s="45">
        <v>305796010</v>
      </c>
      <c r="R168" s="45">
        <v>0</v>
      </c>
      <c r="S168" s="45">
        <v>0</v>
      </c>
      <c r="T168" s="45">
        <v>39184561</v>
      </c>
      <c r="U168" s="45">
        <v>41256638</v>
      </c>
      <c r="V168" s="45">
        <v>4944024</v>
      </c>
      <c r="W168" s="45">
        <v>4875869</v>
      </c>
      <c r="X168" s="45">
        <v>74520</v>
      </c>
      <c r="Y168" s="45">
        <v>90335612</v>
      </c>
      <c r="Z168" s="45">
        <v>215460398</v>
      </c>
      <c r="AA168" s="14" t="s">
        <v>529</v>
      </c>
      <c r="AB168" t="b">
        <f t="shared" si="2"/>
        <v>1</v>
      </c>
    </row>
    <row r="169" spans="1:28">
      <c r="A169" t="s">
        <v>166</v>
      </c>
      <c r="B169" s="48" t="s">
        <v>167</v>
      </c>
      <c r="C169" s="45">
        <v>3229638600</v>
      </c>
      <c r="D169" s="45">
        <v>15201</v>
      </c>
      <c r="E169" s="45">
        <v>1072089829</v>
      </c>
      <c r="F169" s="45">
        <v>25400419</v>
      </c>
      <c r="G169" s="45">
        <v>964</v>
      </c>
      <c r="H169" s="45">
        <v>170</v>
      </c>
      <c r="I169" s="45">
        <v>79387275</v>
      </c>
      <c r="J169" s="45">
        <v>589648</v>
      </c>
      <c r="K169" s="45">
        <v>27664241</v>
      </c>
      <c r="L169" s="45">
        <v>178321400</v>
      </c>
      <c r="M169" s="45">
        <v>6051700</v>
      </c>
      <c r="N169" s="45">
        <v>9329979</v>
      </c>
      <c r="O169" s="45">
        <v>28774492</v>
      </c>
      <c r="P169" s="45">
        <v>20559064</v>
      </c>
      <c r="Q169" s="45">
        <v>1448168047</v>
      </c>
      <c r="R169" s="45">
        <v>312929</v>
      </c>
      <c r="S169" s="45">
        <v>180202</v>
      </c>
      <c r="T169" s="45">
        <v>184320301</v>
      </c>
      <c r="U169" s="45">
        <v>191802236</v>
      </c>
      <c r="V169" s="45">
        <v>33378167</v>
      </c>
      <c r="W169" s="45">
        <v>33253021</v>
      </c>
      <c r="X169" s="45">
        <v>306411</v>
      </c>
      <c r="Y169" s="45">
        <v>443553267</v>
      </c>
      <c r="Z169" s="45">
        <v>1004614780</v>
      </c>
      <c r="AA169" s="14" t="s">
        <v>167</v>
      </c>
      <c r="AB169" t="b">
        <f t="shared" si="2"/>
        <v>1</v>
      </c>
    </row>
    <row r="170" spans="1:28">
      <c r="A170" t="s">
        <v>24</v>
      </c>
      <c r="B170" s="48" t="s">
        <v>25</v>
      </c>
      <c r="C170" s="45">
        <v>2078858800</v>
      </c>
      <c r="D170" s="45">
        <v>6889</v>
      </c>
      <c r="E170" s="45">
        <v>666189581</v>
      </c>
      <c r="F170" s="45">
        <v>53758355</v>
      </c>
      <c r="G170" s="45">
        <v>1441</v>
      </c>
      <c r="H170" s="45">
        <v>442</v>
      </c>
      <c r="I170" s="45">
        <v>65200239</v>
      </c>
      <c r="J170" s="45">
        <v>765670</v>
      </c>
      <c r="K170" s="45">
        <v>18629197</v>
      </c>
      <c r="L170" s="45">
        <v>113479200</v>
      </c>
      <c r="M170" s="45">
        <v>3410800</v>
      </c>
      <c r="N170" s="45">
        <v>3314011</v>
      </c>
      <c r="O170" s="45">
        <v>16407576</v>
      </c>
      <c r="P170" s="45">
        <v>12558546</v>
      </c>
      <c r="Q170" s="45">
        <v>953713175</v>
      </c>
      <c r="R170" s="45">
        <v>356844</v>
      </c>
      <c r="S170" s="45">
        <v>17944</v>
      </c>
      <c r="T170" s="45">
        <v>116866900</v>
      </c>
      <c r="U170" s="45">
        <v>110859274</v>
      </c>
      <c r="V170" s="45">
        <v>31132960</v>
      </c>
      <c r="W170" s="45">
        <v>19369293</v>
      </c>
      <c r="X170" s="45">
        <v>226206</v>
      </c>
      <c r="Y170" s="45">
        <v>278829421</v>
      </c>
      <c r="Z170" s="45">
        <v>674883754</v>
      </c>
      <c r="AA170" s="14" t="s">
        <v>25</v>
      </c>
      <c r="AB170" t="b">
        <f t="shared" si="2"/>
        <v>1</v>
      </c>
    </row>
    <row r="171" spans="1:28">
      <c r="A171" t="s">
        <v>70</v>
      </c>
      <c r="B171" s="48" t="s">
        <v>71</v>
      </c>
      <c r="C171" s="45">
        <v>10166150700</v>
      </c>
      <c r="D171" s="45">
        <v>40712</v>
      </c>
      <c r="E171" s="45">
        <v>3275503068</v>
      </c>
      <c r="F171" s="45">
        <v>178495704</v>
      </c>
      <c r="G171" s="45">
        <v>4983</v>
      </c>
      <c r="H171" s="45">
        <v>1384</v>
      </c>
      <c r="I171" s="45">
        <v>266195651</v>
      </c>
      <c r="J171" s="45">
        <v>2217646</v>
      </c>
      <c r="K171" s="45">
        <v>72475928</v>
      </c>
      <c r="L171" s="45">
        <v>540574000</v>
      </c>
      <c r="M171" s="45">
        <v>13657800</v>
      </c>
      <c r="N171" s="45">
        <v>25263720</v>
      </c>
      <c r="O171" s="45">
        <v>82387763</v>
      </c>
      <c r="P171" s="45">
        <v>46764806</v>
      </c>
      <c r="Q171" s="45">
        <v>4503536086</v>
      </c>
      <c r="R171" s="45">
        <v>1709084</v>
      </c>
      <c r="S171" s="45">
        <v>138421</v>
      </c>
      <c r="T171" s="45">
        <v>554103889</v>
      </c>
      <c r="U171" s="45">
        <v>545562041</v>
      </c>
      <c r="V171" s="45">
        <v>114420576</v>
      </c>
      <c r="W171" s="45">
        <v>88958042</v>
      </c>
      <c r="X171" s="45">
        <v>1339617</v>
      </c>
      <c r="Y171" s="45">
        <v>1306231670</v>
      </c>
      <c r="Z171" s="45">
        <v>3197304416</v>
      </c>
      <c r="AA171" s="14" t="s">
        <v>71</v>
      </c>
      <c r="AB171" t="b">
        <f t="shared" si="2"/>
        <v>1</v>
      </c>
    </row>
    <row r="172" spans="1:28">
      <c r="A172" t="s">
        <v>50</v>
      </c>
      <c r="B172" s="48" t="s">
        <v>51</v>
      </c>
      <c r="C172" s="45">
        <v>5146813800</v>
      </c>
      <c r="D172" s="45">
        <v>20219</v>
      </c>
      <c r="E172" s="45">
        <v>1643239689</v>
      </c>
      <c r="F172" s="45">
        <v>92322690</v>
      </c>
      <c r="G172" s="45">
        <v>2850</v>
      </c>
      <c r="H172" s="45">
        <v>706</v>
      </c>
      <c r="I172" s="45">
        <v>147423358</v>
      </c>
      <c r="J172" s="45">
        <v>2243997</v>
      </c>
      <c r="K172" s="45">
        <v>40610979</v>
      </c>
      <c r="L172" s="45">
        <v>272147100</v>
      </c>
      <c r="M172" s="45">
        <v>11628500</v>
      </c>
      <c r="N172" s="45">
        <v>11742527</v>
      </c>
      <c r="O172" s="45">
        <v>32219436</v>
      </c>
      <c r="P172" s="45">
        <v>41876957</v>
      </c>
      <c r="Q172" s="45">
        <v>2295455233</v>
      </c>
      <c r="R172" s="45">
        <v>987868</v>
      </c>
      <c r="S172" s="45">
        <v>232504</v>
      </c>
      <c r="T172" s="45">
        <v>283697122</v>
      </c>
      <c r="U172" s="45">
        <v>272504556</v>
      </c>
      <c r="V172" s="45">
        <v>74077947</v>
      </c>
      <c r="W172" s="45">
        <v>39057464</v>
      </c>
      <c r="X172" s="45">
        <v>628273</v>
      </c>
      <c r="Y172" s="45">
        <v>671185734</v>
      </c>
      <c r="Z172" s="45">
        <v>1624269499</v>
      </c>
      <c r="AA172" s="14" t="s">
        <v>51</v>
      </c>
      <c r="AB172" t="b">
        <f t="shared" si="2"/>
        <v>1</v>
      </c>
    </row>
    <row r="173" spans="1:28">
      <c r="A173" t="s">
        <v>124</v>
      </c>
      <c r="B173" s="48" t="s">
        <v>125</v>
      </c>
      <c r="C173" s="45">
        <v>5125104900</v>
      </c>
      <c r="D173" s="45">
        <v>22474</v>
      </c>
      <c r="E173" s="45">
        <v>1711493698</v>
      </c>
      <c r="F173" s="45">
        <v>55319313</v>
      </c>
      <c r="G173" s="45">
        <v>1991</v>
      </c>
      <c r="H173" s="45">
        <v>406</v>
      </c>
      <c r="I173" s="45">
        <v>133899004</v>
      </c>
      <c r="J173" s="45">
        <v>992482</v>
      </c>
      <c r="K173" s="45">
        <v>42412651</v>
      </c>
      <c r="L173" s="45">
        <v>289621000</v>
      </c>
      <c r="M173" s="45">
        <v>8189900</v>
      </c>
      <c r="N173" s="45">
        <v>15474373</v>
      </c>
      <c r="O173" s="45">
        <v>35543773</v>
      </c>
      <c r="P173" s="45">
        <v>28781836</v>
      </c>
      <c r="Q173" s="45">
        <v>2321728030</v>
      </c>
      <c r="R173" s="45">
        <v>592568</v>
      </c>
      <c r="S173" s="45">
        <v>37107</v>
      </c>
      <c r="T173" s="45">
        <v>297736493</v>
      </c>
      <c r="U173" s="45">
        <v>307509253</v>
      </c>
      <c r="V173" s="45">
        <v>48990312</v>
      </c>
      <c r="W173" s="45">
        <v>50689488</v>
      </c>
      <c r="X173" s="45">
        <v>759798</v>
      </c>
      <c r="Y173" s="45">
        <v>706315019</v>
      </c>
      <c r="Z173" s="45">
        <v>1615413011</v>
      </c>
      <c r="AA173" s="14" t="s">
        <v>125</v>
      </c>
      <c r="AB173" t="b">
        <f t="shared" si="2"/>
        <v>1</v>
      </c>
    </row>
    <row r="174" spans="1:28">
      <c r="A174" t="s">
        <v>470</v>
      </c>
      <c r="B174" s="48" t="s">
        <v>471</v>
      </c>
      <c r="C174" s="45">
        <v>997219000</v>
      </c>
      <c r="D174" s="45">
        <v>4609</v>
      </c>
      <c r="E174" s="45">
        <v>341742207</v>
      </c>
      <c r="F174" s="45">
        <v>8747095</v>
      </c>
      <c r="G174" s="45">
        <v>330</v>
      </c>
      <c r="H174" s="45">
        <v>72</v>
      </c>
      <c r="I174" s="45">
        <v>18075613</v>
      </c>
      <c r="J174" s="45">
        <v>207986</v>
      </c>
      <c r="K174" s="45">
        <v>7377465</v>
      </c>
      <c r="L174" s="45">
        <v>54627200</v>
      </c>
      <c r="M174" s="45">
        <v>1827700</v>
      </c>
      <c r="N174" s="45">
        <v>3286438</v>
      </c>
      <c r="O174" s="45">
        <v>9437274</v>
      </c>
      <c r="P174" s="45">
        <v>6212592</v>
      </c>
      <c r="Q174" s="45">
        <v>451541570</v>
      </c>
      <c r="R174" s="45">
        <v>23783</v>
      </c>
      <c r="S174" s="45">
        <v>0</v>
      </c>
      <c r="T174" s="45">
        <v>56441117</v>
      </c>
      <c r="U174" s="45">
        <v>59925214</v>
      </c>
      <c r="V174" s="45">
        <v>10233243</v>
      </c>
      <c r="W174" s="45">
        <v>10109468</v>
      </c>
      <c r="X174" s="45">
        <v>106717</v>
      </c>
      <c r="Y174" s="45">
        <v>136839542</v>
      </c>
      <c r="Z174" s="45">
        <v>314702028</v>
      </c>
      <c r="AA174" s="14" t="s">
        <v>471</v>
      </c>
      <c r="AB174" t="b">
        <f t="shared" si="2"/>
        <v>1</v>
      </c>
    </row>
    <row r="175" spans="1:28">
      <c r="A175" t="s">
        <v>178</v>
      </c>
      <c r="B175" s="48" t="s">
        <v>179</v>
      </c>
      <c r="C175" s="45">
        <v>2293542200</v>
      </c>
      <c r="D175" s="45">
        <v>10259</v>
      </c>
      <c r="E175" s="45">
        <v>764627175</v>
      </c>
      <c r="F175" s="45">
        <v>21601909</v>
      </c>
      <c r="G175" s="45">
        <v>900</v>
      </c>
      <c r="H175" s="45">
        <v>144</v>
      </c>
      <c r="I175" s="45">
        <v>37452875</v>
      </c>
      <c r="J175" s="45">
        <v>333172</v>
      </c>
      <c r="K175" s="45">
        <v>15631758</v>
      </c>
      <c r="L175" s="45">
        <v>124477100</v>
      </c>
      <c r="M175" s="45">
        <v>2987400</v>
      </c>
      <c r="N175" s="45">
        <v>6283958</v>
      </c>
      <c r="O175" s="45">
        <v>19338395</v>
      </c>
      <c r="P175" s="45">
        <v>10580995</v>
      </c>
      <c r="Q175" s="45">
        <v>1003314737</v>
      </c>
      <c r="R175" s="45">
        <v>65972</v>
      </c>
      <c r="S175" s="45">
        <v>44896</v>
      </c>
      <c r="T175" s="45">
        <v>127435611</v>
      </c>
      <c r="U175" s="45">
        <v>128148273</v>
      </c>
      <c r="V175" s="45">
        <v>22433121</v>
      </c>
      <c r="W175" s="45">
        <v>18890444</v>
      </c>
      <c r="X175" s="45">
        <v>175197</v>
      </c>
      <c r="Y175" s="45">
        <v>297193514</v>
      </c>
      <c r="Z175" s="45">
        <v>706121223</v>
      </c>
      <c r="AA175" s="14" t="s">
        <v>179</v>
      </c>
      <c r="AB175" t="b">
        <f t="shared" si="2"/>
        <v>1</v>
      </c>
    </row>
    <row r="176" spans="1:28">
      <c r="A176" t="s">
        <v>450</v>
      </c>
      <c r="B176" s="48" t="s">
        <v>451</v>
      </c>
      <c r="C176" s="45">
        <v>1084739900</v>
      </c>
      <c r="D176" s="45">
        <v>5325</v>
      </c>
      <c r="E176" s="45">
        <v>368843972</v>
      </c>
      <c r="F176" s="45">
        <v>9787096</v>
      </c>
      <c r="G176" s="45">
        <v>320</v>
      </c>
      <c r="H176" s="45">
        <v>60</v>
      </c>
      <c r="I176" s="45">
        <v>22928017</v>
      </c>
      <c r="J176" s="45">
        <v>633766</v>
      </c>
      <c r="K176" s="45">
        <v>10769834</v>
      </c>
      <c r="L176" s="45">
        <v>59185900</v>
      </c>
      <c r="M176" s="45">
        <v>1745500</v>
      </c>
      <c r="N176" s="45">
        <v>4330456</v>
      </c>
      <c r="O176" s="45">
        <v>9237409</v>
      </c>
      <c r="P176" s="45">
        <v>5063965</v>
      </c>
      <c r="Q176" s="45">
        <v>492525915</v>
      </c>
      <c r="R176" s="45">
        <v>227026</v>
      </c>
      <c r="S176" s="45">
        <v>12081</v>
      </c>
      <c r="T176" s="45">
        <v>60906372</v>
      </c>
      <c r="U176" s="45">
        <v>65265464</v>
      </c>
      <c r="V176" s="45">
        <v>11203029</v>
      </c>
      <c r="W176" s="45">
        <v>11438785</v>
      </c>
      <c r="X176" s="45">
        <v>144713</v>
      </c>
      <c r="Y176" s="45">
        <v>149197470</v>
      </c>
      <c r="Z176" s="45">
        <v>343328445</v>
      </c>
      <c r="AA176" s="14" t="s">
        <v>451</v>
      </c>
      <c r="AB176" t="b">
        <f t="shared" si="2"/>
        <v>1</v>
      </c>
    </row>
    <row r="177" spans="1:28">
      <c r="A177" t="s">
        <v>276</v>
      </c>
      <c r="B177" s="48" t="s">
        <v>277</v>
      </c>
      <c r="C177" s="45">
        <v>2861068600</v>
      </c>
      <c r="D177" s="45">
        <v>11971</v>
      </c>
      <c r="E177" s="45">
        <v>960496140</v>
      </c>
      <c r="F177" s="45">
        <v>45355548</v>
      </c>
      <c r="G177" s="45">
        <v>1413</v>
      </c>
      <c r="H177" s="45">
        <v>369</v>
      </c>
      <c r="I177" s="45">
        <v>87680463</v>
      </c>
      <c r="J177" s="45">
        <v>1724707</v>
      </c>
      <c r="K177" s="45">
        <v>36670252</v>
      </c>
      <c r="L177" s="45">
        <v>145441900</v>
      </c>
      <c r="M177" s="45">
        <v>8215600</v>
      </c>
      <c r="N177" s="45">
        <v>8558241</v>
      </c>
      <c r="O177" s="45">
        <v>26318655</v>
      </c>
      <c r="P177" s="45">
        <v>27160803</v>
      </c>
      <c r="Q177" s="45">
        <v>1347622309</v>
      </c>
      <c r="R177" s="45">
        <v>1575799</v>
      </c>
      <c r="S177" s="45">
        <v>321101</v>
      </c>
      <c r="T177" s="45">
        <v>153623066</v>
      </c>
      <c r="U177" s="45">
        <v>158009321</v>
      </c>
      <c r="V177" s="45">
        <v>39012255</v>
      </c>
      <c r="W177" s="45">
        <v>32524341</v>
      </c>
      <c r="X177" s="45">
        <v>375293</v>
      </c>
      <c r="Y177" s="45">
        <v>385441176</v>
      </c>
      <c r="Z177" s="45">
        <v>962181133</v>
      </c>
      <c r="AA177" s="14" t="s">
        <v>277</v>
      </c>
      <c r="AB177" t="b">
        <f t="shared" si="2"/>
        <v>1</v>
      </c>
    </row>
    <row r="178" spans="1:28">
      <c r="A178" t="s">
        <v>220</v>
      </c>
      <c r="B178" s="48" t="s">
        <v>221</v>
      </c>
      <c r="C178" s="45">
        <v>2123168200</v>
      </c>
      <c r="D178" s="45">
        <v>9612</v>
      </c>
      <c r="E178" s="45">
        <v>688701849</v>
      </c>
      <c r="F178" s="45">
        <v>25470192</v>
      </c>
      <c r="G178" s="45">
        <v>820</v>
      </c>
      <c r="H178" s="45">
        <v>193</v>
      </c>
      <c r="I178" s="45">
        <v>61920563</v>
      </c>
      <c r="J178" s="45">
        <v>703357</v>
      </c>
      <c r="K178" s="45">
        <v>18134071</v>
      </c>
      <c r="L178" s="45">
        <v>116037200</v>
      </c>
      <c r="M178" s="45">
        <v>4029100</v>
      </c>
      <c r="N178" s="45">
        <v>5179185</v>
      </c>
      <c r="O178" s="45">
        <v>16005797</v>
      </c>
      <c r="P178" s="45">
        <v>13548468</v>
      </c>
      <c r="Q178" s="45">
        <v>949729782</v>
      </c>
      <c r="R178" s="45">
        <v>180035</v>
      </c>
      <c r="S178" s="45">
        <v>54072</v>
      </c>
      <c r="T178" s="45">
        <v>120038689</v>
      </c>
      <c r="U178" s="45">
        <v>121134435</v>
      </c>
      <c r="V178" s="45">
        <v>21306960</v>
      </c>
      <c r="W178" s="45">
        <v>23410252</v>
      </c>
      <c r="X178" s="45">
        <v>233187</v>
      </c>
      <c r="Y178" s="45">
        <v>286357630</v>
      </c>
      <c r="Z178" s="45">
        <v>663372152</v>
      </c>
      <c r="AA178" s="14" t="s">
        <v>221</v>
      </c>
      <c r="AB178" t="b">
        <f t="shared" si="2"/>
        <v>1</v>
      </c>
    </row>
    <row r="179" spans="1:28">
      <c r="A179" t="s">
        <v>168</v>
      </c>
      <c r="B179" s="48" t="s">
        <v>169</v>
      </c>
      <c r="C179" s="45">
        <v>5264449200</v>
      </c>
      <c r="D179" s="45">
        <v>20990</v>
      </c>
      <c r="E179" s="45">
        <v>1730838895</v>
      </c>
      <c r="F179" s="45">
        <v>86039773</v>
      </c>
      <c r="G179" s="45">
        <v>2556</v>
      </c>
      <c r="H179" s="45">
        <v>668</v>
      </c>
      <c r="I179" s="45">
        <v>119119668</v>
      </c>
      <c r="J179" s="45">
        <v>635828</v>
      </c>
      <c r="K179" s="45">
        <v>40658126</v>
      </c>
      <c r="L179" s="45">
        <v>280221600</v>
      </c>
      <c r="M179" s="45">
        <v>5432700</v>
      </c>
      <c r="N179" s="45">
        <v>11765212</v>
      </c>
      <c r="O179" s="45">
        <v>38655303</v>
      </c>
      <c r="P179" s="45">
        <v>17879661</v>
      </c>
      <c r="Q179" s="45">
        <v>2331246766</v>
      </c>
      <c r="R179" s="45">
        <v>879034</v>
      </c>
      <c r="S179" s="45">
        <v>117883</v>
      </c>
      <c r="T179" s="45">
        <v>285587937</v>
      </c>
      <c r="U179" s="45">
        <v>293619946</v>
      </c>
      <c r="V179" s="45">
        <v>55906126</v>
      </c>
      <c r="W179" s="45">
        <v>47586444</v>
      </c>
      <c r="X179" s="45">
        <v>554078</v>
      </c>
      <c r="Y179" s="45">
        <v>684251448</v>
      </c>
      <c r="Z179" s="45">
        <v>1646995318</v>
      </c>
      <c r="AA179" s="14" t="s">
        <v>169</v>
      </c>
      <c r="AB179" t="b">
        <f t="shared" si="2"/>
        <v>1</v>
      </c>
    </row>
    <row r="180" spans="1:28">
      <c r="A180" t="s">
        <v>474</v>
      </c>
      <c r="B180" s="48" t="s">
        <v>475</v>
      </c>
      <c r="C180" s="45">
        <v>1874147100</v>
      </c>
      <c r="D180" s="45">
        <v>9010</v>
      </c>
      <c r="E180" s="45">
        <v>625330855</v>
      </c>
      <c r="F180" s="45">
        <v>11845882</v>
      </c>
      <c r="G180" s="45">
        <v>469</v>
      </c>
      <c r="H180" s="45">
        <v>84</v>
      </c>
      <c r="I180" s="45">
        <v>43289215</v>
      </c>
      <c r="J180" s="45">
        <v>451855</v>
      </c>
      <c r="K180" s="45">
        <v>12969609</v>
      </c>
      <c r="L180" s="45">
        <v>102626500</v>
      </c>
      <c r="M180" s="45">
        <v>3936200</v>
      </c>
      <c r="N180" s="45">
        <v>6910710</v>
      </c>
      <c r="O180" s="45">
        <v>19348142</v>
      </c>
      <c r="P180" s="45">
        <v>12698952</v>
      </c>
      <c r="Q180" s="45">
        <v>839407920</v>
      </c>
      <c r="R180" s="45">
        <v>38905</v>
      </c>
      <c r="S180" s="45">
        <v>31216</v>
      </c>
      <c r="T180" s="45">
        <v>106544031</v>
      </c>
      <c r="U180" s="45">
        <v>113205104</v>
      </c>
      <c r="V180" s="45">
        <v>18390061</v>
      </c>
      <c r="W180" s="45">
        <v>18655055</v>
      </c>
      <c r="X180" s="45">
        <v>276425</v>
      </c>
      <c r="Y180" s="45">
        <v>257140797</v>
      </c>
      <c r="Z180" s="45">
        <v>582267123</v>
      </c>
      <c r="AA180" s="14" t="s">
        <v>475</v>
      </c>
      <c r="AB180" t="b">
        <f t="shared" si="2"/>
        <v>1</v>
      </c>
    </row>
    <row r="181" spans="1:28">
      <c r="A181" t="s">
        <v>72</v>
      </c>
      <c r="B181" s="48" t="s">
        <v>73</v>
      </c>
      <c r="C181" s="45">
        <v>2159771100</v>
      </c>
      <c r="D181" s="45">
        <v>9105</v>
      </c>
      <c r="E181" s="45">
        <v>713782987</v>
      </c>
      <c r="F181" s="45">
        <v>25075768</v>
      </c>
      <c r="G181" s="45">
        <v>844</v>
      </c>
      <c r="H181" s="45">
        <v>182</v>
      </c>
      <c r="I181" s="45">
        <v>40749399</v>
      </c>
      <c r="J181" s="45">
        <v>380861</v>
      </c>
      <c r="K181" s="45">
        <v>16045163</v>
      </c>
      <c r="L181" s="45">
        <v>113219300</v>
      </c>
      <c r="M181" s="45">
        <v>1342800</v>
      </c>
      <c r="N181" s="45">
        <v>6036064</v>
      </c>
      <c r="O181" s="45">
        <v>13595135</v>
      </c>
      <c r="P181" s="45">
        <v>4850423</v>
      </c>
      <c r="Q181" s="45">
        <v>935077900</v>
      </c>
      <c r="R181" s="45">
        <v>293779</v>
      </c>
      <c r="S181" s="45">
        <v>43373</v>
      </c>
      <c r="T181" s="45">
        <v>114533903</v>
      </c>
      <c r="U181" s="45">
        <v>114723703</v>
      </c>
      <c r="V181" s="45">
        <v>24656860</v>
      </c>
      <c r="W181" s="45">
        <v>16620802</v>
      </c>
      <c r="X181" s="45">
        <v>223441</v>
      </c>
      <c r="Y181" s="45">
        <v>271095861</v>
      </c>
      <c r="Z181" s="45">
        <v>663982039</v>
      </c>
      <c r="AA181" s="14" t="s">
        <v>73</v>
      </c>
      <c r="AB181" t="b">
        <f t="shared" si="2"/>
        <v>1</v>
      </c>
    </row>
    <row r="182" spans="1:28">
      <c r="A182" t="s">
        <v>562</v>
      </c>
      <c r="B182" s="48" t="s">
        <v>563</v>
      </c>
      <c r="C182" s="45">
        <v>1116331200</v>
      </c>
      <c r="D182" s="45">
        <v>5191</v>
      </c>
      <c r="E182" s="45">
        <v>366984597</v>
      </c>
      <c r="F182" s="45">
        <v>8788682</v>
      </c>
      <c r="G182" s="45">
        <v>475</v>
      </c>
      <c r="H182" s="45">
        <v>57</v>
      </c>
      <c r="I182" s="45">
        <v>19504371</v>
      </c>
      <c r="J182" s="45">
        <v>301319</v>
      </c>
      <c r="K182" s="45">
        <v>4633298</v>
      </c>
      <c r="L182" s="45">
        <v>58605400</v>
      </c>
      <c r="M182" s="45">
        <v>2031800</v>
      </c>
      <c r="N182" s="45">
        <v>5778388</v>
      </c>
      <c r="O182" s="45">
        <v>11108699</v>
      </c>
      <c r="P182" s="45">
        <v>6531536</v>
      </c>
      <c r="Q182" s="45">
        <v>484268090</v>
      </c>
      <c r="R182" s="45">
        <v>18880</v>
      </c>
      <c r="S182" s="45">
        <v>4290</v>
      </c>
      <c r="T182" s="45">
        <v>60593468</v>
      </c>
      <c r="U182" s="45">
        <v>61310038</v>
      </c>
      <c r="V182" s="45">
        <v>8578901</v>
      </c>
      <c r="W182" s="45">
        <v>6579560</v>
      </c>
      <c r="X182" s="45">
        <v>89467</v>
      </c>
      <c r="Y182" s="45">
        <v>137174604</v>
      </c>
      <c r="Z182" s="45">
        <v>347093486</v>
      </c>
      <c r="AA182" s="14" t="s">
        <v>563</v>
      </c>
      <c r="AB182" t="b">
        <f t="shared" si="2"/>
        <v>1</v>
      </c>
    </row>
    <row r="183" spans="1:28">
      <c r="A183" t="s">
        <v>268</v>
      </c>
      <c r="B183" s="48" t="s">
        <v>269</v>
      </c>
      <c r="C183" s="45">
        <v>7799088600</v>
      </c>
      <c r="D183" s="45">
        <v>26346</v>
      </c>
      <c r="E183" s="45">
        <v>2424612788</v>
      </c>
      <c r="F183" s="45">
        <v>242038459</v>
      </c>
      <c r="G183" s="45">
        <v>5452</v>
      </c>
      <c r="H183" s="45">
        <v>1926</v>
      </c>
      <c r="I183" s="45">
        <v>241377800</v>
      </c>
      <c r="J183" s="45">
        <v>2162926</v>
      </c>
      <c r="K183" s="45">
        <v>53897002</v>
      </c>
      <c r="L183" s="45">
        <v>415298400</v>
      </c>
      <c r="M183" s="45">
        <v>9773300</v>
      </c>
      <c r="N183" s="45">
        <v>13985382</v>
      </c>
      <c r="O183" s="45">
        <v>51160358</v>
      </c>
      <c r="P183" s="45">
        <v>38137595</v>
      </c>
      <c r="Q183" s="45">
        <v>3492444010</v>
      </c>
      <c r="R183" s="45">
        <v>792650</v>
      </c>
      <c r="S183" s="45">
        <v>306760</v>
      </c>
      <c r="T183" s="45">
        <v>424961347</v>
      </c>
      <c r="U183" s="45">
        <v>391280344</v>
      </c>
      <c r="V183" s="45">
        <v>93563462</v>
      </c>
      <c r="W183" s="45">
        <v>98722855</v>
      </c>
      <c r="X183" s="45">
        <v>1167301</v>
      </c>
      <c r="Y183" s="45">
        <v>1010794719</v>
      </c>
      <c r="Z183" s="45">
        <v>2481649291</v>
      </c>
      <c r="AA183" s="14" t="s">
        <v>269</v>
      </c>
      <c r="AB183" t="b">
        <f t="shared" si="2"/>
        <v>1</v>
      </c>
    </row>
    <row r="184" spans="1:28">
      <c r="A184" t="s">
        <v>222</v>
      </c>
      <c r="B184" s="48" t="s">
        <v>223</v>
      </c>
      <c r="C184" s="45">
        <v>1114108000</v>
      </c>
      <c r="D184" s="45">
        <v>5161</v>
      </c>
      <c r="E184" s="45">
        <v>350585871</v>
      </c>
      <c r="F184" s="45">
        <v>13608566</v>
      </c>
      <c r="G184" s="45">
        <v>493</v>
      </c>
      <c r="H184" s="45">
        <v>102</v>
      </c>
      <c r="I184" s="45">
        <v>18067113</v>
      </c>
      <c r="J184" s="45">
        <v>252178</v>
      </c>
      <c r="K184" s="45">
        <v>8085873</v>
      </c>
      <c r="L184" s="45">
        <v>60468200</v>
      </c>
      <c r="M184" s="45">
        <v>1978000</v>
      </c>
      <c r="N184" s="45">
        <v>3552422</v>
      </c>
      <c r="O184" s="45">
        <v>9222795</v>
      </c>
      <c r="P184" s="45">
        <v>7250651</v>
      </c>
      <c r="Q184" s="45">
        <v>473071669</v>
      </c>
      <c r="R184" s="45">
        <v>53055</v>
      </c>
      <c r="S184" s="45">
        <v>41892</v>
      </c>
      <c r="T184" s="45">
        <v>62428002</v>
      </c>
      <c r="U184" s="45">
        <v>59004928</v>
      </c>
      <c r="V184" s="45">
        <v>12577470</v>
      </c>
      <c r="W184" s="45">
        <v>9089712</v>
      </c>
      <c r="X184" s="45">
        <v>105652</v>
      </c>
      <c r="Y184" s="45">
        <v>143300711</v>
      </c>
      <c r="Z184" s="45">
        <v>329770958</v>
      </c>
      <c r="AA184" s="14" t="s">
        <v>223</v>
      </c>
      <c r="AB184" t="b">
        <f t="shared" si="2"/>
        <v>1</v>
      </c>
    </row>
    <row r="185" spans="1:28">
      <c r="A185" t="s">
        <v>570</v>
      </c>
      <c r="B185" s="48" t="s">
        <v>571</v>
      </c>
      <c r="C185" s="45">
        <v>7959092100</v>
      </c>
      <c r="D185" s="45">
        <v>32659</v>
      </c>
      <c r="E185" s="45">
        <v>2581033112</v>
      </c>
      <c r="F185" s="45">
        <v>102761655</v>
      </c>
      <c r="G185" s="45">
        <v>3739</v>
      </c>
      <c r="H185" s="45">
        <v>761</v>
      </c>
      <c r="I185" s="45">
        <v>162806526</v>
      </c>
      <c r="J185" s="45">
        <v>2170776</v>
      </c>
      <c r="K185" s="45">
        <v>58179198</v>
      </c>
      <c r="L185" s="45">
        <v>437310900</v>
      </c>
      <c r="M185" s="45">
        <v>7901700</v>
      </c>
      <c r="N185" s="45">
        <v>24801167</v>
      </c>
      <c r="O185" s="45">
        <v>58819423</v>
      </c>
      <c r="P185" s="45">
        <v>26555105</v>
      </c>
      <c r="Q185" s="45">
        <v>3462339562</v>
      </c>
      <c r="R185" s="45">
        <v>453620</v>
      </c>
      <c r="S185" s="45">
        <v>58342</v>
      </c>
      <c r="T185" s="45">
        <v>445090547</v>
      </c>
      <c r="U185" s="45">
        <v>437444794</v>
      </c>
      <c r="V185" s="45">
        <v>74734511</v>
      </c>
      <c r="W185" s="45">
        <v>65686233</v>
      </c>
      <c r="X185" s="45">
        <v>892162</v>
      </c>
      <c r="Y185" s="45">
        <v>1024360209</v>
      </c>
      <c r="Z185" s="45">
        <v>2437979353</v>
      </c>
      <c r="AA185" s="14" t="s">
        <v>571</v>
      </c>
      <c r="AB185" t="b">
        <f t="shared" si="2"/>
        <v>1</v>
      </c>
    </row>
    <row r="186" spans="1:28">
      <c r="A186" t="s">
        <v>504</v>
      </c>
      <c r="B186" s="48" t="s">
        <v>505</v>
      </c>
      <c r="C186" s="45">
        <v>890586400</v>
      </c>
      <c r="D186" s="45">
        <v>4418</v>
      </c>
      <c r="E186" s="45">
        <v>306487545</v>
      </c>
      <c r="F186" s="45">
        <v>5907709</v>
      </c>
      <c r="G186" s="45">
        <v>280</v>
      </c>
      <c r="H186" s="45">
        <v>46</v>
      </c>
      <c r="I186" s="45">
        <v>14918321</v>
      </c>
      <c r="J186" s="45">
        <v>279540</v>
      </c>
      <c r="K186" s="45">
        <v>2984566</v>
      </c>
      <c r="L186" s="45">
        <v>46855300</v>
      </c>
      <c r="M186" s="45">
        <v>2701100</v>
      </c>
      <c r="N186" s="45">
        <v>4894856</v>
      </c>
      <c r="O186" s="45">
        <v>8812358</v>
      </c>
      <c r="P186" s="45">
        <v>7251848</v>
      </c>
      <c r="Q186" s="45">
        <v>401093143</v>
      </c>
      <c r="R186" s="45">
        <v>929</v>
      </c>
      <c r="S186" s="45">
        <v>15726</v>
      </c>
      <c r="T186" s="45">
        <v>49539647</v>
      </c>
      <c r="U186" s="45">
        <v>52822501</v>
      </c>
      <c r="V186" s="45">
        <v>7884179</v>
      </c>
      <c r="W186" s="45">
        <v>7136573</v>
      </c>
      <c r="X186" s="45">
        <v>73727</v>
      </c>
      <c r="Y186" s="45">
        <v>117473282</v>
      </c>
      <c r="Z186" s="45">
        <v>283619861</v>
      </c>
      <c r="AA186" s="14" t="s">
        <v>505</v>
      </c>
      <c r="AB186" t="b">
        <f t="shared" si="2"/>
        <v>1</v>
      </c>
    </row>
    <row r="187" spans="1:28">
      <c r="A187" t="s">
        <v>526</v>
      </c>
      <c r="B187" s="48" t="s">
        <v>527</v>
      </c>
      <c r="C187" s="45">
        <v>1153182800</v>
      </c>
      <c r="D187" s="45">
        <v>5310</v>
      </c>
      <c r="E187" s="45">
        <v>390803278</v>
      </c>
      <c r="F187" s="45">
        <v>8240504</v>
      </c>
      <c r="G187" s="45">
        <v>307</v>
      </c>
      <c r="H187" s="45">
        <v>73</v>
      </c>
      <c r="I187" s="45">
        <v>20643011</v>
      </c>
      <c r="J187" s="45">
        <v>335562</v>
      </c>
      <c r="K187" s="45">
        <v>6883307</v>
      </c>
      <c r="L187" s="45">
        <v>64194400</v>
      </c>
      <c r="M187" s="45">
        <v>2363700</v>
      </c>
      <c r="N187" s="45">
        <v>4022736</v>
      </c>
      <c r="O187" s="45">
        <v>10167699</v>
      </c>
      <c r="P187" s="45">
        <v>7578645</v>
      </c>
      <c r="Q187" s="45">
        <v>515232842</v>
      </c>
      <c r="R187" s="45">
        <v>22837</v>
      </c>
      <c r="S187" s="45">
        <v>0</v>
      </c>
      <c r="T187" s="45">
        <v>66543067</v>
      </c>
      <c r="U187" s="45">
        <v>69909489</v>
      </c>
      <c r="V187" s="45">
        <v>9634061</v>
      </c>
      <c r="W187" s="45">
        <v>9659413</v>
      </c>
      <c r="X187" s="45">
        <v>143988</v>
      </c>
      <c r="Y187" s="45">
        <v>155912855</v>
      </c>
      <c r="Z187" s="45">
        <v>359319987</v>
      </c>
      <c r="AA187" s="14" t="s">
        <v>527</v>
      </c>
      <c r="AB187" t="b">
        <f t="shared" si="2"/>
        <v>1</v>
      </c>
    </row>
    <row r="188" spans="1:28">
      <c r="A188" t="s">
        <v>182</v>
      </c>
      <c r="B188" s="48" t="s">
        <v>183</v>
      </c>
      <c r="C188" s="45">
        <v>4802311400</v>
      </c>
      <c r="D188" s="45">
        <v>21420</v>
      </c>
      <c r="E188" s="45">
        <v>1610823397</v>
      </c>
      <c r="F188" s="45">
        <v>56158494</v>
      </c>
      <c r="G188" s="45">
        <v>1992</v>
      </c>
      <c r="H188" s="45">
        <v>440</v>
      </c>
      <c r="I188" s="45">
        <v>98062080</v>
      </c>
      <c r="J188" s="45">
        <v>1587170</v>
      </c>
      <c r="K188" s="45">
        <v>50800416</v>
      </c>
      <c r="L188" s="45">
        <v>258868200</v>
      </c>
      <c r="M188" s="45">
        <v>7394700</v>
      </c>
      <c r="N188" s="45">
        <v>15804997</v>
      </c>
      <c r="O188" s="45">
        <v>40686810</v>
      </c>
      <c r="P188" s="45">
        <v>25312977</v>
      </c>
      <c r="Q188" s="45">
        <v>2165499241</v>
      </c>
      <c r="R188" s="45">
        <v>1236680</v>
      </c>
      <c r="S188" s="45">
        <v>203076</v>
      </c>
      <c r="T188" s="45">
        <v>266206113</v>
      </c>
      <c r="U188" s="45">
        <v>273257619</v>
      </c>
      <c r="V188" s="45">
        <v>61825075</v>
      </c>
      <c r="W188" s="45">
        <v>45396323</v>
      </c>
      <c r="X188" s="45">
        <v>428589</v>
      </c>
      <c r="Y188" s="45">
        <v>648553475</v>
      </c>
      <c r="Z188" s="45">
        <v>1516945766</v>
      </c>
      <c r="AA188" s="14" t="s">
        <v>183</v>
      </c>
      <c r="AB188" t="b">
        <f t="shared" si="2"/>
        <v>1</v>
      </c>
    </row>
    <row r="189" spans="1:28">
      <c r="A189" t="s">
        <v>448</v>
      </c>
      <c r="B189" s="48" t="s">
        <v>449</v>
      </c>
      <c r="C189" s="45">
        <v>1845670600</v>
      </c>
      <c r="D189" s="45">
        <v>8798</v>
      </c>
      <c r="E189" s="45">
        <v>617274663</v>
      </c>
      <c r="F189" s="45">
        <v>18866861</v>
      </c>
      <c r="G189" s="45">
        <v>569</v>
      </c>
      <c r="H189" s="45">
        <v>126</v>
      </c>
      <c r="I189" s="45">
        <v>54954480</v>
      </c>
      <c r="J189" s="45">
        <v>680319</v>
      </c>
      <c r="K189" s="45">
        <v>20162969</v>
      </c>
      <c r="L189" s="45">
        <v>93364700</v>
      </c>
      <c r="M189" s="45">
        <v>3798800</v>
      </c>
      <c r="N189" s="45">
        <v>6622916</v>
      </c>
      <c r="O189" s="45">
        <v>19675818</v>
      </c>
      <c r="P189" s="45">
        <v>11897374</v>
      </c>
      <c r="Q189" s="45">
        <v>847298900</v>
      </c>
      <c r="R189" s="45">
        <v>648838</v>
      </c>
      <c r="S189" s="45">
        <v>18308</v>
      </c>
      <c r="T189" s="45">
        <v>97133644</v>
      </c>
      <c r="U189" s="45">
        <v>102357258</v>
      </c>
      <c r="V189" s="45">
        <v>18238152</v>
      </c>
      <c r="W189" s="45">
        <v>23308857</v>
      </c>
      <c r="X189" s="45">
        <v>215600</v>
      </c>
      <c r="Y189" s="45">
        <v>241920657</v>
      </c>
      <c r="Z189" s="45">
        <v>605378243</v>
      </c>
      <c r="AA189" s="14" t="s">
        <v>449</v>
      </c>
      <c r="AB189" t="b">
        <f t="shared" si="2"/>
        <v>1</v>
      </c>
    </row>
    <row r="190" spans="1:28">
      <c r="A190" t="s">
        <v>433</v>
      </c>
      <c r="B190" s="48" t="s">
        <v>434</v>
      </c>
      <c r="C190" s="45">
        <v>3797227300</v>
      </c>
      <c r="D190" s="45">
        <v>16819</v>
      </c>
      <c r="E190" s="45">
        <v>1260253096</v>
      </c>
      <c r="F190" s="45">
        <v>42999358</v>
      </c>
      <c r="G190" s="45">
        <v>1489</v>
      </c>
      <c r="H190" s="45">
        <v>322</v>
      </c>
      <c r="I190" s="45">
        <v>82635401</v>
      </c>
      <c r="J190" s="45">
        <v>914167</v>
      </c>
      <c r="K190" s="45">
        <v>33246587</v>
      </c>
      <c r="L190" s="45">
        <v>206991700</v>
      </c>
      <c r="M190" s="45">
        <v>9115300</v>
      </c>
      <c r="N190" s="45">
        <v>10164505</v>
      </c>
      <c r="O190" s="45">
        <v>33132084</v>
      </c>
      <c r="P190" s="45">
        <v>31063055</v>
      </c>
      <c r="Q190" s="45">
        <v>1710515253</v>
      </c>
      <c r="R190" s="45">
        <v>666989</v>
      </c>
      <c r="S190" s="45">
        <v>59532</v>
      </c>
      <c r="T190" s="45">
        <v>216060067</v>
      </c>
      <c r="U190" s="45">
        <v>221154576</v>
      </c>
      <c r="V190" s="45">
        <v>42590351</v>
      </c>
      <c r="W190" s="45">
        <v>35412076</v>
      </c>
      <c r="X190" s="45">
        <v>493533</v>
      </c>
      <c r="Y190" s="45">
        <v>516437124</v>
      </c>
      <c r="Z190" s="45">
        <v>1194078129</v>
      </c>
      <c r="AA190" s="14" t="s">
        <v>434</v>
      </c>
      <c r="AB190" t="b">
        <f t="shared" si="2"/>
        <v>1</v>
      </c>
    </row>
    <row r="191" spans="1:28">
      <c r="A191" t="s">
        <v>16</v>
      </c>
      <c r="B191" s="48" t="s">
        <v>17</v>
      </c>
      <c r="C191" s="45">
        <v>3423412100</v>
      </c>
      <c r="D191" s="45">
        <v>11372</v>
      </c>
      <c r="E191" s="45">
        <v>1095394962</v>
      </c>
      <c r="F191" s="45">
        <v>104348901</v>
      </c>
      <c r="G191" s="45">
        <v>2446</v>
      </c>
      <c r="H191" s="45">
        <v>874</v>
      </c>
      <c r="I191" s="45">
        <v>103262626</v>
      </c>
      <c r="J191" s="45">
        <v>1293286</v>
      </c>
      <c r="K191" s="45">
        <v>24062748</v>
      </c>
      <c r="L191" s="45">
        <v>180443100</v>
      </c>
      <c r="M191" s="45">
        <v>4905100</v>
      </c>
      <c r="N191" s="45">
        <v>3066396</v>
      </c>
      <c r="O191" s="45">
        <v>19444373</v>
      </c>
      <c r="P191" s="45">
        <v>20102708</v>
      </c>
      <c r="Q191" s="45">
        <v>1556324200</v>
      </c>
      <c r="R191" s="45">
        <v>317297</v>
      </c>
      <c r="S191" s="45">
        <v>44659</v>
      </c>
      <c r="T191" s="45">
        <v>185303633</v>
      </c>
      <c r="U191" s="45">
        <v>175200493</v>
      </c>
      <c r="V191" s="45">
        <v>47211064</v>
      </c>
      <c r="W191" s="45">
        <v>39053699</v>
      </c>
      <c r="X191" s="45">
        <v>522505</v>
      </c>
      <c r="Y191" s="45">
        <v>447653350</v>
      </c>
      <c r="Z191" s="45">
        <v>1108670850</v>
      </c>
      <c r="AA191" s="14" t="s">
        <v>17</v>
      </c>
      <c r="AB191" t="b">
        <f t="shared" si="2"/>
        <v>1</v>
      </c>
    </row>
    <row r="192" spans="1:28">
      <c r="A192" t="s">
        <v>482</v>
      </c>
      <c r="B192" s="48" t="s">
        <v>483</v>
      </c>
      <c r="C192" s="45">
        <v>6986400600</v>
      </c>
      <c r="D192" s="45">
        <v>28679</v>
      </c>
      <c r="E192" s="45">
        <v>2313779524</v>
      </c>
      <c r="F192" s="45">
        <v>110648605</v>
      </c>
      <c r="G192" s="45">
        <v>3254</v>
      </c>
      <c r="H192" s="45">
        <v>776</v>
      </c>
      <c r="I192" s="45">
        <v>125292668</v>
      </c>
      <c r="J192" s="45">
        <v>1157799</v>
      </c>
      <c r="K192" s="45">
        <v>52797066</v>
      </c>
      <c r="L192" s="45">
        <v>376353500</v>
      </c>
      <c r="M192" s="45">
        <v>8050200</v>
      </c>
      <c r="N192" s="45">
        <v>17276995</v>
      </c>
      <c r="O192" s="45">
        <v>60462902</v>
      </c>
      <c r="P192" s="45">
        <v>26737102</v>
      </c>
      <c r="Q192" s="45">
        <v>3092556361</v>
      </c>
      <c r="R192" s="45">
        <v>644888</v>
      </c>
      <c r="S192" s="45">
        <v>157867</v>
      </c>
      <c r="T192" s="45">
        <v>384285520</v>
      </c>
      <c r="U192" s="45">
        <v>381966279</v>
      </c>
      <c r="V192" s="45">
        <v>75240353</v>
      </c>
      <c r="W192" s="45">
        <v>58081184</v>
      </c>
      <c r="X192" s="45">
        <v>714524</v>
      </c>
      <c r="Y192" s="45">
        <v>901090615</v>
      </c>
      <c r="Z192" s="45">
        <v>2191465746</v>
      </c>
      <c r="AA192" s="14" t="s">
        <v>483</v>
      </c>
      <c r="AB192" t="b">
        <f t="shared" si="2"/>
        <v>1</v>
      </c>
    </row>
    <row r="193" spans="1:28">
      <c r="A193" t="s">
        <v>48</v>
      </c>
      <c r="B193" s="48" t="s">
        <v>49</v>
      </c>
      <c r="C193" s="45">
        <v>8456341700</v>
      </c>
      <c r="D193" s="45">
        <v>31320</v>
      </c>
      <c r="E193" s="45">
        <v>2712513724</v>
      </c>
      <c r="F193" s="45">
        <v>217137268</v>
      </c>
      <c r="G193" s="45">
        <v>4893</v>
      </c>
      <c r="H193" s="45">
        <v>1624</v>
      </c>
      <c r="I193" s="45">
        <v>252284543</v>
      </c>
      <c r="J193" s="45">
        <v>2624027</v>
      </c>
      <c r="K193" s="45">
        <v>45874930</v>
      </c>
      <c r="L193" s="45">
        <v>466916000</v>
      </c>
      <c r="M193" s="45">
        <v>13097300</v>
      </c>
      <c r="N193" s="45">
        <v>14872498</v>
      </c>
      <c r="O193" s="45">
        <v>51818923</v>
      </c>
      <c r="P193" s="45">
        <v>48779981</v>
      </c>
      <c r="Q193" s="45">
        <v>3825919194</v>
      </c>
      <c r="R193" s="45">
        <v>860747</v>
      </c>
      <c r="S193" s="45">
        <v>34046</v>
      </c>
      <c r="T193" s="45">
        <v>479860638</v>
      </c>
      <c r="U193" s="45">
        <v>462894247</v>
      </c>
      <c r="V193" s="45">
        <v>111156949</v>
      </c>
      <c r="W193" s="45">
        <v>75148391</v>
      </c>
      <c r="X193" s="45">
        <v>956727</v>
      </c>
      <c r="Y193" s="45">
        <v>1130911745</v>
      </c>
      <c r="Z193" s="45">
        <v>2695007449</v>
      </c>
      <c r="AA193" s="14" t="s">
        <v>49</v>
      </c>
      <c r="AB193" t="b">
        <f t="shared" si="2"/>
        <v>1</v>
      </c>
    </row>
    <row r="194" spans="1:28">
      <c r="A194" t="s">
        <v>248</v>
      </c>
      <c r="B194" s="48" t="s">
        <v>249</v>
      </c>
      <c r="C194" s="45">
        <v>3294431600</v>
      </c>
      <c r="D194" s="45">
        <v>15286</v>
      </c>
      <c r="E194" s="45">
        <v>1027329921</v>
      </c>
      <c r="F194" s="45">
        <v>50374307</v>
      </c>
      <c r="G194" s="45">
        <v>1264</v>
      </c>
      <c r="H194" s="45">
        <v>366</v>
      </c>
      <c r="I194" s="45">
        <v>167402468</v>
      </c>
      <c r="J194" s="45">
        <v>2105641</v>
      </c>
      <c r="K194" s="45">
        <v>40699858</v>
      </c>
      <c r="L194" s="45">
        <v>150878000</v>
      </c>
      <c r="M194" s="45">
        <v>11657400</v>
      </c>
      <c r="N194" s="45">
        <v>15184658</v>
      </c>
      <c r="O194" s="45">
        <v>31034756</v>
      </c>
      <c r="P194" s="45">
        <v>39790885</v>
      </c>
      <c r="Q194" s="45">
        <v>1536457894</v>
      </c>
      <c r="R194" s="45">
        <v>1745163</v>
      </c>
      <c r="S194" s="45">
        <v>214455</v>
      </c>
      <c r="T194" s="45">
        <v>162482427</v>
      </c>
      <c r="U194" s="45">
        <v>163153834</v>
      </c>
      <c r="V194" s="45">
        <v>40928188</v>
      </c>
      <c r="W194" s="45">
        <v>45666384</v>
      </c>
      <c r="X194" s="45">
        <v>490375</v>
      </c>
      <c r="Y194" s="45">
        <v>414680826</v>
      </c>
      <c r="Z194" s="45">
        <v>1121777068</v>
      </c>
      <c r="AA194" s="14" t="s">
        <v>249</v>
      </c>
      <c r="AB194" t="b">
        <f t="shared" si="2"/>
        <v>1</v>
      </c>
    </row>
    <row r="195" spans="1:28">
      <c r="A195" t="s">
        <v>210</v>
      </c>
      <c r="B195" s="48" t="s">
        <v>211</v>
      </c>
      <c r="C195" s="45">
        <v>3166308200</v>
      </c>
      <c r="D195" s="45">
        <v>13989</v>
      </c>
      <c r="E195" s="45">
        <v>1000575633</v>
      </c>
      <c r="F195" s="45">
        <v>36024962</v>
      </c>
      <c r="G195" s="45">
        <v>1294</v>
      </c>
      <c r="H195" s="45">
        <v>267</v>
      </c>
      <c r="I195" s="45">
        <v>90153736</v>
      </c>
      <c r="J195" s="45">
        <v>1745069</v>
      </c>
      <c r="K195" s="45">
        <v>36176238</v>
      </c>
      <c r="L195" s="45">
        <v>173270100</v>
      </c>
      <c r="M195" s="45">
        <v>12582500</v>
      </c>
      <c r="N195" s="45">
        <v>12741755</v>
      </c>
      <c r="O195" s="45">
        <v>26471557</v>
      </c>
      <c r="P195" s="45">
        <v>41341665</v>
      </c>
      <c r="Q195" s="45">
        <v>1431083215</v>
      </c>
      <c r="R195" s="45">
        <v>864479</v>
      </c>
      <c r="S195" s="45">
        <v>115706</v>
      </c>
      <c r="T195" s="45">
        <v>185817072</v>
      </c>
      <c r="U195" s="45">
        <v>180141534</v>
      </c>
      <c r="V195" s="45">
        <v>51161512</v>
      </c>
      <c r="W195" s="45">
        <v>30157926</v>
      </c>
      <c r="X195" s="45">
        <v>240134</v>
      </c>
      <c r="Y195" s="45">
        <v>448498363</v>
      </c>
      <c r="Z195" s="45">
        <v>982584852</v>
      </c>
      <c r="AA195" s="14" t="s">
        <v>211</v>
      </c>
      <c r="AB195" t="b">
        <f t="shared" si="2"/>
        <v>1</v>
      </c>
    </row>
    <row r="196" spans="1:28">
      <c r="A196" t="s">
        <v>354</v>
      </c>
      <c r="B196" s="48" t="s">
        <v>355</v>
      </c>
      <c r="C196" s="45">
        <v>3303942100</v>
      </c>
      <c r="D196" s="45">
        <v>14394</v>
      </c>
      <c r="E196" s="45">
        <v>1055408248</v>
      </c>
      <c r="F196" s="45">
        <v>43596561</v>
      </c>
      <c r="G196" s="45">
        <v>1352</v>
      </c>
      <c r="H196" s="45">
        <v>325</v>
      </c>
      <c r="I196" s="45">
        <v>208676354</v>
      </c>
      <c r="J196" s="45">
        <v>1547738</v>
      </c>
      <c r="K196" s="45">
        <v>26794277</v>
      </c>
      <c r="L196" s="45">
        <v>182642700</v>
      </c>
      <c r="M196" s="45">
        <v>5713800</v>
      </c>
      <c r="N196" s="45">
        <v>12480142</v>
      </c>
      <c r="O196" s="45">
        <v>28408130</v>
      </c>
      <c r="P196" s="45">
        <v>19596624</v>
      </c>
      <c r="Q196" s="45">
        <v>1584864574</v>
      </c>
      <c r="R196" s="45">
        <v>436973</v>
      </c>
      <c r="S196" s="45">
        <v>48315</v>
      </c>
      <c r="T196" s="45">
        <v>188301683</v>
      </c>
      <c r="U196" s="45">
        <v>183974986</v>
      </c>
      <c r="V196" s="45">
        <v>33651752</v>
      </c>
      <c r="W196" s="45">
        <v>35088179</v>
      </c>
      <c r="X196" s="45">
        <v>449490</v>
      </c>
      <c r="Y196" s="45">
        <v>441951378</v>
      </c>
      <c r="Z196" s="45">
        <v>1142913196</v>
      </c>
      <c r="AA196" s="14" t="s">
        <v>355</v>
      </c>
      <c r="AB196" t="b">
        <f t="shared" si="2"/>
        <v>1</v>
      </c>
    </row>
    <row r="197" spans="1:28">
      <c r="A197" t="s">
        <v>548</v>
      </c>
      <c r="B197" s="48" t="s">
        <v>549</v>
      </c>
      <c r="C197" s="45">
        <v>13334581400</v>
      </c>
      <c r="D197" s="45">
        <v>56406</v>
      </c>
      <c r="E197" s="45">
        <v>4453369636</v>
      </c>
      <c r="F197" s="45">
        <v>156404869</v>
      </c>
      <c r="G197" s="45">
        <v>5694</v>
      </c>
      <c r="H197" s="45">
        <v>1225</v>
      </c>
      <c r="I197" s="45">
        <v>344927039</v>
      </c>
      <c r="J197" s="45">
        <v>2209138</v>
      </c>
      <c r="K197" s="45">
        <v>85461817</v>
      </c>
      <c r="L197" s="45">
        <v>744793700</v>
      </c>
      <c r="M197" s="45">
        <v>9493300</v>
      </c>
      <c r="N197" s="45">
        <v>39484551</v>
      </c>
      <c r="O197" s="45">
        <v>107649362</v>
      </c>
      <c r="P197" s="45">
        <v>29631852</v>
      </c>
      <c r="Q197" s="45">
        <v>5973425264</v>
      </c>
      <c r="R197" s="45">
        <v>834342</v>
      </c>
      <c r="S197" s="45">
        <v>78942</v>
      </c>
      <c r="T197" s="45">
        <v>754152803</v>
      </c>
      <c r="U197" s="45">
        <v>770255075</v>
      </c>
      <c r="V197" s="45">
        <v>101504851</v>
      </c>
      <c r="W197" s="45">
        <v>130546368</v>
      </c>
      <c r="X197" s="45">
        <v>1826334</v>
      </c>
      <c r="Y197" s="45">
        <v>1759198715</v>
      </c>
      <c r="Z197" s="45">
        <v>4214226549</v>
      </c>
      <c r="AA197" s="14" t="s">
        <v>549</v>
      </c>
      <c r="AB197" t="b">
        <f t="shared" si="2"/>
        <v>1</v>
      </c>
    </row>
    <row r="198" spans="1:28">
      <c r="A198" t="s">
        <v>420</v>
      </c>
      <c r="B198" s="48" t="s">
        <v>421</v>
      </c>
      <c r="C198" s="45">
        <v>760358600</v>
      </c>
      <c r="D198" s="45">
        <v>3513</v>
      </c>
      <c r="E198" s="45">
        <v>253868099</v>
      </c>
      <c r="F198" s="45">
        <v>6720790</v>
      </c>
      <c r="G198" s="45">
        <v>259</v>
      </c>
      <c r="H198" s="45">
        <v>57</v>
      </c>
      <c r="I198" s="45">
        <v>19827105</v>
      </c>
      <c r="J198" s="45">
        <v>177092</v>
      </c>
      <c r="K198" s="45">
        <v>4853182</v>
      </c>
      <c r="L198" s="45">
        <v>39405700</v>
      </c>
      <c r="M198" s="45">
        <v>1711700</v>
      </c>
      <c r="N198" s="45">
        <v>2352388</v>
      </c>
      <c r="O198" s="45">
        <v>6785442</v>
      </c>
      <c r="P198" s="45">
        <v>5066796</v>
      </c>
      <c r="Q198" s="45">
        <v>340768294</v>
      </c>
      <c r="R198" s="45">
        <v>11738</v>
      </c>
      <c r="S198" s="45">
        <v>10059</v>
      </c>
      <c r="T198" s="45">
        <v>41101955</v>
      </c>
      <c r="U198" s="45">
        <v>42310230</v>
      </c>
      <c r="V198" s="45">
        <v>7607463</v>
      </c>
      <c r="W198" s="45">
        <v>6709823</v>
      </c>
      <c r="X198" s="45">
        <v>80495</v>
      </c>
      <c r="Y198" s="45">
        <v>97831763</v>
      </c>
      <c r="Z198" s="45">
        <v>242936531</v>
      </c>
      <c r="AA198" s="14" t="s">
        <v>421</v>
      </c>
      <c r="AB198" t="b">
        <f t="shared" si="2"/>
        <v>1</v>
      </c>
    </row>
    <row r="199" spans="1:28">
      <c r="A199" t="s">
        <v>208</v>
      </c>
      <c r="B199" s="48" t="s">
        <v>209</v>
      </c>
      <c r="C199" s="45">
        <v>2617973900</v>
      </c>
      <c r="D199" s="45">
        <v>11023</v>
      </c>
      <c r="E199" s="45">
        <v>803639249</v>
      </c>
      <c r="F199" s="45">
        <v>37760971</v>
      </c>
      <c r="G199" s="45">
        <v>1172</v>
      </c>
      <c r="H199" s="45">
        <v>291</v>
      </c>
      <c r="I199" s="45">
        <v>69883945</v>
      </c>
      <c r="J199" s="45">
        <v>1237306</v>
      </c>
      <c r="K199" s="45">
        <v>29596686</v>
      </c>
      <c r="L199" s="45">
        <v>144509700</v>
      </c>
      <c r="M199" s="45">
        <v>6936200</v>
      </c>
      <c r="N199" s="45">
        <v>9896353</v>
      </c>
      <c r="O199" s="45">
        <v>22754953</v>
      </c>
      <c r="P199" s="45">
        <v>23527732</v>
      </c>
      <c r="Q199" s="45">
        <v>1149743095</v>
      </c>
      <c r="R199" s="45">
        <v>848788</v>
      </c>
      <c r="S199" s="45">
        <v>149031</v>
      </c>
      <c r="T199" s="45">
        <v>151397024</v>
      </c>
      <c r="U199" s="45">
        <v>141538881</v>
      </c>
      <c r="V199" s="45">
        <v>41974974</v>
      </c>
      <c r="W199" s="45">
        <v>25892299</v>
      </c>
      <c r="X199" s="45">
        <v>215123</v>
      </c>
      <c r="Y199" s="45">
        <v>362016120</v>
      </c>
      <c r="Z199" s="45">
        <v>787726975</v>
      </c>
      <c r="AA199" s="14" t="s">
        <v>209</v>
      </c>
      <c r="AB199" t="b">
        <f t="shared" si="2"/>
        <v>1</v>
      </c>
    </row>
    <row r="200" spans="1:28">
      <c r="A200" t="s">
        <v>356</v>
      </c>
      <c r="B200" s="48" t="s">
        <v>357</v>
      </c>
      <c r="C200" s="45">
        <v>10241541800</v>
      </c>
      <c r="D200" s="45">
        <v>40598</v>
      </c>
      <c r="E200" s="45">
        <v>3275983509</v>
      </c>
      <c r="F200" s="45">
        <v>162280950</v>
      </c>
      <c r="G200" s="45">
        <v>5260</v>
      </c>
      <c r="H200" s="45">
        <v>1180</v>
      </c>
      <c r="I200" s="45">
        <v>251525357</v>
      </c>
      <c r="J200" s="45">
        <v>1973594</v>
      </c>
      <c r="K200" s="45">
        <v>68967731</v>
      </c>
      <c r="L200" s="45">
        <v>585204400</v>
      </c>
      <c r="M200" s="45">
        <v>12257500</v>
      </c>
      <c r="N200" s="45">
        <v>27396518</v>
      </c>
      <c r="O200" s="45">
        <v>78623448</v>
      </c>
      <c r="P200" s="45">
        <v>45246377</v>
      </c>
      <c r="Q200" s="45">
        <v>4509459384</v>
      </c>
      <c r="R200" s="45">
        <v>1225334</v>
      </c>
      <c r="S200" s="45">
        <v>126368</v>
      </c>
      <c r="T200" s="45">
        <v>597303151</v>
      </c>
      <c r="U200" s="45">
        <v>578146599</v>
      </c>
      <c r="V200" s="45">
        <v>100640853</v>
      </c>
      <c r="W200" s="45">
        <v>96499573</v>
      </c>
      <c r="X200" s="45">
        <v>1183135</v>
      </c>
      <c r="Y200" s="45">
        <v>1375125013</v>
      </c>
      <c r="Z200" s="45">
        <v>3134334371</v>
      </c>
      <c r="AA200" s="14" t="s">
        <v>357</v>
      </c>
      <c r="AB200" t="b">
        <f t="shared" si="2"/>
        <v>1</v>
      </c>
    </row>
    <row r="201" spans="1:28">
      <c r="A201" t="s">
        <v>454</v>
      </c>
      <c r="B201" s="48" t="s">
        <v>455</v>
      </c>
      <c r="C201" s="45">
        <v>1976969600</v>
      </c>
      <c r="D201" s="45">
        <v>8443</v>
      </c>
      <c r="E201" s="45">
        <v>673850440</v>
      </c>
      <c r="F201" s="45">
        <v>21463155</v>
      </c>
      <c r="G201" s="45">
        <v>827</v>
      </c>
      <c r="H201" s="45">
        <v>173</v>
      </c>
      <c r="I201" s="45">
        <v>36530198</v>
      </c>
      <c r="J201" s="45">
        <v>387422</v>
      </c>
      <c r="K201" s="45">
        <v>15525974</v>
      </c>
      <c r="L201" s="45">
        <v>105719000</v>
      </c>
      <c r="M201" s="45">
        <v>2482200</v>
      </c>
      <c r="N201" s="45">
        <v>5573853</v>
      </c>
      <c r="O201" s="45">
        <v>18432201</v>
      </c>
      <c r="P201" s="45">
        <v>8042383</v>
      </c>
      <c r="Q201" s="45">
        <v>888006826</v>
      </c>
      <c r="R201" s="45">
        <v>134260</v>
      </c>
      <c r="S201" s="45">
        <v>65757</v>
      </c>
      <c r="T201" s="45">
        <v>108185873</v>
      </c>
      <c r="U201" s="45">
        <v>112136381</v>
      </c>
      <c r="V201" s="45">
        <v>21525577</v>
      </c>
      <c r="W201" s="45">
        <v>18131524</v>
      </c>
      <c r="X201" s="45">
        <v>178211</v>
      </c>
      <c r="Y201" s="45">
        <v>260357583</v>
      </c>
      <c r="Z201" s="45">
        <v>627649243</v>
      </c>
      <c r="AA201" s="14" t="s">
        <v>455</v>
      </c>
      <c r="AB201" t="b">
        <f t="shared" si="2"/>
        <v>1</v>
      </c>
    </row>
    <row r="202" spans="1:28">
      <c r="A202" t="s">
        <v>500</v>
      </c>
      <c r="B202" s="48" t="s">
        <v>501</v>
      </c>
      <c r="C202" s="45">
        <v>3321584000</v>
      </c>
      <c r="D202" s="45">
        <v>15560</v>
      </c>
      <c r="E202" s="45">
        <v>1131879229</v>
      </c>
      <c r="F202" s="45">
        <v>32324396</v>
      </c>
      <c r="G202" s="45">
        <v>1156</v>
      </c>
      <c r="H202" s="45">
        <v>234</v>
      </c>
      <c r="I202" s="45">
        <v>64890315</v>
      </c>
      <c r="J202" s="45">
        <v>564849</v>
      </c>
      <c r="K202" s="45">
        <v>13044853</v>
      </c>
      <c r="L202" s="45">
        <v>177115200</v>
      </c>
      <c r="M202" s="45">
        <v>6644800</v>
      </c>
      <c r="N202" s="45">
        <v>13240519</v>
      </c>
      <c r="O202" s="45">
        <v>35676495</v>
      </c>
      <c r="P202" s="45">
        <v>19236390</v>
      </c>
      <c r="Q202" s="45">
        <v>1494617046</v>
      </c>
      <c r="R202" s="45">
        <v>8195</v>
      </c>
      <c r="S202" s="45">
        <v>11734</v>
      </c>
      <c r="T202" s="45">
        <v>183712594</v>
      </c>
      <c r="U202" s="45">
        <v>191355664</v>
      </c>
      <c r="V202" s="45">
        <v>26056199</v>
      </c>
      <c r="W202" s="45">
        <v>23816131</v>
      </c>
      <c r="X202" s="45">
        <v>327224</v>
      </c>
      <c r="Y202" s="45">
        <v>425287741</v>
      </c>
      <c r="Z202" s="45">
        <v>1069329305</v>
      </c>
      <c r="AA202" s="14" t="s">
        <v>501</v>
      </c>
      <c r="AB202" t="b">
        <f t="shared" si="2"/>
        <v>1</v>
      </c>
    </row>
    <row r="203" spans="1:28">
      <c r="A203" t="s">
        <v>30</v>
      </c>
      <c r="B203" s="48" t="s">
        <v>31</v>
      </c>
      <c r="C203" s="45">
        <v>17161214900</v>
      </c>
      <c r="D203" s="45">
        <v>48339</v>
      </c>
      <c r="E203" s="45">
        <v>5182222113</v>
      </c>
      <c r="F203" s="45">
        <v>955471140</v>
      </c>
      <c r="G203" s="45">
        <v>13936</v>
      </c>
      <c r="H203" s="45">
        <v>6624</v>
      </c>
      <c r="I203" s="45">
        <v>842910847</v>
      </c>
      <c r="J203" s="45">
        <v>4830250</v>
      </c>
      <c r="K203" s="45">
        <v>100688858</v>
      </c>
      <c r="L203" s="45">
        <v>802465200</v>
      </c>
      <c r="M203" s="45">
        <v>21752000</v>
      </c>
      <c r="N203" s="45">
        <v>20452308</v>
      </c>
      <c r="O203" s="45">
        <v>84670868</v>
      </c>
      <c r="P203" s="45">
        <v>83631547</v>
      </c>
      <c r="Q203" s="45">
        <v>8099095131</v>
      </c>
      <c r="R203" s="45">
        <v>970202</v>
      </c>
      <c r="S203" s="45">
        <v>78448</v>
      </c>
      <c r="T203" s="45">
        <v>823981930</v>
      </c>
      <c r="U203" s="45">
        <v>725498103</v>
      </c>
      <c r="V203" s="45">
        <v>193132025</v>
      </c>
      <c r="W203" s="45">
        <v>227581294</v>
      </c>
      <c r="X203" s="45">
        <v>2768828</v>
      </c>
      <c r="Y203" s="45">
        <v>1974010830</v>
      </c>
      <c r="Z203" s="45">
        <v>6125084301</v>
      </c>
      <c r="AA203" s="14" t="s">
        <v>31</v>
      </c>
      <c r="AB203" t="b">
        <f t="shared" si="2"/>
        <v>1</v>
      </c>
    </row>
    <row r="204" spans="1:28">
      <c r="A204" t="s">
        <v>40</v>
      </c>
      <c r="B204" s="48" t="s">
        <v>41</v>
      </c>
      <c r="C204" s="45">
        <v>17860423400</v>
      </c>
      <c r="D204" s="45">
        <v>56615</v>
      </c>
      <c r="E204" s="45">
        <v>5217755754</v>
      </c>
      <c r="F204" s="45">
        <v>621477543</v>
      </c>
      <c r="G204" s="45">
        <v>13940</v>
      </c>
      <c r="H204" s="45">
        <v>4826</v>
      </c>
      <c r="I204" s="45">
        <v>662478909</v>
      </c>
      <c r="J204" s="45">
        <v>2869373</v>
      </c>
      <c r="K204" s="45">
        <v>33462567</v>
      </c>
      <c r="L204" s="45">
        <v>942885100</v>
      </c>
      <c r="M204" s="45">
        <v>22747500</v>
      </c>
      <c r="N204" s="45">
        <v>19370710</v>
      </c>
      <c r="O204" s="45">
        <v>67329342</v>
      </c>
      <c r="P204" s="45">
        <v>87725060</v>
      </c>
      <c r="Q204" s="45">
        <v>7678101858</v>
      </c>
      <c r="R204" s="45">
        <v>22343</v>
      </c>
      <c r="S204" s="45">
        <v>264299</v>
      </c>
      <c r="T204" s="45">
        <v>965395308</v>
      </c>
      <c r="U204" s="45">
        <v>833877381</v>
      </c>
      <c r="V204" s="45">
        <v>192938050</v>
      </c>
      <c r="W204" s="45">
        <v>138637222</v>
      </c>
      <c r="X204" s="45">
        <v>2602185</v>
      </c>
      <c r="Y204" s="45">
        <v>2133736788</v>
      </c>
      <c r="Z204" s="45">
        <v>5544365070</v>
      </c>
      <c r="AA204" s="14" t="s">
        <v>41</v>
      </c>
      <c r="AB204" t="b">
        <f t="shared" ref="AB204:AB267" si="3">EXACT(B204,AA204)</f>
        <v>1</v>
      </c>
    </row>
    <row r="205" spans="1:28">
      <c r="A205" t="s">
        <v>534</v>
      </c>
      <c r="B205" s="48" t="s">
        <v>535</v>
      </c>
      <c r="C205" s="45">
        <v>415117900</v>
      </c>
      <c r="D205" s="45">
        <v>2044</v>
      </c>
      <c r="E205" s="45">
        <v>140723567</v>
      </c>
      <c r="F205" s="45">
        <v>2625040</v>
      </c>
      <c r="G205" s="45">
        <v>111</v>
      </c>
      <c r="H205" s="45">
        <v>19</v>
      </c>
      <c r="I205" s="45">
        <v>10090919</v>
      </c>
      <c r="J205" s="45">
        <v>85104</v>
      </c>
      <c r="K205" s="45">
        <v>1619379</v>
      </c>
      <c r="L205" s="45">
        <v>23267200</v>
      </c>
      <c r="M205" s="45">
        <v>720800</v>
      </c>
      <c r="N205" s="45">
        <v>2154532</v>
      </c>
      <c r="O205" s="45">
        <v>3476241</v>
      </c>
      <c r="P205" s="45">
        <v>1830318</v>
      </c>
      <c r="Q205" s="45">
        <v>186593100</v>
      </c>
      <c r="R205" s="45">
        <v>3597</v>
      </c>
      <c r="S205" s="45">
        <v>0</v>
      </c>
      <c r="T205" s="45">
        <v>23978628</v>
      </c>
      <c r="U205" s="45">
        <v>25392844</v>
      </c>
      <c r="V205" s="45">
        <v>3319992</v>
      </c>
      <c r="W205" s="45">
        <v>2313847</v>
      </c>
      <c r="X205" s="45">
        <v>54602</v>
      </c>
      <c r="Y205" s="45">
        <v>55063510</v>
      </c>
      <c r="Z205" s="45">
        <v>131529590</v>
      </c>
      <c r="AA205" s="14" t="s">
        <v>535</v>
      </c>
      <c r="AB205" t="b">
        <f t="shared" si="3"/>
        <v>1</v>
      </c>
    </row>
    <row r="206" spans="1:28">
      <c r="A206" t="s">
        <v>278</v>
      </c>
      <c r="B206" s="48" t="s">
        <v>279</v>
      </c>
      <c r="C206" s="45">
        <v>1753394000</v>
      </c>
      <c r="D206" s="45">
        <v>7362</v>
      </c>
      <c r="E206" s="45">
        <v>568289884</v>
      </c>
      <c r="F206" s="45">
        <v>31487837</v>
      </c>
      <c r="G206" s="45">
        <v>794</v>
      </c>
      <c r="H206" s="45">
        <v>239</v>
      </c>
      <c r="I206" s="45">
        <v>90744386</v>
      </c>
      <c r="J206" s="45">
        <v>1215853</v>
      </c>
      <c r="K206" s="45">
        <v>20152322</v>
      </c>
      <c r="L206" s="45">
        <v>84879800</v>
      </c>
      <c r="M206" s="45">
        <v>3393600</v>
      </c>
      <c r="N206" s="45">
        <v>6401102</v>
      </c>
      <c r="O206" s="45">
        <v>16763878</v>
      </c>
      <c r="P206" s="45">
        <v>11470442</v>
      </c>
      <c r="Q206" s="45">
        <v>834799104</v>
      </c>
      <c r="R206" s="45">
        <v>1045002</v>
      </c>
      <c r="S206" s="45">
        <v>188225</v>
      </c>
      <c r="T206" s="45">
        <v>88239972</v>
      </c>
      <c r="U206" s="45">
        <v>89374060</v>
      </c>
      <c r="V206" s="45">
        <v>22042192</v>
      </c>
      <c r="W206" s="45">
        <v>25249313</v>
      </c>
      <c r="X206" s="45">
        <v>211147</v>
      </c>
      <c r="Y206" s="45">
        <v>226349911</v>
      </c>
      <c r="Z206" s="45">
        <v>608449193</v>
      </c>
      <c r="AA206" s="14" t="s">
        <v>279</v>
      </c>
      <c r="AB206" t="b">
        <f t="shared" si="3"/>
        <v>1</v>
      </c>
    </row>
    <row r="207" spans="1:28">
      <c r="A207" t="s">
        <v>190</v>
      </c>
      <c r="B207" s="48" t="s">
        <v>191</v>
      </c>
      <c r="C207" s="45">
        <v>4673708900</v>
      </c>
      <c r="D207" s="45">
        <v>16221</v>
      </c>
      <c r="E207" s="45">
        <v>1377495395</v>
      </c>
      <c r="F207" s="45">
        <v>124561520</v>
      </c>
      <c r="G207" s="45">
        <v>3212</v>
      </c>
      <c r="H207" s="45">
        <v>1041</v>
      </c>
      <c r="I207" s="45">
        <v>150772078</v>
      </c>
      <c r="J207" s="45">
        <v>1880900</v>
      </c>
      <c r="K207" s="45">
        <v>43435121</v>
      </c>
      <c r="L207" s="45">
        <v>245729900</v>
      </c>
      <c r="M207" s="45">
        <v>7730900</v>
      </c>
      <c r="N207" s="45">
        <v>7260380</v>
      </c>
      <c r="O207" s="45">
        <v>32339534</v>
      </c>
      <c r="P207" s="45">
        <v>27483947</v>
      </c>
      <c r="Q207" s="45">
        <v>2018689675</v>
      </c>
      <c r="R207" s="45">
        <v>968812</v>
      </c>
      <c r="S207" s="45">
        <v>56555</v>
      </c>
      <c r="T207" s="45">
        <v>253404227</v>
      </c>
      <c r="U207" s="45">
        <v>224147599</v>
      </c>
      <c r="V207" s="45">
        <v>66144121</v>
      </c>
      <c r="W207" s="45">
        <v>53061386</v>
      </c>
      <c r="X207" s="45">
        <v>526056</v>
      </c>
      <c r="Y207" s="45">
        <v>598308756</v>
      </c>
      <c r="Z207" s="45">
        <v>1420380919</v>
      </c>
      <c r="AA207" s="14" t="s">
        <v>191</v>
      </c>
      <c r="AB207" t="b">
        <f t="shared" si="3"/>
        <v>1</v>
      </c>
    </row>
    <row r="208" spans="1:28">
      <c r="A208" t="s">
        <v>272</v>
      </c>
      <c r="B208" s="48" t="s">
        <v>273</v>
      </c>
      <c r="C208" s="45">
        <v>5274295400</v>
      </c>
      <c r="D208" s="45">
        <v>18689</v>
      </c>
      <c r="E208" s="45">
        <v>1728056178</v>
      </c>
      <c r="F208" s="45">
        <v>131769760</v>
      </c>
      <c r="G208" s="45">
        <v>3632</v>
      </c>
      <c r="H208" s="45">
        <v>1084</v>
      </c>
      <c r="I208" s="45">
        <v>147831329</v>
      </c>
      <c r="J208" s="45">
        <v>2007342</v>
      </c>
      <c r="K208" s="45">
        <v>45584218</v>
      </c>
      <c r="L208" s="45">
        <v>288824600</v>
      </c>
      <c r="M208" s="45">
        <v>7109700</v>
      </c>
      <c r="N208" s="45">
        <v>10067819</v>
      </c>
      <c r="O208" s="45">
        <v>41458427</v>
      </c>
      <c r="P208" s="45">
        <v>25279131</v>
      </c>
      <c r="Q208" s="45">
        <v>2427988504</v>
      </c>
      <c r="R208" s="45">
        <v>1099595</v>
      </c>
      <c r="S208" s="45">
        <v>235429</v>
      </c>
      <c r="T208" s="45">
        <v>295875744</v>
      </c>
      <c r="U208" s="45">
        <v>287552603</v>
      </c>
      <c r="V208" s="45">
        <v>72587965</v>
      </c>
      <c r="W208" s="45">
        <v>55382634</v>
      </c>
      <c r="X208" s="45">
        <v>635950</v>
      </c>
      <c r="Y208" s="45">
        <v>713369920</v>
      </c>
      <c r="Z208" s="45">
        <v>1714618584</v>
      </c>
      <c r="AA208" s="14" t="s">
        <v>273</v>
      </c>
      <c r="AB208" t="b">
        <f t="shared" si="3"/>
        <v>1</v>
      </c>
    </row>
    <row r="209" spans="1:28">
      <c r="A209" t="s">
        <v>32</v>
      </c>
      <c r="B209" s="48" t="s">
        <v>33</v>
      </c>
      <c r="C209" s="45">
        <v>220055284000</v>
      </c>
      <c r="D209" s="45">
        <v>674220</v>
      </c>
      <c r="E209" s="45">
        <v>64739220309</v>
      </c>
      <c r="F209" s="45">
        <v>10056689609</v>
      </c>
      <c r="G209" s="45">
        <v>168202</v>
      </c>
      <c r="H209" s="45">
        <v>67628</v>
      </c>
      <c r="I209" s="45">
        <v>14040939578</v>
      </c>
      <c r="J209" s="45">
        <v>84973006</v>
      </c>
      <c r="K209" s="45">
        <v>708485520</v>
      </c>
      <c r="L209" s="45">
        <v>11038982500</v>
      </c>
      <c r="M209" s="45">
        <v>357833900</v>
      </c>
      <c r="N209" s="45">
        <v>140932730</v>
      </c>
      <c r="O209" s="45">
        <v>964609999</v>
      </c>
      <c r="P209" s="45">
        <v>1453052353</v>
      </c>
      <c r="Q209" s="45">
        <v>103585719504</v>
      </c>
      <c r="R209" s="45">
        <v>3932600</v>
      </c>
      <c r="S209" s="45">
        <v>3348779</v>
      </c>
      <c r="T209" s="45">
        <v>11393652908</v>
      </c>
      <c r="U209" s="45">
        <v>9895008581</v>
      </c>
      <c r="V209" s="45">
        <v>2399695179</v>
      </c>
      <c r="W209" s="45">
        <v>2329849463</v>
      </c>
      <c r="X209" s="45">
        <v>34242014</v>
      </c>
      <c r="Y209" s="45">
        <v>26059729524</v>
      </c>
      <c r="Z209" s="45">
        <v>77525989980</v>
      </c>
      <c r="AA209" s="14" t="s">
        <v>33</v>
      </c>
      <c r="AB209" t="b">
        <f t="shared" si="3"/>
        <v>1</v>
      </c>
    </row>
    <row r="210" spans="1:28">
      <c r="A210" t="s">
        <v>370</v>
      </c>
      <c r="B210" s="48" t="s">
        <v>371</v>
      </c>
      <c r="C210" s="45">
        <v>685491000</v>
      </c>
      <c r="D210" s="45">
        <v>3137</v>
      </c>
      <c r="E210" s="45">
        <v>230931948</v>
      </c>
      <c r="F210" s="45">
        <v>6392165</v>
      </c>
      <c r="G210" s="45">
        <v>239</v>
      </c>
      <c r="H210" s="45">
        <v>54</v>
      </c>
      <c r="I210" s="45">
        <v>14769425</v>
      </c>
      <c r="J210" s="45">
        <v>162185</v>
      </c>
      <c r="K210" s="45">
        <v>4414312</v>
      </c>
      <c r="L210" s="45">
        <v>36724000</v>
      </c>
      <c r="M210" s="45">
        <v>830600</v>
      </c>
      <c r="N210" s="45">
        <v>1843368</v>
      </c>
      <c r="O210" s="45">
        <v>6733725</v>
      </c>
      <c r="P210" s="45">
        <v>2942859</v>
      </c>
      <c r="Q210" s="45">
        <v>305744587</v>
      </c>
      <c r="R210" s="45">
        <v>15984</v>
      </c>
      <c r="S210" s="45">
        <v>0</v>
      </c>
      <c r="T210" s="45">
        <v>37544302</v>
      </c>
      <c r="U210" s="45">
        <v>38494713</v>
      </c>
      <c r="V210" s="45">
        <v>7828616</v>
      </c>
      <c r="W210" s="45">
        <v>5455239</v>
      </c>
      <c r="X210" s="45">
        <v>59469</v>
      </c>
      <c r="Y210" s="45">
        <v>89398323</v>
      </c>
      <c r="Z210" s="45">
        <v>216346264</v>
      </c>
      <c r="AA210" s="14" t="s">
        <v>371</v>
      </c>
      <c r="AB210" t="b">
        <f t="shared" si="3"/>
        <v>1</v>
      </c>
    </row>
    <row r="211" spans="1:28">
      <c r="A211" t="s">
        <v>532</v>
      </c>
      <c r="B211" s="48" t="s">
        <v>533</v>
      </c>
      <c r="C211" s="45">
        <v>987347100</v>
      </c>
      <c r="D211" s="45">
        <v>4796</v>
      </c>
      <c r="E211" s="45">
        <v>334618983</v>
      </c>
      <c r="F211" s="45">
        <v>7036341</v>
      </c>
      <c r="G211" s="45">
        <v>322</v>
      </c>
      <c r="H211" s="45">
        <v>46</v>
      </c>
      <c r="I211" s="45">
        <v>17860467</v>
      </c>
      <c r="J211" s="45">
        <v>322252</v>
      </c>
      <c r="K211" s="45">
        <v>5729036</v>
      </c>
      <c r="L211" s="45">
        <v>53346200</v>
      </c>
      <c r="M211" s="45">
        <v>1814100</v>
      </c>
      <c r="N211" s="45">
        <v>3534104</v>
      </c>
      <c r="O211" s="45">
        <v>9788953</v>
      </c>
      <c r="P211" s="45">
        <v>5354492</v>
      </c>
      <c r="Q211" s="45">
        <v>439404928</v>
      </c>
      <c r="R211" s="45">
        <v>95642</v>
      </c>
      <c r="S211" s="45">
        <v>15917</v>
      </c>
      <c r="T211" s="45">
        <v>55140296</v>
      </c>
      <c r="U211" s="45">
        <v>58669289</v>
      </c>
      <c r="V211" s="45">
        <v>6958269</v>
      </c>
      <c r="W211" s="45">
        <v>6969562</v>
      </c>
      <c r="X211" s="45">
        <v>140939</v>
      </c>
      <c r="Y211" s="45">
        <v>127989914</v>
      </c>
      <c r="Z211" s="45">
        <v>311415014</v>
      </c>
      <c r="AA211" s="14" t="s">
        <v>533</v>
      </c>
      <c r="AB211" t="b">
        <f t="shared" si="3"/>
        <v>1</v>
      </c>
    </row>
    <row r="212" spans="1:28">
      <c r="A212" t="s">
        <v>80</v>
      </c>
      <c r="B212" s="48" t="s">
        <v>81</v>
      </c>
      <c r="C212" s="45">
        <v>6709187400</v>
      </c>
      <c r="D212" s="45">
        <v>25031</v>
      </c>
      <c r="E212" s="45">
        <v>2179874912</v>
      </c>
      <c r="F212" s="45">
        <v>165475654</v>
      </c>
      <c r="G212" s="45">
        <v>3866</v>
      </c>
      <c r="H212" s="45">
        <v>1226</v>
      </c>
      <c r="I212" s="45">
        <v>234931309</v>
      </c>
      <c r="J212" s="45">
        <v>2716841</v>
      </c>
      <c r="K212" s="45">
        <v>55429601</v>
      </c>
      <c r="L212" s="45">
        <v>351284800</v>
      </c>
      <c r="M212" s="45">
        <v>11282300</v>
      </c>
      <c r="N212" s="45">
        <v>17077002</v>
      </c>
      <c r="O212" s="45">
        <v>52578645</v>
      </c>
      <c r="P212" s="45">
        <v>40560574</v>
      </c>
      <c r="Q212" s="45">
        <v>3111211638</v>
      </c>
      <c r="R212" s="45">
        <v>1441361</v>
      </c>
      <c r="S212" s="45">
        <v>122511</v>
      </c>
      <c r="T212" s="45">
        <v>362500060</v>
      </c>
      <c r="U212" s="45">
        <v>351360132</v>
      </c>
      <c r="V212" s="45">
        <v>89819576</v>
      </c>
      <c r="W212" s="45">
        <v>61636225</v>
      </c>
      <c r="X212" s="45">
        <v>810653</v>
      </c>
      <c r="Y212" s="45">
        <v>867690518</v>
      </c>
      <c r="Z212" s="45">
        <v>2243521120</v>
      </c>
      <c r="AA212" s="14" t="s">
        <v>81</v>
      </c>
      <c r="AB212" t="b">
        <f t="shared" si="3"/>
        <v>1</v>
      </c>
    </row>
    <row r="213" spans="1:28">
      <c r="A213" t="s">
        <v>336</v>
      </c>
      <c r="B213" s="48" t="s">
        <v>337</v>
      </c>
      <c r="C213" s="45">
        <v>2060970900</v>
      </c>
      <c r="D213" s="45">
        <v>8935</v>
      </c>
      <c r="E213" s="45">
        <v>677104687</v>
      </c>
      <c r="F213" s="45">
        <v>26425051</v>
      </c>
      <c r="G213" s="45">
        <v>861</v>
      </c>
      <c r="H213" s="45">
        <v>221</v>
      </c>
      <c r="I213" s="45">
        <v>80775904</v>
      </c>
      <c r="J213" s="45">
        <v>1526791</v>
      </c>
      <c r="K213" s="45">
        <v>21998850</v>
      </c>
      <c r="L213" s="45">
        <v>108882100</v>
      </c>
      <c r="M213" s="45">
        <v>4548000</v>
      </c>
      <c r="N213" s="45">
        <v>7353714</v>
      </c>
      <c r="O213" s="45">
        <v>16623297</v>
      </c>
      <c r="P213" s="45">
        <v>15099264</v>
      </c>
      <c r="Q213" s="45">
        <v>960337658</v>
      </c>
      <c r="R213" s="45">
        <v>954448</v>
      </c>
      <c r="S213" s="45">
        <v>187992</v>
      </c>
      <c r="T213" s="45">
        <v>113392223</v>
      </c>
      <c r="U213" s="45">
        <v>122722017</v>
      </c>
      <c r="V213" s="45">
        <v>27937568</v>
      </c>
      <c r="W213" s="45">
        <v>19970242</v>
      </c>
      <c r="X213" s="45">
        <v>245226</v>
      </c>
      <c r="Y213" s="45">
        <v>285409716</v>
      </c>
      <c r="Z213" s="45">
        <v>674927942</v>
      </c>
      <c r="AA213" s="14" t="s">
        <v>337</v>
      </c>
      <c r="AB213" t="b">
        <f t="shared" si="3"/>
        <v>1</v>
      </c>
    </row>
    <row r="214" spans="1:28">
      <c r="A214" t="s">
        <v>510</v>
      </c>
      <c r="B214" s="48" t="s">
        <v>511</v>
      </c>
      <c r="C214" s="45">
        <v>1915907300</v>
      </c>
      <c r="D214" s="45">
        <v>9469</v>
      </c>
      <c r="E214" s="45">
        <v>649834167</v>
      </c>
      <c r="F214" s="45">
        <v>12406321</v>
      </c>
      <c r="G214" s="45">
        <v>535</v>
      </c>
      <c r="H214" s="45">
        <v>95</v>
      </c>
      <c r="I214" s="45">
        <v>40462835</v>
      </c>
      <c r="J214" s="45">
        <v>402050</v>
      </c>
      <c r="K214" s="45">
        <v>8294240</v>
      </c>
      <c r="L214" s="45">
        <v>102590100</v>
      </c>
      <c r="M214" s="45">
        <v>4415300</v>
      </c>
      <c r="N214" s="45">
        <v>7918808</v>
      </c>
      <c r="O214" s="45">
        <v>23026757</v>
      </c>
      <c r="P214" s="45">
        <v>11563576</v>
      </c>
      <c r="Q214" s="45">
        <v>860914154</v>
      </c>
      <c r="R214" s="45">
        <v>3743</v>
      </c>
      <c r="S214" s="45">
        <v>14000</v>
      </c>
      <c r="T214" s="45">
        <v>106972734</v>
      </c>
      <c r="U214" s="45">
        <v>114535528</v>
      </c>
      <c r="V214" s="45">
        <v>16007352</v>
      </c>
      <c r="W214" s="45">
        <v>14354608</v>
      </c>
      <c r="X214" s="45">
        <v>202940</v>
      </c>
      <c r="Y214" s="45">
        <v>252090905</v>
      </c>
      <c r="Z214" s="45">
        <v>608823249</v>
      </c>
      <c r="AA214" s="14" t="s">
        <v>511</v>
      </c>
      <c r="AB214" t="b">
        <f t="shared" si="3"/>
        <v>1</v>
      </c>
    </row>
    <row r="215" spans="1:28">
      <c r="A215" t="s">
        <v>38</v>
      </c>
      <c r="B215" s="48" t="s">
        <v>39</v>
      </c>
      <c r="C215" s="45">
        <v>9346364700</v>
      </c>
      <c r="D215" s="45">
        <v>31723</v>
      </c>
      <c r="E215" s="45">
        <v>2895264586</v>
      </c>
      <c r="F215" s="45">
        <v>271468120</v>
      </c>
      <c r="G215" s="45">
        <v>6673</v>
      </c>
      <c r="H215" s="45">
        <v>2169</v>
      </c>
      <c r="I215" s="45">
        <v>295722194</v>
      </c>
      <c r="J215" s="45">
        <v>1572591</v>
      </c>
      <c r="K215" s="45">
        <v>19396749</v>
      </c>
      <c r="L215" s="45">
        <v>523129400</v>
      </c>
      <c r="M215" s="45">
        <v>13358300</v>
      </c>
      <c r="N215" s="45">
        <v>9268079</v>
      </c>
      <c r="O215" s="45">
        <v>38620939</v>
      </c>
      <c r="P215" s="45">
        <v>50101716</v>
      </c>
      <c r="Q215" s="45">
        <v>4117902674</v>
      </c>
      <c r="R215" s="45">
        <v>71733</v>
      </c>
      <c r="S215" s="45">
        <v>149164</v>
      </c>
      <c r="T215" s="45">
        <v>536364402</v>
      </c>
      <c r="U215" s="45">
        <v>491289667</v>
      </c>
      <c r="V215" s="45">
        <v>100627298</v>
      </c>
      <c r="W215" s="45">
        <v>64745486</v>
      </c>
      <c r="X215" s="45">
        <v>1152940</v>
      </c>
      <c r="Y215" s="45">
        <v>1194400690</v>
      </c>
      <c r="Z215" s="45">
        <v>2923501984</v>
      </c>
      <c r="AA215" s="14" t="s">
        <v>39</v>
      </c>
      <c r="AB215" t="b">
        <f t="shared" si="3"/>
        <v>1</v>
      </c>
    </row>
    <row r="216" spans="1:28">
      <c r="A216" t="s">
        <v>496</v>
      </c>
      <c r="B216" s="48" t="s">
        <v>497</v>
      </c>
      <c r="C216" s="45">
        <v>19207816000</v>
      </c>
      <c r="D216" s="45">
        <v>74635</v>
      </c>
      <c r="E216" s="45">
        <v>6391968703</v>
      </c>
      <c r="F216" s="45">
        <v>354286924</v>
      </c>
      <c r="G216" s="45">
        <v>10468</v>
      </c>
      <c r="H216" s="45">
        <v>2735</v>
      </c>
      <c r="I216" s="45">
        <v>454644145</v>
      </c>
      <c r="J216" s="45">
        <v>4457410</v>
      </c>
      <c r="K216" s="45">
        <v>128676663</v>
      </c>
      <c r="L216" s="45">
        <v>1042255400</v>
      </c>
      <c r="M216" s="45">
        <v>22527700</v>
      </c>
      <c r="N216" s="45">
        <v>56985416</v>
      </c>
      <c r="O216" s="45">
        <v>164481201</v>
      </c>
      <c r="P216" s="45">
        <v>79206207</v>
      </c>
      <c r="Q216" s="45">
        <v>8699489769</v>
      </c>
      <c r="R216" s="45">
        <v>1500070</v>
      </c>
      <c r="S216" s="45">
        <v>408277</v>
      </c>
      <c r="T216" s="45">
        <v>1064536279</v>
      </c>
      <c r="U216" s="45">
        <v>1064820110</v>
      </c>
      <c r="V216" s="45">
        <v>187486764</v>
      </c>
      <c r="W216" s="45">
        <v>171712731</v>
      </c>
      <c r="X216" s="45">
        <v>2119184</v>
      </c>
      <c r="Y216" s="45">
        <v>2492583415</v>
      </c>
      <c r="Z216" s="45">
        <v>6206906354</v>
      </c>
      <c r="AA216" s="14" t="s">
        <v>497</v>
      </c>
      <c r="AB216" t="b">
        <f t="shared" si="3"/>
        <v>1</v>
      </c>
    </row>
    <row r="217" spans="1:28">
      <c r="A217" t="s">
        <v>382</v>
      </c>
      <c r="B217" s="48" t="s">
        <v>383</v>
      </c>
      <c r="C217" s="45">
        <v>2154235700</v>
      </c>
      <c r="D217" s="45">
        <v>9942</v>
      </c>
      <c r="E217" s="45">
        <v>717722633</v>
      </c>
      <c r="F217" s="45">
        <v>20434670</v>
      </c>
      <c r="G217" s="45">
        <v>739</v>
      </c>
      <c r="H217" s="45">
        <v>150</v>
      </c>
      <c r="I217" s="45">
        <v>53549024</v>
      </c>
      <c r="J217" s="45">
        <v>612780</v>
      </c>
      <c r="K217" s="45">
        <v>21587601</v>
      </c>
      <c r="L217" s="45">
        <v>118898100</v>
      </c>
      <c r="M217" s="45">
        <v>5235300</v>
      </c>
      <c r="N217" s="45">
        <v>12656224</v>
      </c>
      <c r="O217" s="45">
        <v>22391306</v>
      </c>
      <c r="P217" s="45">
        <v>17972310</v>
      </c>
      <c r="Q217" s="45">
        <v>991059948</v>
      </c>
      <c r="R217" s="45">
        <v>336483</v>
      </c>
      <c r="S217" s="45">
        <v>43683</v>
      </c>
      <c r="T217" s="45">
        <v>124100854</v>
      </c>
      <c r="U217" s="45">
        <v>129226078</v>
      </c>
      <c r="V217" s="45">
        <v>22724142</v>
      </c>
      <c r="W217" s="45">
        <v>25089295</v>
      </c>
      <c r="X217" s="45">
        <v>194251</v>
      </c>
      <c r="Y217" s="45">
        <v>301714786</v>
      </c>
      <c r="Z217" s="45">
        <v>689345162</v>
      </c>
      <c r="AA217" s="14" t="s">
        <v>383</v>
      </c>
      <c r="AB217" t="b">
        <f t="shared" si="3"/>
        <v>1</v>
      </c>
    </row>
    <row r="218" spans="1:28">
      <c r="A218" t="s">
        <v>422</v>
      </c>
      <c r="B218" s="48" t="s">
        <v>423</v>
      </c>
      <c r="C218" s="45">
        <v>1751726900</v>
      </c>
      <c r="D218" s="45">
        <v>7531</v>
      </c>
      <c r="E218" s="45">
        <v>581351533</v>
      </c>
      <c r="F218" s="45">
        <v>17920226</v>
      </c>
      <c r="G218" s="45">
        <v>701</v>
      </c>
      <c r="H218" s="45">
        <v>149</v>
      </c>
      <c r="I218" s="45">
        <v>33130785</v>
      </c>
      <c r="J218" s="45">
        <v>204136</v>
      </c>
      <c r="K218" s="45">
        <v>15580820</v>
      </c>
      <c r="L218" s="45">
        <v>96545000</v>
      </c>
      <c r="M218" s="45">
        <v>1497200</v>
      </c>
      <c r="N218" s="45">
        <v>3317640</v>
      </c>
      <c r="O218" s="45">
        <v>14407322</v>
      </c>
      <c r="P218" s="45">
        <v>5004688</v>
      </c>
      <c r="Q218" s="45">
        <v>768959350</v>
      </c>
      <c r="R218" s="45">
        <v>188526</v>
      </c>
      <c r="S218" s="45">
        <v>60845</v>
      </c>
      <c r="T218" s="45">
        <v>98022503</v>
      </c>
      <c r="U218" s="45">
        <v>97815097</v>
      </c>
      <c r="V218" s="45">
        <v>21241967</v>
      </c>
      <c r="W218" s="45">
        <v>11858046</v>
      </c>
      <c r="X218" s="45">
        <v>138190</v>
      </c>
      <c r="Y218" s="45">
        <v>229325174</v>
      </c>
      <c r="Z218" s="45">
        <v>539634176</v>
      </c>
      <c r="AA218" s="14" t="s">
        <v>423</v>
      </c>
      <c r="AB218" t="b">
        <f t="shared" si="3"/>
        <v>1</v>
      </c>
    </row>
    <row r="219" spans="1:28">
      <c r="A219" t="s">
        <v>188</v>
      </c>
      <c r="B219" s="48" t="s">
        <v>189</v>
      </c>
      <c r="C219" s="45">
        <v>2289243600</v>
      </c>
      <c r="D219" s="45">
        <v>9825</v>
      </c>
      <c r="E219" s="45">
        <v>713536887</v>
      </c>
      <c r="F219" s="45">
        <v>30833796</v>
      </c>
      <c r="G219" s="45">
        <v>1003</v>
      </c>
      <c r="H219" s="45">
        <v>233</v>
      </c>
      <c r="I219" s="45">
        <v>56001500</v>
      </c>
      <c r="J219" s="45">
        <v>903723</v>
      </c>
      <c r="K219" s="45">
        <v>24657277</v>
      </c>
      <c r="L219" s="45">
        <v>128462400</v>
      </c>
      <c r="M219" s="45">
        <v>7164700</v>
      </c>
      <c r="N219" s="45">
        <v>9914933</v>
      </c>
      <c r="O219" s="45">
        <v>22040775</v>
      </c>
      <c r="P219" s="45">
        <v>24080380</v>
      </c>
      <c r="Q219" s="45">
        <v>1017596371</v>
      </c>
      <c r="R219" s="45">
        <v>493432</v>
      </c>
      <c r="S219" s="45">
        <v>116510</v>
      </c>
      <c r="T219" s="45">
        <v>135571191</v>
      </c>
      <c r="U219" s="45">
        <v>128861484</v>
      </c>
      <c r="V219" s="45">
        <v>33948433</v>
      </c>
      <c r="W219" s="45">
        <v>23116607</v>
      </c>
      <c r="X219" s="45">
        <v>207663</v>
      </c>
      <c r="Y219" s="45">
        <v>322315320</v>
      </c>
      <c r="Z219" s="45">
        <v>695281051</v>
      </c>
      <c r="AA219" s="14" t="s">
        <v>189</v>
      </c>
      <c r="AB219" t="b">
        <f t="shared" si="3"/>
        <v>1</v>
      </c>
    </row>
    <row r="220" spans="1:28">
      <c r="A220" t="s">
        <v>206</v>
      </c>
      <c r="B220" s="48" t="s">
        <v>207</v>
      </c>
      <c r="C220" s="45">
        <v>3917627800</v>
      </c>
      <c r="D220" s="45">
        <v>14322</v>
      </c>
      <c r="E220" s="45">
        <v>1211339670</v>
      </c>
      <c r="F220" s="45">
        <v>80549684</v>
      </c>
      <c r="G220" s="45">
        <v>2249</v>
      </c>
      <c r="H220" s="45">
        <v>641</v>
      </c>
      <c r="I220" s="45">
        <v>98603590</v>
      </c>
      <c r="J220" s="45">
        <v>1812219</v>
      </c>
      <c r="K220" s="45">
        <v>37804609</v>
      </c>
      <c r="L220" s="45">
        <v>217739500</v>
      </c>
      <c r="M220" s="45">
        <v>7077100</v>
      </c>
      <c r="N220" s="45">
        <v>8454489</v>
      </c>
      <c r="O220" s="45">
        <v>27124587</v>
      </c>
      <c r="P220" s="45">
        <v>26419981</v>
      </c>
      <c r="Q220" s="45">
        <v>1716925429</v>
      </c>
      <c r="R220" s="45">
        <v>996630</v>
      </c>
      <c r="S220" s="45">
        <v>102542</v>
      </c>
      <c r="T220" s="45">
        <v>224772738</v>
      </c>
      <c r="U220" s="45">
        <v>209626578</v>
      </c>
      <c r="V220" s="45">
        <v>64042507</v>
      </c>
      <c r="W220" s="45">
        <v>43995346</v>
      </c>
      <c r="X220" s="45">
        <v>328844</v>
      </c>
      <c r="Y220" s="45">
        <v>543865185</v>
      </c>
      <c r="Z220" s="45">
        <v>1173060244</v>
      </c>
      <c r="AA220" s="14" t="s">
        <v>207</v>
      </c>
      <c r="AB220" t="b">
        <f t="shared" si="3"/>
        <v>1</v>
      </c>
    </row>
    <row r="221" spans="1:28">
      <c r="A221" t="s">
        <v>314</v>
      </c>
      <c r="B221" s="48" t="s">
        <v>315</v>
      </c>
      <c r="C221" s="45">
        <v>1729236500</v>
      </c>
      <c r="D221" s="45">
        <v>7995</v>
      </c>
      <c r="E221" s="45">
        <v>575472645</v>
      </c>
      <c r="F221" s="45">
        <v>15689040</v>
      </c>
      <c r="G221" s="45">
        <v>555</v>
      </c>
      <c r="H221" s="45">
        <v>98</v>
      </c>
      <c r="I221" s="45">
        <v>45226591</v>
      </c>
      <c r="J221" s="45">
        <v>533930</v>
      </c>
      <c r="K221" s="45">
        <v>15456225</v>
      </c>
      <c r="L221" s="45">
        <v>95041300</v>
      </c>
      <c r="M221" s="45">
        <v>4457300</v>
      </c>
      <c r="N221" s="45">
        <v>5340228</v>
      </c>
      <c r="O221" s="45">
        <v>19291999</v>
      </c>
      <c r="P221" s="45">
        <v>15100978</v>
      </c>
      <c r="Q221" s="45">
        <v>791610236</v>
      </c>
      <c r="R221" s="45">
        <v>151879</v>
      </c>
      <c r="S221" s="45">
        <v>78817</v>
      </c>
      <c r="T221" s="45">
        <v>99469073</v>
      </c>
      <c r="U221" s="45">
        <v>103738639</v>
      </c>
      <c r="V221" s="45">
        <v>18694354</v>
      </c>
      <c r="W221" s="45">
        <v>16139317</v>
      </c>
      <c r="X221" s="45">
        <v>163698</v>
      </c>
      <c r="Y221" s="45">
        <v>238435777</v>
      </c>
      <c r="Z221" s="45">
        <v>553174459</v>
      </c>
      <c r="AA221" s="14" t="s">
        <v>315</v>
      </c>
      <c r="AB221" t="b">
        <f t="shared" si="3"/>
        <v>1</v>
      </c>
    </row>
    <row r="222" spans="1:28">
      <c r="A222" t="s">
        <v>394</v>
      </c>
      <c r="B222" s="48" t="s">
        <v>395</v>
      </c>
      <c r="C222" s="45">
        <v>2457153300</v>
      </c>
      <c r="D222" s="45">
        <v>11614</v>
      </c>
      <c r="E222" s="45">
        <v>815169469</v>
      </c>
      <c r="F222" s="45">
        <v>26178821</v>
      </c>
      <c r="G222" s="45">
        <v>869</v>
      </c>
      <c r="H222" s="45">
        <v>208</v>
      </c>
      <c r="I222" s="45">
        <v>57630284</v>
      </c>
      <c r="J222" s="45">
        <v>738368</v>
      </c>
      <c r="K222" s="45">
        <v>23168369</v>
      </c>
      <c r="L222" s="45">
        <v>129576700</v>
      </c>
      <c r="M222" s="45">
        <v>5193600</v>
      </c>
      <c r="N222" s="45">
        <v>10535784</v>
      </c>
      <c r="O222" s="45">
        <v>22889870</v>
      </c>
      <c r="P222" s="45">
        <v>17438809</v>
      </c>
      <c r="Q222" s="45">
        <v>1108520074</v>
      </c>
      <c r="R222" s="45">
        <v>265014</v>
      </c>
      <c r="S222" s="45">
        <v>48477</v>
      </c>
      <c r="T222" s="45">
        <v>134743710</v>
      </c>
      <c r="U222" s="45">
        <v>136246919</v>
      </c>
      <c r="V222" s="45">
        <v>26459745</v>
      </c>
      <c r="W222" s="45">
        <v>24050958</v>
      </c>
      <c r="X222" s="45">
        <v>302287</v>
      </c>
      <c r="Y222" s="45">
        <v>322117110</v>
      </c>
      <c r="Z222" s="45">
        <v>786402964</v>
      </c>
      <c r="AA222" s="14" t="s">
        <v>395</v>
      </c>
      <c r="AB222" t="b">
        <f t="shared" si="3"/>
        <v>1</v>
      </c>
    </row>
    <row r="223" spans="1:28">
      <c r="A223" t="s">
        <v>462</v>
      </c>
      <c r="B223" s="48" t="s">
        <v>463</v>
      </c>
      <c r="C223" s="45">
        <v>1989069900</v>
      </c>
      <c r="D223" s="45">
        <v>8469</v>
      </c>
      <c r="E223" s="45">
        <v>675199941</v>
      </c>
      <c r="F223" s="45">
        <v>21544684</v>
      </c>
      <c r="G223" s="45">
        <v>785</v>
      </c>
      <c r="H223" s="45">
        <v>168</v>
      </c>
      <c r="I223" s="45">
        <v>37381090</v>
      </c>
      <c r="J223" s="45">
        <v>518963</v>
      </c>
      <c r="K223" s="45">
        <v>18234046</v>
      </c>
      <c r="L223" s="45">
        <v>109640200</v>
      </c>
      <c r="M223" s="45">
        <v>3839400</v>
      </c>
      <c r="N223" s="45">
        <v>6148481</v>
      </c>
      <c r="O223" s="45">
        <v>19138193</v>
      </c>
      <c r="P223" s="45">
        <v>12771314</v>
      </c>
      <c r="Q223" s="45">
        <v>904416312</v>
      </c>
      <c r="R223" s="45">
        <v>225305</v>
      </c>
      <c r="S223" s="45">
        <v>25341</v>
      </c>
      <c r="T223" s="45">
        <v>113461044</v>
      </c>
      <c r="U223" s="45">
        <v>118616922</v>
      </c>
      <c r="V223" s="45">
        <v>21098089</v>
      </c>
      <c r="W223" s="45">
        <v>23384313</v>
      </c>
      <c r="X223" s="45">
        <v>209867</v>
      </c>
      <c r="Y223" s="45">
        <v>277020881</v>
      </c>
      <c r="Z223" s="45">
        <v>627395431</v>
      </c>
      <c r="AA223" s="14" t="s">
        <v>463</v>
      </c>
      <c r="AB223" t="b">
        <f t="shared" si="3"/>
        <v>1</v>
      </c>
    </row>
    <row r="224" spans="1:28">
      <c r="A224" t="s">
        <v>128</v>
      </c>
      <c r="B224" s="48" t="s">
        <v>129</v>
      </c>
      <c r="C224" s="45">
        <v>1802139000</v>
      </c>
      <c r="D224" s="45">
        <v>8338</v>
      </c>
      <c r="E224" s="45">
        <v>596900510</v>
      </c>
      <c r="F224" s="45">
        <v>13520206</v>
      </c>
      <c r="G224" s="45">
        <v>576</v>
      </c>
      <c r="H224" s="45">
        <v>110</v>
      </c>
      <c r="I224" s="45">
        <v>55894635</v>
      </c>
      <c r="J224" s="45">
        <v>374910</v>
      </c>
      <c r="K224" s="45">
        <v>13084653</v>
      </c>
      <c r="L224" s="45">
        <v>102789500</v>
      </c>
      <c r="M224" s="45">
        <v>3462100</v>
      </c>
      <c r="N224" s="45">
        <v>5742907</v>
      </c>
      <c r="O224" s="45">
        <v>17245594</v>
      </c>
      <c r="P224" s="45">
        <v>10977082</v>
      </c>
      <c r="Q224" s="45">
        <v>819992097</v>
      </c>
      <c r="R224" s="45">
        <v>84938</v>
      </c>
      <c r="S224" s="45">
        <v>9000</v>
      </c>
      <c r="T224" s="45">
        <v>106226871</v>
      </c>
      <c r="U224" s="45">
        <v>111075166</v>
      </c>
      <c r="V224" s="45">
        <v>14060370</v>
      </c>
      <c r="W224" s="45">
        <v>20319487</v>
      </c>
      <c r="X224" s="45">
        <v>324885</v>
      </c>
      <c r="Y224" s="45">
        <v>252100717</v>
      </c>
      <c r="Z224" s="45">
        <v>567891380</v>
      </c>
      <c r="AA224" s="14" t="s">
        <v>129</v>
      </c>
      <c r="AB224" t="b">
        <f t="shared" si="3"/>
        <v>1</v>
      </c>
    </row>
    <row r="225" spans="1:28">
      <c r="A225" t="s">
        <v>484</v>
      </c>
      <c r="B225" s="48" t="s">
        <v>485</v>
      </c>
      <c r="C225" s="45">
        <v>4387752200</v>
      </c>
      <c r="D225" s="45">
        <v>20123</v>
      </c>
      <c r="E225" s="45">
        <v>1455303336</v>
      </c>
      <c r="F225" s="45">
        <v>40343639</v>
      </c>
      <c r="G225" s="45">
        <v>1614</v>
      </c>
      <c r="H225" s="45">
        <v>308</v>
      </c>
      <c r="I225" s="45">
        <v>69178713</v>
      </c>
      <c r="J225" s="45">
        <v>741439</v>
      </c>
      <c r="K225" s="45">
        <v>31223079</v>
      </c>
      <c r="L225" s="45">
        <v>233764700</v>
      </c>
      <c r="M225" s="45">
        <v>6660400</v>
      </c>
      <c r="N225" s="45">
        <v>15885524</v>
      </c>
      <c r="O225" s="45">
        <v>34151707</v>
      </c>
      <c r="P225" s="45">
        <v>22264106</v>
      </c>
      <c r="Q225" s="45">
        <v>1909516643</v>
      </c>
      <c r="R225" s="45">
        <v>181501</v>
      </c>
      <c r="S225" s="45">
        <v>123408</v>
      </c>
      <c r="T225" s="45">
        <v>240353410</v>
      </c>
      <c r="U225" s="45">
        <v>243381598</v>
      </c>
      <c r="V225" s="45">
        <v>45921536</v>
      </c>
      <c r="W225" s="45">
        <v>38876032</v>
      </c>
      <c r="X225" s="45">
        <v>425577</v>
      </c>
      <c r="Y225" s="45">
        <v>569263062</v>
      </c>
      <c r="Z225" s="45">
        <v>1340253581</v>
      </c>
      <c r="AA225" s="14" t="s">
        <v>485</v>
      </c>
      <c r="AB225" t="b">
        <f t="shared" si="3"/>
        <v>1</v>
      </c>
    </row>
    <row r="226" spans="1:28">
      <c r="A226" t="s">
        <v>102</v>
      </c>
      <c r="B226" s="48" t="s">
        <v>103</v>
      </c>
      <c r="C226" s="45">
        <v>2635919500</v>
      </c>
      <c r="D226" s="45">
        <v>10882</v>
      </c>
      <c r="E226" s="45">
        <v>839012417</v>
      </c>
      <c r="F226" s="45">
        <v>43408544</v>
      </c>
      <c r="G226" s="45">
        <v>1241</v>
      </c>
      <c r="H226" s="45">
        <v>318</v>
      </c>
      <c r="I226" s="45">
        <v>74116296</v>
      </c>
      <c r="J226" s="45">
        <v>1028115</v>
      </c>
      <c r="K226" s="45">
        <v>28337868</v>
      </c>
      <c r="L226" s="45">
        <v>139641500</v>
      </c>
      <c r="M226" s="45">
        <v>5831800</v>
      </c>
      <c r="N226" s="45">
        <v>7469906</v>
      </c>
      <c r="O226" s="45">
        <v>27926203</v>
      </c>
      <c r="P226" s="45">
        <v>19180447</v>
      </c>
      <c r="Q226" s="45">
        <v>1185953096</v>
      </c>
      <c r="R226" s="45">
        <v>857056</v>
      </c>
      <c r="S226" s="45">
        <v>39283</v>
      </c>
      <c r="T226" s="45">
        <v>145436476</v>
      </c>
      <c r="U226" s="45">
        <v>141872756</v>
      </c>
      <c r="V226" s="45">
        <v>36015683</v>
      </c>
      <c r="W226" s="45">
        <v>27418386</v>
      </c>
      <c r="X226" s="45">
        <v>314837</v>
      </c>
      <c r="Y226" s="45">
        <v>351954477</v>
      </c>
      <c r="Z226" s="45">
        <v>833998619</v>
      </c>
      <c r="AA226" s="14" t="s">
        <v>103</v>
      </c>
      <c r="AB226" t="b">
        <f t="shared" si="3"/>
        <v>1</v>
      </c>
    </row>
    <row r="227" spans="1:28">
      <c r="A227" t="s">
        <v>34</v>
      </c>
      <c r="B227" s="48" t="s">
        <v>35</v>
      </c>
      <c r="C227" s="45">
        <v>15923012800</v>
      </c>
      <c r="D227" s="45">
        <v>65019</v>
      </c>
      <c r="E227" s="45">
        <v>5131400564</v>
      </c>
      <c r="F227" s="45">
        <v>283256151</v>
      </c>
      <c r="G227" s="45">
        <v>8135</v>
      </c>
      <c r="H227" s="45">
        <v>2107</v>
      </c>
      <c r="I227" s="45">
        <v>419531305</v>
      </c>
      <c r="J227" s="45">
        <v>4596376</v>
      </c>
      <c r="K227" s="45">
        <v>81188475</v>
      </c>
      <c r="L227" s="45">
        <v>910246000</v>
      </c>
      <c r="M227" s="45">
        <v>28591700</v>
      </c>
      <c r="N227" s="45">
        <v>33560649</v>
      </c>
      <c r="O227" s="45">
        <v>80625129</v>
      </c>
      <c r="P227" s="45">
        <v>113025188</v>
      </c>
      <c r="Q227" s="45">
        <v>7086021537</v>
      </c>
      <c r="R227" s="45">
        <v>1734891</v>
      </c>
      <c r="S227" s="45">
        <v>189297</v>
      </c>
      <c r="T227" s="45">
        <v>938529558</v>
      </c>
      <c r="U227" s="45">
        <v>904227780</v>
      </c>
      <c r="V227" s="45">
        <v>173115603</v>
      </c>
      <c r="W227" s="45">
        <v>100730269</v>
      </c>
      <c r="X227" s="45">
        <v>1750721</v>
      </c>
      <c r="Y227" s="45">
        <v>2120278119</v>
      </c>
      <c r="Z227" s="45">
        <v>4965743418</v>
      </c>
      <c r="AA227" s="14" t="s">
        <v>35</v>
      </c>
      <c r="AB227" t="b">
        <f t="shared" si="3"/>
        <v>1</v>
      </c>
    </row>
    <row r="228" spans="1:28">
      <c r="A228" t="s">
        <v>186</v>
      </c>
      <c r="B228" s="48" t="s">
        <v>187</v>
      </c>
      <c r="C228" s="45">
        <v>2959414200</v>
      </c>
      <c r="D228" s="45">
        <v>13069</v>
      </c>
      <c r="E228" s="45">
        <v>989784426</v>
      </c>
      <c r="F228" s="45">
        <v>36216223</v>
      </c>
      <c r="G228" s="45">
        <v>1296</v>
      </c>
      <c r="H228" s="45">
        <v>274</v>
      </c>
      <c r="I228" s="45">
        <v>100217337</v>
      </c>
      <c r="J228" s="45">
        <v>1106184</v>
      </c>
      <c r="K228" s="45">
        <v>32690387</v>
      </c>
      <c r="L228" s="45">
        <v>157755600</v>
      </c>
      <c r="M228" s="45">
        <v>6613200</v>
      </c>
      <c r="N228" s="45">
        <v>7305665</v>
      </c>
      <c r="O228" s="45">
        <v>23025252</v>
      </c>
      <c r="P228" s="45">
        <v>23605429</v>
      </c>
      <c r="Q228" s="45">
        <v>1378319703</v>
      </c>
      <c r="R228" s="45">
        <v>1107411</v>
      </c>
      <c r="S228" s="45">
        <v>119936</v>
      </c>
      <c r="T228" s="45">
        <v>164328636</v>
      </c>
      <c r="U228" s="45">
        <v>167736958</v>
      </c>
      <c r="V228" s="45">
        <v>38566547</v>
      </c>
      <c r="W228" s="45">
        <v>35207320</v>
      </c>
      <c r="X228" s="45">
        <v>259221</v>
      </c>
      <c r="Y228" s="45">
        <v>407326029</v>
      </c>
      <c r="Z228" s="45">
        <v>970993674</v>
      </c>
      <c r="AA228" s="14" t="s">
        <v>187</v>
      </c>
      <c r="AB228" t="b">
        <f t="shared" si="3"/>
        <v>1</v>
      </c>
    </row>
    <row r="229" spans="1:28">
      <c r="A229" t="s">
        <v>282</v>
      </c>
      <c r="B229" s="48" t="s">
        <v>283</v>
      </c>
      <c r="C229" s="45">
        <v>2117581100</v>
      </c>
      <c r="D229" s="45">
        <v>9623</v>
      </c>
      <c r="E229" s="45">
        <v>691402526</v>
      </c>
      <c r="F229" s="45">
        <v>25013296</v>
      </c>
      <c r="G229" s="45">
        <v>794</v>
      </c>
      <c r="H229" s="45">
        <v>195</v>
      </c>
      <c r="I229" s="45">
        <v>104410958</v>
      </c>
      <c r="J229" s="45">
        <v>2042283</v>
      </c>
      <c r="K229" s="45">
        <v>27091278</v>
      </c>
      <c r="L229" s="45">
        <v>108038200</v>
      </c>
      <c r="M229" s="45">
        <v>7573600</v>
      </c>
      <c r="N229" s="45">
        <v>7867190</v>
      </c>
      <c r="O229" s="45">
        <v>23088367</v>
      </c>
      <c r="P229" s="45">
        <v>24851826</v>
      </c>
      <c r="Q229" s="45">
        <v>1021379524</v>
      </c>
      <c r="R229" s="45">
        <v>1162355</v>
      </c>
      <c r="S229" s="45">
        <v>183612</v>
      </c>
      <c r="T229" s="45">
        <v>115576773</v>
      </c>
      <c r="U229" s="45">
        <v>120194728</v>
      </c>
      <c r="V229" s="45">
        <v>28128168</v>
      </c>
      <c r="W229" s="45">
        <v>26482252</v>
      </c>
      <c r="X229" s="45">
        <v>276967</v>
      </c>
      <c r="Y229" s="45">
        <v>292004855</v>
      </c>
      <c r="Z229" s="45">
        <v>729374669</v>
      </c>
      <c r="AA229" s="14" t="s">
        <v>283</v>
      </c>
      <c r="AB229" t="b">
        <f t="shared" si="3"/>
        <v>1</v>
      </c>
    </row>
    <row r="230" spans="1:28">
      <c r="A230" t="s">
        <v>322</v>
      </c>
      <c r="B230" s="48" t="s">
        <v>323</v>
      </c>
      <c r="C230" s="45">
        <v>1785380900</v>
      </c>
      <c r="D230" s="45">
        <v>8236</v>
      </c>
      <c r="E230" s="45">
        <v>577175316</v>
      </c>
      <c r="F230" s="45">
        <v>14758819</v>
      </c>
      <c r="G230" s="45">
        <v>603</v>
      </c>
      <c r="H230" s="45">
        <v>118</v>
      </c>
      <c r="I230" s="45">
        <v>32403896</v>
      </c>
      <c r="J230" s="45">
        <v>524640</v>
      </c>
      <c r="K230" s="45">
        <v>15941033</v>
      </c>
      <c r="L230" s="45">
        <v>98931000</v>
      </c>
      <c r="M230" s="45">
        <v>3044700</v>
      </c>
      <c r="N230" s="45">
        <v>4810759</v>
      </c>
      <c r="O230" s="45">
        <v>13754702</v>
      </c>
      <c r="P230" s="45">
        <v>10602348</v>
      </c>
      <c r="Q230" s="45">
        <v>771947213</v>
      </c>
      <c r="R230" s="45">
        <v>261063</v>
      </c>
      <c r="S230" s="45">
        <v>37939</v>
      </c>
      <c r="T230" s="45">
        <v>101954289</v>
      </c>
      <c r="U230" s="45">
        <v>101348827</v>
      </c>
      <c r="V230" s="45">
        <v>18988685</v>
      </c>
      <c r="W230" s="45">
        <v>18786311</v>
      </c>
      <c r="X230" s="45">
        <v>188685</v>
      </c>
      <c r="Y230" s="45">
        <v>241565799</v>
      </c>
      <c r="Z230" s="45">
        <v>530381414</v>
      </c>
      <c r="AA230" s="14" t="s">
        <v>323</v>
      </c>
      <c r="AB230" t="b">
        <f t="shared" si="3"/>
        <v>1</v>
      </c>
    </row>
    <row r="231" spans="1:28">
      <c r="A231" t="s">
        <v>360</v>
      </c>
      <c r="B231" s="48" t="s">
        <v>361</v>
      </c>
      <c r="C231" s="45">
        <v>2134608600</v>
      </c>
      <c r="D231" s="45">
        <v>9790</v>
      </c>
      <c r="E231" s="45">
        <v>708559852</v>
      </c>
      <c r="F231" s="45">
        <v>14602435</v>
      </c>
      <c r="G231" s="45">
        <v>593</v>
      </c>
      <c r="H231" s="45">
        <v>108</v>
      </c>
      <c r="I231" s="45">
        <v>48416730</v>
      </c>
      <c r="J231" s="45">
        <v>517896</v>
      </c>
      <c r="K231" s="45">
        <v>16509770</v>
      </c>
      <c r="L231" s="45">
        <v>121110500</v>
      </c>
      <c r="M231" s="45">
        <v>4873800</v>
      </c>
      <c r="N231" s="45">
        <v>7876823</v>
      </c>
      <c r="O231" s="45">
        <v>20241667</v>
      </c>
      <c r="P231" s="45">
        <v>17514041</v>
      </c>
      <c r="Q231" s="45">
        <v>960223514</v>
      </c>
      <c r="R231" s="45">
        <v>173945</v>
      </c>
      <c r="S231" s="45">
        <v>0</v>
      </c>
      <c r="T231" s="45">
        <v>125953423</v>
      </c>
      <c r="U231" s="45">
        <v>130009308</v>
      </c>
      <c r="V231" s="45">
        <v>23286534</v>
      </c>
      <c r="W231" s="45">
        <v>23121536</v>
      </c>
      <c r="X231" s="45">
        <v>263249</v>
      </c>
      <c r="Y231" s="45">
        <v>302807995</v>
      </c>
      <c r="Z231" s="45">
        <v>657415519</v>
      </c>
      <c r="AA231" s="14" t="s">
        <v>361</v>
      </c>
      <c r="AB231" t="b">
        <f t="shared" si="3"/>
        <v>1</v>
      </c>
    </row>
    <row r="232" spans="1:28">
      <c r="A232" t="s">
        <v>58</v>
      </c>
      <c r="B232" s="48" t="s">
        <v>59</v>
      </c>
      <c r="C232" s="45">
        <v>3442422300</v>
      </c>
      <c r="D232" s="45">
        <v>15518</v>
      </c>
      <c r="E232" s="45">
        <v>1106693442</v>
      </c>
      <c r="F232" s="45">
        <v>36724618</v>
      </c>
      <c r="G232" s="45">
        <v>1321</v>
      </c>
      <c r="H232" s="45">
        <v>265</v>
      </c>
      <c r="I232" s="45">
        <v>77004354</v>
      </c>
      <c r="J232" s="45">
        <v>984392</v>
      </c>
      <c r="K232" s="45">
        <v>32419900</v>
      </c>
      <c r="L232" s="45">
        <v>189299700</v>
      </c>
      <c r="M232" s="45">
        <v>8659300</v>
      </c>
      <c r="N232" s="45">
        <v>10692448</v>
      </c>
      <c r="O232" s="45">
        <v>36184141</v>
      </c>
      <c r="P232" s="45">
        <v>29363606</v>
      </c>
      <c r="Q232" s="45">
        <v>1528025901</v>
      </c>
      <c r="R232" s="45">
        <v>682641</v>
      </c>
      <c r="S232" s="45">
        <v>24204</v>
      </c>
      <c r="T232" s="45">
        <v>197919803</v>
      </c>
      <c r="U232" s="45">
        <v>194908340</v>
      </c>
      <c r="V232" s="45">
        <v>40329656</v>
      </c>
      <c r="W232" s="45">
        <v>28742327</v>
      </c>
      <c r="X232" s="45">
        <v>375751</v>
      </c>
      <c r="Y232" s="45">
        <v>462982722</v>
      </c>
      <c r="Z232" s="45">
        <v>1065043179</v>
      </c>
      <c r="AA232" s="14" t="s">
        <v>59</v>
      </c>
      <c r="AB232" t="b">
        <f t="shared" si="3"/>
        <v>1</v>
      </c>
    </row>
    <row r="233" spans="1:28">
      <c r="A233" t="s">
        <v>492</v>
      </c>
      <c r="B233" s="48" t="s">
        <v>493</v>
      </c>
      <c r="C233" s="45">
        <v>3254371500</v>
      </c>
      <c r="D233" s="45">
        <v>13731</v>
      </c>
      <c r="E233" s="45">
        <v>1084518455</v>
      </c>
      <c r="F233" s="45">
        <v>38295927</v>
      </c>
      <c r="G233" s="45">
        <v>1436</v>
      </c>
      <c r="H233" s="45">
        <v>287</v>
      </c>
      <c r="I233" s="45">
        <v>44863788</v>
      </c>
      <c r="J233" s="45">
        <v>477261</v>
      </c>
      <c r="K233" s="45">
        <v>22105949</v>
      </c>
      <c r="L233" s="45">
        <v>180002100</v>
      </c>
      <c r="M233" s="45">
        <v>3454300</v>
      </c>
      <c r="N233" s="45">
        <v>11623299</v>
      </c>
      <c r="O233" s="45">
        <v>32794360</v>
      </c>
      <c r="P233" s="45">
        <v>11864874</v>
      </c>
      <c r="Q233" s="45">
        <v>1430000313</v>
      </c>
      <c r="R233" s="45">
        <v>162562</v>
      </c>
      <c r="S233" s="45">
        <v>40900</v>
      </c>
      <c r="T233" s="45">
        <v>183422500</v>
      </c>
      <c r="U233" s="45">
        <v>185062742</v>
      </c>
      <c r="V233" s="45">
        <v>35202382</v>
      </c>
      <c r="W233" s="45">
        <v>21150378</v>
      </c>
      <c r="X233" s="45">
        <v>269645</v>
      </c>
      <c r="Y233" s="45">
        <v>425311109</v>
      </c>
      <c r="Z233" s="45">
        <v>1004689204</v>
      </c>
      <c r="AA233" s="14" t="s">
        <v>493</v>
      </c>
      <c r="AB233" t="b">
        <f t="shared" si="3"/>
        <v>1</v>
      </c>
    </row>
    <row r="234" spans="1:28">
      <c r="A234" t="s">
        <v>140</v>
      </c>
      <c r="B234" s="48" t="s">
        <v>141</v>
      </c>
      <c r="C234" s="45">
        <v>2029995200</v>
      </c>
      <c r="D234" s="45">
        <v>9569</v>
      </c>
      <c r="E234" s="45">
        <v>662985923</v>
      </c>
      <c r="F234" s="45">
        <v>19848796</v>
      </c>
      <c r="G234" s="45">
        <v>665</v>
      </c>
      <c r="H234" s="45">
        <v>127</v>
      </c>
      <c r="I234" s="45">
        <v>74560667</v>
      </c>
      <c r="J234" s="45">
        <v>775934</v>
      </c>
      <c r="K234" s="45">
        <v>20843351</v>
      </c>
      <c r="L234" s="45">
        <v>109100500</v>
      </c>
      <c r="M234" s="45">
        <v>5570100</v>
      </c>
      <c r="N234" s="45">
        <v>7685515</v>
      </c>
      <c r="O234" s="45">
        <v>21861870</v>
      </c>
      <c r="P234" s="45">
        <v>18096214</v>
      </c>
      <c r="Q234" s="45">
        <v>941328870</v>
      </c>
      <c r="R234" s="45">
        <v>297485</v>
      </c>
      <c r="S234" s="45">
        <v>28227</v>
      </c>
      <c r="T234" s="45">
        <v>114644046</v>
      </c>
      <c r="U234" s="45">
        <v>118599297</v>
      </c>
      <c r="V234" s="45">
        <v>20010871</v>
      </c>
      <c r="W234" s="45">
        <v>23697361</v>
      </c>
      <c r="X234" s="45">
        <v>222390</v>
      </c>
      <c r="Y234" s="45">
        <v>277499677</v>
      </c>
      <c r="Z234" s="45">
        <v>663829193</v>
      </c>
      <c r="AA234" s="14" t="s">
        <v>141</v>
      </c>
      <c r="AB234" t="b">
        <f t="shared" si="3"/>
        <v>1</v>
      </c>
    </row>
    <row r="235" spans="1:28">
      <c r="A235" t="s">
        <v>274</v>
      </c>
      <c r="B235" s="48" t="s">
        <v>275</v>
      </c>
      <c r="C235" s="45">
        <v>3206813400</v>
      </c>
      <c r="D235" s="45">
        <v>11957</v>
      </c>
      <c r="E235" s="45">
        <v>1036535727</v>
      </c>
      <c r="F235" s="45">
        <v>76277517</v>
      </c>
      <c r="G235" s="45">
        <v>2026</v>
      </c>
      <c r="H235" s="45">
        <v>608</v>
      </c>
      <c r="I235" s="45">
        <v>158729634</v>
      </c>
      <c r="J235" s="45">
        <v>1933795</v>
      </c>
      <c r="K235" s="45">
        <v>37463517</v>
      </c>
      <c r="L235" s="45">
        <v>162475700</v>
      </c>
      <c r="M235" s="45">
        <v>5944100</v>
      </c>
      <c r="N235" s="45">
        <v>7024530</v>
      </c>
      <c r="O235" s="45">
        <v>29748955</v>
      </c>
      <c r="P235" s="45">
        <v>21204701</v>
      </c>
      <c r="Q235" s="45">
        <v>1537338176</v>
      </c>
      <c r="R235" s="45">
        <v>1569124</v>
      </c>
      <c r="S235" s="45">
        <v>788611</v>
      </c>
      <c r="T235" s="45">
        <v>168389276</v>
      </c>
      <c r="U235" s="45">
        <v>165177905</v>
      </c>
      <c r="V235" s="45">
        <v>43779043</v>
      </c>
      <c r="W235" s="45">
        <v>41274253</v>
      </c>
      <c r="X235" s="45">
        <v>491322</v>
      </c>
      <c r="Y235" s="45">
        <v>421469534</v>
      </c>
      <c r="Z235" s="45">
        <v>1115868642</v>
      </c>
      <c r="AA235" s="14" t="s">
        <v>275</v>
      </c>
      <c r="AB235" t="b">
        <f t="shared" si="3"/>
        <v>1</v>
      </c>
    </row>
    <row r="236" spans="1:28">
      <c r="A236" t="s">
        <v>216</v>
      </c>
      <c r="B236" s="48" t="s">
        <v>217</v>
      </c>
      <c r="C236" s="45">
        <v>2093666700</v>
      </c>
      <c r="D236" s="45">
        <v>9923</v>
      </c>
      <c r="E236" s="45">
        <v>655188888</v>
      </c>
      <c r="F236" s="45">
        <v>19147761</v>
      </c>
      <c r="G236" s="45">
        <v>704</v>
      </c>
      <c r="H236" s="45">
        <v>143</v>
      </c>
      <c r="I236" s="45">
        <v>72866699</v>
      </c>
      <c r="J236" s="45">
        <v>1063676</v>
      </c>
      <c r="K236" s="45">
        <v>23326387</v>
      </c>
      <c r="L236" s="45">
        <v>112153800</v>
      </c>
      <c r="M236" s="45">
        <v>7741900</v>
      </c>
      <c r="N236" s="45">
        <v>8963433</v>
      </c>
      <c r="O236" s="45">
        <v>20155691</v>
      </c>
      <c r="P236" s="45">
        <v>25433452</v>
      </c>
      <c r="Q236" s="45">
        <v>946041687</v>
      </c>
      <c r="R236" s="45">
        <v>598896</v>
      </c>
      <c r="S236" s="45">
        <v>43349</v>
      </c>
      <c r="T236" s="45">
        <v>119847118</v>
      </c>
      <c r="U236" s="45">
        <v>117940772</v>
      </c>
      <c r="V236" s="45">
        <v>27673662</v>
      </c>
      <c r="W236" s="45">
        <v>21290280</v>
      </c>
      <c r="X236" s="45">
        <v>162719</v>
      </c>
      <c r="Y236" s="45">
        <v>287556796</v>
      </c>
      <c r="Z236" s="45">
        <v>658484891</v>
      </c>
      <c r="AA236" s="14" t="s">
        <v>217</v>
      </c>
      <c r="AB236" t="b">
        <f t="shared" si="3"/>
        <v>1</v>
      </c>
    </row>
    <row r="237" spans="1:28">
      <c r="A237" t="s">
        <v>368</v>
      </c>
      <c r="B237" s="48" t="s">
        <v>369</v>
      </c>
      <c r="C237" s="45">
        <v>1950681500</v>
      </c>
      <c r="D237" s="45">
        <v>9237</v>
      </c>
      <c r="E237" s="45">
        <v>656886952</v>
      </c>
      <c r="F237" s="45">
        <v>17001838</v>
      </c>
      <c r="G237" s="45">
        <v>652</v>
      </c>
      <c r="H237" s="45">
        <v>125</v>
      </c>
      <c r="I237" s="45">
        <v>47528616</v>
      </c>
      <c r="J237" s="45">
        <v>484616</v>
      </c>
      <c r="K237" s="45">
        <v>17122095</v>
      </c>
      <c r="L237" s="45">
        <v>102804900</v>
      </c>
      <c r="M237" s="45">
        <v>3458500</v>
      </c>
      <c r="N237" s="45">
        <v>10640630</v>
      </c>
      <c r="O237" s="45">
        <v>19983954</v>
      </c>
      <c r="P237" s="45">
        <v>10341516</v>
      </c>
      <c r="Q237" s="45">
        <v>886253617</v>
      </c>
      <c r="R237" s="45">
        <v>156695</v>
      </c>
      <c r="S237" s="45">
        <v>34788</v>
      </c>
      <c r="T237" s="45">
        <v>106239997</v>
      </c>
      <c r="U237" s="45">
        <v>115111629</v>
      </c>
      <c r="V237" s="45">
        <v>19194998</v>
      </c>
      <c r="W237" s="45">
        <v>18557728</v>
      </c>
      <c r="X237" s="45">
        <v>185790</v>
      </c>
      <c r="Y237" s="45">
        <v>259481625</v>
      </c>
      <c r="Z237" s="45">
        <v>626771992</v>
      </c>
      <c r="AA237" s="14" t="s">
        <v>369</v>
      </c>
      <c r="AB237" t="b">
        <f t="shared" si="3"/>
        <v>1</v>
      </c>
    </row>
    <row r="238" spans="1:28">
      <c r="A238" t="s">
        <v>154</v>
      </c>
      <c r="B238" s="48" t="s">
        <v>155</v>
      </c>
      <c r="C238" s="45">
        <v>1127940800</v>
      </c>
      <c r="D238" s="45">
        <v>5397</v>
      </c>
      <c r="E238" s="45">
        <v>369829884</v>
      </c>
      <c r="F238" s="45">
        <v>10541813</v>
      </c>
      <c r="G238" s="45">
        <v>351</v>
      </c>
      <c r="H238" s="45">
        <v>82</v>
      </c>
      <c r="I238" s="45">
        <v>32460526</v>
      </c>
      <c r="J238" s="45">
        <v>442142</v>
      </c>
      <c r="K238" s="45">
        <v>10059133</v>
      </c>
      <c r="L238" s="45">
        <v>59213600</v>
      </c>
      <c r="M238" s="45">
        <v>4055200</v>
      </c>
      <c r="N238" s="45">
        <v>4148331</v>
      </c>
      <c r="O238" s="45">
        <v>11496402</v>
      </c>
      <c r="P238" s="45">
        <v>13388610</v>
      </c>
      <c r="Q238" s="45">
        <v>515635641</v>
      </c>
      <c r="R238" s="45">
        <v>103398</v>
      </c>
      <c r="S238" s="45">
        <v>131857</v>
      </c>
      <c r="T238" s="45">
        <v>63245060</v>
      </c>
      <c r="U238" s="45">
        <v>65010528</v>
      </c>
      <c r="V238" s="45">
        <v>11917827</v>
      </c>
      <c r="W238" s="45">
        <v>13370498</v>
      </c>
      <c r="X238" s="45">
        <v>125602</v>
      </c>
      <c r="Y238" s="45">
        <v>153904770</v>
      </c>
      <c r="Z238" s="45">
        <v>361730871</v>
      </c>
      <c r="AA238" s="14" t="s">
        <v>155</v>
      </c>
      <c r="AB238" t="b">
        <f t="shared" si="3"/>
        <v>1</v>
      </c>
    </row>
    <row r="239" spans="1:28">
      <c r="A239" t="s">
        <v>304</v>
      </c>
      <c r="B239" s="48" t="s">
        <v>305</v>
      </c>
      <c r="C239" s="45">
        <v>2051743600</v>
      </c>
      <c r="D239" s="45">
        <v>8937</v>
      </c>
      <c r="E239" s="45">
        <v>650353643</v>
      </c>
      <c r="F239" s="45">
        <v>17762215</v>
      </c>
      <c r="G239" s="45">
        <v>710</v>
      </c>
      <c r="H239" s="45">
        <v>117</v>
      </c>
      <c r="I239" s="45">
        <v>69045603</v>
      </c>
      <c r="J239" s="45">
        <v>417241</v>
      </c>
      <c r="K239" s="45">
        <v>15298022</v>
      </c>
      <c r="L239" s="45">
        <v>115746400</v>
      </c>
      <c r="M239" s="45">
        <v>4464100</v>
      </c>
      <c r="N239" s="45">
        <v>6341311</v>
      </c>
      <c r="O239" s="45">
        <v>23345369</v>
      </c>
      <c r="P239" s="45">
        <v>14599113</v>
      </c>
      <c r="Q239" s="45">
        <v>917373017</v>
      </c>
      <c r="R239" s="45">
        <v>79059</v>
      </c>
      <c r="S239" s="45">
        <v>34148</v>
      </c>
      <c r="T239" s="45">
        <v>120168725</v>
      </c>
      <c r="U239" s="45">
        <v>119566080</v>
      </c>
      <c r="V239" s="45">
        <v>17620830</v>
      </c>
      <c r="W239" s="45">
        <v>21905573</v>
      </c>
      <c r="X239" s="45">
        <v>206035</v>
      </c>
      <c r="Y239" s="45">
        <v>279580450</v>
      </c>
      <c r="Z239" s="45">
        <v>637792567</v>
      </c>
      <c r="AA239" s="14" t="s">
        <v>305</v>
      </c>
      <c r="AB239" t="b">
        <f t="shared" si="3"/>
        <v>1</v>
      </c>
    </row>
    <row r="240" spans="1:28">
      <c r="A240" t="s">
        <v>134</v>
      </c>
      <c r="B240" s="48" t="s">
        <v>135</v>
      </c>
      <c r="C240" s="45">
        <v>3105473700</v>
      </c>
      <c r="D240" s="45">
        <v>13938</v>
      </c>
      <c r="E240" s="45">
        <v>1012753264</v>
      </c>
      <c r="F240" s="45">
        <v>39321747</v>
      </c>
      <c r="G240" s="45">
        <v>1175</v>
      </c>
      <c r="H240" s="45">
        <v>291</v>
      </c>
      <c r="I240" s="45">
        <v>104071090</v>
      </c>
      <c r="J240" s="45">
        <v>750234</v>
      </c>
      <c r="K240" s="45">
        <v>24665688</v>
      </c>
      <c r="L240" s="45">
        <v>169204400</v>
      </c>
      <c r="M240" s="45">
        <v>4363400</v>
      </c>
      <c r="N240" s="45">
        <v>7427543</v>
      </c>
      <c r="O240" s="45">
        <v>23736187</v>
      </c>
      <c r="P240" s="45">
        <v>14668254</v>
      </c>
      <c r="Q240" s="45">
        <v>1400961807</v>
      </c>
      <c r="R240" s="45">
        <v>473699</v>
      </c>
      <c r="S240" s="45">
        <v>45464</v>
      </c>
      <c r="T240" s="45">
        <v>173515829</v>
      </c>
      <c r="U240" s="45">
        <v>176725523</v>
      </c>
      <c r="V240" s="45">
        <v>29558634</v>
      </c>
      <c r="W240" s="45">
        <v>31276758</v>
      </c>
      <c r="X240" s="45">
        <v>470736</v>
      </c>
      <c r="Y240" s="45">
        <v>412066643</v>
      </c>
      <c r="Z240" s="45">
        <v>988895164</v>
      </c>
      <c r="AA240" s="14" t="s">
        <v>135</v>
      </c>
      <c r="AB240" t="b">
        <f t="shared" si="3"/>
        <v>1</v>
      </c>
    </row>
    <row r="241" spans="1:28">
      <c r="A241" t="s">
        <v>244</v>
      </c>
      <c r="B241" s="48" t="s">
        <v>245</v>
      </c>
      <c r="C241" s="45">
        <v>7587728400</v>
      </c>
      <c r="D241" s="45">
        <v>31954</v>
      </c>
      <c r="E241" s="45">
        <v>2355610886</v>
      </c>
      <c r="F241" s="45">
        <v>118107426</v>
      </c>
      <c r="G241" s="45">
        <v>3493</v>
      </c>
      <c r="H241" s="45">
        <v>926</v>
      </c>
      <c r="I241" s="45">
        <v>203012783</v>
      </c>
      <c r="J241" s="45">
        <v>3240484</v>
      </c>
      <c r="K241" s="45">
        <v>70718574</v>
      </c>
      <c r="L241" s="45">
        <v>413429600</v>
      </c>
      <c r="M241" s="45">
        <v>16855000</v>
      </c>
      <c r="N241" s="45">
        <v>28131211</v>
      </c>
      <c r="O241" s="45">
        <v>49075891</v>
      </c>
      <c r="P241" s="45">
        <v>59505195</v>
      </c>
      <c r="Q241" s="45">
        <v>3317687050</v>
      </c>
      <c r="R241" s="45">
        <v>1965638</v>
      </c>
      <c r="S241" s="45">
        <v>778959</v>
      </c>
      <c r="T241" s="45">
        <v>430172364</v>
      </c>
      <c r="U241" s="45">
        <v>405738412</v>
      </c>
      <c r="V241" s="45">
        <v>116432560</v>
      </c>
      <c r="W241" s="45">
        <v>75662205</v>
      </c>
      <c r="X241" s="45">
        <v>708202</v>
      </c>
      <c r="Y241" s="45">
        <v>1031458340</v>
      </c>
      <c r="Z241" s="45">
        <v>2286228710</v>
      </c>
      <c r="AA241" s="14" t="s">
        <v>245</v>
      </c>
      <c r="AB241" t="b">
        <f t="shared" si="3"/>
        <v>1</v>
      </c>
    </row>
    <row r="242" spans="1:28">
      <c r="A242" t="s">
        <v>340</v>
      </c>
      <c r="B242" s="48" t="s">
        <v>341</v>
      </c>
      <c r="C242" s="45">
        <v>10069324400</v>
      </c>
      <c r="D242" s="45">
        <v>41218</v>
      </c>
      <c r="E242" s="45">
        <v>3230650746</v>
      </c>
      <c r="F242" s="45">
        <v>182647476</v>
      </c>
      <c r="G242" s="45">
        <v>5451</v>
      </c>
      <c r="H242" s="45">
        <v>1443</v>
      </c>
      <c r="I242" s="45">
        <v>214449795</v>
      </c>
      <c r="J242" s="45">
        <v>1794195</v>
      </c>
      <c r="K242" s="45">
        <v>77395718</v>
      </c>
      <c r="L242" s="45">
        <v>564938800</v>
      </c>
      <c r="M242" s="45">
        <v>11260300</v>
      </c>
      <c r="N242" s="45">
        <v>24700666</v>
      </c>
      <c r="O242" s="45">
        <v>70485286</v>
      </c>
      <c r="P242" s="45">
        <v>40049420</v>
      </c>
      <c r="Q242" s="45">
        <v>4418372402</v>
      </c>
      <c r="R242" s="45">
        <v>1631470</v>
      </c>
      <c r="S242" s="45">
        <v>260805</v>
      </c>
      <c r="T242" s="45">
        <v>576018632</v>
      </c>
      <c r="U242" s="45">
        <v>543394814</v>
      </c>
      <c r="V242" s="45">
        <v>105944898</v>
      </c>
      <c r="W242" s="45">
        <v>92236600</v>
      </c>
      <c r="X242" s="45">
        <v>1123976</v>
      </c>
      <c r="Y242" s="45">
        <v>1320611195</v>
      </c>
      <c r="Z242" s="45">
        <v>3097761207</v>
      </c>
      <c r="AA242" s="14" t="s">
        <v>341</v>
      </c>
      <c r="AB242" t="b">
        <f t="shared" si="3"/>
        <v>1</v>
      </c>
    </row>
    <row r="243" spans="1:28">
      <c r="A243" t="s">
        <v>82</v>
      </c>
      <c r="B243" s="48" t="s">
        <v>83</v>
      </c>
      <c r="C243" s="45">
        <v>2477689200</v>
      </c>
      <c r="D243" s="45">
        <v>8917</v>
      </c>
      <c r="E243" s="45">
        <v>793515843</v>
      </c>
      <c r="F243" s="45">
        <v>63325833</v>
      </c>
      <c r="G243" s="45">
        <v>1457</v>
      </c>
      <c r="H243" s="45">
        <v>495</v>
      </c>
      <c r="I243" s="45">
        <v>87483648</v>
      </c>
      <c r="J243" s="45">
        <v>1572063</v>
      </c>
      <c r="K243" s="45">
        <v>23431124</v>
      </c>
      <c r="L243" s="45">
        <v>126249100</v>
      </c>
      <c r="M243" s="45">
        <v>4217200</v>
      </c>
      <c r="N243" s="45">
        <v>4441942</v>
      </c>
      <c r="O243" s="45">
        <v>17183843</v>
      </c>
      <c r="P243" s="45">
        <v>15206927</v>
      </c>
      <c r="Q243" s="45">
        <v>1136627523</v>
      </c>
      <c r="R243" s="45">
        <v>530275</v>
      </c>
      <c r="S243" s="45">
        <v>3673</v>
      </c>
      <c r="T243" s="45">
        <v>130440641</v>
      </c>
      <c r="U243" s="45">
        <v>125716873</v>
      </c>
      <c r="V243" s="45">
        <v>34912952</v>
      </c>
      <c r="W243" s="45">
        <v>27215756</v>
      </c>
      <c r="X243" s="45">
        <v>300508</v>
      </c>
      <c r="Y243" s="45">
        <v>319120678</v>
      </c>
      <c r="Z243" s="45">
        <v>817506845</v>
      </c>
      <c r="AA243" s="14" t="s">
        <v>83</v>
      </c>
      <c r="AB243" t="b">
        <f t="shared" si="3"/>
        <v>1</v>
      </c>
    </row>
    <row r="244" spans="1:28">
      <c r="A244" t="s">
        <v>20</v>
      </c>
      <c r="B244" s="48" t="s">
        <v>21</v>
      </c>
      <c r="C244" s="45">
        <v>9886938500</v>
      </c>
      <c r="D244" s="45">
        <v>31877</v>
      </c>
      <c r="E244" s="45">
        <v>3122095484</v>
      </c>
      <c r="F244" s="45">
        <v>348945017</v>
      </c>
      <c r="G244" s="45">
        <v>7316</v>
      </c>
      <c r="H244" s="45">
        <v>2694</v>
      </c>
      <c r="I244" s="45">
        <v>402511295</v>
      </c>
      <c r="J244" s="45">
        <v>3656176</v>
      </c>
      <c r="K244" s="45">
        <v>70008420</v>
      </c>
      <c r="L244" s="45">
        <v>507473600</v>
      </c>
      <c r="M244" s="45">
        <v>14300100</v>
      </c>
      <c r="N244" s="45">
        <v>11804915</v>
      </c>
      <c r="O244" s="45">
        <v>54201229</v>
      </c>
      <c r="P244" s="45">
        <v>53987982</v>
      </c>
      <c r="Q244" s="45">
        <v>4588984218</v>
      </c>
      <c r="R244" s="45">
        <v>1073489</v>
      </c>
      <c r="S244" s="45">
        <v>138549</v>
      </c>
      <c r="T244" s="45">
        <v>521659743</v>
      </c>
      <c r="U244" s="45">
        <v>486895948</v>
      </c>
      <c r="V244" s="45">
        <v>131135767</v>
      </c>
      <c r="W244" s="45">
        <v>120285513</v>
      </c>
      <c r="X244" s="45">
        <v>1330113</v>
      </c>
      <c r="Y244" s="45">
        <v>1262519122</v>
      </c>
      <c r="Z244" s="45">
        <v>3326465096</v>
      </c>
      <c r="AA244" s="14" t="s">
        <v>21</v>
      </c>
      <c r="AB244" t="b">
        <f t="shared" si="3"/>
        <v>1</v>
      </c>
    </row>
    <row r="245" spans="1:28">
      <c r="A245" t="s">
        <v>26</v>
      </c>
      <c r="B245" s="48" t="s">
        <v>27</v>
      </c>
      <c r="C245" s="45">
        <v>18492393500</v>
      </c>
      <c r="D245" s="45">
        <v>47986</v>
      </c>
      <c r="E245" s="45">
        <v>5496449411</v>
      </c>
      <c r="F245" s="45">
        <v>1183889377</v>
      </c>
      <c r="G245" s="45">
        <v>15851</v>
      </c>
      <c r="H245" s="45">
        <v>8061</v>
      </c>
      <c r="I245" s="45">
        <v>1109063226</v>
      </c>
      <c r="J245" s="45">
        <v>7008696</v>
      </c>
      <c r="K245" s="45">
        <v>127354865</v>
      </c>
      <c r="L245" s="45">
        <v>786585500</v>
      </c>
      <c r="M245" s="45">
        <v>21817000</v>
      </c>
      <c r="N245" s="45">
        <v>31304706</v>
      </c>
      <c r="O245" s="45">
        <v>95531445</v>
      </c>
      <c r="P245" s="45">
        <v>89510485</v>
      </c>
      <c r="Q245" s="45">
        <v>8948514711</v>
      </c>
      <c r="R245" s="45">
        <v>1097969</v>
      </c>
      <c r="S245" s="45">
        <v>204513</v>
      </c>
      <c r="T245" s="45">
        <v>808223503</v>
      </c>
      <c r="U245" s="45">
        <v>701667208</v>
      </c>
      <c r="V245" s="45">
        <v>215036097</v>
      </c>
      <c r="W245" s="45">
        <v>285346925</v>
      </c>
      <c r="X245" s="45">
        <v>2960643</v>
      </c>
      <c r="Y245" s="45">
        <v>2014536858</v>
      </c>
      <c r="Z245" s="45">
        <v>6933977853</v>
      </c>
      <c r="AA245" s="14" t="s">
        <v>27</v>
      </c>
      <c r="AB245" t="b">
        <f t="shared" si="3"/>
        <v>1</v>
      </c>
    </row>
    <row r="246" spans="1:28">
      <c r="A246" t="s">
        <v>324</v>
      </c>
      <c r="B246" s="48" t="s">
        <v>325</v>
      </c>
      <c r="C246" s="45">
        <v>1462369000</v>
      </c>
      <c r="D246" s="45">
        <v>6991</v>
      </c>
      <c r="E246" s="45">
        <v>472759586</v>
      </c>
      <c r="F246" s="45">
        <v>13088941</v>
      </c>
      <c r="G246" s="45">
        <v>498</v>
      </c>
      <c r="H246" s="45">
        <v>95</v>
      </c>
      <c r="I246" s="45">
        <v>28329967</v>
      </c>
      <c r="J246" s="45">
        <v>913715</v>
      </c>
      <c r="K246" s="45">
        <v>10869930</v>
      </c>
      <c r="L246" s="45">
        <v>79629500</v>
      </c>
      <c r="M246" s="45">
        <v>4067500</v>
      </c>
      <c r="N246" s="45">
        <v>7003031</v>
      </c>
      <c r="O246" s="45">
        <v>14637157</v>
      </c>
      <c r="P246" s="45">
        <v>13068392</v>
      </c>
      <c r="Q246" s="45">
        <v>644367719</v>
      </c>
      <c r="R246" s="45">
        <v>71369</v>
      </c>
      <c r="S246" s="45">
        <v>27693</v>
      </c>
      <c r="T246" s="45">
        <v>83663405</v>
      </c>
      <c r="U246" s="45">
        <v>83613971</v>
      </c>
      <c r="V246" s="45">
        <v>15192055</v>
      </c>
      <c r="W246" s="45">
        <v>14310011</v>
      </c>
      <c r="X246" s="45">
        <v>156166</v>
      </c>
      <c r="Y246" s="45">
        <v>197034670</v>
      </c>
      <c r="Z246" s="45">
        <v>447333049</v>
      </c>
      <c r="AA246" s="14" t="s">
        <v>325</v>
      </c>
      <c r="AB246" t="b">
        <f t="shared" si="3"/>
        <v>1</v>
      </c>
    </row>
    <row r="247" spans="1:28">
      <c r="A247" t="s">
        <v>334</v>
      </c>
      <c r="B247" s="48" t="s">
        <v>335</v>
      </c>
      <c r="C247" s="45">
        <v>9627907600</v>
      </c>
      <c r="D247" s="45">
        <v>39951</v>
      </c>
      <c r="E247" s="45">
        <v>3179988948</v>
      </c>
      <c r="F247" s="45">
        <v>158980407</v>
      </c>
      <c r="G247" s="45">
        <v>4572</v>
      </c>
      <c r="H247" s="45">
        <v>1234</v>
      </c>
      <c r="I247" s="45">
        <v>261706485</v>
      </c>
      <c r="J247" s="45">
        <v>2591282</v>
      </c>
      <c r="K247" s="45">
        <v>79439496</v>
      </c>
      <c r="L247" s="45">
        <v>532260500</v>
      </c>
      <c r="M247" s="45">
        <v>13426000</v>
      </c>
      <c r="N247" s="45">
        <v>27115640</v>
      </c>
      <c r="O247" s="45">
        <v>74295649</v>
      </c>
      <c r="P247" s="45">
        <v>48852065</v>
      </c>
      <c r="Q247" s="45">
        <v>4378656472</v>
      </c>
      <c r="R247" s="45">
        <v>2152347</v>
      </c>
      <c r="S247" s="45">
        <v>358169</v>
      </c>
      <c r="T247" s="45">
        <v>545571383</v>
      </c>
      <c r="U247" s="45">
        <v>545406971</v>
      </c>
      <c r="V247" s="45">
        <v>106340790</v>
      </c>
      <c r="W247" s="45">
        <v>103464140</v>
      </c>
      <c r="X247" s="45">
        <v>1210236</v>
      </c>
      <c r="Y247" s="45">
        <v>1304504036</v>
      </c>
      <c r="Z247" s="45">
        <v>3074152436</v>
      </c>
      <c r="AA247" s="14" t="s">
        <v>335</v>
      </c>
      <c r="AB247" t="b">
        <f t="shared" si="3"/>
        <v>1</v>
      </c>
    </row>
    <row r="248" spans="1:28">
      <c r="A248" t="s">
        <v>346</v>
      </c>
      <c r="B248" s="48" t="s">
        <v>347</v>
      </c>
      <c r="C248" s="45">
        <v>4158022800</v>
      </c>
      <c r="D248" s="45">
        <v>17833</v>
      </c>
      <c r="E248" s="45">
        <v>1338004914</v>
      </c>
      <c r="F248" s="45">
        <v>48693622</v>
      </c>
      <c r="G248" s="45">
        <v>1659</v>
      </c>
      <c r="H248" s="45">
        <v>362</v>
      </c>
      <c r="I248" s="45">
        <v>125908295</v>
      </c>
      <c r="J248" s="45">
        <v>1035663</v>
      </c>
      <c r="K248" s="45">
        <v>34337545</v>
      </c>
      <c r="L248" s="45">
        <v>231087700</v>
      </c>
      <c r="M248" s="45">
        <v>9448900</v>
      </c>
      <c r="N248" s="45">
        <v>12306739</v>
      </c>
      <c r="O248" s="45">
        <v>40425495</v>
      </c>
      <c r="P248" s="45">
        <v>30974835</v>
      </c>
      <c r="Q248" s="45">
        <v>1872223708</v>
      </c>
      <c r="R248" s="45">
        <v>555229</v>
      </c>
      <c r="S248" s="45">
        <v>98538</v>
      </c>
      <c r="T248" s="45">
        <v>240468813</v>
      </c>
      <c r="U248" s="45">
        <v>239964790</v>
      </c>
      <c r="V248" s="45">
        <v>39724944</v>
      </c>
      <c r="W248" s="45">
        <v>47678081</v>
      </c>
      <c r="X248" s="45">
        <v>576715</v>
      </c>
      <c r="Y248" s="45">
        <v>569067110</v>
      </c>
      <c r="Z248" s="45">
        <v>1303156598</v>
      </c>
      <c r="AA248" s="14" t="s">
        <v>347</v>
      </c>
      <c r="AB248" t="b">
        <f t="shared" si="3"/>
        <v>1</v>
      </c>
    </row>
    <row r="249" spans="1:28">
      <c r="A249" t="s">
        <v>544</v>
      </c>
      <c r="B249" s="48" t="s">
        <v>545</v>
      </c>
      <c r="C249" s="45">
        <v>22947133700</v>
      </c>
      <c r="D249" s="45">
        <v>89790</v>
      </c>
      <c r="E249" s="45">
        <v>7709040685</v>
      </c>
      <c r="F249" s="45">
        <v>426275832</v>
      </c>
      <c r="G249" s="45">
        <v>11894</v>
      </c>
      <c r="H249" s="45">
        <v>3306</v>
      </c>
      <c r="I249" s="45">
        <v>659758725</v>
      </c>
      <c r="J249" s="45">
        <v>6726756</v>
      </c>
      <c r="K249" s="45">
        <v>156141820</v>
      </c>
      <c r="L249" s="45">
        <v>1319882400</v>
      </c>
      <c r="M249" s="45">
        <v>17933600</v>
      </c>
      <c r="N249" s="45">
        <v>40172133</v>
      </c>
      <c r="O249" s="45">
        <v>169929573</v>
      </c>
      <c r="P249" s="45">
        <v>66535724</v>
      </c>
      <c r="Q249" s="45">
        <v>10572397248</v>
      </c>
      <c r="R249" s="45">
        <v>2273343</v>
      </c>
      <c r="S249" s="45">
        <v>163402</v>
      </c>
      <c r="T249" s="45">
        <v>1337417702</v>
      </c>
      <c r="U249" s="45">
        <v>1374226322</v>
      </c>
      <c r="V249" s="45">
        <v>223873229</v>
      </c>
      <c r="W249" s="45">
        <v>176652782</v>
      </c>
      <c r="X249" s="45">
        <v>3368796</v>
      </c>
      <c r="Y249" s="45">
        <v>3117975576</v>
      </c>
      <c r="Z249" s="45">
        <v>7454421672</v>
      </c>
      <c r="AA249" s="14" t="s">
        <v>545</v>
      </c>
      <c r="AB249" t="b">
        <f t="shared" si="3"/>
        <v>1</v>
      </c>
    </row>
    <row r="250" spans="1:28">
      <c r="A250" t="s">
        <v>1</v>
      </c>
      <c r="B250" s="48" t="s">
        <v>0</v>
      </c>
      <c r="C250" s="45">
        <v>8621812600</v>
      </c>
      <c r="D250" s="45">
        <v>30644</v>
      </c>
      <c r="E250" s="45">
        <v>2696520330</v>
      </c>
      <c r="F250" s="45">
        <v>230720503</v>
      </c>
      <c r="G250" s="45">
        <v>5509</v>
      </c>
      <c r="H250" s="45">
        <v>1842</v>
      </c>
      <c r="I250" s="45">
        <v>262143873</v>
      </c>
      <c r="J250" s="45">
        <v>2894867</v>
      </c>
      <c r="K250" s="45">
        <v>47544678</v>
      </c>
      <c r="L250" s="45">
        <v>464746700</v>
      </c>
      <c r="M250" s="45">
        <v>12693400</v>
      </c>
      <c r="N250" s="45">
        <v>10860477</v>
      </c>
      <c r="O250" s="45">
        <v>46073851</v>
      </c>
      <c r="P250" s="45">
        <v>49303674</v>
      </c>
      <c r="Q250" s="45">
        <v>3823502353</v>
      </c>
      <c r="R250" s="45">
        <v>574538</v>
      </c>
      <c r="S250" s="45">
        <v>124781</v>
      </c>
      <c r="T250" s="45">
        <v>477307212</v>
      </c>
      <c r="U250" s="45">
        <v>446534858</v>
      </c>
      <c r="V250" s="45">
        <v>111665545</v>
      </c>
      <c r="W250" s="45">
        <v>83534691</v>
      </c>
      <c r="X250" s="45">
        <v>960464</v>
      </c>
      <c r="Y250" s="45">
        <v>1120702089</v>
      </c>
      <c r="Z250" s="45">
        <v>2702800264</v>
      </c>
      <c r="AA250" s="14" t="s">
        <v>0</v>
      </c>
      <c r="AB250" t="b">
        <f t="shared" si="3"/>
        <v>1</v>
      </c>
    </row>
    <row r="251" spans="1:28">
      <c r="A251" t="s">
        <v>22</v>
      </c>
      <c r="B251" s="48" t="s">
        <v>23</v>
      </c>
      <c r="C251" s="45">
        <v>4940431900</v>
      </c>
      <c r="D251" s="45">
        <v>17788</v>
      </c>
      <c r="E251" s="45">
        <v>1565005129</v>
      </c>
      <c r="F251" s="45">
        <v>119182249</v>
      </c>
      <c r="G251" s="45">
        <v>3002</v>
      </c>
      <c r="H251" s="45">
        <v>925</v>
      </c>
      <c r="I251" s="45">
        <v>137627920</v>
      </c>
      <c r="J251" s="45">
        <v>1878528</v>
      </c>
      <c r="K251" s="45">
        <v>31746493</v>
      </c>
      <c r="L251" s="45">
        <v>267956200</v>
      </c>
      <c r="M251" s="45">
        <v>7879400</v>
      </c>
      <c r="N251" s="45">
        <v>7482646</v>
      </c>
      <c r="O251" s="45">
        <v>27976717</v>
      </c>
      <c r="P251" s="45">
        <v>28449663</v>
      </c>
      <c r="Q251" s="45">
        <v>2195184945</v>
      </c>
      <c r="R251" s="45">
        <v>441215</v>
      </c>
      <c r="S251" s="45">
        <v>48859</v>
      </c>
      <c r="T251" s="45">
        <v>275766208</v>
      </c>
      <c r="U251" s="45">
        <v>262459420</v>
      </c>
      <c r="V251" s="45">
        <v>69165161</v>
      </c>
      <c r="W251" s="45">
        <v>55639218</v>
      </c>
      <c r="X251" s="45">
        <v>588104</v>
      </c>
      <c r="Y251" s="45">
        <v>664108185</v>
      </c>
      <c r="Z251" s="45">
        <v>1531076760</v>
      </c>
      <c r="AA251" s="14" t="s">
        <v>23</v>
      </c>
      <c r="AB251" t="b">
        <f t="shared" si="3"/>
        <v>1</v>
      </c>
    </row>
    <row r="252" spans="1:28">
      <c r="A252" t="s">
        <v>60</v>
      </c>
      <c r="B252" s="48" t="s">
        <v>61</v>
      </c>
      <c r="C252" s="45">
        <v>41532798600</v>
      </c>
      <c r="D252" s="45">
        <v>151584</v>
      </c>
      <c r="E252" s="45">
        <v>13289377425</v>
      </c>
      <c r="F252" s="45">
        <v>1162602861</v>
      </c>
      <c r="G252" s="45">
        <v>26788</v>
      </c>
      <c r="H252" s="45">
        <v>8982</v>
      </c>
      <c r="I252" s="45">
        <v>1662161447</v>
      </c>
      <c r="J252" s="45">
        <v>10401527</v>
      </c>
      <c r="K252" s="45">
        <v>226587006</v>
      </c>
      <c r="L252" s="45">
        <v>2265488000</v>
      </c>
      <c r="M252" s="45">
        <v>53355900</v>
      </c>
      <c r="N252" s="45">
        <v>75069954</v>
      </c>
      <c r="O252" s="45">
        <v>267172742</v>
      </c>
      <c r="P252" s="45">
        <v>195334597</v>
      </c>
      <c r="Q252" s="45">
        <v>19207551459</v>
      </c>
      <c r="R252" s="45">
        <v>3668932</v>
      </c>
      <c r="S252" s="45">
        <v>392695</v>
      </c>
      <c r="T252" s="45">
        <v>2318049052</v>
      </c>
      <c r="U252" s="45">
        <v>2246548244</v>
      </c>
      <c r="V252" s="45">
        <v>425322997</v>
      </c>
      <c r="W252" s="45">
        <v>408090497</v>
      </c>
      <c r="X252" s="45">
        <v>7338058</v>
      </c>
      <c r="Y252" s="45">
        <v>5409410475</v>
      </c>
      <c r="Z252" s="45">
        <v>13798140984</v>
      </c>
      <c r="AA252" s="14" t="s">
        <v>61</v>
      </c>
      <c r="AB252" t="b">
        <f t="shared" si="3"/>
        <v>1</v>
      </c>
    </row>
    <row r="253" spans="1:28">
      <c r="A253" t="s">
        <v>136</v>
      </c>
      <c r="B253" s="48" t="s">
        <v>137</v>
      </c>
      <c r="C253" s="45">
        <v>1545657300</v>
      </c>
      <c r="D253" s="45">
        <v>7073</v>
      </c>
      <c r="E253" s="45">
        <v>512868756</v>
      </c>
      <c r="F253" s="45">
        <v>12498411</v>
      </c>
      <c r="G253" s="45">
        <v>477</v>
      </c>
      <c r="H253" s="45">
        <v>80</v>
      </c>
      <c r="I253" s="45">
        <v>44897639</v>
      </c>
      <c r="J253" s="45">
        <v>288164</v>
      </c>
      <c r="K253" s="45">
        <v>12727721</v>
      </c>
      <c r="L253" s="45">
        <v>87143400</v>
      </c>
      <c r="M253" s="45">
        <v>3364700</v>
      </c>
      <c r="N253" s="45">
        <v>5080912</v>
      </c>
      <c r="O253" s="45">
        <v>15801405</v>
      </c>
      <c r="P253" s="45">
        <v>9386751</v>
      </c>
      <c r="Q253" s="45">
        <v>704057859</v>
      </c>
      <c r="R253" s="45">
        <v>79633</v>
      </c>
      <c r="S253" s="45">
        <v>32895</v>
      </c>
      <c r="T253" s="45">
        <v>90483515</v>
      </c>
      <c r="U253" s="45">
        <v>94433238</v>
      </c>
      <c r="V253" s="45">
        <v>14689459</v>
      </c>
      <c r="W253" s="45">
        <v>14983598</v>
      </c>
      <c r="X253" s="45">
        <v>145602</v>
      </c>
      <c r="Y253" s="45">
        <v>214847940</v>
      </c>
      <c r="Z253" s="45">
        <v>489209919</v>
      </c>
      <c r="AA253" s="14" t="s">
        <v>137</v>
      </c>
      <c r="AB253" t="b">
        <f t="shared" si="3"/>
        <v>1</v>
      </c>
    </row>
    <row r="254" spans="1:28">
      <c r="A254" t="s">
        <v>106</v>
      </c>
      <c r="B254" s="48" t="s">
        <v>107</v>
      </c>
      <c r="C254" s="45">
        <v>1369156700</v>
      </c>
      <c r="D254" s="45">
        <v>5931</v>
      </c>
      <c r="E254" s="45">
        <v>441547694</v>
      </c>
      <c r="F254" s="45">
        <v>20720426</v>
      </c>
      <c r="G254" s="45">
        <v>584</v>
      </c>
      <c r="H254" s="45">
        <v>156</v>
      </c>
      <c r="I254" s="45">
        <v>41156825</v>
      </c>
      <c r="J254" s="45">
        <v>548511</v>
      </c>
      <c r="K254" s="45">
        <v>12594537</v>
      </c>
      <c r="L254" s="45">
        <v>67308300</v>
      </c>
      <c r="M254" s="45">
        <v>3260400</v>
      </c>
      <c r="N254" s="45">
        <v>5558981</v>
      </c>
      <c r="O254" s="45">
        <v>13396175</v>
      </c>
      <c r="P254" s="45">
        <v>10011052</v>
      </c>
      <c r="Q254" s="45">
        <v>616102901</v>
      </c>
      <c r="R254" s="45">
        <v>335930</v>
      </c>
      <c r="S254" s="45">
        <v>33325</v>
      </c>
      <c r="T254" s="45">
        <v>70541775</v>
      </c>
      <c r="U254" s="45">
        <v>71537034</v>
      </c>
      <c r="V254" s="45">
        <v>15915535</v>
      </c>
      <c r="W254" s="45">
        <v>15749125</v>
      </c>
      <c r="X254" s="45">
        <v>233166</v>
      </c>
      <c r="Y254" s="45">
        <v>174345890</v>
      </c>
      <c r="Z254" s="45">
        <v>441757011</v>
      </c>
      <c r="AA254" s="14" t="s">
        <v>107</v>
      </c>
      <c r="AB254" t="b">
        <f t="shared" si="3"/>
        <v>1</v>
      </c>
    </row>
    <row r="255" spans="1:28">
      <c r="A255" t="s">
        <v>120</v>
      </c>
      <c r="B255" s="48" t="s">
        <v>121</v>
      </c>
      <c r="C255" s="45">
        <v>2377646300</v>
      </c>
      <c r="D255" s="45">
        <v>9898</v>
      </c>
      <c r="E255" s="45">
        <v>770345879</v>
      </c>
      <c r="F255" s="45">
        <v>24559809</v>
      </c>
      <c r="G255" s="45">
        <v>917</v>
      </c>
      <c r="H255" s="45">
        <v>194</v>
      </c>
      <c r="I255" s="45">
        <v>64441542</v>
      </c>
      <c r="J255" s="45">
        <v>514169</v>
      </c>
      <c r="K255" s="45">
        <v>21342324</v>
      </c>
      <c r="L255" s="45">
        <v>139063100</v>
      </c>
      <c r="M255" s="45">
        <v>3987800</v>
      </c>
      <c r="N255" s="45">
        <v>6325644</v>
      </c>
      <c r="O255" s="45">
        <v>18919362</v>
      </c>
      <c r="P255" s="45">
        <v>13394127</v>
      </c>
      <c r="Q255" s="45">
        <v>1062893756</v>
      </c>
      <c r="R255" s="45">
        <v>349397</v>
      </c>
      <c r="S255" s="45">
        <v>17826</v>
      </c>
      <c r="T255" s="45">
        <v>143019217</v>
      </c>
      <c r="U255" s="45">
        <v>143717386</v>
      </c>
      <c r="V255" s="45">
        <v>27220469</v>
      </c>
      <c r="W255" s="45">
        <v>25914925</v>
      </c>
      <c r="X255" s="45">
        <v>345745</v>
      </c>
      <c r="Y255" s="45">
        <v>340584965</v>
      </c>
      <c r="Z255" s="45">
        <v>722308791</v>
      </c>
      <c r="AA255" s="14" t="s">
        <v>121</v>
      </c>
      <c r="AB255" t="b">
        <f t="shared" si="3"/>
        <v>1</v>
      </c>
    </row>
    <row r="256" spans="1:28">
      <c r="A256" t="s">
        <v>96</v>
      </c>
      <c r="B256" s="48" t="s">
        <v>97</v>
      </c>
      <c r="C256" s="45">
        <v>1262395400</v>
      </c>
      <c r="D256" s="45">
        <v>6067</v>
      </c>
      <c r="E256" s="45">
        <v>412165699</v>
      </c>
      <c r="F256" s="45">
        <v>11110556</v>
      </c>
      <c r="G256" s="45">
        <v>406</v>
      </c>
      <c r="H256" s="45">
        <v>88</v>
      </c>
      <c r="I256" s="45">
        <v>37259137</v>
      </c>
      <c r="J256" s="45">
        <v>916562</v>
      </c>
      <c r="K256" s="45">
        <v>14040160</v>
      </c>
      <c r="L256" s="45">
        <v>62330700</v>
      </c>
      <c r="M256" s="45">
        <v>4580300</v>
      </c>
      <c r="N256" s="45">
        <v>5034685</v>
      </c>
      <c r="O256" s="45">
        <v>13359707</v>
      </c>
      <c r="P256" s="45">
        <v>15858172</v>
      </c>
      <c r="Q256" s="45">
        <v>576655678</v>
      </c>
      <c r="R256" s="45">
        <v>401824</v>
      </c>
      <c r="S256" s="45">
        <v>61993</v>
      </c>
      <c r="T256" s="45">
        <v>66898020</v>
      </c>
      <c r="U256" s="45">
        <v>69430300</v>
      </c>
      <c r="V256" s="45">
        <v>15512541</v>
      </c>
      <c r="W256" s="45">
        <v>12242763</v>
      </c>
      <c r="X256" s="45">
        <v>153691</v>
      </c>
      <c r="Y256" s="45">
        <v>164701132</v>
      </c>
      <c r="Z256" s="45">
        <v>411954546</v>
      </c>
      <c r="AA256" s="14" t="s">
        <v>97</v>
      </c>
      <c r="AB256" t="b">
        <f t="shared" si="3"/>
        <v>1</v>
      </c>
    </row>
    <row r="257" spans="1:28">
      <c r="A257" t="s">
        <v>2</v>
      </c>
      <c r="B257" s="48" t="s">
        <v>3</v>
      </c>
      <c r="C257" s="45">
        <v>7057301500</v>
      </c>
      <c r="D257" s="45">
        <v>22552</v>
      </c>
      <c r="E257" s="45">
        <v>2193287310</v>
      </c>
      <c r="F257" s="45">
        <v>234864728</v>
      </c>
      <c r="G257" s="45">
        <v>5386</v>
      </c>
      <c r="H257" s="45">
        <v>1910</v>
      </c>
      <c r="I257" s="45">
        <v>241417292</v>
      </c>
      <c r="J257" s="45">
        <v>3202281</v>
      </c>
      <c r="K257" s="45">
        <v>54182441</v>
      </c>
      <c r="L257" s="45">
        <v>373642300</v>
      </c>
      <c r="M257" s="45">
        <v>14004600</v>
      </c>
      <c r="N257" s="45">
        <v>12107178</v>
      </c>
      <c r="O257" s="45">
        <v>43723735</v>
      </c>
      <c r="P257" s="45">
        <v>51465796</v>
      </c>
      <c r="Q257" s="45">
        <v>3221897661</v>
      </c>
      <c r="R257" s="45">
        <v>812093</v>
      </c>
      <c r="S257" s="45">
        <v>64389</v>
      </c>
      <c r="T257" s="45">
        <v>387565231</v>
      </c>
      <c r="U257" s="45">
        <v>356330970</v>
      </c>
      <c r="V257" s="45">
        <v>103209196</v>
      </c>
      <c r="W257" s="45">
        <v>87326698</v>
      </c>
      <c r="X257" s="45">
        <v>1016926</v>
      </c>
      <c r="Y257" s="45">
        <v>936325503</v>
      </c>
      <c r="Z257" s="45">
        <v>2285572158</v>
      </c>
      <c r="AA257" s="14" t="s">
        <v>3</v>
      </c>
      <c r="AB257" t="b">
        <f t="shared" si="3"/>
        <v>1</v>
      </c>
    </row>
    <row r="258" spans="1:28">
      <c r="A258" t="s">
        <v>441</v>
      </c>
      <c r="B258" s="48" t="s">
        <v>442</v>
      </c>
      <c r="C258" s="45">
        <v>1068100600</v>
      </c>
      <c r="D258" s="45">
        <v>5255</v>
      </c>
      <c r="E258" s="45">
        <v>362329885</v>
      </c>
      <c r="F258" s="45">
        <v>10383367</v>
      </c>
      <c r="G258" s="45">
        <v>310</v>
      </c>
      <c r="H258" s="45">
        <v>58</v>
      </c>
      <c r="I258" s="45">
        <v>39694998</v>
      </c>
      <c r="J258" s="45">
        <v>272354</v>
      </c>
      <c r="K258" s="45">
        <v>7354932</v>
      </c>
      <c r="L258" s="45">
        <v>57437600</v>
      </c>
      <c r="M258" s="45">
        <v>2264400</v>
      </c>
      <c r="N258" s="45">
        <v>3730521</v>
      </c>
      <c r="O258" s="45">
        <v>11708063</v>
      </c>
      <c r="P258" s="45">
        <v>6528057</v>
      </c>
      <c r="Q258" s="45">
        <v>501704177</v>
      </c>
      <c r="R258" s="45">
        <v>12132</v>
      </c>
      <c r="S258" s="45">
        <v>11465</v>
      </c>
      <c r="T258" s="45">
        <v>59687710</v>
      </c>
      <c r="U258" s="45">
        <v>63857361</v>
      </c>
      <c r="V258" s="45">
        <v>8276515</v>
      </c>
      <c r="W258" s="45">
        <v>12565823</v>
      </c>
      <c r="X258" s="45">
        <v>101728</v>
      </c>
      <c r="Y258" s="45">
        <v>144512734</v>
      </c>
      <c r="Z258" s="45">
        <v>357191443</v>
      </c>
      <c r="AA258" s="14" t="s">
        <v>442</v>
      </c>
      <c r="AB258" t="b">
        <f t="shared" si="3"/>
        <v>1</v>
      </c>
    </row>
    <row r="259" spans="1:28">
      <c r="A259" t="s">
        <v>318</v>
      </c>
      <c r="B259" s="48" t="s">
        <v>319</v>
      </c>
      <c r="C259" s="45">
        <v>2635051800</v>
      </c>
      <c r="D259" s="45">
        <v>12126</v>
      </c>
      <c r="E259" s="45">
        <v>853718838</v>
      </c>
      <c r="F259" s="45">
        <v>22808735</v>
      </c>
      <c r="G259" s="45">
        <v>904</v>
      </c>
      <c r="H259" s="45">
        <v>170</v>
      </c>
      <c r="I259" s="45">
        <v>120031882</v>
      </c>
      <c r="J259" s="45">
        <v>1121711</v>
      </c>
      <c r="K259" s="45">
        <v>21119402</v>
      </c>
      <c r="L259" s="45">
        <v>145618600</v>
      </c>
      <c r="M259" s="45">
        <v>9009400</v>
      </c>
      <c r="N259" s="45">
        <v>9971676</v>
      </c>
      <c r="O259" s="45">
        <v>29926908</v>
      </c>
      <c r="P259" s="45">
        <v>30772479</v>
      </c>
      <c r="Q259" s="45">
        <v>1244099631</v>
      </c>
      <c r="R259" s="45">
        <v>200970</v>
      </c>
      <c r="S259" s="45">
        <v>32000</v>
      </c>
      <c r="T259" s="45">
        <v>154585857</v>
      </c>
      <c r="U259" s="45">
        <v>155199183</v>
      </c>
      <c r="V259" s="45">
        <v>26491726</v>
      </c>
      <c r="W259" s="45">
        <v>31226169</v>
      </c>
      <c r="X259" s="45">
        <v>287615</v>
      </c>
      <c r="Y259" s="45">
        <v>368023520</v>
      </c>
      <c r="Z259" s="45">
        <v>876076111</v>
      </c>
      <c r="AA259" s="14" t="s">
        <v>319</v>
      </c>
      <c r="AB259" t="b">
        <f t="shared" si="3"/>
        <v>1</v>
      </c>
    </row>
    <row r="260" spans="1:28">
      <c r="A260" t="s">
        <v>262</v>
      </c>
      <c r="B260" s="48" t="s">
        <v>263</v>
      </c>
      <c r="C260" s="45">
        <v>11635264300</v>
      </c>
      <c r="D260" s="45">
        <v>46736</v>
      </c>
      <c r="E260" s="45">
        <v>3577451606</v>
      </c>
      <c r="F260" s="45">
        <v>203979800</v>
      </c>
      <c r="G260" s="45">
        <v>5947</v>
      </c>
      <c r="H260" s="45">
        <v>1549</v>
      </c>
      <c r="I260" s="45">
        <v>446545677</v>
      </c>
      <c r="J260" s="45">
        <v>6497560</v>
      </c>
      <c r="K260" s="45">
        <v>97256405</v>
      </c>
      <c r="L260" s="45">
        <v>639163300</v>
      </c>
      <c r="M260" s="45">
        <v>19160700</v>
      </c>
      <c r="N260" s="45">
        <v>36658206</v>
      </c>
      <c r="O260" s="45">
        <v>87949963</v>
      </c>
      <c r="P260" s="45">
        <v>70420321</v>
      </c>
      <c r="Q260" s="45">
        <v>5185083538</v>
      </c>
      <c r="R260" s="45">
        <v>3284906</v>
      </c>
      <c r="S260" s="45">
        <v>481167</v>
      </c>
      <c r="T260" s="45">
        <v>658133683</v>
      </c>
      <c r="U260" s="45">
        <v>622193521</v>
      </c>
      <c r="V260" s="45">
        <v>132663644</v>
      </c>
      <c r="W260" s="45">
        <v>125086359</v>
      </c>
      <c r="X260" s="45">
        <v>1588021</v>
      </c>
      <c r="Y260" s="45">
        <v>1543431301</v>
      </c>
      <c r="Z260" s="45">
        <v>3641652237</v>
      </c>
      <c r="AA260" s="14" t="s">
        <v>263</v>
      </c>
      <c r="AB260" t="b">
        <f t="shared" si="3"/>
        <v>1</v>
      </c>
    </row>
    <row r="261" spans="1:28">
      <c r="A261" t="s">
        <v>44</v>
      </c>
      <c r="B261" s="48" t="s">
        <v>45</v>
      </c>
      <c r="C261" s="45">
        <v>2839905600</v>
      </c>
      <c r="D261" s="45">
        <v>8007</v>
      </c>
      <c r="E261" s="45">
        <v>905343027</v>
      </c>
      <c r="F261" s="45">
        <v>156224019</v>
      </c>
      <c r="G261" s="45">
        <v>2283</v>
      </c>
      <c r="H261" s="45">
        <v>1050</v>
      </c>
      <c r="I261" s="45">
        <v>173862212</v>
      </c>
      <c r="J261" s="45">
        <v>2603212</v>
      </c>
      <c r="K261" s="45">
        <v>18964510</v>
      </c>
      <c r="L261" s="45">
        <v>126849400</v>
      </c>
      <c r="M261" s="45">
        <v>5316000</v>
      </c>
      <c r="N261" s="45">
        <v>3107157</v>
      </c>
      <c r="O261" s="45">
        <v>17011379</v>
      </c>
      <c r="P261" s="45">
        <v>19880639</v>
      </c>
      <c r="Q261" s="45">
        <v>1429161555</v>
      </c>
      <c r="R261" s="45">
        <v>271606</v>
      </c>
      <c r="S261" s="45">
        <v>129139</v>
      </c>
      <c r="T261" s="45">
        <v>132129770</v>
      </c>
      <c r="U261" s="45">
        <v>124601038</v>
      </c>
      <c r="V261" s="45">
        <v>42787102</v>
      </c>
      <c r="W261" s="45">
        <v>36667740</v>
      </c>
      <c r="X261" s="45">
        <v>437133</v>
      </c>
      <c r="Y261" s="45">
        <v>337023528</v>
      </c>
      <c r="Z261" s="45">
        <v>1092138027</v>
      </c>
      <c r="AA261" s="14" t="s">
        <v>45</v>
      </c>
      <c r="AB261" t="b">
        <f t="shared" si="3"/>
        <v>1</v>
      </c>
    </row>
    <row r="262" spans="1:28">
      <c r="A262" t="s">
        <v>194</v>
      </c>
      <c r="B262" s="48" t="s">
        <v>195</v>
      </c>
      <c r="C262" s="45">
        <v>8019225100</v>
      </c>
      <c r="D262" s="45">
        <v>24485</v>
      </c>
      <c r="E262" s="45">
        <v>2338924394</v>
      </c>
      <c r="F262" s="45">
        <v>385059269</v>
      </c>
      <c r="G262" s="45">
        <v>5933</v>
      </c>
      <c r="H262" s="45">
        <v>2612</v>
      </c>
      <c r="I262" s="45">
        <v>581794032</v>
      </c>
      <c r="J262" s="45">
        <v>7481712</v>
      </c>
      <c r="K262" s="45">
        <v>77599581</v>
      </c>
      <c r="L262" s="45">
        <v>353179900</v>
      </c>
      <c r="M262" s="45">
        <v>13822100</v>
      </c>
      <c r="N262" s="45">
        <v>14204524</v>
      </c>
      <c r="O262" s="45">
        <v>53520349</v>
      </c>
      <c r="P262" s="45">
        <v>55306344</v>
      </c>
      <c r="Q262" s="45">
        <v>3880892205</v>
      </c>
      <c r="R262" s="45">
        <v>1930778</v>
      </c>
      <c r="S262" s="45">
        <v>159317</v>
      </c>
      <c r="T262" s="45">
        <v>366930050</v>
      </c>
      <c r="U262" s="45">
        <v>323131560</v>
      </c>
      <c r="V262" s="45">
        <v>131231995</v>
      </c>
      <c r="W262" s="45">
        <v>123948443</v>
      </c>
      <c r="X262" s="45">
        <v>1076372</v>
      </c>
      <c r="Y262" s="45">
        <v>948408515</v>
      </c>
      <c r="Z262" s="45">
        <v>2932483690</v>
      </c>
      <c r="AA262" s="14" t="s">
        <v>195</v>
      </c>
      <c r="AB262" t="b">
        <f t="shared" si="3"/>
        <v>1</v>
      </c>
    </row>
    <row r="263" spans="1:28">
      <c r="A263" t="s">
        <v>130</v>
      </c>
      <c r="B263" s="48" t="s">
        <v>131</v>
      </c>
      <c r="C263" s="45">
        <v>4709733000</v>
      </c>
      <c r="D263" s="45">
        <v>20441</v>
      </c>
      <c r="E263" s="45">
        <v>1540702061</v>
      </c>
      <c r="F263" s="45">
        <v>50497297</v>
      </c>
      <c r="G263" s="45">
        <v>1758</v>
      </c>
      <c r="H263" s="45">
        <v>403</v>
      </c>
      <c r="I263" s="45">
        <v>134190891</v>
      </c>
      <c r="J263" s="45">
        <v>1132122</v>
      </c>
      <c r="K263" s="45">
        <v>39344837</v>
      </c>
      <c r="L263" s="45">
        <v>263588100</v>
      </c>
      <c r="M263" s="45">
        <v>9601200</v>
      </c>
      <c r="N263" s="45">
        <v>14872473</v>
      </c>
      <c r="O263" s="45">
        <v>46794808</v>
      </c>
      <c r="P263" s="45">
        <v>33805663</v>
      </c>
      <c r="Q263" s="45">
        <v>2134529452</v>
      </c>
      <c r="R263" s="45">
        <v>443056</v>
      </c>
      <c r="S263" s="45">
        <v>49654</v>
      </c>
      <c r="T263" s="45">
        <v>273120199</v>
      </c>
      <c r="U263" s="45">
        <v>280112630</v>
      </c>
      <c r="V263" s="45">
        <v>47248582</v>
      </c>
      <c r="W263" s="45">
        <v>57972122</v>
      </c>
      <c r="X263" s="45">
        <v>802717</v>
      </c>
      <c r="Y263" s="45">
        <v>659748960</v>
      </c>
      <c r="Z263" s="45">
        <v>1474780492</v>
      </c>
      <c r="AA263" s="14" t="s">
        <v>131</v>
      </c>
      <c r="AB263" t="b">
        <f t="shared" si="3"/>
        <v>1</v>
      </c>
    </row>
    <row r="264" spans="1:28">
      <c r="A264" t="s">
        <v>540</v>
      </c>
      <c r="B264" s="48" t="s">
        <v>541</v>
      </c>
      <c r="C264" s="45">
        <v>1066973000</v>
      </c>
      <c r="D264" s="45">
        <v>5292</v>
      </c>
      <c r="E264" s="45">
        <v>364901080</v>
      </c>
      <c r="F264" s="45">
        <v>5536150</v>
      </c>
      <c r="G264" s="45">
        <v>273</v>
      </c>
      <c r="H264" s="45">
        <v>46</v>
      </c>
      <c r="I264" s="45">
        <v>14245143</v>
      </c>
      <c r="J264" s="45">
        <v>324239</v>
      </c>
      <c r="K264" s="45">
        <v>5498490</v>
      </c>
      <c r="L264" s="45">
        <v>59708100</v>
      </c>
      <c r="M264" s="45">
        <v>1976400</v>
      </c>
      <c r="N264" s="45">
        <v>3670873</v>
      </c>
      <c r="O264" s="45">
        <v>10980607</v>
      </c>
      <c r="P264" s="45">
        <v>5585856</v>
      </c>
      <c r="Q264" s="45">
        <v>472426938</v>
      </c>
      <c r="R264" s="45">
        <v>10380</v>
      </c>
      <c r="S264" s="45">
        <v>22235</v>
      </c>
      <c r="T264" s="45">
        <v>61653280</v>
      </c>
      <c r="U264" s="45">
        <v>64963155</v>
      </c>
      <c r="V264" s="45">
        <v>8566982</v>
      </c>
      <c r="W264" s="45">
        <v>7015838</v>
      </c>
      <c r="X264" s="45">
        <v>163801</v>
      </c>
      <c r="Y264" s="45">
        <v>142395671</v>
      </c>
      <c r="Z264" s="45">
        <v>330031267</v>
      </c>
      <c r="AA264" s="14" t="s">
        <v>541</v>
      </c>
      <c r="AB264" t="b">
        <f t="shared" si="3"/>
        <v>1</v>
      </c>
    </row>
    <row r="265" spans="1:28">
      <c r="A265" t="s">
        <v>172</v>
      </c>
      <c r="B265" s="48" t="s">
        <v>173</v>
      </c>
      <c r="C265" s="45">
        <v>2670765300</v>
      </c>
      <c r="D265" s="45">
        <v>12035</v>
      </c>
      <c r="E265" s="45">
        <v>887425886</v>
      </c>
      <c r="F265" s="45">
        <v>22578619</v>
      </c>
      <c r="G265" s="45">
        <v>852</v>
      </c>
      <c r="H265" s="45">
        <v>179</v>
      </c>
      <c r="I265" s="45">
        <v>64946784</v>
      </c>
      <c r="J265" s="45">
        <v>875389</v>
      </c>
      <c r="K265" s="45">
        <v>22196892</v>
      </c>
      <c r="L265" s="45">
        <v>148578300</v>
      </c>
      <c r="M265" s="45">
        <v>5639700</v>
      </c>
      <c r="N265" s="45">
        <v>9106644</v>
      </c>
      <c r="O265" s="45">
        <v>27908315</v>
      </c>
      <c r="P265" s="45">
        <v>19405702</v>
      </c>
      <c r="Q265" s="45">
        <v>1208662231</v>
      </c>
      <c r="R265" s="45">
        <v>367536</v>
      </c>
      <c r="S265" s="45">
        <v>33956</v>
      </c>
      <c r="T265" s="45">
        <v>154175497</v>
      </c>
      <c r="U265" s="45">
        <v>162383291</v>
      </c>
      <c r="V265" s="45">
        <v>25616751</v>
      </c>
      <c r="W265" s="45">
        <v>23982682</v>
      </c>
      <c r="X265" s="45">
        <v>301832</v>
      </c>
      <c r="Y265" s="45">
        <v>366861545</v>
      </c>
      <c r="Z265" s="45">
        <v>841800686</v>
      </c>
      <c r="AA265" s="14" t="s">
        <v>173</v>
      </c>
      <c r="AB265" t="b">
        <f t="shared" si="3"/>
        <v>1</v>
      </c>
    </row>
    <row r="266" spans="1:28">
      <c r="A266" t="s">
        <v>524</v>
      </c>
      <c r="B266" s="48" t="s">
        <v>525</v>
      </c>
      <c r="C266" s="45">
        <v>896289300</v>
      </c>
      <c r="D266" s="45">
        <v>4258</v>
      </c>
      <c r="E266" s="45">
        <v>303770968</v>
      </c>
      <c r="F266" s="45">
        <v>5909608</v>
      </c>
      <c r="G266" s="45">
        <v>245</v>
      </c>
      <c r="H266" s="45">
        <v>44</v>
      </c>
      <c r="I266" s="45">
        <v>57178573</v>
      </c>
      <c r="J266" s="45">
        <v>234508</v>
      </c>
      <c r="K266" s="45">
        <v>4514021</v>
      </c>
      <c r="L266" s="45">
        <v>48408200</v>
      </c>
      <c r="M266" s="45">
        <v>2216600</v>
      </c>
      <c r="N266" s="45">
        <v>5266021</v>
      </c>
      <c r="O266" s="45">
        <v>7950752</v>
      </c>
      <c r="P266" s="45">
        <v>6595529</v>
      </c>
      <c r="Q266" s="45">
        <v>442044780</v>
      </c>
      <c r="R266" s="45">
        <v>832</v>
      </c>
      <c r="S266" s="45">
        <v>15898</v>
      </c>
      <c r="T266" s="45">
        <v>50602341</v>
      </c>
      <c r="U266" s="45">
        <v>53302029</v>
      </c>
      <c r="V266" s="45">
        <v>6909218</v>
      </c>
      <c r="W266" s="45">
        <v>7030570</v>
      </c>
      <c r="X266" s="45">
        <v>118381</v>
      </c>
      <c r="Y266" s="45">
        <v>117979269</v>
      </c>
      <c r="Z266" s="45">
        <v>324065511</v>
      </c>
      <c r="AA266" s="14" t="s">
        <v>525</v>
      </c>
      <c r="AB266" t="b">
        <f t="shared" si="3"/>
        <v>1</v>
      </c>
    </row>
    <row r="267" spans="1:28">
      <c r="A267" t="s">
        <v>66</v>
      </c>
      <c r="B267" s="48" t="s">
        <v>67</v>
      </c>
      <c r="C267" s="45">
        <v>1441677800</v>
      </c>
      <c r="D267" s="45">
        <v>6748</v>
      </c>
      <c r="E267" s="45">
        <v>482950078</v>
      </c>
      <c r="F267" s="45">
        <v>9482152</v>
      </c>
      <c r="G267" s="45">
        <v>449</v>
      </c>
      <c r="H267" s="45">
        <v>74</v>
      </c>
      <c r="I267" s="45">
        <v>29383925</v>
      </c>
      <c r="J267" s="45">
        <v>255682</v>
      </c>
      <c r="K267" s="45">
        <v>14091477</v>
      </c>
      <c r="L267" s="45">
        <v>77989400</v>
      </c>
      <c r="M267" s="45">
        <v>2832200</v>
      </c>
      <c r="N267" s="45">
        <v>4169896</v>
      </c>
      <c r="O267" s="45">
        <v>12032248</v>
      </c>
      <c r="P267" s="45">
        <v>9163575</v>
      </c>
      <c r="Q267" s="45">
        <v>642350633</v>
      </c>
      <c r="R267" s="45">
        <v>294887</v>
      </c>
      <c r="S267" s="45">
        <v>71789</v>
      </c>
      <c r="T267" s="45">
        <v>80799652</v>
      </c>
      <c r="U267" s="45">
        <v>84221165</v>
      </c>
      <c r="V267" s="45">
        <v>16942912</v>
      </c>
      <c r="W267" s="45">
        <v>13074658</v>
      </c>
      <c r="X267" s="45">
        <v>167356</v>
      </c>
      <c r="Y267" s="45">
        <v>195572419</v>
      </c>
      <c r="Z267" s="45">
        <v>446778214</v>
      </c>
      <c r="AA267" s="14" t="s">
        <v>67</v>
      </c>
      <c r="AB267" t="b">
        <f t="shared" si="3"/>
        <v>1</v>
      </c>
    </row>
    <row r="268" spans="1:28">
      <c r="A268" t="s">
        <v>292</v>
      </c>
      <c r="B268" s="48" t="s">
        <v>293</v>
      </c>
      <c r="C268" s="45">
        <v>1932905500</v>
      </c>
      <c r="D268" s="45">
        <v>8362</v>
      </c>
      <c r="E268" s="45">
        <v>625031137</v>
      </c>
      <c r="F268" s="45">
        <v>18862390</v>
      </c>
      <c r="G268" s="45">
        <v>766</v>
      </c>
      <c r="H268" s="45">
        <v>140</v>
      </c>
      <c r="I268" s="45">
        <v>46002299</v>
      </c>
      <c r="J268" s="45">
        <v>588231</v>
      </c>
      <c r="K268" s="45">
        <v>19518340</v>
      </c>
      <c r="L268" s="45">
        <v>111227500</v>
      </c>
      <c r="M268" s="45">
        <v>5213700</v>
      </c>
      <c r="N268" s="45">
        <v>5590535</v>
      </c>
      <c r="O268" s="45">
        <v>16819238</v>
      </c>
      <c r="P268" s="45">
        <v>18643413</v>
      </c>
      <c r="Q268" s="45">
        <v>867496783</v>
      </c>
      <c r="R268" s="45">
        <v>466761</v>
      </c>
      <c r="S268" s="45">
        <v>26319</v>
      </c>
      <c r="T268" s="45">
        <v>116399908</v>
      </c>
      <c r="U268" s="45">
        <v>115912323</v>
      </c>
      <c r="V268" s="45">
        <v>23878604</v>
      </c>
      <c r="W268" s="45">
        <v>22349167</v>
      </c>
      <c r="X268" s="45">
        <v>357071</v>
      </c>
      <c r="Y268" s="45">
        <v>279390153</v>
      </c>
      <c r="Z268" s="45">
        <v>588106630</v>
      </c>
      <c r="AA268" s="14" t="s">
        <v>293</v>
      </c>
      <c r="AB268" t="b">
        <f t="shared" ref="AB268:AB300" si="4">EXACT(B268,AA268)</f>
        <v>1</v>
      </c>
    </row>
    <row r="269" spans="1:28">
      <c r="A269" t="s">
        <v>338</v>
      </c>
      <c r="B269" s="48" t="s">
        <v>339</v>
      </c>
      <c r="C269" s="45">
        <v>6662263000</v>
      </c>
      <c r="D269" s="45">
        <v>28147</v>
      </c>
      <c r="E269" s="45">
        <v>2220616833</v>
      </c>
      <c r="F269" s="45">
        <v>94759320</v>
      </c>
      <c r="G269" s="45">
        <v>3010</v>
      </c>
      <c r="H269" s="45">
        <v>752</v>
      </c>
      <c r="I269" s="45">
        <v>176002514</v>
      </c>
      <c r="J269" s="45">
        <v>1474648</v>
      </c>
      <c r="K269" s="45">
        <v>56942144</v>
      </c>
      <c r="L269" s="45">
        <v>363745100</v>
      </c>
      <c r="M269" s="45">
        <v>9922700</v>
      </c>
      <c r="N269" s="45">
        <v>19952559</v>
      </c>
      <c r="O269" s="45">
        <v>48372699</v>
      </c>
      <c r="P269" s="45">
        <v>34337945</v>
      </c>
      <c r="Q269" s="45">
        <v>3026126462</v>
      </c>
      <c r="R269" s="45">
        <v>1029613</v>
      </c>
      <c r="S269" s="45">
        <v>87787</v>
      </c>
      <c r="T269" s="45">
        <v>373579181</v>
      </c>
      <c r="U269" s="45">
        <v>375173853</v>
      </c>
      <c r="V269" s="45">
        <v>72690215</v>
      </c>
      <c r="W269" s="45">
        <v>62817612</v>
      </c>
      <c r="X269" s="45">
        <v>816976</v>
      </c>
      <c r="Y269" s="45">
        <v>886195237</v>
      </c>
      <c r="Z269" s="45">
        <v>2139931225</v>
      </c>
      <c r="AA269" s="14" t="s">
        <v>339</v>
      </c>
      <c r="AB269" t="b">
        <f t="shared" si="4"/>
        <v>1</v>
      </c>
    </row>
    <row r="270" spans="1:28">
      <c r="A270" t="s">
        <v>538</v>
      </c>
      <c r="B270" s="48" t="s">
        <v>539</v>
      </c>
      <c r="C270" s="45">
        <v>1524960900</v>
      </c>
      <c r="D270" s="45">
        <v>6498</v>
      </c>
      <c r="E270" s="45">
        <v>516948433</v>
      </c>
      <c r="F270" s="45">
        <v>16642843</v>
      </c>
      <c r="G270" s="45">
        <v>620</v>
      </c>
      <c r="H270" s="45">
        <v>135</v>
      </c>
      <c r="I270" s="45">
        <v>25334106</v>
      </c>
      <c r="J270" s="45">
        <v>370577</v>
      </c>
      <c r="K270" s="45">
        <v>12859439</v>
      </c>
      <c r="L270" s="45">
        <v>87382100</v>
      </c>
      <c r="M270" s="45">
        <v>2267300</v>
      </c>
      <c r="N270" s="45">
        <v>4870824</v>
      </c>
      <c r="O270" s="45">
        <v>11381485</v>
      </c>
      <c r="P270" s="45">
        <v>8047005</v>
      </c>
      <c r="Q270" s="45">
        <v>686104112</v>
      </c>
      <c r="R270" s="45">
        <v>144606</v>
      </c>
      <c r="S270" s="45">
        <v>2224</v>
      </c>
      <c r="T270" s="45">
        <v>89627634</v>
      </c>
      <c r="U270" s="45">
        <v>92697338</v>
      </c>
      <c r="V270" s="45">
        <v>15283559</v>
      </c>
      <c r="W270" s="45">
        <v>12460496</v>
      </c>
      <c r="X270" s="45">
        <v>207642</v>
      </c>
      <c r="Y270" s="45">
        <v>210423499</v>
      </c>
      <c r="Z270" s="45">
        <v>475680613</v>
      </c>
      <c r="AA270" s="14" t="s">
        <v>539</v>
      </c>
      <c r="AB270" t="b">
        <f t="shared" si="4"/>
        <v>1</v>
      </c>
    </row>
    <row r="271" spans="1:28">
      <c r="A271" t="s">
        <v>6</v>
      </c>
      <c r="B271" s="48" t="s">
        <v>7</v>
      </c>
      <c r="C271" s="45">
        <v>9016597400</v>
      </c>
      <c r="D271" s="45">
        <v>28457</v>
      </c>
      <c r="E271" s="45">
        <v>2885615823</v>
      </c>
      <c r="F271" s="45">
        <v>351811831</v>
      </c>
      <c r="G271" s="45">
        <v>6731</v>
      </c>
      <c r="H271" s="45">
        <v>2525</v>
      </c>
      <c r="I271" s="45">
        <v>409106848</v>
      </c>
      <c r="J271" s="45">
        <v>5598336</v>
      </c>
      <c r="K271" s="45">
        <v>76892843</v>
      </c>
      <c r="L271" s="45">
        <v>456972900</v>
      </c>
      <c r="M271" s="45">
        <v>20471300</v>
      </c>
      <c r="N271" s="45">
        <v>12085455</v>
      </c>
      <c r="O271" s="45">
        <v>54349322</v>
      </c>
      <c r="P271" s="45">
        <v>74415016</v>
      </c>
      <c r="Q271" s="45">
        <v>4347319674</v>
      </c>
      <c r="R271" s="45">
        <v>1753746</v>
      </c>
      <c r="S271" s="45">
        <v>256802</v>
      </c>
      <c r="T271" s="45">
        <v>477305264</v>
      </c>
      <c r="U271" s="45">
        <v>451379583</v>
      </c>
      <c r="V271" s="45">
        <v>148574330</v>
      </c>
      <c r="W271" s="45">
        <v>112376335</v>
      </c>
      <c r="X271" s="45">
        <v>1219620</v>
      </c>
      <c r="Y271" s="45">
        <v>1192865680</v>
      </c>
      <c r="Z271" s="45">
        <v>3154453994</v>
      </c>
      <c r="AA271" s="14" t="s">
        <v>7</v>
      </c>
      <c r="AB271" t="b">
        <f t="shared" si="4"/>
        <v>1</v>
      </c>
    </row>
    <row r="272" spans="1:28">
      <c r="A272" t="s">
        <v>126</v>
      </c>
      <c r="B272" s="48" t="s">
        <v>127</v>
      </c>
      <c r="C272" s="45">
        <v>6325287400</v>
      </c>
      <c r="D272" s="45">
        <v>25507</v>
      </c>
      <c r="E272" s="45">
        <v>2044749795</v>
      </c>
      <c r="F272" s="45">
        <v>99980928</v>
      </c>
      <c r="G272" s="45">
        <v>2740</v>
      </c>
      <c r="H272" s="45">
        <v>719</v>
      </c>
      <c r="I272" s="45">
        <v>207691865</v>
      </c>
      <c r="J272" s="45">
        <v>1395279</v>
      </c>
      <c r="K272" s="45">
        <v>52428138</v>
      </c>
      <c r="L272" s="45">
        <v>359082100</v>
      </c>
      <c r="M272" s="45">
        <v>7340400</v>
      </c>
      <c r="N272" s="45">
        <v>16245617</v>
      </c>
      <c r="O272" s="45">
        <v>49141029</v>
      </c>
      <c r="P272" s="45">
        <v>27035762</v>
      </c>
      <c r="Q272" s="45">
        <v>2865090913</v>
      </c>
      <c r="R272" s="45">
        <v>983091</v>
      </c>
      <c r="S272" s="45">
        <v>43956</v>
      </c>
      <c r="T272" s="45">
        <v>366325255</v>
      </c>
      <c r="U272" s="45">
        <v>367485703</v>
      </c>
      <c r="V272" s="45">
        <v>65186074</v>
      </c>
      <c r="W272" s="45">
        <v>63864585</v>
      </c>
      <c r="X272" s="45">
        <v>903268</v>
      </c>
      <c r="Y272" s="45">
        <v>864791932</v>
      </c>
      <c r="Z272" s="45">
        <v>2000298981</v>
      </c>
      <c r="AA272" s="14" t="s">
        <v>127</v>
      </c>
      <c r="AB272" t="b">
        <f t="shared" si="4"/>
        <v>1</v>
      </c>
    </row>
    <row r="273" spans="1:28">
      <c r="A273" t="s">
        <v>170</v>
      </c>
      <c r="B273" s="48" t="s">
        <v>171</v>
      </c>
      <c r="C273" s="45">
        <v>6327111900</v>
      </c>
      <c r="D273" s="45">
        <v>28395</v>
      </c>
      <c r="E273" s="45">
        <v>2058010521</v>
      </c>
      <c r="F273" s="45">
        <v>82125130</v>
      </c>
      <c r="G273" s="45">
        <v>2378</v>
      </c>
      <c r="H273" s="45">
        <v>611</v>
      </c>
      <c r="I273" s="45">
        <v>174642511</v>
      </c>
      <c r="J273" s="45">
        <v>1423320</v>
      </c>
      <c r="K273" s="45">
        <v>55199914</v>
      </c>
      <c r="L273" s="45">
        <v>333285300</v>
      </c>
      <c r="M273" s="45">
        <v>10064900</v>
      </c>
      <c r="N273" s="45">
        <v>23492451</v>
      </c>
      <c r="O273" s="45">
        <v>62680872</v>
      </c>
      <c r="P273" s="45">
        <v>34859537</v>
      </c>
      <c r="Q273" s="45">
        <v>2835784456</v>
      </c>
      <c r="R273" s="45">
        <v>1278945</v>
      </c>
      <c r="S273" s="45">
        <v>224786</v>
      </c>
      <c r="T273" s="45">
        <v>343265489</v>
      </c>
      <c r="U273" s="45">
        <v>347788310</v>
      </c>
      <c r="V273" s="45">
        <v>70964927</v>
      </c>
      <c r="W273" s="45">
        <v>67673575</v>
      </c>
      <c r="X273" s="45">
        <v>768880</v>
      </c>
      <c r="Y273" s="45">
        <v>831964912</v>
      </c>
      <c r="Z273" s="45">
        <v>2003819544</v>
      </c>
      <c r="AA273" s="14" t="s">
        <v>171</v>
      </c>
      <c r="AB273" t="b">
        <f t="shared" si="4"/>
        <v>1</v>
      </c>
    </row>
    <row r="274" spans="1:28">
      <c r="A274" t="s">
        <v>431</v>
      </c>
      <c r="B274" s="48" t="s">
        <v>432</v>
      </c>
      <c r="C274" s="45">
        <v>28501027600</v>
      </c>
      <c r="D274" s="45">
        <v>106119</v>
      </c>
      <c r="E274" s="45">
        <v>8903055045</v>
      </c>
      <c r="F274" s="45">
        <v>732521448</v>
      </c>
      <c r="G274" s="45">
        <v>17211</v>
      </c>
      <c r="H274" s="45">
        <v>5664</v>
      </c>
      <c r="I274" s="45">
        <v>769187736</v>
      </c>
      <c r="J274" s="45">
        <v>4843698</v>
      </c>
      <c r="K274" s="45">
        <v>177688356</v>
      </c>
      <c r="L274" s="45">
        <v>1527235600</v>
      </c>
      <c r="M274" s="45">
        <v>27781100</v>
      </c>
      <c r="N274" s="45">
        <v>39703241</v>
      </c>
      <c r="O274" s="45">
        <v>183921804</v>
      </c>
      <c r="P274" s="45">
        <v>108251548</v>
      </c>
      <c r="Q274" s="45">
        <v>12474189576</v>
      </c>
      <c r="R274" s="45">
        <v>3528804</v>
      </c>
      <c r="S274" s="45">
        <v>512196</v>
      </c>
      <c r="T274" s="45">
        <v>1554583059</v>
      </c>
      <c r="U274" s="45">
        <v>1452132900</v>
      </c>
      <c r="V274" s="45">
        <v>318417013</v>
      </c>
      <c r="W274" s="45">
        <v>248340636</v>
      </c>
      <c r="X274" s="45">
        <v>3441730</v>
      </c>
      <c r="Y274" s="45">
        <v>3580956338</v>
      </c>
      <c r="Z274" s="45">
        <v>8893233238</v>
      </c>
      <c r="AA274" s="14" t="s">
        <v>432</v>
      </c>
      <c r="AB274" t="b">
        <f t="shared" si="4"/>
        <v>1</v>
      </c>
    </row>
    <row r="275" spans="1:28">
      <c r="A275" t="s">
        <v>148</v>
      </c>
      <c r="B275" s="48" t="s">
        <v>149</v>
      </c>
      <c r="C275" s="45">
        <v>16140224000</v>
      </c>
      <c r="D275" s="45">
        <v>64211</v>
      </c>
      <c r="E275" s="45">
        <v>5143250612</v>
      </c>
      <c r="F275" s="45">
        <v>300596045</v>
      </c>
      <c r="G275" s="45">
        <v>8356</v>
      </c>
      <c r="H275" s="45">
        <v>2417</v>
      </c>
      <c r="I275" s="45">
        <v>491071042</v>
      </c>
      <c r="J275" s="45">
        <v>5306478</v>
      </c>
      <c r="K275" s="45">
        <v>120723321</v>
      </c>
      <c r="L275" s="45">
        <v>904855200</v>
      </c>
      <c r="M275" s="45">
        <v>22523400</v>
      </c>
      <c r="N275" s="45">
        <v>45025159</v>
      </c>
      <c r="O275" s="45">
        <v>118201987</v>
      </c>
      <c r="P275" s="45">
        <v>79389927</v>
      </c>
      <c r="Q275" s="45">
        <v>7230943171</v>
      </c>
      <c r="R275" s="45">
        <v>2356507</v>
      </c>
      <c r="S275" s="45">
        <v>131042</v>
      </c>
      <c r="T275" s="45">
        <v>927125349</v>
      </c>
      <c r="U275" s="45">
        <v>904650314</v>
      </c>
      <c r="V275" s="45">
        <v>164201956</v>
      </c>
      <c r="W275" s="45">
        <v>181018233</v>
      </c>
      <c r="X275" s="45">
        <v>2131979</v>
      </c>
      <c r="Y275" s="45">
        <v>2181615380</v>
      </c>
      <c r="Z275" s="45">
        <v>5049327791</v>
      </c>
      <c r="AA275" s="14" t="s">
        <v>149</v>
      </c>
      <c r="AB275" t="b">
        <f t="shared" si="4"/>
        <v>1</v>
      </c>
    </row>
    <row r="276" spans="1:28">
      <c r="A276" t="s">
        <v>86</v>
      </c>
      <c r="B276" s="48" t="s">
        <v>87</v>
      </c>
      <c r="C276" s="45">
        <v>609935000</v>
      </c>
      <c r="D276" s="45">
        <v>2811</v>
      </c>
      <c r="E276" s="45">
        <v>197550522</v>
      </c>
      <c r="F276" s="45">
        <v>5325517</v>
      </c>
      <c r="G276" s="45">
        <v>213</v>
      </c>
      <c r="H276" s="45">
        <v>38</v>
      </c>
      <c r="I276" s="45">
        <v>23337095</v>
      </c>
      <c r="J276" s="45">
        <v>163362</v>
      </c>
      <c r="K276" s="45">
        <v>5278816</v>
      </c>
      <c r="L276" s="45">
        <v>32519400</v>
      </c>
      <c r="M276" s="45">
        <v>2479600</v>
      </c>
      <c r="N276" s="45">
        <v>2858457</v>
      </c>
      <c r="O276" s="45">
        <v>6984640</v>
      </c>
      <c r="P276" s="45">
        <v>8677299</v>
      </c>
      <c r="Q276" s="45">
        <v>285174708</v>
      </c>
      <c r="R276" s="45">
        <v>57701</v>
      </c>
      <c r="S276" s="45">
        <v>4254</v>
      </c>
      <c r="T276" s="45">
        <v>34989963</v>
      </c>
      <c r="U276" s="45">
        <v>36069691</v>
      </c>
      <c r="V276" s="45">
        <v>5583581</v>
      </c>
      <c r="W276" s="45">
        <v>6314795</v>
      </c>
      <c r="X276" s="45">
        <v>127980</v>
      </c>
      <c r="Y276" s="45">
        <v>83147965</v>
      </c>
      <c r="Z276" s="45">
        <v>202026743</v>
      </c>
      <c r="AA276" s="14" t="s">
        <v>87</v>
      </c>
      <c r="AB276" t="b">
        <f t="shared" si="4"/>
        <v>1</v>
      </c>
    </row>
    <row r="277" spans="1:28">
      <c r="A277" t="s">
        <v>242</v>
      </c>
      <c r="B277" s="48" t="s">
        <v>243</v>
      </c>
      <c r="C277" s="45">
        <v>5448327700</v>
      </c>
      <c r="D277" s="45">
        <v>22609</v>
      </c>
      <c r="E277" s="45">
        <v>1677538370</v>
      </c>
      <c r="F277" s="45">
        <v>95994220</v>
      </c>
      <c r="G277" s="45">
        <v>2635</v>
      </c>
      <c r="H277" s="45">
        <v>765</v>
      </c>
      <c r="I277" s="45">
        <v>213595196</v>
      </c>
      <c r="J277" s="45">
        <v>2836449</v>
      </c>
      <c r="K277" s="45">
        <v>47262013</v>
      </c>
      <c r="L277" s="45">
        <v>278768500</v>
      </c>
      <c r="M277" s="45">
        <v>11875500</v>
      </c>
      <c r="N277" s="45">
        <v>21166225</v>
      </c>
      <c r="O277" s="45">
        <v>44652789</v>
      </c>
      <c r="P277" s="45">
        <v>43280638</v>
      </c>
      <c r="Q277" s="45">
        <v>2436969900</v>
      </c>
      <c r="R277" s="45">
        <v>1464179</v>
      </c>
      <c r="S277" s="45">
        <v>253914</v>
      </c>
      <c r="T277" s="45">
        <v>290561211</v>
      </c>
      <c r="U277" s="45">
        <v>276425125</v>
      </c>
      <c r="V277" s="45">
        <v>68893863</v>
      </c>
      <c r="W277" s="45">
        <v>71292296</v>
      </c>
      <c r="X277" s="45">
        <v>550652</v>
      </c>
      <c r="Y277" s="45">
        <v>709441240</v>
      </c>
      <c r="Z277" s="45">
        <v>1727528660</v>
      </c>
      <c r="AA277" s="14" t="s">
        <v>243</v>
      </c>
      <c r="AB277" t="b">
        <f t="shared" si="4"/>
        <v>1</v>
      </c>
    </row>
    <row r="278" spans="1:28">
      <c r="A278" t="s">
        <v>348</v>
      </c>
      <c r="B278" s="48" t="s">
        <v>349</v>
      </c>
      <c r="C278" s="45">
        <v>1991633600</v>
      </c>
      <c r="D278" s="45">
        <v>9312</v>
      </c>
      <c r="E278" s="45">
        <v>668160763</v>
      </c>
      <c r="F278" s="45">
        <v>22920872</v>
      </c>
      <c r="G278" s="45">
        <v>725</v>
      </c>
      <c r="H278" s="45">
        <v>185</v>
      </c>
      <c r="I278" s="45">
        <v>45077850</v>
      </c>
      <c r="J278" s="45">
        <v>666607</v>
      </c>
      <c r="K278" s="45">
        <v>18265502</v>
      </c>
      <c r="L278" s="45">
        <v>105545100</v>
      </c>
      <c r="M278" s="45">
        <v>3728200</v>
      </c>
      <c r="N278" s="45">
        <v>9068329</v>
      </c>
      <c r="O278" s="45">
        <v>18134941</v>
      </c>
      <c r="P278" s="45">
        <v>12348729</v>
      </c>
      <c r="Q278" s="45">
        <v>903916893</v>
      </c>
      <c r="R278" s="45">
        <v>236781</v>
      </c>
      <c r="S278" s="45">
        <v>48400</v>
      </c>
      <c r="T278" s="45">
        <v>109244083</v>
      </c>
      <c r="U278" s="45">
        <v>112686620</v>
      </c>
      <c r="V278" s="45">
        <v>20866288</v>
      </c>
      <c r="W278" s="45">
        <v>18955828</v>
      </c>
      <c r="X278" s="45">
        <v>227946</v>
      </c>
      <c r="Y278" s="45">
        <v>262265946</v>
      </c>
      <c r="Z278" s="45">
        <v>641650947</v>
      </c>
      <c r="AA278" s="14" t="s">
        <v>349</v>
      </c>
      <c r="AB278" t="b">
        <f t="shared" si="4"/>
        <v>1</v>
      </c>
    </row>
    <row r="279" spans="1:28">
      <c r="A279" t="s">
        <v>490</v>
      </c>
      <c r="B279" s="48" t="s">
        <v>491</v>
      </c>
      <c r="C279" s="45">
        <v>1646322700</v>
      </c>
      <c r="D279" s="45">
        <v>7542</v>
      </c>
      <c r="E279" s="45">
        <v>559963787</v>
      </c>
      <c r="F279" s="45">
        <v>13237304</v>
      </c>
      <c r="G279" s="45">
        <v>600</v>
      </c>
      <c r="H279" s="45">
        <v>94</v>
      </c>
      <c r="I279" s="45">
        <v>32407644</v>
      </c>
      <c r="J279" s="45">
        <v>312028</v>
      </c>
      <c r="K279" s="45">
        <v>6026031</v>
      </c>
      <c r="L279" s="45">
        <v>88582800</v>
      </c>
      <c r="M279" s="45">
        <v>4032100</v>
      </c>
      <c r="N279" s="45">
        <v>7737947</v>
      </c>
      <c r="O279" s="45">
        <v>19065290</v>
      </c>
      <c r="P279" s="45">
        <v>10740321</v>
      </c>
      <c r="Q279" s="45">
        <v>742105252</v>
      </c>
      <c r="R279" s="45">
        <v>2880</v>
      </c>
      <c r="S279" s="45">
        <v>43955</v>
      </c>
      <c r="T279" s="45">
        <v>92584511</v>
      </c>
      <c r="U279" s="45">
        <v>96194865</v>
      </c>
      <c r="V279" s="45">
        <v>13738026</v>
      </c>
      <c r="W279" s="45">
        <v>10114423</v>
      </c>
      <c r="X279" s="45">
        <v>149153</v>
      </c>
      <c r="Y279" s="45">
        <v>212827813</v>
      </c>
      <c r="Z279" s="45">
        <v>529277439</v>
      </c>
      <c r="AA279" s="14" t="s">
        <v>491</v>
      </c>
      <c r="AB279" t="b">
        <f t="shared" si="4"/>
        <v>1</v>
      </c>
    </row>
    <row r="280" spans="1:28">
      <c r="A280" t="s">
        <v>512</v>
      </c>
      <c r="B280" s="48" t="s">
        <v>513</v>
      </c>
      <c r="C280" s="45">
        <v>1740569100</v>
      </c>
      <c r="D280" s="45">
        <v>7906</v>
      </c>
      <c r="E280" s="45">
        <v>581537928</v>
      </c>
      <c r="F280" s="45">
        <v>16063802</v>
      </c>
      <c r="G280" s="45">
        <v>610</v>
      </c>
      <c r="H280" s="45">
        <v>124</v>
      </c>
      <c r="I280" s="45">
        <v>52212294</v>
      </c>
      <c r="J280" s="45">
        <v>1182835</v>
      </c>
      <c r="K280" s="45">
        <v>15970391</v>
      </c>
      <c r="L280" s="45">
        <v>101055200</v>
      </c>
      <c r="M280" s="45">
        <v>5879500</v>
      </c>
      <c r="N280" s="45">
        <v>5899723</v>
      </c>
      <c r="O280" s="45">
        <v>19340807</v>
      </c>
      <c r="P280" s="45">
        <v>15726692</v>
      </c>
      <c r="Q280" s="45">
        <v>814869172</v>
      </c>
      <c r="R280" s="45">
        <v>294139</v>
      </c>
      <c r="S280" s="45">
        <v>88985</v>
      </c>
      <c r="T280" s="45">
        <v>106902189</v>
      </c>
      <c r="U280" s="45">
        <v>112609573</v>
      </c>
      <c r="V280" s="45">
        <v>21230024</v>
      </c>
      <c r="W280" s="45">
        <v>15622923</v>
      </c>
      <c r="X280" s="45">
        <v>233780</v>
      </c>
      <c r="Y280" s="45">
        <v>256981613</v>
      </c>
      <c r="Z280" s="45">
        <v>557887559</v>
      </c>
      <c r="AA280" s="14" t="s">
        <v>513</v>
      </c>
      <c r="AB280" t="b">
        <f t="shared" si="4"/>
        <v>1</v>
      </c>
    </row>
    <row r="281" spans="1:28">
      <c r="A281" t="s">
        <v>380</v>
      </c>
      <c r="B281" s="48" t="s">
        <v>381</v>
      </c>
      <c r="C281" s="45">
        <v>1395787500</v>
      </c>
      <c r="D281" s="45">
        <v>6772</v>
      </c>
      <c r="E281" s="45">
        <v>467593913</v>
      </c>
      <c r="F281" s="45">
        <v>8489430</v>
      </c>
      <c r="G281" s="45">
        <v>402</v>
      </c>
      <c r="H281" s="45">
        <v>55</v>
      </c>
      <c r="I281" s="45">
        <v>36999926</v>
      </c>
      <c r="J281" s="45">
        <v>570940</v>
      </c>
      <c r="K281" s="45">
        <v>17618537</v>
      </c>
      <c r="L281" s="45">
        <v>74447400</v>
      </c>
      <c r="M281" s="45">
        <v>3528900</v>
      </c>
      <c r="N281" s="45">
        <v>7458036</v>
      </c>
      <c r="O281" s="45">
        <v>15728664</v>
      </c>
      <c r="P281" s="45">
        <v>11523887</v>
      </c>
      <c r="Q281" s="45">
        <v>643959633</v>
      </c>
      <c r="R281" s="45">
        <v>413755</v>
      </c>
      <c r="S281" s="45">
        <v>18000</v>
      </c>
      <c r="T281" s="45">
        <v>77935288</v>
      </c>
      <c r="U281" s="45">
        <v>86386330</v>
      </c>
      <c r="V281" s="45">
        <v>16703322</v>
      </c>
      <c r="W281" s="45">
        <v>17462275</v>
      </c>
      <c r="X281" s="45">
        <v>189394</v>
      </c>
      <c r="Y281" s="45">
        <v>199108364</v>
      </c>
      <c r="Z281" s="45">
        <v>444851269</v>
      </c>
      <c r="AA281" s="14" t="s">
        <v>381</v>
      </c>
      <c r="AB281" t="b">
        <f t="shared" si="4"/>
        <v>1</v>
      </c>
    </row>
    <row r="282" spans="1:28">
      <c r="A282" t="s">
        <v>542</v>
      </c>
      <c r="B282" s="48" t="s">
        <v>543</v>
      </c>
      <c r="C282" s="45">
        <v>453656400</v>
      </c>
      <c r="D282" s="45">
        <v>2299</v>
      </c>
      <c r="E282" s="45">
        <v>153787633</v>
      </c>
      <c r="F282" s="45">
        <v>2301020</v>
      </c>
      <c r="G282" s="45">
        <v>116</v>
      </c>
      <c r="H282" s="45">
        <v>15</v>
      </c>
      <c r="I282" s="45">
        <v>11828701</v>
      </c>
      <c r="J282" s="45">
        <v>73644</v>
      </c>
      <c r="K282" s="45">
        <v>1470490</v>
      </c>
      <c r="L282" s="45">
        <v>23522900</v>
      </c>
      <c r="M282" s="45">
        <v>1005800</v>
      </c>
      <c r="N282" s="45">
        <v>1558141</v>
      </c>
      <c r="O282" s="45">
        <v>4852975</v>
      </c>
      <c r="P282" s="45">
        <v>2519614</v>
      </c>
      <c r="Q282" s="45">
        <v>202920918</v>
      </c>
      <c r="R282" s="45">
        <v>0</v>
      </c>
      <c r="S282" s="45">
        <v>14123</v>
      </c>
      <c r="T282" s="45">
        <v>24521591</v>
      </c>
      <c r="U282" s="45">
        <v>26342227</v>
      </c>
      <c r="V282" s="45">
        <v>3320981</v>
      </c>
      <c r="W282" s="45">
        <v>3110916</v>
      </c>
      <c r="X282" s="45">
        <v>58208</v>
      </c>
      <c r="Y282" s="45">
        <v>57368046</v>
      </c>
      <c r="Z282" s="45">
        <v>145552872</v>
      </c>
      <c r="AA282" s="14" t="s">
        <v>543</v>
      </c>
      <c r="AB282" t="b">
        <f t="shared" si="4"/>
        <v>1</v>
      </c>
    </row>
    <row r="283" spans="1:28">
      <c r="A283" t="s">
        <v>226</v>
      </c>
      <c r="B283" s="48" t="s">
        <v>227</v>
      </c>
      <c r="C283" s="45">
        <v>2381908500</v>
      </c>
      <c r="D283" s="45">
        <v>10619</v>
      </c>
      <c r="E283" s="45">
        <v>737476945</v>
      </c>
      <c r="F283" s="45">
        <v>24325305</v>
      </c>
      <c r="G283" s="45">
        <v>957</v>
      </c>
      <c r="H283" s="45">
        <v>185</v>
      </c>
      <c r="I283" s="45">
        <v>35623093</v>
      </c>
      <c r="J283" s="45">
        <v>522438</v>
      </c>
      <c r="K283" s="45">
        <v>22323936</v>
      </c>
      <c r="L283" s="45">
        <v>138159600</v>
      </c>
      <c r="M283" s="45">
        <v>4550500</v>
      </c>
      <c r="N283" s="45">
        <v>4398195</v>
      </c>
      <c r="O283" s="45">
        <v>16919223</v>
      </c>
      <c r="P283" s="45">
        <v>16168897</v>
      </c>
      <c r="Q283" s="45">
        <v>1000468132</v>
      </c>
      <c r="R283" s="45">
        <v>513161</v>
      </c>
      <c r="S283" s="45">
        <v>72210</v>
      </c>
      <c r="T283" s="45">
        <v>142659847</v>
      </c>
      <c r="U283" s="45">
        <v>134955010</v>
      </c>
      <c r="V283" s="45">
        <v>36106477</v>
      </c>
      <c r="W283" s="45">
        <v>18188663</v>
      </c>
      <c r="X283" s="45">
        <v>154597</v>
      </c>
      <c r="Y283" s="45">
        <v>332649965</v>
      </c>
      <c r="Z283" s="45">
        <v>667818167</v>
      </c>
      <c r="AA283" s="14" t="s">
        <v>227</v>
      </c>
      <c r="AB283" t="b">
        <f t="shared" si="4"/>
        <v>1</v>
      </c>
    </row>
    <row r="284" spans="1:28">
      <c r="A284" t="s">
        <v>92</v>
      </c>
      <c r="B284" s="48" t="s">
        <v>93</v>
      </c>
      <c r="C284" s="45">
        <v>1997875800</v>
      </c>
      <c r="D284" s="45">
        <v>8808</v>
      </c>
      <c r="E284" s="45">
        <v>652293638</v>
      </c>
      <c r="F284" s="45">
        <v>21740220</v>
      </c>
      <c r="G284" s="45">
        <v>772</v>
      </c>
      <c r="H284" s="45">
        <v>168</v>
      </c>
      <c r="I284" s="45">
        <v>49727691</v>
      </c>
      <c r="J284" s="45">
        <v>942196</v>
      </c>
      <c r="K284" s="45">
        <v>19519285</v>
      </c>
      <c r="L284" s="45">
        <v>109392100</v>
      </c>
      <c r="M284" s="45">
        <v>4270200</v>
      </c>
      <c r="N284" s="45">
        <v>6774363</v>
      </c>
      <c r="O284" s="45">
        <v>20452130</v>
      </c>
      <c r="P284" s="45">
        <v>14394657</v>
      </c>
      <c r="Q284" s="45">
        <v>899506480</v>
      </c>
      <c r="R284" s="45">
        <v>296105</v>
      </c>
      <c r="S284" s="45">
        <v>14000</v>
      </c>
      <c r="T284" s="45">
        <v>113640507</v>
      </c>
      <c r="U284" s="45">
        <v>114480218</v>
      </c>
      <c r="V284" s="45">
        <v>23706509</v>
      </c>
      <c r="W284" s="45">
        <v>21107126</v>
      </c>
      <c r="X284" s="45">
        <v>234421</v>
      </c>
      <c r="Y284" s="45">
        <v>273478886</v>
      </c>
      <c r="Z284" s="45">
        <v>626027594</v>
      </c>
      <c r="AA284" s="14" t="s">
        <v>93</v>
      </c>
      <c r="AB284" t="b">
        <f t="shared" si="4"/>
        <v>1</v>
      </c>
    </row>
    <row r="285" spans="1:28">
      <c r="A285" t="s">
        <v>144</v>
      </c>
      <c r="B285" s="48" t="s">
        <v>145</v>
      </c>
      <c r="C285" s="45">
        <v>3161035200</v>
      </c>
      <c r="D285" s="45">
        <v>12045</v>
      </c>
      <c r="E285" s="45">
        <v>1028688495</v>
      </c>
      <c r="F285" s="45">
        <v>80817645</v>
      </c>
      <c r="G285" s="45">
        <v>1793</v>
      </c>
      <c r="H285" s="45">
        <v>585</v>
      </c>
      <c r="I285" s="45">
        <v>89807596</v>
      </c>
      <c r="J285" s="45">
        <v>850849</v>
      </c>
      <c r="K285" s="45">
        <v>27312135</v>
      </c>
      <c r="L285" s="45">
        <v>169691200</v>
      </c>
      <c r="M285" s="45">
        <v>5213400</v>
      </c>
      <c r="N285" s="45">
        <v>11279658</v>
      </c>
      <c r="O285" s="45">
        <v>24849184</v>
      </c>
      <c r="P285" s="45">
        <v>18927770</v>
      </c>
      <c r="Q285" s="45">
        <v>1457437932</v>
      </c>
      <c r="R285" s="45">
        <v>466569</v>
      </c>
      <c r="S285" s="45">
        <v>10854</v>
      </c>
      <c r="T285" s="45">
        <v>174872022</v>
      </c>
      <c r="U285" s="45">
        <v>173376774</v>
      </c>
      <c r="V285" s="45">
        <v>31767642</v>
      </c>
      <c r="W285" s="45">
        <v>38671125</v>
      </c>
      <c r="X285" s="45">
        <v>343967</v>
      </c>
      <c r="Y285" s="45">
        <v>419508953</v>
      </c>
      <c r="Z285" s="45">
        <v>1037928979</v>
      </c>
      <c r="AA285" s="14" t="s">
        <v>145</v>
      </c>
      <c r="AB285" t="b">
        <f t="shared" si="4"/>
        <v>1</v>
      </c>
    </row>
    <row r="286" spans="1:28">
      <c r="A286" t="s">
        <v>452</v>
      </c>
      <c r="B286" s="48" t="s">
        <v>453</v>
      </c>
      <c r="C286" s="45">
        <v>1134198400</v>
      </c>
      <c r="D286" s="45">
        <v>5539</v>
      </c>
      <c r="E286" s="45">
        <v>385012935</v>
      </c>
      <c r="F286" s="45">
        <v>5874852</v>
      </c>
      <c r="G286" s="45">
        <v>282</v>
      </c>
      <c r="H286" s="45">
        <v>42</v>
      </c>
      <c r="I286" s="45">
        <v>14437398</v>
      </c>
      <c r="J286" s="45">
        <v>558605</v>
      </c>
      <c r="K286" s="45">
        <v>11237425</v>
      </c>
      <c r="L286" s="45">
        <v>62374000</v>
      </c>
      <c r="M286" s="45">
        <v>2039300</v>
      </c>
      <c r="N286" s="45">
        <v>3919010</v>
      </c>
      <c r="O286" s="45">
        <v>12502112</v>
      </c>
      <c r="P286" s="45">
        <v>5511712</v>
      </c>
      <c r="Q286" s="45">
        <v>503467349</v>
      </c>
      <c r="R286" s="45">
        <v>136244</v>
      </c>
      <c r="S286" s="45">
        <v>9306</v>
      </c>
      <c r="T286" s="45">
        <v>64401638</v>
      </c>
      <c r="U286" s="45">
        <v>69518669</v>
      </c>
      <c r="V286" s="45">
        <v>11868224</v>
      </c>
      <c r="W286" s="45">
        <v>10719990</v>
      </c>
      <c r="X286" s="45">
        <v>111211</v>
      </c>
      <c r="Y286" s="45">
        <v>156765282</v>
      </c>
      <c r="Z286" s="45">
        <v>346702067</v>
      </c>
      <c r="AA286" s="14" t="s">
        <v>453</v>
      </c>
      <c r="AB286" t="b">
        <f t="shared" si="4"/>
        <v>1</v>
      </c>
    </row>
    <row r="287" spans="1:28">
      <c r="A287" t="s">
        <v>54</v>
      </c>
      <c r="B287" s="48" t="s">
        <v>55</v>
      </c>
      <c r="C287" s="45">
        <v>1627183100</v>
      </c>
      <c r="D287" s="45">
        <v>6930</v>
      </c>
      <c r="E287" s="45">
        <v>542656033</v>
      </c>
      <c r="F287" s="45">
        <v>19562399</v>
      </c>
      <c r="G287" s="45">
        <v>778</v>
      </c>
      <c r="H287" s="45">
        <v>157</v>
      </c>
      <c r="I287" s="45">
        <v>21876983</v>
      </c>
      <c r="J287" s="45">
        <v>257032</v>
      </c>
      <c r="K287" s="45">
        <v>14069877</v>
      </c>
      <c r="L287" s="45">
        <v>89195900</v>
      </c>
      <c r="M287" s="45">
        <v>2028700</v>
      </c>
      <c r="N287" s="45">
        <v>4061858</v>
      </c>
      <c r="O287" s="45">
        <v>13365365</v>
      </c>
      <c r="P287" s="45">
        <v>6729445</v>
      </c>
      <c r="Q287" s="45">
        <v>713803592</v>
      </c>
      <c r="R287" s="45">
        <v>214697</v>
      </c>
      <c r="S287" s="45">
        <v>26355</v>
      </c>
      <c r="T287" s="45">
        <v>91215096</v>
      </c>
      <c r="U287" s="45">
        <v>90940340</v>
      </c>
      <c r="V287" s="45">
        <v>20424995</v>
      </c>
      <c r="W287" s="45">
        <v>13099224</v>
      </c>
      <c r="X287" s="45">
        <v>145019</v>
      </c>
      <c r="Y287" s="45">
        <v>216065726</v>
      </c>
      <c r="Z287" s="45">
        <v>497737866</v>
      </c>
      <c r="AA287" s="14" t="s">
        <v>55</v>
      </c>
      <c r="AB287" t="b">
        <f t="shared" si="4"/>
        <v>1</v>
      </c>
    </row>
    <row r="288" spans="1:28">
      <c r="A288" t="s">
        <v>566</v>
      </c>
      <c r="B288" s="48" t="s">
        <v>567</v>
      </c>
      <c r="C288" s="45">
        <v>1414837700</v>
      </c>
      <c r="D288" s="45">
        <v>6479</v>
      </c>
      <c r="E288" s="45">
        <v>461583355</v>
      </c>
      <c r="F288" s="45">
        <v>11992606</v>
      </c>
      <c r="G288" s="45">
        <v>482</v>
      </c>
      <c r="H288" s="45">
        <v>73</v>
      </c>
      <c r="I288" s="45">
        <v>23158621</v>
      </c>
      <c r="J288" s="45">
        <v>244798</v>
      </c>
      <c r="K288" s="45">
        <v>6917475</v>
      </c>
      <c r="L288" s="45">
        <v>78113500</v>
      </c>
      <c r="M288" s="45">
        <v>1634000</v>
      </c>
      <c r="N288" s="45">
        <v>3231753</v>
      </c>
      <c r="O288" s="45">
        <v>12052080</v>
      </c>
      <c r="P288" s="45">
        <v>4323562</v>
      </c>
      <c r="Q288" s="45">
        <v>603251750</v>
      </c>
      <c r="R288" s="45">
        <v>5495</v>
      </c>
      <c r="S288" s="45">
        <v>0</v>
      </c>
      <c r="T288" s="45">
        <v>79721226</v>
      </c>
      <c r="U288" s="45">
        <v>79901553</v>
      </c>
      <c r="V288" s="45">
        <v>11331804</v>
      </c>
      <c r="W288" s="45">
        <v>9241052</v>
      </c>
      <c r="X288" s="45">
        <v>130615</v>
      </c>
      <c r="Y288" s="45">
        <v>180331745</v>
      </c>
      <c r="Z288" s="45">
        <v>422920005</v>
      </c>
      <c r="AA288" s="14" t="s">
        <v>567</v>
      </c>
      <c r="AB288" t="b">
        <f t="shared" si="4"/>
        <v>1</v>
      </c>
    </row>
    <row r="289" spans="1:28">
      <c r="A289" t="s">
        <v>250</v>
      </c>
      <c r="B289" s="48" t="s">
        <v>251</v>
      </c>
      <c r="C289" s="45">
        <v>7814198300</v>
      </c>
      <c r="D289" s="45">
        <v>30978</v>
      </c>
      <c r="E289" s="45">
        <v>2360959765</v>
      </c>
      <c r="F289" s="45">
        <v>167348468</v>
      </c>
      <c r="G289" s="45">
        <v>4046</v>
      </c>
      <c r="H289" s="45">
        <v>1248</v>
      </c>
      <c r="I289" s="45">
        <v>271143708</v>
      </c>
      <c r="J289" s="45">
        <v>3029307</v>
      </c>
      <c r="K289" s="45">
        <v>68706780</v>
      </c>
      <c r="L289" s="45">
        <v>407291500</v>
      </c>
      <c r="M289" s="45">
        <v>15353600</v>
      </c>
      <c r="N289" s="45">
        <v>18329009</v>
      </c>
      <c r="O289" s="45">
        <v>65014527</v>
      </c>
      <c r="P289" s="45">
        <v>51327548</v>
      </c>
      <c r="Q289" s="45">
        <v>3428504212</v>
      </c>
      <c r="R289" s="45">
        <v>2103528</v>
      </c>
      <c r="S289" s="45">
        <v>223199</v>
      </c>
      <c r="T289" s="45">
        <v>422543575</v>
      </c>
      <c r="U289" s="45">
        <v>391938172</v>
      </c>
      <c r="V289" s="45">
        <v>101644528</v>
      </c>
      <c r="W289" s="45">
        <v>89775741</v>
      </c>
      <c r="X289" s="45">
        <v>942000</v>
      </c>
      <c r="Y289" s="45">
        <v>1009170743</v>
      </c>
      <c r="Z289" s="45">
        <v>2419333469</v>
      </c>
      <c r="AA289" s="14" t="s">
        <v>251</v>
      </c>
      <c r="AB289" t="b">
        <f t="shared" si="4"/>
        <v>1</v>
      </c>
    </row>
    <row r="290" spans="1:28">
      <c r="A290" t="s">
        <v>270</v>
      </c>
      <c r="B290" s="48" t="s">
        <v>271</v>
      </c>
      <c r="C290" s="45">
        <v>2645102400</v>
      </c>
      <c r="D290" s="45">
        <v>9573</v>
      </c>
      <c r="E290" s="45">
        <v>843336577</v>
      </c>
      <c r="F290" s="45">
        <v>68807704</v>
      </c>
      <c r="G290" s="45">
        <v>1741</v>
      </c>
      <c r="H290" s="45">
        <v>540</v>
      </c>
      <c r="I290" s="45">
        <v>133009533</v>
      </c>
      <c r="J290" s="45">
        <v>1820521</v>
      </c>
      <c r="K290" s="45">
        <v>27514509</v>
      </c>
      <c r="L290" s="45">
        <v>135503200</v>
      </c>
      <c r="M290" s="45">
        <v>4842600</v>
      </c>
      <c r="N290" s="45">
        <v>2635206</v>
      </c>
      <c r="O290" s="45">
        <v>22812405</v>
      </c>
      <c r="P290" s="45">
        <v>17798354</v>
      </c>
      <c r="Q290" s="45">
        <v>1258080609</v>
      </c>
      <c r="R290" s="45">
        <v>1123245</v>
      </c>
      <c r="S290" s="45">
        <v>576029</v>
      </c>
      <c r="T290" s="45">
        <v>140319607</v>
      </c>
      <c r="U290" s="45">
        <v>134996379</v>
      </c>
      <c r="V290" s="45">
        <v>40302600</v>
      </c>
      <c r="W290" s="45">
        <v>34943147</v>
      </c>
      <c r="X290" s="45">
        <v>593581</v>
      </c>
      <c r="Y290" s="45">
        <v>352854588</v>
      </c>
      <c r="Z290" s="45">
        <v>905226021</v>
      </c>
      <c r="AA290" s="14" t="s">
        <v>271</v>
      </c>
      <c r="AB290" t="b">
        <f t="shared" si="4"/>
        <v>1</v>
      </c>
    </row>
    <row r="291" spans="1:28">
      <c r="A291" t="s">
        <v>84</v>
      </c>
      <c r="B291" s="48" t="s">
        <v>85</v>
      </c>
      <c r="C291" s="45">
        <v>843539500</v>
      </c>
      <c r="D291" s="45">
        <v>4061</v>
      </c>
      <c r="E291" s="45">
        <v>272460479</v>
      </c>
      <c r="F291" s="45">
        <v>7990568</v>
      </c>
      <c r="G291" s="45">
        <v>278</v>
      </c>
      <c r="H291" s="45">
        <v>64</v>
      </c>
      <c r="I291" s="45">
        <v>32174487</v>
      </c>
      <c r="J291" s="45">
        <v>359288</v>
      </c>
      <c r="K291" s="45">
        <v>7509939</v>
      </c>
      <c r="L291" s="45">
        <v>45137800</v>
      </c>
      <c r="M291" s="45">
        <v>2852700</v>
      </c>
      <c r="N291" s="45">
        <v>3030253</v>
      </c>
      <c r="O291" s="45">
        <v>7327316</v>
      </c>
      <c r="P291" s="45">
        <v>9205144</v>
      </c>
      <c r="Q291" s="45">
        <v>388047974</v>
      </c>
      <c r="R291" s="45">
        <v>90124</v>
      </c>
      <c r="S291" s="45">
        <v>27002</v>
      </c>
      <c r="T291" s="45">
        <v>47982281</v>
      </c>
      <c r="U291" s="45">
        <v>48761949</v>
      </c>
      <c r="V291" s="45">
        <v>9363265</v>
      </c>
      <c r="W291" s="45">
        <v>9386721</v>
      </c>
      <c r="X291" s="45">
        <v>128126</v>
      </c>
      <c r="Y291" s="45">
        <v>115739468</v>
      </c>
      <c r="Z291" s="45">
        <v>272308506</v>
      </c>
      <c r="AA291" s="14" t="s">
        <v>85</v>
      </c>
      <c r="AB291" t="b">
        <f t="shared" si="4"/>
        <v>1</v>
      </c>
    </row>
    <row r="292" spans="1:28">
      <c r="A292" t="s">
        <v>408</v>
      </c>
      <c r="B292" s="50" t="s">
        <v>409</v>
      </c>
      <c r="C292" s="45">
        <v>26037303400</v>
      </c>
      <c r="D292" s="45">
        <v>104330</v>
      </c>
      <c r="E292" s="45">
        <v>8435064866</v>
      </c>
      <c r="F292" s="45">
        <v>488036484</v>
      </c>
      <c r="G292" s="45">
        <v>13538</v>
      </c>
      <c r="H292" s="45">
        <v>3797</v>
      </c>
      <c r="I292" s="45">
        <v>794097651</v>
      </c>
      <c r="J292" s="45">
        <v>15845274</v>
      </c>
      <c r="K292" s="45">
        <v>153145025</v>
      </c>
      <c r="L292" s="45">
        <v>1470314600</v>
      </c>
      <c r="M292" s="45">
        <v>30263500</v>
      </c>
      <c r="N292" s="45">
        <v>44598898</v>
      </c>
      <c r="O292" s="45">
        <v>168079156</v>
      </c>
      <c r="P292" s="45">
        <v>138866777</v>
      </c>
      <c r="Q292" s="45">
        <v>11738312231</v>
      </c>
      <c r="R292" s="45">
        <v>2721079</v>
      </c>
      <c r="S292" s="45">
        <v>219094</v>
      </c>
      <c r="T292" s="45">
        <v>1500129077</v>
      </c>
      <c r="U292" s="45">
        <v>1475330501</v>
      </c>
      <c r="V292" s="45">
        <v>263131579</v>
      </c>
      <c r="W292" s="45">
        <v>226186882</v>
      </c>
      <c r="X292" s="45">
        <v>3564659</v>
      </c>
      <c r="Y292" s="45">
        <v>3471282871</v>
      </c>
      <c r="Z292" s="45">
        <v>8267029360</v>
      </c>
      <c r="AA292" s="32" t="s">
        <v>409</v>
      </c>
      <c r="AB292" t="b">
        <f t="shared" si="4"/>
        <v>1</v>
      </c>
    </row>
    <row r="293" spans="1:28">
      <c r="A293" t="s">
        <v>198</v>
      </c>
      <c r="B293" s="48" t="s">
        <v>199</v>
      </c>
      <c r="C293" s="45">
        <v>1540835300</v>
      </c>
      <c r="D293" s="45">
        <v>7255</v>
      </c>
      <c r="E293" s="45">
        <v>452756033</v>
      </c>
      <c r="F293" s="45">
        <v>14178783</v>
      </c>
      <c r="G293" s="45">
        <v>523</v>
      </c>
      <c r="H293" s="45">
        <v>117</v>
      </c>
      <c r="I293" s="45">
        <v>32566508</v>
      </c>
      <c r="J293" s="45">
        <v>608168</v>
      </c>
      <c r="K293" s="45">
        <v>15558141</v>
      </c>
      <c r="L293" s="45">
        <v>84267000</v>
      </c>
      <c r="M293" s="45">
        <v>3853900</v>
      </c>
      <c r="N293" s="45">
        <v>3363337</v>
      </c>
      <c r="O293" s="45">
        <v>13031515</v>
      </c>
      <c r="P293" s="45">
        <v>14310848</v>
      </c>
      <c r="Q293" s="45">
        <v>634494233</v>
      </c>
      <c r="R293" s="45">
        <v>327486</v>
      </c>
      <c r="S293" s="45">
        <v>76957</v>
      </c>
      <c r="T293" s="45">
        <v>88088630</v>
      </c>
      <c r="U293" s="45">
        <v>80429285</v>
      </c>
      <c r="V293" s="45">
        <v>20301174</v>
      </c>
      <c r="W293" s="45">
        <v>13695274</v>
      </c>
      <c r="X293" s="45">
        <v>199405</v>
      </c>
      <c r="Y293" s="45">
        <v>203118211</v>
      </c>
      <c r="Z293" s="45">
        <v>431376022</v>
      </c>
      <c r="AA293" s="14" t="s">
        <v>199</v>
      </c>
      <c r="AB293" t="b">
        <f t="shared" si="4"/>
        <v>1</v>
      </c>
    </row>
    <row r="294" spans="1:28">
      <c r="A294" t="s">
        <v>502</v>
      </c>
      <c r="B294" s="48" t="s">
        <v>503</v>
      </c>
      <c r="C294" s="45">
        <v>10478786800</v>
      </c>
      <c r="D294" s="45">
        <v>43136</v>
      </c>
      <c r="E294" s="45">
        <v>3471463673</v>
      </c>
      <c r="F294" s="45">
        <v>148665398</v>
      </c>
      <c r="G294" s="45">
        <v>5202</v>
      </c>
      <c r="H294" s="45">
        <v>1107</v>
      </c>
      <c r="I294" s="45">
        <v>241904073</v>
      </c>
      <c r="J294" s="45">
        <v>2252866</v>
      </c>
      <c r="K294" s="45">
        <v>72516173</v>
      </c>
      <c r="L294" s="45">
        <v>573951800</v>
      </c>
      <c r="M294" s="45">
        <v>12978700</v>
      </c>
      <c r="N294" s="45">
        <v>33349541</v>
      </c>
      <c r="O294" s="45">
        <v>117498896</v>
      </c>
      <c r="P294" s="45">
        <v>44296930</v>
      </c>
      <c r="Q294" s="45">
        <v>4718878050</v>
      </c>
      <c r="R294" s="45">
        <v>631962</v>
      </c>
      <c r="S294" s="45">
        <v>95505</v>
      </c>
      <c r="T294" s="45">
        <v>586803952</v>
      </c>
      <c r="U294" s="45">
        <v>588252164</v>
      </c>
      <c r="V294" s="45">
        <v>88905109</v>
      </c>
      <c r="W294" s="45">
        <v>97052249</v>
      </c>
      <c r="X294" s="45">
        <v>1469239</v>
      </c>
      <c r="Y294" s="45">
        <v>1363210180</v>
      </c>
      <c r="Z294" s="45">
        <v>3355667870</v>
      </c>
      <c r="AA294" s="14" t="s">
        <v>503</v>
      </c>
      <c r="AB294" t="b">
        <f t="shared" si="4"/>
        <v>1</v>
      </c>
    </row>
    <row r="295" spans="1:28">
      <c r="A295" t="s">
        <v>518</v>
      </c>
      <c r="B295" s="48" t="s">
        <v>519</v>
      </c>
      <c r="C295" s="45">
        <v>11121186000</v>
      </c>
      <c r="D295" s="45">
        <v>46424</v>
      </c>
      <c r="E295" s="45">
        <v>3694149217</v>
      </c>
      <c r="F295" s="45">
        <v>153991256</v>
      </c>
      <c r="G295" s="45">
        <v>4941</v>
      </c>
      <c r="H295" s="45">
        <v>1254</v>
      </c>
      <c r="I295" s="45">
        <v>308478136</v>
      </c>
      <c r="J295" s="45">
        <v>3558139</v>
      </c>
      <c r="K295" s="45">
        <v>76121731</v>
      </c>
      <c r="L295" s="45">
        <v>619605000</v>
      </c>
      <c r="M295" s="45">
        <v>13835200</v>
      </c>
      <c r="N295" s="45">
        <v>26721476</v>
      </c>
      <c r="O295" s="45">
        <v>104665523</v>
      </c>
      <c r="P295" s="45">
        <v>39591246</v>
      </c>
      <c r="Q295" s="45">
        <v>5040716924</v>
      </c>
      <c r="R295" s="45">
        <v>1569718</v>
      </c>
      <c r="S295" s="45">
        <v>80470</v>
      </c>
      <c r="T295" s="45">
        <v>633248520</v>
      </c>
      <c r="U295" s="45">
        <v>647705396</v>
      </c>
      <c r="V295" s="45">
        <v>110560990</v>
      </c>
      <c r="W295" s="45">
        <v>95398111</v>
      </c>
      <c r="X295" s="45">
        <v>1397887</v>
      </c>
      <c r="Y295" s="45">
        <v>1489961092</v>
      </c>
      <c r="Z295" s="45">
        <v>3550755832</v>
      </c>
      <c r="AA295" s="14" t="s">
        <v>519</v>
      </c>
      <c r="AB295" t="b">
        <f t="shared" si="4"/>
        <v>1</v>
      </c>
    </row>
    <row r="296" spans="1:28">
      <c r="A296" t="s">
        <v>4</v>
      </c>
      <c r="B296" s="48" t="s">
        <v>5</v>
      </c>
      <c r="C296" s="45">
        <v>9269569100</v>
      </c>
      <c r="D296" s="45">
        <v>29459</v>
      </c>
      <c r="E296" s="45">
        <v>2849815825</v>
      </c>
      <c r="F296" s="45">
        <v>363470338</v>
      </c>
      <c r="G296" s="45">
        <v>6680</v>
      </c>
      <c r="H296" s="45">
        <v>2623</v>
      </c>
      <c r="I296" s="45">
        <v>413990852</v>
      </c>
      <c r="J296" s="45">
        <v>5699314</v>
      </c>
      <c r="K296" s="45">
        <v>80945655</v>
      </c>
      <c r="L296" s="45">
        <v>456785000</v>
      </c>
      <c r="M296" s="45">
        <v>19394100</v>
      </c>
      <c r="N296" s="45">
        <v>9927716</v>
      </c>
      <c r="O296" s="45">
        <v>49956732</v>
      </c>
      <c r="P296" s="45">
        <v>71004904</v>
      </c>
      <c r="Q296" s="45">
        <v>4320990436</v>
      </c>
      <c r="R296" s="45">
        <v>1478814</v>
      </c>
      <c r="S296" s="45">
        <v>112243</v>
      </c>
      <c r="T296" s="45">
        <v>476077545</v>
      </c>
      <c r="U296" s="45">
        <v>437726857</v>
      </c>
      <c r="V296" s="45">
        <v>137602482</v>
      </c>
      <c r="W296" s="45">
        <v>114373059</v>
      </c>
      <c r="X296" s="45">
        <v>1197488</v>
      </c>
      <c r="Y296" s="45">
        <v>1168568488</v>
      </c>
      <c r="Z296" s="45">
        <v>3152421948</v>
      </c>
      <c r="AA296" s="14" t="s">
        <v>5</v>
      </c>
      <c r="AB296" t="b">
        <f t="shared" si="4"/>
        <v>1</v>
      </c>
    </row>
    <row r="297" spans="1:28">
      <c r="A297" t="s">
        <v>64</v>
      </c>
      <c r="B297" s="48" t="s">
        <v>65</v>
      </c>
      <c r="C297" s="45">
        <v>4061482600</v>
      </c>
      <c r="D297" s="45">
        <v>16802</v>
      </c>
      <c r="E297" s="45">
        <v>1334128826</v>
      </c>
      <c r="F297" s="45">
        <v>54580633</v>
      </c>
      <c r="G297" s="45">
        <v>1976</v>
      </c>
      <c r="H297" s="45">
        <v>405</v>
      </c>
      <c r="I297" s="45">
        <v>116860231</v>
      </c>
      <c r="J297" s="45">
        <v>1651881</v>
      </c>
      <c r="K297" s="45">
        <v>42128050</v>
      </c>
      <c r="L297" s="45">
        <v>218353900</v>
      </c>
      <c r="M297" s="45">
        <v>9464100</v>
      </c>
      <c r="N297" s="45">
        <v>12151088</v>
      </c>
      <c r="O297" s="45">
        <v>38794164</v>
      </c>
      <c r="P297" s="45">
        <v>31455464</v>
      </c>
      <c r="Q297" s="45">
        <v>1859568337</v>
      </c>
      <c r="R297" s="45">
        <v>1278984</v>
      </c>
      <c r="S297" s="45">
        <v>136670</v>
      </c>
      <c r="T297" s="45">
        <v>227767919</v>
      </c>
      <c r="U297" s="45">
        <v>229981743</v>
      </c>
      <c r="V297" s="45">
        <v>43856987</v>
      </c>
      <c r="W297" s="45">
        <v>33558884</v>
      </c>
      <c r="X297" s="45">
        <v>457222</v>
      </c>
      <c r="Y297" s="45">
        <v>537038409</v>
      </c>
      <c r="Z297" s="45">
        <v>1322529928</v>
      </c>
      <c r="AA297" s="14" t="s">
        <v>65</v>
      </c>
      <c r="AB297" t="b">
        <f t="shared" si="4"/>
        <v>1</v>
      </c>
    </row>
    <row r="298" spans="1:28">
      <c r="A298" t="s">
        <v>196</v>
      </c>
      <c r="B298" s="48" t="s">
        <v>197</v>
      </c>
      <c r="C298" s="45">
        <v>2255374200</v>
      </c>
      <c r="D298" s="45">
        <v>10478</v>
      </c>
      <c r="E298" s="45">
        <v>716896883</v>
      </c>
      <c r="F298" s="45">
        <v>21167208</v>
      </c>
      <c r="G298" s="45">
        <v>730</v>
      </c>
      <c r="H298" s="45">
        <v>147</v>
      </c>
      <c r="I298" s="45">
        <v>46228611</v>
      </c>
      <c r="J298" s="45">
        <v>638223</v>
      </c>
      <c r="K298" s="45">
        <v>17654487</v>
      </c>
      <c r="L298" s="45">
        <v>124118600</v>
      </c>
      <c r="M298" s="45">
        <v>5288100</v>
      </c>
      <c r="N298" s="45">
        <v>8136446</v>
      </c>
      <c r="O298" s="45">
        <v>20638210</v>
      </c>
      <c r="P298" s="45">
        <v>18405052</v>
      </c>
      <c r="Q298" s="45">
        <v>979171820</v>
      </c>
      <c r="R298" s="45">
        <v>114022</v>
      </c>
      <c r="S298" s="45">
        <v>25592</v>
      </c>
      <c r="T298" s="45">
        <v>129377686</v>
      </c>
      <c r="U298" s="45">
        <v>127360039</v>
      </c>
      <c r="V298" s="45">
        <v>25097213</v>
      </c>
      <c r="W298" s="45">
        <v>23215289</v>
      </c>
      <c r="X298" s="45">
        <v>168466</v>
      </c>
      <c r="Y298" s="45">
        <v>305358307</v>
      </c>
      <c r="Z298" s="45">
        <v>673813513</v>
      </c>
      <c r="AA298" s="14" t="s">
        <v>197</v>
      </c>
      <c r="AB298" t="b">
        <f t="shared" si="4"/>
        <v>1</v>
      </c>
    </row>
    <row r="299" spans="1:28">
      <c r="A299" t="s">
        <v>556</v>
      </c>
      <c r="B299" s="48" t="s">
        <v>557</v>
      </c>
      <c r="C299" s="45">
        <v>593600100</v>
      </c>
      <c r="D299" s="45">
        <v>2877</v>
      </c>
      <c r="E299" s="45">
        <v>195766673</v>
      </c>
      <c r="F299" s="45">
        <v>3962197</v>
      </c>
      <c r="G299" s="45">
        <v>179</v>
      </c>
      <c r="H299" s="45">
        <v>29</v>
      </c>
      <c r="I299" s="45">
        <v>8906401</v>
      </c>
      <c r="J299" s="45">
        <v>92432</v>
      </c>
      <c r="K299" s="45">
        <v>1801980</v>
      </c>
      <c r="L299" s="45">
        <v>30466800</v>
      </c>
      <c r="M299" s="45">
        <v>1283200</v>
      </c>
      <c r="N299" s="45">
        <v>2661971</v>
      </c>
      <c r="O299" s="45">
        <v>5142956</v>
      </c>
      <c r="P299" s="45">
        <v>3940195</v>
      </c>
      <c r="Q299" s="45">
        <v>254024805</v>
      </c>
      <c r="R299" s="45">
        <v>0</v>
      </c>
      <c r="S299" s="45">
        <v>0</v>
      </c>
      <c r="T299" s="45">
        <v>31741015</v>
      </c>
      <c r="U299" s="45">
        <v>32776280</v>
      </c>
      <c r="V299" s="45">
        <v>4757485</v>
      </c>
      <c r="W299" s="45">
        <v>5550664</v>
      </c>
      <c r="X299" s="45">
        <v>39537</v>
      </c>
      <c r="Y299" s="45">
        <v>74864981</v>
      </c>
      <c r="Z299" s="45">
        <v>179159824</v>
      </c>
      <c r="AA299" s="14" t="s">
        <v>557</v>
      </c>
      <c r="AB299" t="b">
        <f t="shared" si="4"/>
        <v>1</v>
      </c>
    </row>
    <row r="300" spans="1:28">
      <c r="A300" t="s">
        <v>560</v>
      </c>
      <c r="B300" s="48" t="s">
        <v>561</v>
      </c>
      <c r="C300" s="45">
        <v>760538100</v>
      </c>
      <c r="D300" s="45">
        <v>3731</v>
      </c>
      <c r="E300" s="45">
        <v>242619804</v>
      </c>
      <c r="F300" s="45">
        <v>4820617</v>
      </c>
      <c r="G300" s="45">
        <v>244</v>
      </c>
      <c r="H300" s="45">
        <v>31</v>
      </c>
      <c r="I300" s="45">
        <v>10335753</v>
      </c>
      <c r="J300" s="45">
        <v>185561</v>
      </c>
      <c r="K300" s="45">
        <v>2981373</v>
      </c>
      <c r="L300" s="45">
        <v>39539600</v>
      </c>
      <c r="M300" s="45">
        <v>1505100</v>
      </c>
      <c r="N300" s="45">
        <v>3403201</v>
      </c>
      <c r="O300" s="45">
        <v>6594862</v>
      </c>
      <c r="P300" s="45">
        <v>3977306</v>
      </c>
      <c r="Q300" s="45">
        <v>315963177</v>
      </c>
      <c r="R300" s="45">
        <v>0</v>
      </c>
      <c r="S300" s="45">
        <v>0</v>
      </c>
      <c r="T300" s="45">
        <v>41034259</v>
      </c>
      <c r="U300" s="45">
        <v>41167194</v>
      </c>
      <c r="V300" s="45">
        <v>6096817</v>
      </c>
      <c r="W300" s="45">
        <v>5529223</v>
      </c>
      <c r="X300" s="45">
        <v>43696</v>
      </c>
      <c r="Y300" s="45">
        <v>93871189</v>
      </c>
      <c r="Z300" s="45">
        <v>222091988</v>
      </c>
      <c r="AA300" s="14" t="s">
        <v>561</v>
      </c>
      <c r="AB300" t="b">
        <f t="shared" si="4"/>
        <v>1</v>
      </c>
    </row>
  </sheetData>
  <phoneticPr fontId="8" type="noConversion"/>
  <printOptions headings="1"/>
  <pageMargins left="0.70866141732283472" right="0.19685039370078741" top="0.98425196850393704" bottom="0.98425196850393704" header="0.51181102362204722" footer="0.51181102362204722"/>
  <pageSetup paperSize="9" pageOrder="overThenDown" orientation="landscape" r:id="rId1"/>
  <headerFooter alignWithMargins="0">
    <oddFooter>&amp;L&amp;F   &amp;A&amp;RSida &amp;P(&amp;N)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Blad1</vt:lpstr>
      <vt:lpstr>Blad2</vt:lpstr>
      <vt:lpstr>Blad1!Utskriftsområde</vt:lpstr>
      <vt:lpstr>Blad2!Utskriftsrubriker</vt:lpstr>
    </vt:vector>
  </TitlesOfParts>
  <Company>SCB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scbalfp</dc:creator>
  <cp:lastModifiedBy>Glanzelius Marie NR/OEM-Ö</cp:lastModifiedBy>
  <cp:lastPrinted>2016-01-20T13:47:14Z</cp:lastPrinted>
  <dcterms:created xsi:type="dcterms:W3CDTF">2004-02-02T13:01:05Z</dcterms:created>
  <dcterms:modified xsi:type="dcterms:W3CDTF">2016-01-22T13:34:11Z</dcterms:modified>
</cp:coreProperties>
</file>