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60" yWindow="630" windowWidth="11580" windowHeight="12360"/>
  </bookViews>
  <sheets>
    <sheet name="Blad1" sheetId="1" r:id="rId1"/>
    <sheet name="Blad2" sheetId="3" state="hidden" r:id="rId2"/>
  </sheets>
  <definedNames>
    <definedName name="_xlnm.Print_Area" localSheetId="0">Blad1!$B$1:$D$41</definedName>
    <definedName name="_xlnm.Print_Titles" localSheetId="1">Blad2!$B:$B</definedName>
  </definedNames>
  <calcPr calcId="145621"/>
</workbook>
</file>

<file path=xl/calcChain.xml><?xml version="1.0" encoding="utf-8"?>
<calcChain xmlns="http://schemas.openxmlformats.org/spreadsheetml/2006/main">
  <c r="C29" i="1" l="1"/>
  <c r="C31" i="1"/>
  <c r="C30" i="1"/>
  <c r="C28" i="1" l="1"/>
  <c r="C27" i="1" l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0" i="1"/>
  <c r="C9" i="1"/>
  <c r="C6" i="1"/>
  <c r="C12" i="1"/>
  <c r="C11" i="1"/>
  <c r="C7" i="1"/>
</calcChain>
</file>

<file path=xl/sharedStrings.xml><?xml version="1.0" encoding="utf-8"?>
<sst xmlns="http://schemas.openxmlformats.org/spreadsheetml/2006/main" count="711" uniqueCount="681">
  <si>
    <t>Upplands Väsby</t>
  </si>
  <si>
    <t>0114</t>
  </si>
  <si>
    <t>0115</t>
  </si>
  <si>
    <t>Vallentuna</t>
  </si>
  <si>
    <t>0117</t>
  </si>
  <si>
    <t>Österåker</t>
  </si>
  <si>
    <t>0120</t>
  </si>
  <si>
    <t>Värmdö</t>
  </si>
  <si>
    <t>0123</t>
  </si>
  <si>
    <t>Järfälla</t>
  </si>
  <si>
    <t>0125</t>
  </si>
  <si>
    <t>Ekerö</t>
  </si>
  <si>
    <t>0126</t>
  </si>
  <si>
    <t>Huddinge</t>
  </si>
  <si>
    <t>0127</t>
  </si>
  <si>
    <t>Botkyrka</t>
  </si>
  <si>
    <t>0128</t>
  </si>
  <si>
    <t>Salem</t>
  </si>
  <si>
    <t>0136</t>
  </si>
  <si>
    <t>Haninge</t>
  </si>
  <si>
    <t>0138</t>
  </si>
  <si>
    <t>Tyresö</t>
  </si>
  <si>
    <t>0139</t>
  </si>
  <si>
    <t>Upplands-Bro</t>
  </si>
  <si>
    <t>0140</t>
  </si>
  <si>
    <t>Nykvarn</t>
  </si>
  <si>
    <t>0160</t>
  </si>
  <si>
    <t>Täby</t>
  </si>
  <si>
    <t>0162</t>
  </si>
  <si>
    <t>Danderyd</t>
  </si>
  <si>
    <t>0163</t>
  </si>
  <si>
    <t>Sollentuna</t>
  </si>
  <si>
    <t>0180</t>
  </si>
  <si>
    <t>Stockholm</t>
  </si>
  <si>
    <t>0181</t>
  </si>
  <si>
    <t>Södertälje</t>
  </si>
  <si>
    <t>0182</t>
  </si>
  <si>
    <t>Nacka</t>
  </si>
  <si>
    <t>0183</t>
  </si>
  <si>
    <t>Sundbyberg</t>
  </si>
  <si>
    <t>0184</t>
  </si>
  <si>
    <t>Solna</t>
  </si>
  <si>
    <t>0186</t>
  </si>
  <si>
    <t>Lidingö</t>
  </si>
  <si>
    <t>0187</t>
  </si>
  <si>
    <t>Vaxholm</t>
  </si>
  <si>
    <t>0188</t>
  </si>
  <si>
    <t>Norrtälje</t>
  </si>
  <si>
    <t>0191</t>
  </si>
  <si>
    <t>Sigtuna</t>
  </si>
  <si>
    <t>0192</t>
  </si>
  <si>
    <t>Nynäshamn</t>
  </si>
  <si>
    <t>0305</t>
  </si>
  <si>
    <t>Håbo</t>
  </si>
  <si>
    <t>0319</t>
  </si>
  <si>
    <t>Älvkarleby</t>
  </si>
  <si>
    <t>0330</t>
  </si>
  <si>
    <t>Knivsta</t>
  </si>
  <si>
    <t>0360</t>
  </si>
  <si>
    <t>Tierp</t>
  </si>
  <si>
    <t>0380</t>
  </si>
  <si>
    <t>Uppsala</t>
  </si>
  <si>
    <t>0381</t>
  </si>
  <si>
    <t>Enköping</t>
  </si>
  <si>
    <t>0382</t>
  </si>
  <si>
    <t>Östhammar</t>
  </si>
  <si>
    <t>0428</t>
  </si>
  <si>
    <t>Vingåker</t>
  </si>
  <si>
    <t>0461</t>
  </si>
  <si>
    <t>Gnesta</t>
  </si>
  <si>
    <t>0480</t>
  </si>
  <si>
    <t>Nyköping</t>
  </si>
  <si>
    <t>0481</t>
  </si>
  <si>
    <t>Oxelösund</t>
  </si>
  <si>
    <t>0482</t>
  </si>
  <si>
    <t>Flen</t>
  </si>
  <si>
    <t>0483</t>
  </si>
  <si>
    <t>Katrineholm</t>
  </si>
  <si>
    <t>0484</t>
  </si>
  <si>
    <t>Eskilstuna</t>
  </si>
  <si>
    <t>0486</t>
  </si>
  <si>
    <t>Strängnäs</t>
  </si>
  <si>
    <t>0488</t>
  </si>
  <si>
    <t>Trosa</t>
  </si>
  <si>
    <t>0509</t>
  </si>
  <si>
    <t>Ödeshög</t>
  </si>
  <si>
    <t>0512</t>
  </si>
  <si>
    <t>Ydre</t>
  </si>
  <si>
    <t>0513</t>
  </si>
  <si>
    <t>Kinda</t>
  </si>
  <si>
    <t>0560</t>
  </si>
  <si>
    <t>Boxholm</t>
  </si>
  <si>
    <t>0561</t>
  </si>
  <si>
    <t>Åtvidaberg</t>
  </si>
  <si>
    <t>0562</t>
  </si>
  <si>
    <t>Finspång</t>
  </si>
  <si>
    <t>0563</t>
  </si>
  <si>
    <t>Valdemarsvik</t>
  </si>
  <si>
    <t>0580</t>
  </si>
  <si>
    <t>Linköping</t>
  </si>
  <si>
    <t>0581</t>
  </si>
  <si>
    <t>Norrköping</t>
  </si>
  <si>
    <t>0582</t>
  </si>
  <si>
    <t>Söderköping</t>
  </si>
  <si>
    <t>0583</t>
  </si>
  <si>
    <t>Motala</t>
  </si>
  <si>
    <t>0584</t>
  </si>
  <si>
    <t>Vadstena</t>
  </si>
  <si>
    <t>0586</t>
  </si>
  <si>
    <t>Mjölby</t>
  </si>
  <si>
    <t>0604</t>
  </si>
  <si>
    <t>Aneby</t>
  </si>
  <si>
    <t>0617</t>
  </si>
  <si>
    <t>Gnosjö</t>
  </si>
  <si>
    <t>0642</t>
  </si>
  <si>
    <t>Mullsjö</t>
  </si>
  <si>
    <t>0643</t>
  </si>
  <si>
    <t>Habo</t>
  </si>
  <si>
    <t>0662</t>
  </si>
  <si>
    <t>Gislaved</t>
  </si>
  <si>
    <t>0665</t>
  </si>
  <si>
    <t>Vaggeryd</t>
  </si>
  <si>
    <t>0680</t>
  </si>
  <si>
    <t>Jönköping</t>
  </si>
  <si>
    <t>0682</t>
  </si>
  <si>
    <t>Nässjö</t>
  </si>
  <si>
    <t>0683</t>
  </si>
  <si>
    <t>Värnamo</t>
  </si>
  <si>
    <t>0684</t>
  </si>
  <si>
    <t>Sävsjö</t>
  </si>
  <si>
    <t>0685</t>
  </si>
  <si>
    <t>Vetlanda</t>
  </si>
  <si>
    <t>0686</t>
  </si>
  <si>
    <t>Eksjö</t>
  </si>
  <si>
    <t>0687</t>
  </si>
  <si>
    <t>Tranås</t>
  </si>
  <si>
    <t>0760</t>
  </si>
  <si>
    <t>Uppvidinge</t>
  </si>
  <si>
    <t>0761</t>
  </si>
  <si>
    <t>Lessebo</t>
  </si>
  <si>
    <t>0763</t>
  </si>
  <si>
    <t>Tingsryd</t>
  </si>
  <si>
    <t>0764</t>
  </si>
  <si>
    <t>Alvesta</t>
  </si>
  <si>
    <t>0765</t>
  </si>
  <si>
    <t>Älmhult</t>
  </si>
  <si>
    <t>0767</t>
  </si>
  <si>
    <t>Markaryd</t>
  </si>
  <si>
    <t>0780</t>
  </si>
  <si>
    <t>Växjö</t>
  </si>
  <si>
    <t>0781</t>
  </si>
  <si>
    <t>Ljungby</t>
  </si>
  <si>
    <t>0821</t>
  </si>
  <si>
    <t>Högsby</t>
  </si>
  <si>
    <t>0834</t>
  </si>
  <si>
    <t>Torsås</t>
  </si>
  <si>
    <t>0840</t>
  </si>
  <si>
    <t>Mörbylånga</t>
  </si>
  <si>
    <t>0860</t>
  </si>
  <si>
    <t>Hultsfred</t>
  </si>
  <si>
    <t>0861</t>
  </si>
  <si>
    <t>Mönsterås</t>
  </si>
  <si>
    <t>0862</t>
  </si>
  <si>
    <t>Emmaboda</t>
  </si>
  <si>
    <t>0880</t>
  </si>
  <si>
    <t>Kalmar</t>
  </si>
  <si>
    <t>0881</t>
  </si>
  <si>
    <t>Nybro</t>
  </si>
  <si>
    <t>0882</t>
  </si>
  <si>
    <t>Oskarshamn</t>
  </si>
  <si>
    <t>0883</t>
  </si>
  <si>
    <t>Västervik</t>
  </si>
  <si>
    <t>0884</t>
  </si>
  <si>
    <t>Vimmerby</t>
  </si>
  <si>
    <t>0885</t>
  </si>
  <si>
    <t>Borgholm</t>
  </si>
  <si>
    <t>0980</t>
  </si>
  <si>
    <t>Gotland</t>
  </si>
  <si>
    <t>1060</t>
  </si>
  <si>
    <t>Olofström</t>
  </si>
  <si>
    <t>1080</t>
  </si>
  <si>
    <t>Karlskrona</t>
  </si>
  <si>
    <t>1081</t>
  </si>
  <si>
    <t>Ronneby</t>
  </si>
  <si>
    <t>1082</t>
  </si>
  <si>
    <t>Karlshamn</t>
  </si>
  <si>
    <t>1083</t>
  </si>
  <si>
    <t>Sölvesborg</t>
  </si>
  <si>
    <t>1214</t>
  </si>
  <si>
    <t>Svalöv</t>
  </si>
  <si>
    <t>1230</t>
  </si>
  <si>
    <t>Staffanstorp</t>
  </si>
  <si>
    <t>1231</t>
  </si>
  <si>
    <t>Burlöv</t>
  </si>
  <si>
    <t>1233</t>
  </si>
  <si>
    <t>Vellinge</t>
  </si>
  <si>
    <t>1256</t>
  </si>
  <si>
    <t>Östra Göinge</t>
  </si>
  <si>
    <t>1257</t>
  </si>
  <si>
    <t>Örkelljunga</t>
  </si>
  <si>
    <t>1260</t>
  </si>
  <si>
    <t>Bjuv</t>
  </si>
  <si>
    <t>1261</t>
  </si>
  <si>
    <t>Kävlinge</t>
  </si>
  <si>
    <t>1262</t>
  </si>
  <si>
    <t>Lomma</t>
  </si>
  <si>
    <t>1263</t>
  </si>
  <si>
    <t>Svedala</t>
  </si>
  <si>
    <t>1264</t>
  </si>
  <si>
    <t>Skurup</t>
  </si>
  <si>
    <t>1265</t>
  </si>
  <si>
    <t>Sjöbo</t>
  </si>
  <si>
    <t>1266</t>
  </si>
  <si>
    <t>Hörby</t>
  </si>
  <si>
    <t>1267</t>
  </si>
  <si>
    <t>Höör</t>
  </si>
  <si>
    <t>1270</t>
  </si>
  <si>
    <t>Tomelilla</t>
  </si>
  <si>
    <t>1272</t>
  </si>
  <si>
    <t>Bromölla</t>
  </si>
  <si>
    <t>1273</t>
  </si>
  <si>
    <t>Osby</t>
  </si>
  <si>
    <t>1275</t>
  </si>
  <si>
    <t>Perstorp</t>
  </si>
  <si>
    <t>1276</t>
  </si>
  <si>
    <t>Klippan</t>
  </si>
  <si>
    <t>1277</t>
  </si>
  <si>
    <t>Åstorp</t>
  </si>
  <si>
    <t>1278</t>
  </si>
  <si>
    <t>Båstad</t>
  </si>
  <si>
    <t>1280</t>
  </si>
  <si>
    <t>Malmö</t>
  </si>
  <si>
    <t>1281</t>
  </si>
  <si>
    <t>Lund</t>
  </si>
  <si>
    <t>1282</t>
  </si>
  <si>
    <t>Landskrona</t>
  </si>
  <si>
    <t>1283</t>
  </si>
  <si>
    <t>Helsingborg</t>
  </si>
  <si>
    <t>1284</t>
  </si>
  <si>
    <t>Höganäs</t>
  </si>
  <si>
    <t>1285</t>
  </si>
  <si>
    <t>Eslöv</t>
  </si>
  <si>
    <t>1286</t>
  </si>
  <si>
    <t>Ystad</t>
  </si>
  <si>
    <t>1287</t>
  </si>
  <si>
    <t>Trelleborg</t>
  </si>
  <si>
    <t>1290</t>
  </si>
  <si>
    <t>Kristianstad</t>
  </si>
  <si>
    <t>1291</t>
  </si>
  <si>
    <t>Simrishamn</t>
  </si>
  <si>
    <t>1292</t>
  </si>
  <si>
    <t>Ängelholm</t>
  </si>
  <si>
    <t>1293</t>
  </si>
  <si>
    <t>Hässleholm</t>
  </si>
  <si>
    <t>1315</t>
  </si>
  <si>
    <t>Hylte</t>
  </si>
  <si>
    <t>1380</t>
  </si>
  <si>
    <t>Halmstad</t>
  </si>
  <si>
    <t>1381</t>
  </si>
  <si>
    <t>Laholm</t>
  </si>
  <si>
    <t>1382</t>
  </si>
  <si>
    <t>Falkenberg</t>
  </si>
  <si>
    <t>1383</t>
  </si>
  <si>
    <t>Varberg</t>
  </si>
  <si>
    <t>1384</t>
  </si>
  <si>
    <t>Kungsbacka</t>
  </si>
  <si>
    <t>1401</t>
  </si>
  <si>
    <t>Härryda</t>
  </si>
  <si>
    <t>1402</t>
  </si>
  <si>
    <t>Partille</t>
  </si>
  <si>
    <t>1407</t>
  </si>
  <si>
    <t>Öckerö</t>
  </si>
  <si>
    <t>1415</t>
  </si>
  <si>
    <t>Stenungsund</t>
  </si>
  <si>
    <t>1419</t>
  </si>
  <si>
    <t>Tjörn</t>
  </si>
  <si>
    <t>1421</t>
  </si>
  <si>
    <t>Orust</t>
  </si>
  <si>
    <t>1427</t>
  </si>
  <si>
    <t>Sotenäs</t>
  </si>
  <si>
    <t>1430</t>
  </si>
  <si>
    <t>Munkedal</t>
  </si>
  <si>
    <t>1435</t>
  </si>
  <si>
    <t>Tanum</t>
  </si>
  <si>
    <t>1438</t>
  </si>
  <si>
    <t>Dals-Ed</t>
  </si>
  <si>
    <t>1439</t>
  </si>
  <si>
    <t>Färgelanda</t>
  </si>
  <si>
    <t>1440</t>
  </si>
  <si>
    <t>Ale</t>
  </si>
  <si>
    <t>1441</t>
  </si>
  <si>
    <t>Lerum</t>
  </si>
  <si>
    <t>1442</t>
  </si>
  <si>
    <t>Vårgårda</t>
  </si>
  <si>
    <t>1443</t>
  </si>
  <si>
    <t>Bollebygd</t>
  </si>
  <si>
    <t>1444</t>
  </si>
  <si>
    <t>Grästorp</t>
  </si>
  <si>
    <t>1445</t>
  </si>
  <si>
    <t>Essunga</t>
  </si>
  <si>
    <t>1446</t>
  </si>
  <si>
    <t>Karlsborg</t>
  </si>
  <si>
    <t>1447</t>
  </si>
  <si>
    <t>Gullspång</t>
  </si>
  <si>
    <t>1452</t>
  </si>
  <si>
    <t>Tranemo</t>
  </si>
  <si>
    <t>1460</t>
  </si>
  <si>
    <t>Bengtsfors</t>
  </si>
  <si>
    <t>1461</t>
  </si>
  <si>
    <t>Mellerud</t>
  </si>
  <si>
    <t>1462</t>
  </si>
  <si>
    <t>Lilla Edet</t>
  </si>
  <si>
    <t>1463</t>
  </si>
  <si>
    <t>Mark</t>
  </si>
  <si>
    <t>1465</t>
  </si>
  <si>
    <t>Svenljunga</t>
  </si>
  <si>
    <t>1466</t>
  </si>
  <si>
    <t>Herrljunga</t>
  </si>
  <si>
    <t>1470</t>
  </si>
  <si>
    <t>Vara</t>
  </si>
  <si>
    <t>1471</t>
  </si>
  <si>
    <t>Götene</t>
  </si>
  <si>
    <t>1472</t>
  </si>
  <si>
    <t>Tibro</t>
  </si>
  <si>
    <t>1473</t>
  </si>
  <si>
    <t>Töreboda</t>
  </si>
  <si>
    <t>1480</t>
  </si>
  <si>
    <t>Göteborg</t>
  </si>
  <si>
    <t>1481</t>
  </si>
  <si>
    <t>Mölndal</t>
  </si>
  <si>
    <t>1482</t>
  </si>
  <si>
    <t>Kungälv</t>
  </si>
  <si>
    <t>1484</t>
  </si>
  <si>
    <t>Lysekil</t>
  </si>
  <si>
    <t>1485</t>
  </si>
  <si>
    <t>Uddevalla</t>
  </si>
  <si>
    <t>1486</t>
  </si>
  <si>
    <t>Strömstad</t>
  </si>
  <si>
    <t>1487</t>
  </si>
  <si>
    <t>Vänersborg</t>
  </si>
  <si>
    <t>1488</t>
  </si>
  <si>
    <t>Trollhättan</t>
  </si>
  <si>
    <t>1489</t>
  </si>
  <si>
    <t>Alingsås</t>
  </si>
  <si>
    <t>1490</t>
  </si>
  <si>
    <t>Borås</t>
  </si>
  <si>
    <t>1491</t>
  </si>
  <si>
    <t>Ulricehamn</t>
  </si>
  <si>
    <t>1492</t>
  </si>
  <si>
    <t>Åmål</t>
  </si>
  <si>
    <t>1493</t>
  </si>
  <si>
    <t>Mariestad</t>
  </si>
  <si>
    <t>1494</t>
  </si>
  <si>
    <t>Lidköping</t>
  </si>
  <si>
    <t>1495</t>
  </si>
  <si>
    <t>Skara</t>
  </si>
  <si>
    <t>1496</t>
  </si>
  <si>
    <t>Skövde</t>
  </si>
  <si>
    <t>1497</t>
  </si>
  <si>
    <t>Hjo</t>
  </si>
  <si>
    <t>1498</t>
  </si>
  <si>
    <t>Tidaholm</t>
  </si>
  <si>
    <t>1499</t>
  </si>
  <si>
    <t>Falköping</t>
  </si>
  <si>
    <t>1715</t>
  </si>
  <si>
    <t>Kil</t>
  </si>
  <si>
    <t>1730</t>
  </si>
  <si>
    <t>Eda</t>
  </si>
  <si>
    <t>1737</t>
  </si>
  <si>
    <t>Torsby</t>
  </si>
  <si>
    <t>1760</t>
  </si>
  <si>
    <t>Storfors</t>
  </si>
  <si>
    <t>1761</t>
  </si>
  <si>
    <t>Hammarö</t>
  </si>
  <si>
    <t>1762</t>
  </si>
  <si>
    <t>Munkfors</t>
  </si>
  <si>
    <t>1763</t>
  </si>
  <si>
    <t>Forshaga</t>
  </si>
  <si>
    <t>1764</t>
  </si>
  <si>
    <t>Grums</t>
  </si>
  <si>
    <t>1765</t>
  </si>
  <si>
    <t>Årjäng</t>
  </si>
  <si>
    <t>1766</t>
  </si>
  <si>
    <t>Sunne</t>
  </si>
  <si>
    <t>1780</t>
  </si>
  <si>
    <t>Karlstad</t>
  </si>
  <si>
    <t>1781</t>
  </si>
  <si>
    <t>Kristinehamn</t>
  </si>
  <si>
    <t>1782</t>
  </si>
  <si>
    <t>Filipstad</t>
  </si>
  <si>
    <t>1783</t>
  </si>
  <si>
    <t>Hagfors</t>
  </si>
  <si>
    <t>1784</t>
  </si>
  <si>
    <t>Arvika</t>
  </si>
  <si>
    <t>1785</t>
  </si>
  <si>
    <t>Säffle</t>
  </si>
  <si>
    <t>1814</t>
  </si>
  <si>
    <t>Lekeberg</t>
  </si>
  <si>
    <t>1860</t>
  </si>
  <si>
    <t>Laxå</t>
  </si>
  <si>
    <t>1861</t>
  </si>
  <si>
    <t>Hallsberg</t>
  </si>
  <si>
    <t>1862</t>
  </si>
  <si>
    <t>Degerfors</t>
  </si>
  <si>
    <t>1863</t>
  </si>
  <si>
    <t>Hällefors</t>
  </si>
  <si>
    <t>1864</t>
  </si>
  <si>
    <t>Ljusnarsberg</t>
  </si>
  <si>
    <t>1880</t>
  </si>
  <si>
    <t>Örebro</t>
  </si>
  <si>
    <t>1881</t>
  </si>
  <si>
    <t>Kumla</t>
  </si>
  <si>
    <t>1882</t>
  </si>
  <si>
    <t>Askersund</t>
  </si>
  <si>
    <t>1883</t>
  </si>
  <si>
    <t>Karlskoga</t>
  </si>
  <si>
    <t>1884</t>
  </si>
  <si>
    <t>Nora</t>
  </si>
  <si>
    <t>1885</t>
  </si>
  <si>
    <t>Lindesberg</t>
  </si>
  <si>
    <t>1904</t>
  </si>
  <si>
    <t>Skinnskatteberg</t>
  </si>
  <si>
    <t>1907</t>
  </si>
  <si>
    <t>Surahammar</t>
  </si>
  <si>
    <t>Heby</t>
  </si>
  <si>
    <t>1960</t>
  </si>
  <si>
    <t>Kungsör</t>
  </si>
  <si>
    <t>1961</t>
  </si>
  <si>
    <t>Hallstahammar</t>
  </si>
  <si>
    <t>1962</t>
  </si>
  <si>
    <t>Norberg</t>
  </si>
  <si>
    <t>1980</t>
  </si>
  <si>
    <t>Västerås</t>
  </si>
  <si>
    <t>1981</t>
  </si>
  <si>
    <t>Sala</t>
  </si>
  <si>
    <t>1982</t>
  </si>
  <si>
    <t>Fagersta</t>
  </si>
  <si>
    <t>1983</t>
  </si>
  <si>
    <t>Köping</t>
  </si>
  <si>
    <t>1984</t>
  </si>
  <si>
    <t>Arboga</t>
  </si>
  <si>
    <t>2021</t>
  </si>
  <si>
    <t>Vansbro</t>
  </si>
  <si>
    <t>2023</t>
  </si>
  <si>
    <t>2026</t>
  </si>
  <si>
    <t>Gagnef</t>
  </si>
  <si>
    <t>2029</t>
  </si>
  <si>
    <t>Leksand</t>
  </si>
  <si>
    <t>2031</t>
  </si>
  <si>
    <t>Rättvik</t>
  </si>
  <si>
    <t>2034</t>
  </si>
  <si>
    <t>Orsa</t>
  </si>
  <si>
    <t>2039</t>
  </si>
  <si>
    <t>Älvdalen</t>
  </si>
  <si>
    <t>2061</t>
  </si>
  <si>
    <t>Smedjebacken</t>
  </si>
  <si>
    <t>2062</t>
  </si>
  <si>
    <t>Mora</t>
  </si>
  <si>
    <t>2080</t>
  </si>
  <si>
    <t>Falun</t>
  </si>
  <si>
    <t>2081</t>
  </si>
  <si>
    <t>Borlänge</t>
  </si>
  <si>
    <t>2082</t>
  </si>
  <si>
    <t>Säter</t>
  </si>
  <si>
    <t>2083</t>
  </si>
  <si>
    <t>Hedemora</t>
  </si>
  <si>
    <t>2084</t>
  </si>
  <si>
    <t>Avesta</t>
  </si>
  <si>
    <t>2085</t>
  </si>
  <si>
    <t>Ludvika</t>
  </si>
  <si>
    <t>2101</t>
  </si>
  <si>
    <t>Ockelbo</t>
  </si>
  <si>
    <t>2104</t>
  </si>
  <si>
    <t>Hofors</t>
  </si>
  <si>
    <t>2121</t>
  </si>
  <si>
    <t>Ovanåker</t>
  </si>
  <si>
    <t>2132</t>
  </si>
  <si>
    <t>Nordanstig</t>
  </si>
  <si>
    <t>2161</t>
  </si>
  <si>
    <t>Ljusdal</t>
  </si>
  <si>
    <t>2180</t>
  </si>
  <si>
    <t>Gävle</t>
  </si>
  <si>
    <t>2181</t>
  </si>
  <si>
    <t>Sandviken</t>
  </si>
  <si>
    <t>2182</t>
  </si>
  <si>
    <t>Söderhamn</t>
  </si>
  <si>
    <t>2183</t>
  </si>
  <si>
    <t>Bollnäs</t>
  </si>
  <si>
    <t>2184</t>
  </si>
  <si>
    <t>Hudiksvall</t>
  </si>
  <si>
    <t>2260</t>
  </si>
  <si>
    <t>Ånge</t>
  </si>
  <si>
    <t>2262</t>
  </si>
  <si>
    <t>Timrå</t>
  </si>
  <si>
    <t>2280</t>
  </si>
  <si>
    <t>Härnösand</t>
  </si>
  <si>
    <t>2281</t>
  </si>
  <si>
    <t>Sundsvall</t>
  </si>
  <si>
    <t>2282</t>
  </si>
  <si>
    <t>Kramfors</t>
  </si>
  <si>
    <t>2283</t>
  </si>
  <si>
    <t>Sollefteå</t>
  </si>
  <si>
    <t>2284</t>
  </si>
  <si>
    <t>Örnsköldsvik</t>
  </si>
  <si>
    <t>2303</t>
  </si>
  <si>
    <t>Ragunda</t>
  </si>
  <si>
    <t>2305</t>
  </si>
  <si>
    <t>Bräcke</t>
  </si>
  <si>
    <t>2309</t>
  </si>
  <si>
    <t>Krokom</t>
  </si>
  <si>
    <t>2313</t>
  </si>
  <si>
    <t>Strömsund</t>
  </si>
  <si>
    <t>2321</t>
  </si>
  <si>
    <t>Åre</t>
  </si>
  <si>
    <t>2326</t>
  </si>
  <si>
    <t>Berg</t>
  </si>
  <si>
    <t>2361</t>
  </si>
  <si>
    <t>Härjedalen</t>
  </si>
  <si>
    <t>2380</t>
  </si>
  <si>
    <t>Östersund</t>
  </si>
  <si>
    <t>2401</t>
  </si>
  <si>
    <t>Nordmaling</t>
  </si>
  <si>
    <t>2403</t>
  </si>
  <si>
    <t>Bjurholm</t>
  </si>
  <si>
    <t>2404</t>
  </si>
  <si>
    <t>Vindeln</t>
  </si>
  <si>
    <t>2409</t>
  </si>
  <si>
    <t>Robertsfors</t>
  </si>
  <si>
    <t>2417</t>
  </si>
  <si>
    <t>Norsjö</t>
  </si>
  <si>
    <t>2418</t>
  </si>
  <si>
    <t>Malå</t>
  </si>
  <si>
    <t>2421</t>
  </si>
  <si>
    <t>Storuman</t>
  </si>
  <si>
    <t>2422</t>
  </si>
  <si>
    <t>Sorsele</t>
  </si>
  <si>
    <t>2425</t>
  </si>
  <si>
    <t>Dorotea</t>
  </si>
  <si>
    <t>2460</t>
  </si>
  <si>
    <t>Vännäs</t>
  </si>
  <si>
    <t>2462</t>
  </si>
  <si>
    <t>Vilhelmina</t>
  </si>
  <si>
    <t>2463</t>
  </si>
  <si>
    <t>Åsele</t>
  </si>
  <si>
    <t>2480</t>
  </si>
  <si>
    <t>Umeå</t>
  </si>
  <si>
    <t>2481</t>
  </si>
  <si>
    <t>Lycksele</t>
  </si>
  <si>
    <t>2482</t>
  </si>
  <si>
    <t>Skellefteå</t>
  </si>
  <si>
    <t>2505</t>
  </si>
  <si>
    <t>Arvidsjaur</t>
  </si>
  <si>
    <t>2506</t>
  </si>
  <si>
    <t>Arjeplog</t>
  </si>
  <si>
    <t>2510</t>
  </si>
  <si>
    <t>Jokkmokk</t>
  </si>
  <si>
    <t>2513</t>
  </si>
  <si>
    <t>Överkalix</t>
  </si>
  <si>
    <t>2514</t>
  </si>
  <si>
    <t>Kalix</t>
  </si>
  <si>
    <t>2518</t>
  </si>
  <si>
    <t>Övertorneå</t>
  </si>
  <si>
    <t>2521</t>
  </si>
  <si>
    <t>Pajala</t>
  </si>
  <si>
    <t>2523</t>
  </si>
  <si>
    <t>Gällivare</t>
  </si>
  <si>
    <t>2560</t>
  </si>
  <si>
    <t>Älvsbyn</t>
  </si>
  <si>
    <t>2580</t>
  </si>
  <si>
    <t>Luleå</t>
  </si>
  <si>
    <t>2581</t>
  </si>
  <si>
    <t>Piteå</t>
  </si>
  <si>
    <t>2582</t>
  </si>
  <si>
    <t>Boden</t>
  </si>
  <si>
    <t>2583</t>
  </si>
  <si>
    <t>Haparanda</t>
  </si>
  <si>
    <t>2584</t>
  </si>
  <si>
    <t>Kiruna</t>
  </si>
  <si>
    <t>Namn</t>
  </si>
  <si>
    <t>Ange kommun:</t>
  </si>
  <si>
    <t>0331</t>
  </si>
  <si>
    <t>Beskattnings-</t>
  </si>
  <si>
    <t>Antal inkomst-</t>
  </si>
  <si>
    <t>Kommunal</t>
  </si>
  <si>
    <t>Statlig skatt</t>
  </si>
  <si>
    <t>Statlig</t>
  </si>
  <si>
    <t>Allmän pensions-</t>
  </si>
  <si>
    <t>Begravnings-</t>
  </si>
  <si>
    <t>Avgift till</t>
  </si>
  <si>
    <t>Övriga</t>
  </si>
  <si>
    <t>Summa skatter</t>
  </si>
  <si>
    <t>Skatte-</t>
  </si>
  <si>
    <t>Slutlig skatt,</t>
  </si>
  <si>
    <t>bar förvärvs-</t>
  </si>
  <si>
    <t>tagare med be-</t>
  </si>
  <si>
    <t>inkomst-</t>
  </si>
  <si>
    <t>på förvärvs-</t>
  </si>
  <si>
    <t>tagare som</t>
  </si>
  <si>
    <t>tagare med skatt</t>
  </si>
  <si>
    <t>på inkomst</t>
  </si>
  <si>
    <t>fastighets-</t>
  </si>
  <si>
    <t>avgift på inkomst</t>
  </si>
  <si>
    <t>avgift</t>
  </si>
  <si>
    <t>Svenska</t>
  </si>
  <si>
    <t>skatter och</t>
  </si>
  <si>
    <r>
      <t>och avgifter (</t>
    </r>
    <r>
      <rPr>
        <b/>
        <sz val="10"/>
        <color indexed="8"/>
        <rFont val="Arial"/>
        <family val="2"/>
      </rPr>
      <t>före</t>
    </r>
  </si>
  <si>
    <t>reduktion</t>
  </si>
  <si>
    <t>reduktion,</t>
  </si>
  <si>
    <t>summa skatter</t>
  </si>
  <si>
    <t>inkomst</t>
  </si>
  <si>
    <t>skattningsbar</t>
  </si>
  <si>
    <t>skatt</t>
  </si>
  <si>
    <t>betalar statlig</t>
  </si>
  <si>
    <t>på inkomst över</t>
  </si>
  <si>
    <t>av kapital</t>
  </si>
  <si>
    <t>av anställning</t>
  </si>
  <si>
    <t>av annat förvärvs-</t>
  </si>
  <si>
    <t>kyrkan</t>
  </si>
  <si>
    <t>avgifter</t>
  </si>
  <si>
    <t>skattereduktion)</t>
  </si>
  <si>
    <t>för fastig-</t>
  </si>
  <si>
    <t>för sjö-</t>
  </si>
  <si>
    <t>för allmän</t>
  </si>
  <si>
    <t>för arbets-</t>
  </si>
  <si>
    <t>för under-</t>
  </si>
  <si>
    <t>för hus-</t>
  </si>
  <si>
    <t>totalt</t>
  </si>
  <si>
    <r>
      <t>och avgifter (</t>
    </r>
    <r>
      <rPr>
        <b/>
        <sz val="10"/>
        <color indexed="8"/>
        <rFont val="Arial"/>
        <family val="2"/>
      </rPr>
      <t>efter</t>
    </r>
  </si>
  <si>
    <t>förvärvsinkomst</t>
  </si>
  <si>
    <t>inkomstskatt</t>
  </si>
  <si>
    <t>övre skiktgräns</t>
  </si>
  <si>
    <t>arbete</t>
  </si>
  <si>
    <t>hetsavgift</t>
  </si>
  <si>
    <t>pensions-</t>
  </si>
  <si>
    <t>inkomster</t>
  </si>
  <si>
    <t>skott av</t>
  </si>
  <si>
    <t>hålls-</t>
  </si>
  <si>
    <t>större än noll kr</t>
  </si>
  <si>
    <t>kapital</t>
  </si>
  <si>
    <t>Kommunal inkomstskatt (till kommun och landsting)</t>
  </si>
  <si>
    <t>Statlig skatt på förvärvsinkomst</t>
  </si>
  <si>
    <t>Statlig skatt på inkomst av kapital</t>
  </si>
  <si>
    <t>Statlig fastighetsskatt</t>
  </si>
  <si>
    <t>Kommunal fastighetsavgift</t>
  </si>
  <si>
    <t>Allmän pensionsavgift på inkomst av anställning</t>
  </si>
  <si>
    <t>Allmän pensionsavgift på inkomst av annat förvärvsarbete</t>
  </si>
  <si>
    <t>Begravningsavgift</t>
  </si>
  <si>
    <t>Avgift till Svenska kyrkan</t>
  </si>
  <si>
    <t>Skattereduktion för fastighetsavgift</t>
  </si>
  <si>
    <t>Skattereduktion för sjöinkomst</t>
  </si>
  <si>
    <t>Skattereduktion för allmän pensionsavgift</t>
  </si>
  <si>
    <t>Skattereduktion för underskott av kapital</t>
  </si>
  <si>
    <t>Skattereduktion för arbetsinkomster ("jobbskatteavdrag")</t>
  </si>
  <si>
    <r>
      <t>Antal inkomsttagare som betalar statlig inkomstskatt</t>
    </r>
    <r>
      <rPr>
        <vertAlign val="superscript"/>
        <sz val="10"/>
        <rFont val="Arial"/>
        <family val="2"/>
      </rPr>
      <t>1</t>
    </r>
  </si>
  <si>
    <r>
      <t>Antal inkomsttagare med skatt på inkomst över övre skiktgräns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</si>
  <si>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r>
      <t>Övriga skatter och avgifter</t>
    </r>
    <r>
      <rPr>
        <vertAlign val="superscript"/>
        <sz val="10"/>
        <rFont val="Arial"/>
        <family val="2"/>
      </rPr>
      <t>3</t>
    </r>
  </si>
  <si>
    <t>1) Statlig inkomstskatt betalas med 20 procent på den del av den beskattningsbara förvärvs-</t>
  </si>
  <si>
    <t>Beskattningsbar förvärvsinkomst, tkr</t>
  </si>
  <si>
    <t>Summa skatter och avgifter före skattereduktion, tkr</t>
  </si>
  <si>
    <t>Skattereduktion, totalt, tkr</t>
  </si>
  <si>
    <t>Slutlig skatt, summa skatter och avgifter efter skattereduktion, tkr</t>
  </si>
  <si>
    <t>Summa debiterade skatter och avgifter, tkr:</t>
  </si>
  <si>
    <t>Antal inkomsttagare med beskattn.bar förvärvsink större än noll kronor</t>
  </si>
  <si>
    <t>Skattereduktion för husarbete</t>
  </si>
  <si>
    <t>Malung-Sälen</t>
  </si>
  <si>
    <t>betalas statlig inkomstskatt ("värnskatt") med ytterligare fem procent på den del som överstiger</t>
  </si>
  <si>
    <t>3) I "Övriga skatter och avgifter" ingår företagares egenavgifter, avkastningsskatt, löneskatter,</t>
  </si>
  <si>
    <t>allmän löneavgift, avgifter till andra trossamfund än Svenska kyrkan m.m. Tidigare kunde moms</t>
  </si>
  <si>
    <t>har försvunnit fr.o.m. inkomstår 2013.</t>
  </si>
  <si>
    <t>redovisas på inkomstdeklarationen och då ingick även denna post här, men den möjligheten</t>
  </si>
  <si>
    <t>Skattereduktion för gåvor</t>
  </si>
  <si>
    <t>för gåvor</t>
  </si>
  <si>
    <t>Debiterade skatter och avgifter m.m. för deklarationsår 2016,</t>
  </si>
  <si>
    <t>fysiska personer</t>
  </si>
  <si>
    <t>Debiterade skatter och avgifter enligt deklarationsår 2016, fysiska personer, belopp i kronor, kommunvis</t>
  </si>
  <si>
    <t>el</t>
  </si>
  <si>
    <t>för förnybar</t>
  </si>
  <si>
    <t>Skattereduktion för förnybar el</t>
  </si>
  <si>
    <t>inkomsten som för inkomstår 2015 översteg 430 200 kronor.</t>
  </si>
  <si>
    <t>2) Vid en beskattningsbar förvärvsinkomst som är högre än 616 100 kronor för inkomstår 2015</t>
  </si>
  <si>
    <t>616 100 kronor.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</si>
</sst>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9"/>
      <name val="Helvetica-Narrow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wrapText="1"/>
    </xf>
    <xf numFmtId="0" fontId="0" fillId="0" borderId="1" xfId="0" applyBorder="1"/>
    <xf numFmtId="0" fontId="2" fillId="0" borderId="0" xfId="0" applyFont="1" applyBorder="1"/>
    <xf numFmtId="0" fontId="1" fillId="0" borderId="0" xfId="0" applyFont="1" applyBorder="1"/>
    <xf numFmtId="3" fontId="2" fillId="0" borderId="0" xfId="0" applyNumberFormat="1" applyFont="1" applyProtection="1"/>
    <xf numFmtId="3" fontId="2" fillId="0" borderId="0" xfId="0" applyNumberFormat="1" applyFont="1" applyBorder="1" applyProtection="1"/>
    <xf numFmtId="0" fontId="4" fillId="0" borderId="0" xfId="0" applyFont="1" applyBorder="1" applyProtection="1"/>
    <xf numFmtId="3" fontId="4" fillId="0" borderId="0" xfId="0" applyNumberFormat="1" applyFont="1" applyBorder="1" applyProtection="1"/>
    <xf numFmtId="0" fontId="3" fillId="0" borderId="0" xfId="0" applyFont="1" applyBorder="1" applyProtection="1"/>
    <xf numFmtId="3" fontId="4" fillId="0" borderId="0" xfId="0" applyNumberFormat="1" applyFont="1" applyBorder="1" applyProtection="1">
      <protection locked="0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 applyBorder="1"/>
    <xf numFmtId="3" fontId="5" fillId="0" borderId="0" xfId="0" applyNumberFormat="1" applyFont="1" applyBorder="1" applyProtection="1"/>
    <xf numFmtId="0" fontId="1" fillId="0" borderId="0" xfId="0" applyFont="1" applyProtection="1"/>
    <xf numFmtId="0" fontId="4" fillId="0" borderId="0" xfId="0" applyFont="1" applyFill="1" applyBorder="1" applyProtection="1"/>
    <xf numFmtId="0" fontId="3" fillId="0" borderId="0" xfId="0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lef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4" fillId="0" borderId="1" xfId="0" applyFont="1" applyBorder="1"/>
    <xf numFmtId="3" fontId="4" fillId="0" borderId="1" xfId="0" applyNumberFormat="1" applyFont="1" applyBorder="1"/>
    <xf numFmtId="0" fontId="13" fillId="0" borderId="2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0" fillId="0" borderId="2" xfId="0" applyBorder="1"/>
    <xf numFmtId="0" fontId="4" fillId="0" borderId="2" xfId="0" applyFont="1" applyBorder="1" applyAlignment="1">
      <alignment horizontal="left"/>
    </xf>
    <xf numFmtId="0" fontId="14" fillId="0" borderId="0" xfId="0" applyFont="1"/>
    <xf numFmtId="0" fontId="10" fillId="0" borderId="0" xfId="0" applyFont="1" applyBorder="1" applyProtection="1"/>
    <xf numFmtId="3" fontId="4" fillId="0" borderId="0" xfId="0" applyNumberFormat="1" applyFont="1" applyBorder="1"/>
    <xf numFmtId="0" fontId="12" fillId="0" borderId="0" xfId="0" applyFont="1" applyBorder="1"/>
    <xf numFmtId="0" fontId="12" fillId="0" borderId="0" xfId="0" applyFont="1" applyFill="1" applyBorder="1"/>
    <xf numFmtId="3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</cellXfs>
  <cellStyles count="1">
    <cellStyle name="Normal" xfId="0" builtinId="0"/>
  </cellStyles>
  <dxfs count="2"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352425</xdr:colOff>
          <xdr:row>4</xdr:row>
          <xdr:rowOff>57150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D95"/>
  <sheetViews>
    <sheetView showGridLines="0" tabSelected="1" zoomScaleNormal="100" workbookViewId="0">
      <selection activeCell="C35" sqref="C35"/>
    </sheetView>
  </sheetViews>
  <sheetFormatPr defaultColWidth="0" defaultRowHeight="15" zeroHeight="1"/>
  <cols>
    <col min="1" max="1" width="3.85546875" style="2" customWidth="1"/>
    <col min="2" max="2" width="59.7109375" style="2" customWidth="1"/>
    <col min="3" max="3" width="20.7109375" style="3" customWidth="1"/>
    <col min="4" max="4" width="10.7109375" style="2" customWidth="1"/>
    <col min="5" max="16384" width="53.28515625" style="2" hidden="1"/>
  </cols>
  <sheetData>
    <row r="1" spans="1:4" ht="18" customHeight="1">
      <c r="B1" s="18" t="s">
        <v>672</v>
      </c>
      <c r="C1" s="8"/>
    </row>
    <row r="2" spans="1:4" ht="18" customHeight="1">
      <c r="A2" s="6"/>
      <c r="B2" s="18" t="s">
        <v>673</v>
      </c>
      <c r="C2" s="9"/>
    </row>
    <row r="3" spans="1:4" ht="21" customHeight="1">
      <c r="A3" s="6"/>
      <c r="B3" s="10"/>
      <c r="C3" s="17" t="s">
        <v>579</v>
      </c>
    </row>
    <row r="4" spans="1:4" ht="12.75" customHeight="1">
      <c r="A4" s="6"/>
      <c r="B4" s="10"/>
      <c r="C4" s="13" t="s">
        <v>289</v>
      </c>
    </row>
    <row r="5" spans="1:4" ht="18" customHeight="1">
      <c r="A5" s="6"/>
      <c r="B5" s="38"/>
      <c r="C5" s="11"/>
    </row>
    <row r="6" spans="1:4" ht="12.75" customHeight="1">
      <c r="A6" s="6"/>
      <c r="B6" s="12" t="s">
        <v>657</v>
      </c>
      <c r="C6" s="11">
        <f>VLOOKUP($C$4,Blad2!$B$11:$AE$300,2,0)/1000</f>
        <v>5703914.4000000004</v>
      </c>
    </row>
    <row r="7" spans="1:4" ht="12.75" customHeight="1">
      <c r="A7" s="6"/>
      <c r="B7" s="10" t="s">
        <v>662</v>
      </c>
      <c r="C7" s="11">
        <f>VLOOKUP($C$4,Blad2!$B$11:$AE$300,3,0)</f>
        <v>21020</v>
      </c>
    </row>
    <row r="8" spans="1:4" ht="21" customHeight="1">
      <c r="A8" s="6"/>
      <c r="B8" s="12" t="s">
        <v>661</v>
      </c>
      <c r="C8" s="11"/>
    </row>
    <row r="9" spans="1:4" s="1" customFormat="1" ht="15" customHeight="1">
      <c r="A9" s="7"/>
      <c r="B9" s="10" t="s">
        <v>639</v>
      </c>
      <c r="C9" s="11">
        <f>VLOOKUP($C$4,Blad2!$B$11:$AE$300,4,0)/1000</f>
        <v>1902112.203</v>
      </c>
    </row>
    <row r="10" spans="1:4" ht="18" customHeight="1">
      <c r="A10" s="6"/>
      <c r="B10" s="10" t="s">
        <v>640</v>
      </c>
      <c r="C10" s="11">
        <f>VLOOKUP($C$4,Blad2!$B$11:$AE$300,5,0)/1000</f>
        <v>89614.002999999997</v>
      </c>
      <c r="D10"/>
    </row>
    <row r="11" spans="1:4" ht="15" customHeight="1">
      <c r="A11" s="6"/>
      <c r="B11" s="10" t="s">
        <v>653</v>
      </c>
      <c r="C11" s="11">
        <f>VLOOKUP($C$4,Blad2!$B$11:$AE$300,6,0)</f>
        <v>3070</v>
      </c>
      <c r="D11"/>
    </row>
    <row r="12" spans="1:4" ht="15" customHeight="1">
      <c r="A12" s="6"/>
      <c r="B12" s="10" t="s">
        <v>654</v>
      </c>
      <c r="C12" s="11">
        <f>VLOOKUP($C$4,Blad2!$B$11:$AE$300,7,0)</f>
        <v>725</v>
      </c>
      <c r="D12"/>
    </row>
    <row r="13" spans="1:4" ht="21" customHeight="1">
      <c r="A13" s="6"/>
      <c r="B13" s="19" t="s">
        <v>641</v>
      </c>
      <c r="C13" s="11">
        <f>VLOOKUP($C$4,Blad2!$B$11:$AE$300,8,0)/1000</f>
        <v>137453.26199999999</v>
      </c>
    </row>
    <row r="14" spans="1:4" ht="21" customHeight="1">
      <c r="A14" s="6"/>
      <c r="B14" s="19" t="s">
        <v>642</v>
      </c>
      <c r="C14" s="11">
        <f>VLOOKUP($C$4,Blad2!$B$11:$AE$300,9,0)/1000</f>
        <v>1593.223</v>
      </c>
    </row>
    <row r="15" spans="1:4" ht="12.75" customHeight="1">
      <c r="A15" s="6"/>
      <c r="B15" s="10" t="s">
        <v>643</v>
      </c>
      <c r="C15" s="11">
        <f>VLOOKUP($C$4,Blad2!$B$11:$AE$300,10,0)/1000</f>
        <v>50796.06</v>
      </c>
    </row>
    <row r="16" spans="1:4" ht="21" customHeight="1">
      <c r="A16" s="6"/>
      <c r="B16" s="10" t="s">
        <v>644</v>
      </c>
      <c r="C16" s="11">
        <f>VLOOKUP($C$4,Blad2!$B$11:$AE$300,11,0)/1000</f>
        <v>324564.5</v>
      </c>
    </row>
    <row r="17" spans="1:4" ht="12.75" customHeight="1">
      <c r="A17" s="6"/>
      <c r="B17" s="10" t="s">
        <v>645</v>
      </c>
      <c r="C17" s="11">
        <f>VLOOKUP($C$4,Blad2!$B$11:$AE$300,12,0)/1000</f>
        <v>8681.2000000000007</v>
      </c>
    </row>
    <row r="18" spans="1:4" ht="21" customHeight="1">
      <c r="A18" s="6"/>
      <c r="B18" s="19" t="s">
        <v>646</v>
      </c>
      <c r="C18" s="11">
        <f>VLOOKUP($C$4,Blad2!$B$11:$AE$300,13,0)/1000</f>
        <v>11841.145</v>
      </c>
    </row>
    <row r="19" spans="1:4" ht="12.75" customHeight="1">
      <c r="A19" s="6"/>
      <c r="B19" s="15" t="s">
        <v>647</v>
      </c>
      <c r="C19" s="11">
        <f>VLOOKUP($C$4,Blad2!$B$11:$AE$300,14,0)/1000</f>
        <v>38462.858</v>
      </c>
    </row>
    <row r="20" spans="1:4" ht="21" customHeight="1">
      <c r="A20" s="6"/>
      <c r="B20" s="16" t="s">
        <v>655</v>
      </c>
      <c r="C20" s="11">
        <f>VLOOKUP($C$4,Blad2!$B$11:$AE$300,15,0)/1000</f>
        <v>32195.563999999998</v>
      </c>
    </row>
    <row r="21" spans="1:4" ht="21" customHeight="1">
      <c r="A21" s="6"/>
      <c r="B21" s="40" t="s">
        <v>658</v>
      </c>
      <c r="C21" s="11">
        <f>VLOOKUP($C$4,Blad2!$B$11:$AE$300,16,0)/1000</f>
        <v>2597314.0180000002</v>
      </c>
    </row>
    <row r="22" spans="1:4" ht="21" customHeight="1">
      <c r="A22" s="6"/>
      <c r="B22" s="15" t="s">
        <v>648</v>
      </c>
      <c r="C22" s="11">
        <f>VLOOKUP($C$4,Blad2!$B$11:$AE$300,17,0)/1000</f>
        <v>1298.461</v>
      </c>
    </row>
    <row r="23" spans="1:4" s="14" customFormat="1" ht="12.75" customHeight="1">
      <c r="B23" s="15" t="s">
        <v>649</v>
      </c>
      <c r="C23" s="11">
        <f>VLOOKUP($C$4,Blad2!$B$11:$AE$300,18,0)/1000</f>
        <v>239.54300000000001</v>
      </c>
    </row>
    <row r="24" spans="1:4" s="14" customFormat="1" ht="12.75" customHeight="1">
      <c r="B24" s="15" t="s">
        <v>650</v>
      </c>
      <c r="C24" s="11">
        <f>VLOOKUP($C$4,Blad2!$B$11:$AE$300,19,0)/1000</f>
        <v>333181.00199999998</v>
      </c>
    </row>
    <row r="25" spans="1:4" ht="12.75" customHeight="1">
      <c r="B25" s="15" t="s">
        <v>652</v>
      </c>
      <c r="C25" s="11">
        <f>VLOOKUP($C$4,Blad2!$B$11:$AE$300,20,0)/1000</f>
        <v>328375.31099999999</v>
      </c>
      <c r="D25" s="14"/>
    </row>
    <row r="26" spans="1:4" ht="12.75" customHeight="1">
      <c r="B26" s="15" t="s">
        <v>651</v>
      </c>
      <c r="C26" s="11">
        <f>VLOOKUP($C$4,Blad2!$B$11:$AE$300,21,0)/1000</f>
        <v>64994.739000000001</v>
      </c>
      <c r="D26" s="14"/>
    </row>
    <row r="27" spans="1:4" ht="12.75" customHeight="1">
      <c r="B27" s="16" t="s">
        <v>663</v>
      </c>
      <c r="C27" s="11">
        <f>VLOOKUP($C$4,Blad2!$B$11:$AE$300,22,0)/1000</f>
        <v>61357.173000000003</v>
      </c>
      <c r="D27" s="14"/>
    </row>
    <row r="28" spans="1:4" ht="12.75" customHeight="1">
      <c r="B28" s="16" t="s">
        <v>670</v>
      </c>
      <c r="C28" s="11">
        <f>VLOOKUP($C$4,Blad2!$B$11:$AE$300,23,0)/1000</f>
        <v>645.23800000000006</v>
      </c>
      <c r="D28" s="14"/>
    </row>
    <row r="29" spans="1:4" ht="12.75" customHeight="1">
      <c r="B29" s="16" t="s">
        <v>677</v>
      </c>
      <c r="C29" s="11">
        <f>VLOOKUP($C$4,Blad2!$B$11:$AE$300,24,0)/1000</f>
        <v>45.804000000000002</v>
      </c>
      <c r="D29" s="14"/>
    </row>
    <row r="30" spans="1:4" ht="18" customHeight="1">
      <c r="B30" s="20" t="s">
        <v>659</v>
      </c>
      <c r="C30" s="11">
        <f>VLOOKUP($C$4,Blad2!$B$11:$AE$300,25,0)/1000</f>
        <v>790137.27099999995</v>
      </c>
      <c r="D30" s="14"/>
    </row>
    <row r="31" spans="1:4" ht="24" customHeight="1">
      <c r="B31" s="41" t="s">
        <v>660</v>
      </c>
      <c r="C31" s="11">
        <f>VLOOKUP($C$4,Blad2!$B$11:$AE$300,26,0)/1000</f>
        <v>1807176.747</v>
      </c>
      <c r="D31" s="14"/>
    </row>
    <row r="32" spans="1:4" ht="3" customHeight="1">
      <c r="B32" s="29"/>
      <c r="C32" s="30"/>
      <c r="D32" s="14"/>
    </row>
    <row r="33" spans="2:4" ht="18" customHeight="1">
      <c r="B33" s="16" t="s">
        <v>656</v>
      </c>
      <c r="C33" s="39"/>
      <c r="D33" s="14"/>
    </row>
    <row r="34" spans="2:4" ht="12.75" customHeight="1">
      <c r="B34" s="16" t="s">
        <v>678</v>
      </c>
      <c r="C34" s="39"/>
      <c r="D34" s="14"/>
    </row>
    <row r="35" spans="2:4" ht="18" customHeight="1">
      <c r="B35" s="16" t="s">
        <v>679</v>
      </c>
      <c r="C35" s="39"/>
      <c r="D35" s="14"/>
    </row>
    <row r="36" spans="2:4" ht="12.75" customHeight="1">
      <c r="B36" s="16" t="s">
        <v>665</v>
      </c>
      <c r="C36" s="39"/>
      <c r="D36" s="14"/>
    </row>
    <row r="37" spans="2:4" ht="12.75" customHeight="1">
      <c r="B37" s="16" t="s">
        <v>680</v>
      </c>
      <c r="C37" s="39"/>
      <c r="D37" s="14"/>
    </row>
    <row r="38" spans="2:4" ht="18" customHeight="1">
      <c r="B38" s="14" t="s">
        <v>666</v>
      </c>
    </row>
    <row r="39" spans="2:4" ht="12.75" customHeight="1">
      <c r="B39" s="14" t="s">
        <v>667</v>
      </c>
    </row>
    <row r="40" spans="2:4" ht="12.75" customHeight="1">
      <c r="B40" s="14" t="s">
        <v>669</v>
      </c>
    </row>
    <row r="41" spans="2:4" ht="12.75" customHeight="1">
      <c r="B41" s="14" t="s">
        <v>668</v>
      </c>
    </row>
    <row r="42" spans="2:4">
      <c r="B42" s="14"/>
    </row>
    <row r="43" spans="2:4"/>
    <row r="44" spans="2:4"/>
    <row r="45" spans="2:4">
      <c r="B45" s="4"/>
    </row>
    <row r="46" spans="2:4">
      <c r="B46" s="4"/>
    </row>
    <row r="47" spans="2:4"/>
    <row r="48" spans="2:4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</sheetData>
  <phoneticPr fontId="0" type="noConversion"/>
  <conditionalFormatting sqref="C6:C9">
    <cfRule type="cellIs" dxfId="1" priority="1" stopIfTrue="1" operator="lessThan">
      <formula>0</formula>
    </cfRule>
  </conditionalFormatting>
  <conditionalFormatting sqref="C24:C31">
    <cfRule type="cellIs" dxfId="0" priority="2" stopIfTrue="1" operator="lessThan">
      <formula>0</formula>
    </cfRule>
  </conditionalFormatting>
  <pageMargins left="0.70866141732283472" right="0.19685039370078741" top="1.5748031496062993" bottom="0.70866141732283472" header="0.39370078740157483" footer="0.51181102362204722"/>
  <pageSetup paperSize="9" orientation="portrait" r:id="rId1"/>
  <headerFooter alignWithMargins="0">
    <oddHeader>&amp;LStatistiska centralbyrån
Offentlig ekonomi och
mikrosimuleringar&amp;CFebruari 2016</oddHeader>
  </headerFooter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defaultSize="0" autoLine="0" linkedCell="C4" listFillRange="Blad2!B11:B300" r:id="rId5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3</xdr:col>
                <xdr:colOff>352425</xdr:colOff>
                <xdr:row>4</xdr:row>
                <xdr:rowOff>57150</xdr:rowOff>
              </to>
            </anchor>
          </controlPr>
        </control>
      </mc:Choice>
      <mc:Fallback>
        <control shapeId="1025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A300"/>
  <sheetViews>
    <sheetView zoomScaleNormal="100" workbookViewId="0"/>
  </sheetViews>
  <sheetFormatPr defaultRowHeight="12.75"/>
  <cols>
    <col min="1" max="1" width="5.7109375" customWidth="1"/>
    <col min="2" max="2" width="14.7109375" style="43" bestFit="1" customWidth="1"/>
    <col min="3" max="3" width="14.85546875" style="24" bestFit="1" customWidth="1"/>
    <col min="4" max="4" width="14" style="24" bestFit="1" customWidth="1"/>
    <col min="5" max="5" width="13.85546875" style="24" bestFit="1" customWidth="1"/>
    <col min="6" max="6" width="12.7109375" style="24" bestFit="1" customWidth="1"/>
    <col min="7" max="7" width="13.140625" style="24" bestFit="1" customWidth="1"/>
    <col min="8" max="8" width="15.140625" style="24" bestFit="1" customWidth="1"/>
    <col min="9" max="9" width="13.85546875" style="24" bestFit="1" customWidth="1"/>
    <col min="10" max="10" width="10.140625" style="24" bestFit="1" customWidth="1"/>
    <col min="11" max="11" width="11.140625" style="24" bestFit="1" customWidth="1"/>
    <col min="12" max="13" width="15.42578125" style="24" bestFit="1" customWidth="1"/>
    <col min="14" max="14" width="11.5703125" style="24" bestFit="1" customWidth="1"/>
    <col min="15" max="15" width="11.140625" style="24" bestFit="1" customWidth="1"/>
    <col min="16" max="16" width="12.7109375" style="24" bestFit="1" customWidth="1"/>
    <col min="17" max="17" width="15.140625" style="24" bestFit="1" customWidth="1"/>
    <col min="18" max="18" width="9.140625" style="24" bestFit="1" customWidth="1"/>
    <col min="19" max="19" width="10.140625" style="24" bestFit="1" customWidth="1"/>
    <col min="20" max="20" width="13.85546875" style="24" bestFit="1" customWidth="1"/>
    <col min="21" max="23" width="12.7109375" style="24" bestFit="1" customWidth="1"/>
    <col min="24" max="25" width="12.7109375" style="24" customWidth="1"/>
    <col min="26" max="26" width="13.85546875" style="24" bestFit="1" customWidth="1"/>
    <col min="27" max="27" width="15.7109375" style="24" bestFit="1" customWidth="1"/>
    <col min="28" max="29" width="7.85546875" bestFit="1" customWidth="1"/>
  </cols>
  <sheetData>
    <row r="1" spans="1:27" ht="15.75">
      <c r="A1" s="37" t="s">
        <v>674</v>
      </c>
    </row>
    <row r="2" spans="1:27">
      <c r="A2" s="35"/>
      <c r="B2" s="36" t="s">
        <v>578</v>
      </c>
      <c r="C2" s="31" t="s">
        <v>581</v>
      </c>
      <c r="D2" s="31" t="s">
        <v>582</v>
      </c>
      <c r="E2" s="31" t="s">
        <v>583</v>
      </c>
      <c r="F2" s="31" t="s">
        <v>584</v>
      </c>
      <c r="G2" s="31" t="s">
        <v>582</v>
      </c>
      <c r="H2" s="31" t="s">
        <v>582</v>
      </c>
      <c r="I2" s="31" t="s">
        <v>584</v>
      </c>
      <c r="J2" s="31" t="s">
        <v>585</v>
      </c>
      <c r="K2" s="31" t="s">
        <v>583</v>
      </c>
      <c r="L2" s="31" t="s">
        <v>586</v>
      </c>
      <c r="M2" s="31" t="s">
        <v>586</v>
      </c>
      <c r="N2" s="31" t="s">
        <v>587</v>
      </c>
      <c r="O2" s="31" t="s">
        <v>588</v>
      </c>
      <c r="P2" s="31" t="s">
        <v>589</v>
      </c>
      <c r="Q2" s="31" t="s">
        <v>590</v>
      </c>
      <c r="R2" s="31" t="s">
        <v>591</v>
      </c>
      <c r="S2" s="31" t="s">
        <v>591</v>
      </c>
      <c r="T2" s="31" t="s">
        <v>591</v>
      </c>
      <c r="U2" s="31" t="s">
        <v>591</v>
      </c>
      <c r="V2" s="31" t="s">
        <v>591</v>
      </c>
      <c r="W2" s="31" t="s">
        <v>591</v>
      </c>
      <c r="X2" s="31" t="s">
        <v>591</v>
      </c>
      <c r="Y2" s="31" t="s">
        <v>591</v>
      </c>
      <c r="Z2" s="31" t="s">
        <v>591</v>
      </c>
      <c r="AA2" s="31" t="s">
        <v>592</v>
      </c>
    </row>
    <row r="3" spans="1:27">
      <c r="B3" s="21"/>
      <c r="C3" s="32" t="s">
        <v>593</v>
      </c>
      <c r="D3" s="32" t="s">
        <v>594</v>
      </c>
      <c r="E3" s="32" t="s">
        <v>595</v>
      </c>
      <c r="F3" s="32" t="s">
        <v>596</v>
      </c>
      <c r="G3" s="32" t="s">
        <v>597</v>
      </c>
      <c r="H3" s="32" t="s">
        <v>598</v>
      </c>
      <c r="I3" s="32" t="s">
        <v>599</v>
      </c>
      <c r="J3" s="32" t="s">
        <v>600</v>
      </c>
      <c r="K3" s="32" t="s">
        <v>600</v>
      </c>
      <c r="L3" s="32" t="s">
        <v>601</v>
      </c>
      <c r="M3" s="32" t="s">
        <v>601</v>
      </c>
      <c r="N3" s="32" t="s">
        <v>602</v>
      </c>
      <c r="O3" s="32" t="s">
        <v>603</v>
      </c>
      <c r="P3" s="32" t="s">
        <v>604</v>
      </c>
      <c r="Q3" s="32" t="s">
        <v>605</v>
      </c>
      <c r="R3" s="32" t="s">
        <v>606</v>
      </c>
      <c r="S3" s="32" t="s">
        <v>606</v>
      </c>
      <c r="T3" s="32" t="s">
        <v>606</v>
      </c>
      <c r="U3" s="32" t="s">
        <v>606</v>
      </c>
      <c r="V3" s="32" t="s">
        <v>606</v>
      </c>
      <c r="W3" s="32" t="s">
        <v>606</v>
      </c>
      <c r="X3" s="32" t="s">
        <v>606</v>
      </c>
      <c r="Y3" s="32" t="s">
        <v>606</v>
      </c>
      <c r="Z3" s="32" t="s">
        <v>607</v>
      </c>
      <c r="AA3" s="32" t="s">
        <v>608</v>
      </c>
    </row>
    <row r="4" spans="1:27">
      <c r="B4" s="21"/>
      <c r="C4" s="32" t="s">
        <v>609</v>
      </c>
      <c r="D4" s="32" t="s">
        <v>610</v>
      </c>
      <c r="E4" s="32" t="s">
        <v>611</v>
      </c>
      <c r="F4" s="32" t="s">
        <v>609</v>
      </c>
      <c r="G4" s="32" t="s">
        <v>612</v>
      </c>
      <c r="H4" s="32" t="s">
        <v>613</v>
      </c>
      <c r="I4" s="32" t="s">
        <v>614</v>
      </c>
      <c r="J4" s="32" t="s">
        <v>611</v>
      </c>
      <c r="K4" s="32" t="s">
        <v>602</v>
      </c>
      <c r="L4" s="32" t="s">
        <v>615</v>
      </c>
      <c r="M4" s="32" t="s">
        <v>616</v>
      </c>
      <c r="N4" s="32"/>
      <c r="O4" s="32" t="s">
        <v>617</v>
      </c>
      <c r="P4" s="32" t="s">
        <v>618</v>
      </c>
      <c r="Q4" s="32" t="s">
        <v>619</v>
      </c>
      <c r="R4" s="32" t="s">
        <v>620</v>
      </c>
      <c r="S4" s="32" t="s">
        <v>621</v>
      </c>
      <c r="T4" s="32" t="s">
        <v>622</v>
      </c>
      <c r="U4" s="32" t="s">
        <v>623</v>
      </c>
      <c r="V4" s="32" t="s">
        <v>624</v>
      </c>
      <c r="W4" s="32" t="s">
        <v>625</v>
      </c>
      <c r="X4" s="32" t="s">
        <v>671</v>
      </c>
      <c r="Y4" s="32" t="s">
        <v>676</v>
      </c>
      <c r="Z4" s="32" t="s">
        <v>626</v>
      </c>
      <c r="AA4" s="32" t="s">
        <v>627</v>
      </c>
    </row>
    <row r="5" spans="1:27">
      <c r="B5" s="21"/>
      <c r="C5" s="32"/>
      <c r="D5" s="32" t="s">
        <v>628</v>
      </c>
      <c r="E5" s="32"/>
      <c r="F5" s="32"/>
      <c r="G5" s="32" t="s">
        <v>629</v>
      </c>
      <c r="H5" s="32" t="s">
        <v>630</v>
      </c>
      <c r="I5" s="32"/>
      <c r="J5" s="32"/>
      <c r="K5" s="32"/>
      <c r="L5" s="32"/>
      <c r="M5" s="32" t="s">
        <v>631</v>
      </c>
      <c r="N5" s="32"/>
      <c r="O5" s="32"/>
      <c r="P5" s="32"/>
      <c r="Q5" s="32"/>
      <c r="R5" s="32" t="s">
        <v>632</v>
      </c>
      <c r="S5" s="32" t="s">
        <v>609</v>
      </c>
      <c r="T5" s="32" t="s">
        <v>633</v>
      </c>
      <c r="U5" s="32" t="s">
        <v>634</v>
      </c>
      <c r="V5" s="32" t="s">
        <v>635</v>
      </c>
      <c r="W5" s="32" t="s">
        <v>636</v>
      </c>
      <c r="X5" s="32"/>
      <c r="Y5" s="32" t="s">
        <v>675</v>
      </c>
      <c r="Z5" s="32"/>
      <c r="AA5" s="32" t="s">
        <v>619</v>
      </c>
    </row>
    <row r="6" spans="1:27">
      <c r="B6" s="21"/>
      <c r="C6" s="32"/>
      <c r="D6" s="32" t="s">
        <v>637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 t="s">
        <v>602</v>
      </c>
      <c r="U6" s="32"/>
      <c r="V6" s="32" t="s">
        <v>638</v>
      </c>
      <c r="W6" s="32" t="s">
        <v>631</v>
      </c>
      <c r="X6" s="32"/>
      <c r="Y6" s="32"/>
      <c r="Z6" s="32"/>
      <c r="AA6" s="32"/>
    </row>
    <row r="7" spans="1:27">
      <c r="B7" s="21"/>
      <c r="C7" s="33"/>
      <c r="D7" s="26"/>
      <c r="E7" s="34"/>
      <c r="F7" s="34"/>
      <c r="G7" s="34"/>
      <c r="H7" s="34"/>
      <c r="I7" s="34"/>
      <c r="J7" s="34"/>
      <c r="K7" s="34"/>
      <c r="L7" s="34"/>
      <c r="M7" s="34"/>
      <c r="N7" s="34"/>
      <c r="O7" s="33"/>
      <c r="P7" s="26"/>
      <c r="Q7" s="26"/>
      <c r="R7" s="26"/>
      <c r="S7" s="33"/>
      <c r="T7" s="33"/>
      <c r="U7" s="33"/>
      <c r="V7" s="33"/>
      <c r="W7" s="33"/>
      <c r="X7" s="33"/>
      <c r="Y7" s="33"/>
      <c r="Z7" s="33"/>
      <c r="AA7" s="26"/>
    </row>
    <row r="8" spans="1:27">
      <c r="B8" s="21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>
      <c r="B9" s="21"/>
      <c r="D9" s="22"/>
      <c r="E9" s="22"/>
      <c r="G9" s="25"/>
      <c r="H9" s="25"/>
      <c r="I9" s="25"/>
      <c r="J9" s="25"/>
      <c r="K9" s="25"/>
      <c r="L9" s="25"/>
      <c r="M9" s="25"/>
      <c r="N9" s="25"/>
      <c r="O9" s="25"/>
      <c r="P9" s="27"/>
      <c r="Q9" s="27"/>
      <c r="R9" s="27"/>
      <c r="S9" s="25"/>
      <c r="T9" s="25"/>
      <c r="U9" s="22"/>
      <c r="V9" s="22"/>
      <c r="W9" s="22"/>
      <c r="X9" s="22"/>
      <c r="Y9" s="22"/>
      <c r="Z9" s="22"/>
      <c r="AA9" s="22"/>
    </row>
    <row r="10" spans="1:27">
      <c r="A10" s="5"/>
      <c r="B10" s="23">
        <v>1</v>
      </c>
      <c r="C10" s="28">
        <v>2</v>
      </c>
      <c r="D10" s="28">
        <v>3</v>
      </c>
      <c r="E10" s="28">
        <v>4</v>
      </c>
      <c r="F10" s="28">
        <v>5</v>
      </c>
      <c r="G10" s="28">
        <v>6</v>
      </c>
      <c r="H10" s="28">
        <v>7</v>
      </c>
      <c r="I10" s="28">
        <v>8</v>
      </c>
      <c r="J10" s="28">
        <v>9</v>
      </c>
      <c r="K10" s="28">
        <v>10</v>
      </c>
      <c r="L10" s="28">
        <v>11</v>
      </c>
      <c r="M10" s="28">
        <v>12</v>
      </c>
      <c r="N10" s="28">
        <v>13</v>
      </c>
      <c r="O10" s="28">
        <v>14</v>
      </c>
      <c r="P10" s="28">
        <v>15</v>
      </c>
      <c r="Q10" s="28">
        <v>16</v>
      </c>
      <c r="R10" s="28">
        <v>17</v>
      </c>
      <c r="S10" s="28">
        <v>18</v>
      </c>
      <c r="T10" s="28">
        <v>19</v>
      </c>
      <c r="U10" s="28">
        <v>20</v>
      </c>
      <c r="V10" s="28">
        <v>21</v>
      </c>
      <c r="W10" s="28">
        <v>22</v>
      </c>
      <c r="X10" s="28">
        <v>23</v>
      </c>
      <c r="Y10" s="28">
        <v>24</v>
      </c>
      <c r="Z10" s="28">
        <v>25</v>
      </c>
      <c r="AA10" s="28">
        <v>26</v>
      </c>
    </row>
    <row r="11" spans="1:27">
      <c r="A11" t="s">
        <v>288</v>
      </c>
      <c r="B11" s="44" t="s">
        <v>289</v>
      </c>
      <c r="C11" s="42">
        <v>5703914400</v>
      </c>
      <c r="D11" s="42">
        <v>21020</v>
      </c>
      <c r="E11" s="42">
        <v>1902112203</v>
      </c>
      <c r="F11" s="42">
        <v>89614003</v>
      </c>
      <c r="G11" s="42">
        <v>3070</v>
      </c>
      <c r="H11" s="42">
        <v>725</v>
      </c>
      <c r="I11" s="42">
        <v>137453262</v>
      </c>
      <c r="J11" s="42">
        <v>1593223</v>
      </c>
      <c r="K11" s="42">
        <v>50796060</v>
      </c>
      <c r="L11" s="42">
        <v>324564500</v>
      </c>
      <c r="M11" s="42">
        <v>8681200</v>
      </c>
      <c r="N11" s="42">
        <v>11841145</v>
      </c>
      <c r="O11" s="42">
        <v>38462858</v>
      </c>
      <c r="P11" s="42">
        <v>32195564</v>
      </c>
      <c r="Q11" s="42">
        <v>2597314018</v>
      </c>
      <c r="R11" s="42">
        <v>1298461</v>
      </c>
      <c r="S11" s="42">
        <v>239543</v>
      </c>
      <c r="T11" s="42">
        <v>333181002</v>
      </c>
      <c r="U11" s="42">
        <v>328375311</v>
      </c>
      <c r="V11" s="42">
        <v>64994739</v>
      </c>
      <c r="W11" s="42">
        <v>61357173</v>
      </c>
      <c r="X11" s="42">
        <v>645238</v>
      </c>
      <c r="Y11" s="42">
        <v>45804</v>
      </c>
      <c r="Z11" s="42">
        <v>790137271</v>
      </c>
      <c r="AA11" s="42">
        <v>1807176747</v>
      </c>
    </row>
    <row r="12" spans="1:27">
      <c r="A12" t="s">
        <v>342</v>
      </c>
      <c r="B12" s="44" t="s">
        <v>343</v>
      </c>
      <c r="C12" s="42">
        <v>7883011600</v>
      </c>
      <c r="D12" s="42">
        <v>30005</v>
      </c>
      <c r="E12" s="42">
        <v>2588360734</v>
      </c>
      <c r="F12" s="42">
        <v>160842957</v>
      </c>
      <c r="G12" s="42">
        <v>4157</v>
      </c>
      <c r="H12" s="42">
        <v>1161</v>
      </c>
      <c r="I12" s="42">
        <v>270571982</v>
      </c>
      <c r="J12" s="42">
        <v>3019868</v>
      </c>
      <c r="K12" s="42">
        <v>64738265</v>
      </c>
      <c r="L12" s="42">
        <v>421266200</v>
      </c>
      <c r="M12" s="42">
        <v>12302500</v>
      </c>
      <c r="N12" s="42">
        <v>20693650</v>
      </c>
      <c r="O12" s="42">
        <v>62673220</v>
      </c>
      <c r="P12" s="42">
        <v>46437725</v>
      </c>
      <c r="Q12" s="42">
        <v>3650907101</v>
      </c>
      <c r="R12" s="42">
        <v>1761615</v>
      </c>
      <c r="S12" s="42">
        <v>213179</v>
      </c>
      <c r="T12" s="42">
        <v>433486872</v>
      </c>
      <c r="U12" s="42">
        <v>427874205</v>
      </c>
      <c r="V12" s="42">
        <v>75146119</v>
      </c>
      <c r="W12" s="42">
        <v>102414083</v>
      </c>
      <c r="X12" s="42">
        <v>1504213</v>
      </c>
      <c r="Y12" s="42">
        <v>20458</v>
      </c>
      <c r="Z12" s="42">
        <v>1042420744</v>
      </c>
      <c r="AA12" s="42">
        <v>2608486357</v>
      </c>
    </row>
    <row r="13" spans="1:27">
      <c r="A13" t="s">
        <v>142</v>
      </c>
      <c r="B13" s="44" t="s">
        <v>143</v>
      </c>
      <c r="C13" s="42">
        <v>3418750100</v>
      </c>
      <c r="D13" s="42">
        <v>14539</v>
      </c>
      <c r="E13" s="42">
        <v>1128824759</v>
      </c>
      <c r="F13" s="42">
        <v>35689908</v>
      </c>
      <c r="G13" s="42">
        <v>1317</v>
      </c>
      <c r="H13" s="42">
        <v>259</v>
      </c>
      <c r="I13" s="42">
        <v>156123370</v>
      </c>
      <c r="J13" s="42">
        <v>585582</v>
      </c>
      <c r="K13" s="42">
        <v>31833836</v>
      </c>
      <c r="L13" s="42">
        <v>190954000</v>
      </c>
      <c r="M13" s="42">
        <v>7295600</v>
      </c>
      <c r="N13" s="42">
        <v>12193411</v>
      </c>
      <c r="O13" s="42">
        <v>30038984</v>
      </c>
      <c r="P13" s="42">
        <v>24238873</v>
      </c>
      <c r="Q13" s="42">
        <v>1617778323</v>
      </c>
      <c r="R13" s="42">
        <v>444168</v>
      </c>
      <c r="S13" s="42">
        <v>19551</v>
      </c>
      <c r="T13" s="42">
        <v>198190171</v>
      </c>
      <c r="U13" s="42">
        <v>201777450</v>
      </c>
      <c r="V13" s="42">
        <v>29750908</v>
      </c>
      <c r="W13" s="42">
        <v>47776838</v>
      </c>
      <c r="X13" s="42">
        <v>367370</v>
      </c>
      <c r="Y13" s="42">
        <v>52912</v>
      </c>
      <c r="Z13" s="42">
        <v>478379368</v>
      </c>
      <c r="AA13" s="42">
        <v>1139398955</v>
      </c>
    </row>
    <row r="14" spans="1:27">
      <c r="A14" t="s">
        <v>110</v>
      </c>
      <c r="B14" s="44" t="s">
        <v>111</v>
      </c>
      <c r="C14" s="42">
        <v>1185266300</v>
      </c>
      <c r="D14" s="42">
        <v>5053</v>
      </c>
      <c r="E14" s="42">
        <v>395282081</v>
      </c>
      <c r="F14" s="42">
        <v>12058066</v>
      </c>
      <c r="G14" s="42">
        <v>429</v>
      </c>
      <c r="H14" s="42">
        <v>92</v>
      </c>
      <c r="I14" s="42">
        <v>68077362</v>
      </c>
      <c r="J14" s="42">
        <v>228354</v>
      </c>
      <c r="K14" s="42">
        <v>9316852</v>
      </c>
      <c r="L14" s="42">
        <v>66108200</v>
      </c>
      <c r="M14" s="42">
        <v>3460200</v>
      </c>
      <c r="N14" s="42">
        <v>3309396</v>
      </c>
      <c r="O14" s="42">
        <v>12625788</v>
      </c>
      <c r="P14" s="42">
        <v>11076507</v>
      </c>
      <c r="Q14" s="42">
        <v>581542806</v>
      </c>
      <c r="R14" s="42">
        <v>85506</v>
      </c>
      <c r="S14" s="42">
        <v>11786</v>
      </c>
      <c r="T14" s="42">
        <v>69550265</v>
      </c>
      <c r="U14" s="42">
        <v>71910328</v>
      </c>
      <c r="V14" s="42">
        <v>10507460</v>
      </c>
      <c r="W14" s="42">
        <v>14791320</v>
      </c>
      <c r="X14" s="42">
        <v>278599</v>
      </c>
      <c r="Y14" s="42">
        <v>17184</v>
      </c>
      <c r="Z14" s="42">
        <v>167152448</v>
      </c>
      <c r="AA14" s="42">
        <v>414390358</v>
      </c>
    </row>
    <row r="15" spans="1:27">
      <c r="A15" t="s">
        <v>439</v>
      </c>
      <c r="B15" s="44" t="s">
        <v>440</v>
      </c>
      <c r="C15" s="42">
        <v>2464004300</v>
      </c>
      <c r="D15" s="42">
        <v>10583</v>
      </c>
      <c r="E15" s="42">
        <v>806480896</v>
      </c>
      <c r="F15" s="42">
        <v>28701895</v>
      </c>
      <c r="G15" s="42">
        <v>1106</v>
      </c>
      <c r="H15" s="42">
        <v>216</v>
      </c>
      <c r="I15" s="42">
        <v>53409784</v>
      </c>
      <c r="J15" s="42">
        <v>381499</v>
      </c>
      <c r="K15" s="42">
        <v>17839559</v>
      </c>
      <c r="L15" s="42">
        <v>131846600</v>
      </c>
      <c r="M15" s="42">
        <v>4108700</v>
      </c>
      <c r="N15" s="42">
        <v>10319153</v>
      </c>
      <c r="O15" s="42">
        <v>20924617</v>
      </c>
      <c r="P15" s="42">
        <v>13419632</v>
      </c>
      <c r="Q15" s="42">
        <v>1087432335</v>
      </c>
      <c r="R15" s="42">
        <v>412346</v>
      </c>
      <c r="S15" s="42">
        <v>32000</v>
      </c>
      <c r="T15" s="42">
        <v>135920900</v>
      </c>
      <c r="U15" s="42">
        <v>134414080</v>
      </c>
      <c r="V15" s="42">
        <v>19503735</v>
      </c>
      <c r="W15" s="42">
        <v>23537094</v>
      </c>
      <c r="X15" s="42">
        <v>323737</v>
      </c>
      <c r="Y15" s="42">
        <v>1592</v>
      </c>
      <c r="Z15" s="42">
        <v>314145484</v>
      </c>
      <c r="AA15" s="42">
        <v>773286851</v>
      </c>
    </row>
    <row r="16" spans="1:27">
      <c r="A16" t="s">
        <v>552</v>
      </c>
      <c r="B16" s="44" t="s">
        <v>553</v>
      </c>
      <c r="C16" s="42">
        <v>539882100</v>
      </c>
      <c r="D16" s="42">
        <v>2391</v>
      </c>
      <c r="E16" s="42">
        <v>181781351</v>
      </c>
      <c r="F16" s="42">
        <v>4646336</v>
      </c>
      <c r="G16" s="42">
        <v>198</v>
      </c>
      <c r="H16" s="42">
        <v>32</v>
      </c>
      <c r="I16" s="42">
        <v>11349755</v>
      </c>
      <c r="J16" s="42">
        <v>165129</v>
      </c>
      <c r="K16" s="42">
        <v>3305641</v>
      </c>
      <c r="L16" s="42">
        <v>29287300</v>
      </c>
      <c r="M16" s="42">
        <v>1147100</v>
      </c>
      <c r="N16" s="42">
        <v>2093415</v>
      </c>
      <c r="O16" s="42">
        <v>4780710</v>
      </c>
      <c r="P16" s="42">
        <v>2894053</v>
      </c>
      <c r="Q16" s="42">
        <v>241450790</v>
      </c>
      <c r="R16" s="42">
        <v>11720</v>
      </c>
      <c r="S16" s="42">
        <v>16786</v>
      </c>
      <c r="T16" s="42">
        <v>30430471</v>
      </c>
      <c r="U16" s="42">
        <v>31502844</v>
      </c>
      <c r="V16" s="42">
        <v>3488666</v>
      </c>
      <c r="W16" s="42">
        <v>5100672</v>
      </c>
      <c r="X16" s="42">
        <v>63415</v>
      </c>
      <c r="Y16" s="42">
        <v>0</v>
      </c>
      <c r="Z16" s="42">
        <v>70614574</v>
      </c>
      <c r="AA16" s="42">
        <v>170836216</v>
      </c>
    </row>
    <row r="17" spans="1:27">
      <c r="A17" t="s">
        <v>550</v>
      </c>
      <c r="B17" s="44" t="s">
        <v>551</v>
      </c>
      <c r="C17" s="42">
        <v>1201513100</v>
      </c>
      <c r="D17" s="42">
        <v>5230</v>
      </c>
      <c r="E17" s="42">
        <v>396120102</v>
      </c>
      <c r="F17" s="42">
        <v>9617854</v>
      </c>
      <c r="G17" s="42">
        <v>431</v>
      </c>
      <c r="H17" s="42">
        <v>77</v>
      </c>
      <c r="I17" s="42">
        <v>19776637</v>
      </c>
      <c r="J17" s="42">
        <v>174247</v>
      </c>
      <c r="K17" s="42">
        <v>5428488</v>
      </c>
      <c r="L17" s="42">
        <v>65993300</v>
      </c>
      <c r="M17" s="42">
        <v>1325200</v>
      </c>
      <c r="N17" s="42">
        <v>5746314</v>
      </c>
      <c r="O17" s="42">
        <v>10533064</v>
      </c>
      <c r="P17" s="42">
        <v>3307013</v>
      </c>
      <c r="Q17" s="42">
        <v>518022219</v>
      </c>
      <c r="R17" s="42">
        <v>5905</v>
      </c>
      <c r="S17" s="42">
        <v>0</v>
      </c>
      <c r="T17" s="42">
        <v>67293661</v>
      </c>
      <c r="U17" s="42">
        <v>67863993</v>
      </c>
      <c r="V17" s="42">
        <v>8620667</v>
      </c>
      <c r="W17" s="42">
        <v>12507643</v>
      </c>
      <c r="X17" s="42">
        <v>108527</v>
      </c>
      <c r="Y17" s="42">
        <v>0</v>
      </c>
      <c r="Z17" s="42">
        <v>156400396</v>
      </c>
      <c r="AA17" s="42">
        <v>361621823</v>
      </c>
    </row>
    <row r="18" spans="1:27">
      <c r="A18" t="s">
        <v>392</v>
      </c>
      <c r="B18" s="44" t="s">
        <v>393</v>
      </c>
      <c r="C18" s="42">
        <v>4504768300</v>
      </c>
      <c r="D18" s="42">
        <v>19789</v>
      </c>
      <c r="E18" s="42">
        <v>1444785724</v>
      </c>
      <c r="F18" s="42">
        <v>42849983</v>
      </c>
      <c r="G18" s="42">
        <v>1552</v>
      </c>
      <c r="H18" s="42">
        <v>319</v>
      </c>
      <c r="I18" s="42">
        <v>117983639</v>
      </c>
      <c r="J18" s="42">
        <v>2653636</v>
      </c>
      <c r="K18" s="42">
        <v>40253743</v>
      </c>
      <c r="L18" s="42">
        <v>242655600</v>
      </c>
      <c r="M18" s="42">
        <v>7292200</v>
      </c>
      <c r="N18" s="42">
        <v>22209901</v>
      </c>
      <c r="O18" s="42">
        <v>44065516</v>
      </c>
      <c r="P18" s="42">
        <v>27920172</v>
      </c>
      <c r="Q18" s="42">
        <v>1992670114</v>
      </c>
      <c r="R18" s="42">
        <v>657493</v>
      </c>
      <c r="S18" s="42">
        <v>57636</v>
      </c>
      <c r="T18" s="42">
        <v>249880623</v>
      </c>
      <c r="U18" s="42">
        <v>250178489</v>
      </c>
      <c r="V18" s="42">
        <v>40845630</v>
      </c>
      <c r="W18" s="42">
        <v>54145120</v>
      </c>
      <c r="X18" s="42">
        <v>550727</v>
      </c>
      <c r="Y18" s="42">
        <v>22208</v>
      </c>
      <c r="Z18" s="42">
        <v>596337926</v>
      </c>
      <c r="AA18" s="42">
        <v>1396332188</v>
      </c>
    </row>
    <row r="19" spans="1:27">
      <c r="A19" t="s">
        <v>412</v>
      </c>
      <c r="B19" s="44" t="s">
        <v>413</v>
      </c>
      <c r="C19" s="42">
        <v>2118266500</v>
      </c>
      <c r="D19" s="42">
        <v>8864</v>
      </c>
      <c r="E19" s="42">
        <v>709517432</v>
      </c>
      <c r="F19" s="42">
        <v>26535406</v>
      </c>
      <c r="G19" s="42">
        <v>987</v>
      </c>
      <c r="H19" s="42">
        <v>189</v>
      </c>
      <c r="I19" s="42">
        <v>73367581</v>
      </c>
      <c r="J19" s="42">
        <v>906894</v>
      </c>
      <c r="K19" s="42">
        <v>18191982</v>
      </c>
      <c r="L19" s="42">
        <v>109478600</v>
      </c>
      <c r="M19" s="42">
        <v>4537200</v>
      </c>
      <c r="N19" s="42">
        <v>8634169</v>
      </c>
      <c r="O19" s="42">
        <v>18536529</v>
      </c>
      <c r="P19" s="42">
        <v>15008033</v>
      </c>
      <c r="Q19" s="42">
        <v>984713826</v>
      </c>
      <c r="R19" s="42">
        <v>316121</v>
      </c>
      <c r="S19" s="42">
        <v>25539</v>
      </c>
      <c r="T19" s="42">
        <v>113989464</v>
      </c>
      <c r="U19" s="42">
        <v>116208417</v>
      </c>
      <c r="V19" s="42">
        <v>17965277</v>
      </c>
      <c r="W19" s="42">
        <v>24882479</v>
      </c>
      <c r="X19" s="42">
        <v>302485</v>
      </c>
      <c r="Y19" s="42">
        <v>28035</v>
      </c>
      <c r="Z19" s="42">
        <v>273717817</v>
      </c>
      <c r="AA19" s="42">
        <v>710996009</v>
      </c>
    </row>
    <row r="20" spans="1:27">
      <c r="A20" t="s">
        <v>466</v>
      </c>
      <c r="B20" s="44" t="s">
        <v>467</v>
      </c>
      <c r="C20" s="42">
        <v>4169183200</v>
      </c>
      <c r="D20" s="42">
        <v>17199</v>
      </c>
      <c r="E20" s="42">
        <v>1400802357</v>
      </c>
      <c r="F20" s="42">
        <v>51702280</v>
      </c>
      <c r="G20" s="42">
        <v>1910</v>
      </c>
      <c r="H20" s="42">
        <v>370</v>
      </c>
      <c r="I20" s="42">
        <v>90641341</v>
      </c>
      <c r="J20" s="42">
        <v>751121</v>
      </c>
      <c r="K20" s="42">
        <v>28080070</v>
      </c>
      <c r="L20" s="42">
        <v>222647600</v>
      </c>
      <c r="M20" s="42">
        <v>6034900</v>
      </c>
      <c r="N20" s="42">
        <v>10493526</v>
      </c>
      <c r="O20" s="42">
        <v>36364216</v>
      </c>
      <c r="P20" s="42">
        <v>19847229</v>
      </c>
      <c r="Q20" s="42">
        <v>1867364640</v>
      </c>
      <c r="R20" s="42">
        <v>266724</v>
      </c>
      <c r="S20" s="42">
        <v>98484</v>
      </c>
      <c r="T20" s="42">
        <v>228624180</v>
      </c>
      <c r="U20" s="42">
        <v>232427554</v>
      </c>
      <c r="V20" s="42">
        <v>34968585</v>
      </c>
      <c r="W20" s="42">
        <v>44415640</v>
      </c>
      <c r="X20" s="42">
        <v>493543</v>
      </c>
      <c r="Y20" s="42">
        <v>18603</v>
      </c>
      <c r="Z20" s="42">
        <v>541313313</v>
      </c>
      <c r="AA20" s="42">
        <v>1326051327</v>
      </c>
    </row>
    <row r="21" spans="1:27">
      <c r="A21" t="s">
        <v>306</v>
      </c>
      <c r="B21" s="44" t="s">
        <v>307</v>
      </c>
      <c r="C21" s="42">
        <v>1572085700</v>
      </c>
      <c r="D21" s="42">
        <v>7283</v>
      </c>
      <c r="E21" s="42">
        <v>540001826</v>
      </c>
      <c r="F21" s="42">
        <v>12585682</v>
      </c>
      <c r="G21" s="42">
        <v>515</v>
      </c>
      <c r="H21" s="42">
        <v>88</v>
      </c>
      <c r="I21" s="42">
        <v>41947075</v>
      </c>
      <c r="J21" s="42">
        <v>537173</v>
      </c>
      <c r="K21" s="42">
        <v>15367478</v>
      </c>
      <c r="L21" s="42">
        <v>82596300</v>
      </c>
      <c r="M21" s="42">
        <v>3619500</v>
      </c>
      <c r="N21" s="42">
        <v>7535724</v>
      </c>
      <c r="O21" s="42">
        <v>17674090</v>
      </c>
      <c r="P21" s="42">
        <v>12753390</v>
      </c>
      <c r="Q21" s="42">
        <v>734618238</v>
      </c>
      <c r="R21" s="42">
        <v>218883</v>
      </c>
      <c r="S21" s="42">
        <v>80458</v>
      </c>
      <c r="T21" s="42">
        <v>86189116</v>
      </c>
      <c r="U21" s="42">
        <v>92431156</v>
      </c>
      <c r="V21" s="42">
        <v>13338622</v>
      </c>
      <c r="W21" s="42">
        <v>20961384</v>
      </c>
      <c r="X21" s="42">
        <v>203648</v>
      </c>
      <c r="Y21" s="42">
        <v>10617</v>
      </c>
      <c r="Z21" s="42">
        <v>213433884</v>
      </c>
      <c r="AA21" s="42">
        <v>521184354</v>
      </c>
    </row>
    <row r="22" spans="1:27">
      <c r="A22" t="s">
        <v>514</v>
      </c>
      <c r="B22" s="44" t="s">
        <v>515</v>
      </c>
      <c r="C22" s="42">
        <v>1153756900</v>
      </c>
      <c r="D22" s="42">
        <v>5600</v>
      </c>
      <c r="E22" s="42">
        <v>388841055</v>
      </c>
      <c r="F22" s="42">
        <v>6410297</v>
      </c>
      <c r="G22" s="42">
        <v>328</v>
      </c>
      <c r="H22" s="42">
        <v>47</v>
      </c>
      <c r="I22" s="42">
        <v>35744875</v>
      </c>
      <c r="J22" s="42">
        <v>523247</v>
      </c>
      <c r="K22" s="42">
        <v>9484444</v>
      </c>
      <c r="L22" s="42">
        <v>60742400</v>
      </c>
      <c r="M22" s="42">
        <v>4246700</v>
      </c>
      <c r="N22" s="42">
        <v>6206482</v>
      </c>
      <c r="O22" s="42">
        <v>12420147</v>
      </c>
      <c r="P22" s="42">
        <v>10726102</v>
      </c>
      <c r="Q22" s="42">
        <v>535345749</v>
      </c>
      <c r="R22" s="42">
        <v>67877</v>
      </c>
      <c r="S22" s="42">
        <v>25185</v>
      </c>
      <c r="T22" s="42">
        <v>64959183</v>
      </c>
      <c r="U22" s="42">
        <v>68828005</v>
      </c>
      <c r="V22" s="42">
        <v>10647902</v>
      </c>
      <c r="W22" s="42">
        <v>12180267</v>
      </c>
      <c r="X22" s="42">
        <v>107781</v>
      </c>
      <c r="Y22" s="42">
        <v>49196</v>
      </c>
      <c r="Z22" s="42">
        <v>156865396</v>
      </c>
      <c r="AA22" s="42">
        <v>378480353</v>
      </c>
    </row>
    <row r="23" spans="1:27">
      <c r="A23" t="s">
        <v>522</v>
      </c>
      <c r="B23" s="44" t="s">
        <v>523</v>
      </c>
      <c r="C23" s="42">
        <v>396455500</v>
      </c>
      <c r="D23" s="42">
        <v>1942</v>
      </c>
      <c r="E23" s="42">
        <v>134393886</v>
      </c>
      <c r="F23" s="42">
        <v>2257154</v>
      </c>
      <c r="G23" s="42">
        <v>97</v>
      </c>
      <c r="H23" s="42">
        <v>19</v>
      </c>
      <c r="I23" s="42">
        <v>12699031</v>
      </c>
      <c r="J23" s="42">
        <v>138968</v>
      </c>
      <c r="K23" s="42">
        <v>2004277</v>
      </c>
      <c r="L23" s="42">
        <v>20613600</v>
      </c>
      <c r="M23" s="42">
        <v>1393900</v>
      </c>
      <c r="N23" s="42">
        <v>1267023</v>
      </c>
      <c r="O23" s="42">
        <v>3318798</v>
      </c>
      <c r="P23" s="42">
        <v>3850074</v>
      </c>
      <c r="Q23" s="42">
        <v>181936711</v>
      </c>
      <c r="R23" s="42">
        <v>0</v>
      </c>
      <c r="S23" s="42">
        <v>0</v>
      </c>
      <c r="T23" s="42">
        <v>22000438</v>
      </c>
      <c r="U23" s="42">
        <v>23353445</v>
      </c>
      <c r="V23" s="42">
        <v>2422800</v>
      </c>
      <c r="W23" s="42">
        <v>4426159</v>
      </c>
      <c r="X23" s="42">
        <v>89953</v>
      </c>
      <c r="Y23" s="42">
        <v>0</v>
      </c>
      <c r="Z23" s="42">
        <v>52292795</v>
      </c>
      <c r="AA23" s="42">
        <v>129643916</v>
      </c>
    </row>
    <row r="24" spans="1:27">
      <c r="A24" t="s">
        <v>200</v>
      </c>
      <c r="B24" s="44" t="s">
        <v>201</v>
      </c>
      <c r="C24" s="42">
        <v>2488126000</v>
      </c>
      <c r="D24" s="42">
        <v>10871</v>
      </c>
      <c r="E24" s="42">
        <v>785451140</v>
      </c>
      <c r="F24" s="42">
        <v>20702298</v>
      </c>
      <c r="G24" s="42">
        <v>923</v>
      </c>
      <c r="H24" s="42">
        <v>137</v>
      </c>
      <c r="I24" s="42">
        <v>43894452</v>
      </c>
      <c r="J24" s="42">
        <v>517889</v>
      </c>
      <c r="K24" s="42">
        <v>23633838</v>
      </c>
      <c r="L24" s="42">
        <v>144024500</v>
      </c>
      <c r="M24" s="42">
        <v>4298800</v>
      </c>
      <c r="N24" s="42">
        <v>6163358</v>
      </c>
      <c r="O24" s="42">
        <v>17059215</v>
      </c>
      <c r="P24" s="42">
        <v>14495753</v>
      </c>
      <c r="Q24" s="42">
        <v>1060241243</v>
      </c>
      <c r="R24" s="42">
        <v>455084</v>
      </c>
      <c r="S24" s="42">
        <v>155618</v>
      </c>
      <c r="T24" s="42">
        <v>148278803</v>
      </c>
      <c r="U24" s="42">
        <v>142034822</v>
      </c>
      <c r="V24" s="42">
        <v>34018566</v>
      </c>
      <c r="W24" s="42">
        <v>22973812</v>
      </c>
      <c r="X24" s="42">
        <v>153065</v>
      </c>
      <c r="Y24" s="42">
        <v>13410</v>
      </c>
      <c r="Z24" s="42">
        <v>348083180</v>
      </c>
      <c r="AA24" s="42">
        <v>712158063</v>
      </c>
    </row>
    <row r="25" spans="1:27">
      <c r="A25" t="s">
        <v>572</v>
      </c>
      <c r="B25" s="44" t="s">
        <v>573</v>
      </c>
      <c r="C25" s="42">
        <v>5441429100</v>
      </c>
      <c r="D25" s="42">
        <v>22170</v>
      </c>
      <c r="E25" s="42">
        <v>1783427997</v>
      </c>
      <c r="F25" s="42">
        <v>66787368</v>
      </c>
      <c r="G25" s="42">
        <v>2426</v>
      </c>
      <c r="H25" s="42">
        <v>457</v>
      </c>
      <c r="I25" s="42">
        <v>97935185</v>
      </c>
      <c r="J25" s="42">
        <v>839381</v>
      </c>
      <c r="K25" s="42">
        <v>33750837</v>
      </c>
      <c r="L25" s="42">
        <v>297766400</v>
      </c>
      <c r="M25" s="42">
        <v>4803700</v>
      </c>
      <c r="N25" s="42">
        <v>12549990</v>
      </c>
      <c r="O25" s="42">
        <v>39188041</v>
      </c>
      <c r="P25" s="42">
        <v>17395562</v>
      </c>
      <c r="Q25" s="42">
        <v>2354444461</v>
      </c>
      <c r="R25" s="42">
        <v>221862</v>
      </c>
      <c r="S25" s="42">
        <v>18027</v>
      </c>
      <c r="T25" s="42">
        <v>302495791</v>
      </c>
      <c r="U25" s="42">
        <v>301432792</v>
      </c>
      <c r="V25" s="42">
        <v>46340633</v>
      </c>
      <c r="W25" s="42">
        <v>56011903</v>
      </c>
      <c r="X25" s="42">
        <v>513793</v>
      </c>
      <c r="Y25" s="42">
        <v>1050</v>
      </c>
      <c r="Z25" s="42">
        <v>707035851</v>
      </c>
      <c r="AA25" s="42">
        <v>1647408610</v>
      </c>
    </row>
    <row r="26" spans="1:27">
      <c r="A26" t="s">
        <v>294</v>
      </c>
      <c r="B26" s="44" t="s">
        <v>295</v>
      </c>
      <c r="C26" s="42">
        <v>1787916100</v>
      </c>
      <c r="D26" s="42">
        <v>6489</v>
      </c>
      <c r="E26" s="42">
        <v>591244164</v>
      </c>
      <c r="F26" s="42">
        <v>37034122</v>
      </c>
      <c r="G26" s="42">
        <v>983</v>
      </c>
      <c r="H26" s="42">
        <v>279</v>
      </c>
      <c r="I26" s="42">
        <v>88284039</v>
      </c>
      <c r="J26" s="42">
        <v>623856</v>
      </c>
      <c r="K26" s="42">
        <v>18110280</v>
      </c>
      <c r="L26" s="42">
        <v>97136500</v>
      </c>
      <c r="M26" s="42">
        <v>3335700</v>
      </c>
      <c r="N26" s="42">
        <v>4104440</v>
      </c>
      <c r="O26" s="42">
        <v>14578705</v>
      </c>
      <c r="P26" s="42">
        <v>11158902</v>
      </c>
      <c r="Q26" s="42">
        <v>865610708</v>
      </c>
      <c r="R26" s="42">
        <v>416187</v>
      </c>
      <c r="S26" s="42">
        <v>53147</v>
      </c>
      <c r="T26" s="42">
        <v>100456308</v>
      </c>
      <c r="U26" s="42">
        <v>98781205</v>
      </c>
      <c r="V26" s="42">
        <v>19592993</v>
      </c>
      <c r="W26" s="42">
        <v>22694258</v>
      </c>
      <c r="X26" s="42">
        <v>246854</v>
      </c>
      <c r="Y26" s="42">
        <v>28927</v>
      </c>
      <c r="Z26" s="42">
        <v>242269879</v>
      </c>
      <c r="AA26" s="42">
        <v>623340829</v>
      </c>
    </row>
    <row r="27" spans="1:27">
      <c r="A27" t="s">
        <v>486</v>
      </c>
      <c r="B27" s="44" t="s">
        <v>487</v>
      </c>
      <c r="C27" s="42">
        <v>4583159700</v>
      </c>
      <c r="D27" s="42">
        <v>20352</v>
      </c>
      <c r="E27" s="42">
        <v>1529252770</v>
      </c>
      <c r="F27" s="42">
        <v>46491228</v>
      </c>
      <c r="G27" s="42">
        <v>1605</v>
      </c>
      <c r="H27" s="42">
        <v>307</v>
      </c>
      <c r="I27" s="42">
        <v>94805674</v>
      </c>
      <c r="J27" s="42">
        <v>1030149</v>
      </c>
      <c r="K27" s="42">
        <v>34459209</v>
      </c>
      <c r="L27" s="42">
        <v>245228900</v>
      </c>
      <c r="M27" s="42">
        <v>7934800</v>
      </c>
      <c r="N27" s="42">
        <v>16907947</v>
      </c>
      <c r="O27" s="42">
        <v>38094172</v>
      </c>
      <c r="P27" s="42">
        <v>26243186</v>
      </c>
      <c r="Q27" s="42">
        <v>2040448035</v>
      </c>
      <c r="R27" s="42">
        <v>301886</v>
      </c>
      <c r="S27" s="42">
        <v>104070</v>
      </c>
      <c r="T27" s="42">
        <v>253111675</v>
      </c>
      <c r="U27" s="42">
        <v>259105097</v>
      </c>
      <c r="V27" s="42">
        <v>41792081</v>
      </c>
      <c r="W27" s="42">
        <v>50615496</v>
      </c>
      <c r="X27" s="42">
        <v>553727</v>
      </c>
      <c r="Y27" s="42">
        <v>4544</v>
      </c>
      <c r="Z27" s="42">
        <v>605588576</v>
      </c>
      <c r="AA27" s="42">
        <v>1434859459</v>
      </c>
    </row>
    <row r="28" spans="1:27">
      <c r="A28" t="s">
        <v>174</v>
      </c>
      <c r="B28" s="44" t="s">
        <v>175</v>
      </c>
      <c r="C28" s="42">
        <v>1823539600</v>
      </c>
      <c r="D28" s="42">
        <v>8820</v>
      </c>
      <c r="E28" s="42">
        <v>600757261</v>
      </c>
      <c r="F28" s="42">
        <v>18250906</v>
      </c>
      <c r="G28" s="42">
        <v>587</v>
      </c>
      <c r="H28" s="42">
        <v>146</v>
      </c>
      <c r="I28" s="42">
        <v>84901907</v>
      </c>
      <c r="J28" s="42">
        <v>1758748</v>
      </c>
      <c r="K28" s="42">
        <v>26659136</v>
      </c>
      <c r="L28" s="42">
        <v>84791100</v>
      </c>
      <c r="M28" s="42">
        <v>8676600</v>
      </c>
      <c r="N28" s="42">
        <v>7445875</v>
      </c>
      <c r="O28" s="42">
        <v>21525330</v>
      </c>
      <c r="P28" s="42">
        <v>31076019</v>
      </c>
      <c r="Q28" s="42">
        <v>885842882</v>
      </c>
      <c r="R28" s="42">
        <v>1477379</v>
      </c>
      <c r="S28" s="42">
        <v>274883</v>
      </c>
      <c r="T28" s="42">
        <v>93437343</v>
      </c>
      <c r="U28" s="42">
        <v>99094104</v>
      </c>
      <c r="V28" s="42">
        <v>21312415</v>
      </c>
      <c r="W28" s="42">
        <v>26782507</v>
      </c>
      <c r="X28" s="42">
        <v>261372</v>
      </c>
      <c r="Y28" s="42">
        <v>74034</v>
      </c>
      <c r="Z28" s="42">
        <v>242714037</v>
      </c>
      <c r="AA28" s="42">
        <v>643128845</v>
      </c>
    </row>
    <row r="29" spans="1:27">
      <c r="A29" t="s">
        <v>460</v>
      </c>
      <c r="B29" s="44" t="s">
        <v>461</v>
      </c>
      <c r="C29" s="42">
        <v>9324853600</v>
      </c>
      <c r="D29" s="42">
        <v>37514</v>
      </c>
      <c r="E29" s="42">
        <v>3174875732</v>
      </c>
      <c r="F29" s="42">
        <v>121292607</v>
      </c>
      <c r="G29" s="42">
        <v>4251</v>
      </c>
      <c r="H29" s="42">
        <v>958</v>
      </c>
      <c r="I29" s="42">
        <v>236949614</v>
      </c>
      <c r="J29" s="42">
        <v>1883546</v>
      </c>
      <c r="K29" s="42">
        <v>78367165</v>
      </c>
      <c r="L29" s="42">
        <v>522105700</v>
      </c>
      <c r="M29" s="42">
        <v>9015700</v>
      </c>
      <c r="N29" s="42">
        <v>26035413</v>
      </c>
      <c r="O29" s="42">
        <v>58938901</v>
      </c>
      <c r="P29" s="42">
        <v>31387805</v>
      </c>
      <c r="Q29" s="42">
        <v>4260852183</v>
      </c>
      <c r="R29" s="42">
        <v>2280249</v>
      </c>
      <c r="S29" s="42">
        <v>117225</v>
      </c>
      <c r="T29" s="42">
        <v>530988008</v>
      </c>
      <c r="U29" s="42">
        <v>546138396</v>
      </c>
      <c r="V29" s="42">
        <v>75374976</v>
      </c>
      <c r="W29" s="42">
        <v>111852156</v>
      </c>
      <c r="X29" s="42">
        <v>999964</v>
      </c>
      <c r="Y29" s="42">
        <v>45036</v>
      </c>
      <c r="Z29" s="42">
        <v>1267796010</v>
      </c>
      <c r="AA29" s="42">
        <v>2993056173</v>
      </c>
    </row>
    <row r="30" spans="1:27">
      <c r="A30" t="s">
        <v>344</v>
      </c>
      <c r="B30" s="44" t="s">
        <v>345</v>
      </c>
      <c r="C30" s="42">
        <v>20480636700</v>
      </c>
      <c r="D30" s="42">
        <v>81297</v>
      </c>
      <c r="E30" s="42">
        <v>6662955133</v>
      </c>
      <c r="F30" s="42">
        <v>344613277</v>
      </c>
      <c r="G30" s="42">
        <v>9617</v>
      </c>
      <c r="H30" s="42">
        <v>2605</v>
      </c>
      <c r="I30" s="42">
        <v>721071412</v>
      </c>
      <c r="J30" s="42">
        <v>4685013</v>
      </c>
      <c r="K30" s="42">
        <v>148390993</v>
      </c>
      <c r="L30" s="42">
        <v>1147193600</v>
      </c>
      <c r="M30" s="42">
        <v>25194100</v>
      </c>
      <c r="N30" s="42">
        <v>41996769</v>
      </c>
      <c r="O30" s="42">
        <v>145059606</v>
      </c>
      <c r="P30" s="42">
        <v>92431814</v>
      </c>
      <c r="Q30" s="42">
        <v>9333591717</v>
      </c>
      <c r="R30" s="42">
        <v>3609771</v>
      </c>
      <c r="S30" s="42">
        <v>339692</v>
      </c>
      <c r="T30" s="42">
        <v>1172095518</v>
      </c>
      <c r="U30" s="42">
        <v>1155353601</v>
      </c>
      <c r="V30" s="42">
        <v>173339668</v>
      </c>
      <c r="W30" s="42">
        <v>235405215</v>
      </c>
      <c r="X30" s="42">
        <v>2670779</v>
      </c>
      <c r="Y30" s="42">
        <v>59218</v>
      </c>
      <c r="Z30" s="42">
        <v>2742873462</v>
      </c>
      <c r="AA30" s="42">
        <v>6590718255</v>
      </c>
    </row>
    <row r="31" spans="1:27">
      <c r="A31" t="s">
        <v>14</v>
      </c>
      <c r="B31" s="44" t="s">
        <v>15</v>
      </c>
      <c r="C31" s="42">
        <v>15654011900</v>
      </c>
      <c r="D31" s="42">
        <v>62602</v>
      </c>
      <c r="E31" s="42">
        <v>5044667260</v>
      </c>
      <c r="F31" s="42">
        <v>271699610</v>
      </c>
      <c r="G31" s="42">
        <v>7948</v>
      </c>
      <c r="H31" s="42">
        <v>2160</v>
      </c>
      <c r="I31" s="42">
        <v>493812067</v>
      </c>
      <c r="J31" s="42">
        <v>3841891</v>
      </c>
      <c r="K31" s="42">
        <v>86274644</v>
      </c>
      <c r="L31" s="42">
        <v>904455400</v>
      </c>
      <c r="M31" s="42">
        <v>34631500</v>
      </c>
      <c r="N31" s="42">
        <v>28812614</v>
      </c>
      <c r="O31" s="42">
        <v>66946373</v>
      </c>
      <c r="P31" s="42">
        <v>133932102</v>
      </c>
      <c r="Q31" s="42">
        <v>7069073461</v>
      </c>
      <c r="R31" s="42">
        <v>1703741</v>
      </c>
      <c r="S31" s="42">
        <v>220027</v>
      </c>
      <c r="T31" s="42">
        <v>938757123</v>
      </c>
      <c r="U31" s="42">
        <v>899712259</v>
      </c>
      <c r="V31" s="42">
        <v>172378472</v>
      </c>
      <c r="W31" s="42">
        <v>133289222</v>
      </c>
      <c r="X31" s="42">
        <v>1844623</v>
      </c>
      <c r="Y31" s="42">
        <v>13376</v>
      </c>
      <c r="Z31" s="42">
        <v>2147918843</v>
      </c>
      <c r="AA31" s="42">
        <v>4921154618</v>
      </c>
    </row>
    <row r="32" spans="1:27">
      <c r="A32" t="s">
        <v>90</v>
      </c>
      <c r="B32" s="44" t="s">
        <v>91</v>
      </c>
      <c r="C32" s="42">
        <v>960710900</v>
      </c>
      <c r="D32" s="42">
        <v>4150</v>
      </c>
      <c r="E32" s="42">
        <v>312355220</v>
      </c>
      <c r="F32" s="42">
        <v>7982106</v>
      </c>
      <c r="G32" s="42">
        <v>321</v>
      </c>
      <c r="H32" s="42">
        <v>52</v>
      </c>
      <c r="I32" s="42">
        <v>28672434</v>
      </c>
      <c r="J32" s="42">
        <v>325396</v>
      </c>
      <c r="K32" s="42">
        <v>8358181</v>
      </c>
      <c r="L32" s="42">
        <v>53084100</v>
      </c>
      <c r="M32" s="42">
        <v>1761600</v>
      </c>
      <c r="N32" s="42">
        <v>3449385</v>
      </c>
      <c r="O32" s="42">
        <v>8271747</v>
      </c>
      <c r="P32" s="42">
        <v>5524893</v>
      </c>
      <c r="Q32" s="42">
        <v>429785062</v>
      </c>
      <c r="R32" s="42">
        <v>124661</v>
      </c>
      <c r="S32" s="42">
        <v>11123</v>
      </c>
      <c r="T32" s="42">
        <v>54836063</v>
      </c>
      <c r="U32" s="42">
        <v>55563301</v>
      </c>
      <c r="V32" s="42">
        <v>8543744</v>
      </c>
      <c r="W32" s="42">
        <v>11503733</v>
      </c>
      <c r="X32" s="42">
        <v>117969</v>
      </c>
      <c r="Y32" s="42">
        <v>47960</v>
      </c>
      <c r="Z32" s="42">
        <v>130748554</v>
      </c>
      <c r="AA32" s="42">
        <v>299036508</v>
      </c>
    </row>
    <row r="33" spans="1:27">
      <c r="A33" t="s">
        <v>218</v>
      </c>
      <c r="B33" s="44" t="s">
        <v>219</v>
      </c>
      <c r="C33" s="42">
        <v>2209613900</v>
      </c>
      <c r="D33" s="42">
        <v>9433</v>
      </c>
      <c r="E33" s="42">
        <v>716996032</v>
      </c>
      <c r="F33" s="42">
        <v>22169331</v>
      </c>
      <c r="G33" s="42">
        <v>978</v>
      </c>
      <c r="H33" s="42">
        <v>146</v>
      </c>
      <c r="I33" s="42">
        <v>63242405</v>
      </c>
      <c r="J33" s="42">
        <v>490472</v>
      </c>
      <c r="K33" s="42">
        <v>19400180</v>
      </c>
      <c r="L33" s="42">
        <v>120828800</v>
      </c>
      <c r="M33" s="42">
        <v>3102800</v>
      </c>
      <c r="N33" s="42">
        <v>7278447</v>
      </c>
      <c r="O33" s="42">
        <v>16456284</v>
      </c>
      <c r="P33" s="42">
        <v>11674510</v>
      </c>
      <c r="Q33" s="42">
        <v>981639261</v>
      </c>
      <c r="R33" s="42">
        <v>255106</v>
      </c>
      <c r="S33" s="42">
        <v>21139</v>
      </c>
      <c r="T33" s="42">
        <v>123887636</v>
      </c>
      <c r="U33" s="42">
        <v>121182094</v>
      </c>
      <c r="V33" s="42">
        <v>24883719</v>
      </c>
      <c r="W33" s="42">
        <v>24405396</v>
      </c>
      <c r="X33" s="42">
        <v>205147</v>
      </c>
      <c r="Y33" s="42">
        <v>29227</v>
      </c>
      <c r="Z33" s="42">
        <v>294869464</v>
      </c>
      <c r="AA33" s="42">
        <v>686769797</v>
      </c>
    </row>
    <row r="34" spans="1:27">
      <c r="A34" t="s">
        <v>506</v>
      </c>
      <c r="B34" s="44" t="s">
        <v>507</v>
      </c>
      <c r="C34" s="42">
        <v>1076508500</v>
      </c>
      <c r="D34" s="42">
        <v>5095</v>
      </c>
      <c r="E34" s="42">
        <v>372352938</v>
      </c>
      <c r="F34" s="42">
        <v>8229810</v>
      </c>
      <c r="G34" s="42">
        <v>322</v>
      </c>
      <c r="H34" s="42">
        <v>53</v>
      </c>
      <c r="I34" s="42">
        <v>23552230</v>
      </c>
      <c r="J34" s="42">
        <v>221430</v>
      </c>
      <c r="K34" s="42">
        <v>5290817</v>
      </c>
      <c r="L34" s="42">
        <v>56163900</v>
      </c>
      <c r="M34" s="42">
        <v>2879400</v>
      </c>
      <c r="N34" s="42">
        <v>5450239</v>
      </c>
      <c r="O34" s="42">
        <v>11747644</v>
      </c>
      <c r="P34" s="42">
        <v>7747528</v>
      </c>
      <c r="Q34" s="42">
        <v>493635936</v>
      </c>
      <c r="R34" s="42">
        <v>5488</v>
      </c>
      <c r="S34" s="42">
        <v>13856</v>
      </c>
      <c r="T34" s="42">
        <v>59027020</v>
      </c>
      <c r="U34" s="42">
        <v>63021397</v>
      </c>
      <c r="V34" s="42">
        <v>9119768</v>
      </c>
      <c r="W34" s="42">
        <v>8754554</v>
      </c>
      <c r="X34" s="42">
        <v>102055</v>
      </c>
      <c r="Y34" s="42">
        <v>28358</v>
      </c>
      <c r="Z34" s="42">
        <v>140072496</v>
      </c>
      <c r="AA34" s="42">
        <v>353563440</v>
      </c>
    </row>
    <row r="35" spans="1:27">
      <c r="A35" t="s">
        <v>192</v>
      </c>
      <c r="B35" s="44" t="s">
        <v>193</v>
      </c>
      <c r="C35" s="42">
        <v>2965663300</v>
      </c>
      <c r="D35" s="42">
        <v>12101</v>
      </c>
      <c r="E35" s="42">
        <v>912680486</v>
      </c>
      <c r="F35" s="42">
        <v>51813681</v>
      </c>
      <c r="G35" s="42">
        <v>1419</v>
      </c>
      <c r="H35" s="42">
        <v>396</v>
      </c>
      <c r="I35" s="42">
        <v>79981961</v>
      </c>
      <c r="J35" s="42">
        <v>551600</v>
      </c>
      <c r="K35" s="42">
        <v>20457904</v>
      </c>
      <c r="L35" s="42">
        <v>163550200</v>
      </c>
      <c r="M35" s="42">
        <v>4571000</v>
      </c>
      <c r="N35" s="42">
        <v>5312061</v>
      </c>
      <c r="O35" s="42">
        <v>14693989</v>
      </c>
      <c r="P35" s="42">
        <v>17218645</v>
      </c>
      <c r="Q35" s="42">
        <v>1270831527</v>
      </c>
      <c r="R35" s="42">
        <v>474803</v>
      </c>
      <c r="S35" s="42">
        <v>107496</v>
      </c>
      <c r="T35" s="42">
        <v>168087006</v>
      </c>
      <c r="U35" s="42">
        <v>155143394</v>
      </c>
      <c r="V35" s="42">
        <v>33184991</v>
      </c>
      <c r="W35" s="42">
        <v>34928236</v>
      </c>
      <c r="X35" s="42">
        <v>299622</v>
      </c>
      <c r="Y35" s="42">
        <v>16298</v>
      </c>
      <c r="Z35" s="42">
        <v>392241846</v>
      </c>
      <c r="AA35" s="42">
        <v>878589681</v>
      </c>
    </row>
    <row r="36" spans="1:27">
      <c r="A36" t="s">
        <v>228</v>
      </c>
      <c r="B36" s="44" t="s">
        <v>229</v>
      </c>
      <c r="C36" s="42">
        <v>2948473100</v>
      </c>
      <c r="D36" s="42">
        <v>11564</v>
      </c>
      <c r="E36" s="42">
        <v>911408225</v>
      </c>
      <c r="F36" s="42">
        <v>79050934</v>
      </c>
      <c r="G36" s="42">
        <v>1493</v>
      </c>
      <c r="H36" s="42">
        <v>500</v>
      </c>
      <c r="I36" s="42">
        <v>265816665</v>
      </c>
      <c r="J36" s="42">
        <v>3456974</v>
      </c>
      <c r="K36" s="42">
        <v>36033001</v>
      </c>
      <c r="L36" s="42">
        <v>130664000</v>
      </c>
      <c r="M36" s="42">
        <v>9546800</v>
      </c>
      <c r="N36" s="42">
        <v>9957425</v>
      </c>
      <c r="O36" s="42">
        <v>27172050</v>
      </c>
      <c r="P36" s="42">
        <v>33305688</v>
      </c>
      <c r="Q36" s="42">
        <v>1506411762</v>
      </c>
      <c r="R36" s="42">
        <v>1616449</v>
      </c>
      <c r="S36" s="42">
        <v>119952</v>
      </c>
      <c r="T36" s="42">
        <v>140139025</v>
      </c>
      <c r="U36" s="42">
        <v>136651462</v>
      </c>
      <c r="V36" s="42">
        <v>34456488</v>
      </c>
      <c r="W36" s="42">
        <v>49762171</v>
      </c>
      <c r="X36" s="42">
        <v>466809</v>
      </c>
      <c r="Y36" s="42">
        <v>31625</v>
      </c>
      <c r="Z36" s="42">
        <v>363243981</v>
      </c>
      <c r="AA36" s="42">
        <v>1143167781</v>
      </c>
    </row>
    <row r="37" spans="1:27">
      <c r="A37" t="s">
        <v>284</v>
      </c>
      <c r="B37" s="44" t="s">
        <v>285</v>
      </c>
      <c r="C37" s="42">
        <v>747347300</v>
      </c>
      <c r="D37" s="42">
        <v>3642</v>
      </c>
      <c r="E37" s="42">
        <v>258521947</v>
      </c>
      <c r="F37" s="42">
        <v>5708783</v>
      </c>
      <c r="G37" s="42">
        <v>215</v>
      </c>
      <c r="H37" s="42">
        <v>37</v>
      </c>
      <c r="I37" s="42">
        <v>19284556</v>
      </c>
      <c r="J37" s="42">
        <v>478411</v>
      </c>
      <c r="K37" s="42">
        <v>7984850</v>
      </c>
      <c r="L37" s="42">
        <v>40124200</v>
      </c>
      <c r="M37" s="42">
        <v>2010800</v>
      </c>
      <c r="N37" s="42">
        <v>3667277</v>
      </c>
      <c r="O37" s="42">
        <v>7103225</v>
      </c>
      <c r="P37" s="42">
        <v>7276452</v>
      </c>
      <c r="Q37" s="42">
        <v>352160501</v>
      </c>
      <c r="R37" s="42">
        <v>134649</v>
      </c>
      <c r="S37" s="42">
        <v>18936</v>
      </c>
      <c r="T37" s="42">
        <v>42123538</v>
      </c>
      <c r="U37" s="42">
        <v>47294465</v>
      </c>
      <c r="V37" s="42">
        <v>6446240</v>
      </c>
      <c r="W37" s="42">
        <v>8774689</v>
      </c>
      <c r="X37" s="42">
        <v>95034</v>
      </c>
      <c r="Y37" s="42">
        <v>8271</v>
      </c>
      <c r="Z37" s="42">
        <v>104895822</v>
      </c>
      <c r="AA37" s="42">
        <v>247264679</v>
      </c>
    </row>
    <row r="38" spans="1:27">
      <c r="A38" t="s">
        <v>28</v>
      </c>
      <c r="B38" s="44" t="s">
        <v>29</v>
      </c>
      <c r="C38" s="42">
        <v>11617802700</v>
      </c>
      <c r="D38" s="42">
        <v>22345</v>
      </c>
      <c r="E38" s="42">
        <v>3420380146</v>
      </c>
      <c r="F38" s="42">
        <v>1210292342</v>
      </c>
      <c r="G38" s="42">
        <v>8924</v>
      </c>
      <c r="H38" s="42">
        <v>5453</v>
      </c>
      <c r="I38" s="42">
        <v>2837553229</v>
      </c>
      <c r="J38" s="42">
        <v>10160361</v>
      </c>
      <c r="K38" s="42">
        <v>74034033</v>
      </c>
      <c r="L38" s="42">
        <v>368076900</v>
      </c>
      <c r="M38" s="42">
        <v>9650500</v>
      </c>
      <c r="N38" s="42">
        <v>13798031</v>
      </c>
      <c r="O38" s="42">
        <v>54306852</v>
      </c>
      <c r="P38" s="42">
        <v>51561791</v>
      </c>
      <c r="Q38" s="42">
        <v>8049814185</v>
      </c>
      <c r="R38" s="42">
        <v>451796</v>
      </c>
      <c r="S38" s="42">
        <v>40651</v>
      </c>
      <c r="T38" s="42">
        <v>377647849</v>
      </c>
      <c r="U38" s="42">
        <v>320909593</v>
      </c>
      <c r="V38" s="42">
        <v>83606144</v>
      </c>
      <c r="W38" s="42">
        <v>242000563</v>
      </c>
      <c r="X38" s="42">
        <v>2158013</v>
      </c>
      <c r="Y38" s="42">
        <v>33947</v>
      </c>
      <c r="Z38" s="42">
        <v>1026848556</v>
      </c>
      <c r="AA38" s="42">
        <v>7022965629</v>
      </c>
    </row>
    <row r="39" spans="1:27">
      <c r="A39" t="s">
        <v>402</v>
      </c>
      <c r="B39" s="44" t="s">
        <v>403</v>
      </c>
      <c r="C39" s="42">
        <v>1703420500</v>
      </c>
      <c r="D39" s="42">
        <v>7474</v>
      </c>
      <c r="E39" s="42">
        <v>576519437</v>
      </c>
      <c r="F39" s="42">
        <v>13813934</v>
      </c>
      <c r="G39" s="42">
        <v>616</v>
      </c>
      <c r="H39" s="42">
        <v>96</v>
      </c>
      <c r="I39" s="42">
        <v>25491505</v>
      </c>
      <c r="J39" s="42">
        <v>195536</v>
      </c>
      <c r="K39" s="42">
        <v>9954488</v>
      </c>
      <c r="L39" s="42">
        <v>90885500</v>
      </c>
      <c r="M39" s="42">
        <v>1942100</v>
      </c>
      <c r="N39" s="42">
        <v>5092504</v>
      </c>
      <c r="O39" s="42">
        <v>10725186</v>
      </c>
      <c r="P39" s="42">
        <v>6821939</v>
      </c>
      <c r="Q39" s="42">
        <v>741442129</v>
      </c>
      <c r="R39" s="42">
        <v>33961</v>
      </c>
      <c r="S39" s="42">
        <v>8457</v>
      </c>
      <c r="T39" s="42">
        <v>92805630</v>
      </c>
      <c r="U39" s="42">
        <v>94703974</v>
      </c>
      <c r="V39" s="42">
        <v>15255591</v>
      </c>
      <c r="W39" s="42">
        <v>16150198</v>
      </c>
      <c r="X39" s="42">
        <v>174387</v>
      </c>
      <c r="Y39" s="42">
        <v>10491</v>
      </c>
      <c r="Z39" s="42">
        <v>219142689</v>
      </c>
      <c r="AA39" s="42">
        <v>522299440</v>
      </c>
    </row>
    <row r="40" spans="1:27">
      <c r="A40" t="s">
        <v>536</v>
      </c>
      <c r="B40" s="44" t="s">
        <v>537</v>
      </c>
      <c r="C40" s="42">
        <v>459092300</v>
      </c>
      <c r="D40" s="42">
        <v>2219</v>
      </c>
      <c r="E40" s="42">
        <v>159262777</v>
      </c>
      <c r="F40" s="42">
        <v>1989910</v>
      </c>
      <c r="G40" s="42">
        <v>106</v>
      </c>
      <c r="H40" s="42">
        <v>15</v>
      </c>
      <c r="I40" s="42">
        <v>7686654</v>
      </c>
      <c r="J40" s="42">
        <v>115420</v>
      </c>
      <c r="K40" s="42">
        <v>1567678</v>
      </c>
      <c r="L40" s="42">
        <v>25254300</v>
      </c>
      <c r="M40" s="42">
        <v>916200</v>
      </c>
      <c r="N40" s="42">
        <v>1856027</v>
      </c>
      <c r="O40" s="42">
        <v>5101283</v>
      </c>
      <c r="P40" s="42">
        <v>2743543</v>
      </c>
      <c r="Q40" s="42">
        <v>206493792</v>
      </c>
      <c r="R40" s="42">
        <v>7240</v>
      </c>
      <c r="S40" s="42">
        <v>8235</v>
      </c>
      <c r="T40" s="42">
        <v>26162392</v>
      </c>
      <c r="U40" s="42">
        <v>28162330</v>
      </c>
      <c r="V40" s="42">
        <v>3171647</v>
      </c>
      <c r="W40" s="42">
        <v>2515280</v>
      </c>
      <c r="X40" s="42">
        <v>43960</v>
      </c>
      <c r="Y40" s="42">
        <v>0</v>
      </c>
      <c r="Z40" s="42">
        <v>60071084</v>
      </c>
      <c r="AA40" s="42">
        <v>146422708</v>
      </c>
    </row>
    <row r="41" spans="1:27">
      <c r="A41" t="s">
        <v>366</v>
      </c>
      <c r="B41" s="44" t="s">
        <v>367</v>
      </c>
      <c r="C41" s="42">
        <v>1278204900</v>
      </c>
      <c r="D41" s="42">
        <v>5910</v>
      </c>
      <c r="E41" s="42">
        <v>425066547</v>
      </c>
      <c r="F41" s="42">
        <v>8547093</v>
      </c>
      <c r="G41" s="42">
        <v>371</v>
      </c>
      <c r="H41" s="42">
        <v>61</v>
      </c>
      <c r="I41" s="42">
        <v>20762318</v>
      </c>
      <c r="J41" s="42">
        <v>415685</v>
      </c>
      <c r="K41" s="42">
        <v>12657612</v>
      </c>
      <c r="L41" s="42">
        <v>64115500</v>
      </c>
      <c r="M41" s="42">
        <v>2327200</v>
      </c>
      <c r="N41" s="42">
        <v>6093644</v>
      </c>
      <c r="O41" s="42">
        <v>12941527</v>
      </c>
      <c r="P41" s="42">
        <v>8078689</v>
      </c>
      <c r="Q41" s="42">
        <v>561005815</v>
      </c>
      <c r="R41" s="42">
        <v>214425</v>
      </c>
      <c r="S41" s="42">
        <v>23000</v>
      </c>
      <c r="T41" s="42">
        <v>66419042</v>
      </c>
      <c r="U41" s="42">
        <v>76249816</v>
      </c>
      <c r="V41" s="42">
        <v>13128312</v>
      </c>
      <c r="W41" s="42">
        <v>15090485</v>
      </c>
      <c r="X41" s="42">
        <v>126743</v>
      </c>
      <c r="Y41" s="42">
        <v>26769</v>
      </c>
      <c r="Z41" s="42">
        <v>171278592</v>
      </c>
      <c r="AA41" s="42">
        <v>389727223</v>
      </c>
    </row>
    <row r="42" spans="1:27">
      <c r="A42" t="s">
        <v>10</v>
      </c>
      <c r="B42" s="44" t="s">
        <v>11</v>
      </c>
      <c r="C42" s="42">
        <v>6992532800</v>
      </c>
      <c r="D42" s="42">
        <v>19088</v>
      </c>
      <c r="E42" s="42">
        <v>2190514654</v>
      </c>
      <c r="F42" s="42">
        <v>388289622</v>
      </c>
      <c r="G42" s="42">
        <v>5241</v>
      </c>
      <c r="H42" s="42">
        <v>2171</v>
      </c>
      <c r="I42" s="42">
        <v>401041642</v>
      </c>
      <c r="J42" s="42">
        <v>3837871</v>
      </c>
      <c r="K42" s="42">
        <v>56788860</v>
      </c>
      <c r="L42" s="42">
        <v>320242100</v>
      </c>
      <c r="M42" s="42">
        <v>12691900</v>
      </c>
      <c r="N42" s="42">
        <v>10679860</v>
      </c>
      <c r="O42" s="42">
        <v>44225979</v>
      </c>
      <c r="P42" s="42">
        <v>48027844</v>
      </c>
      <c r="Q42" s="42">
        <v>3476340332</v>
      </c>
      <c r="R42" s="42">
        <v>1112683</v>
      </c>
      <c r="S42" s="42">
        <v>77709</v>
      </c>
      <c r="T42" s="42">
        <v>332869890</v>
      </c>
      <c r="U42" s="42">
        <v>304184903</v>
      </c>
      <c r="V42" s="42">
        <v>75107166</v>
      </c>
      <c r="W42" s="42">
        <v>103941332</v>
      </c>
      <c r="X42" s="42">
        <v>1098785</v>
      </c>
      <c r="Y42" s="42">
        <v>19992</v>
      </c>
      <c r="Z42" s="42">
        <v>818412460</v>
      </c>
      <c r="AA42" s="42">
        <v>2657927872</v>
      </c>
    </row>
    <row r="43" spans="1:27">
      <c r="A43" t="s">
        <v>132</v>
      </c>
      <c r="B43" s="44" t="s">
        <v>133</v>
      </c>
      <c r="C43" s="42">
        <v>3215133000</v>
      </c>
      <c r="D43" s="42">
        <v>13070</v>
      </c>
      <c r="E43" s="42">
        <v>1077624349</v>
      </c>
      <c r="F43" s="42">
        <v>48039461</v>
      </c>
      <c r="G43" s="42">
        <v>1427</v>
      </c>
      <c r="H43" s="42">
        <v>352</v>
      </c>
      <c r="I43" s="42">
        <v>121939008</v>
      </c>
      <c r="J43" s="42">
        <v>653966</v>
      </c>
      <c r="K43" s="42">
        <v>25116247</v>
      </c>
      <c r="L43" s="42">
        <v>172647500</v>
      </c>
      <c r="M43" s="42">
        <v>6046400</v>
      </c>
      <c r="N43" s="42">
        <v>11232429</v>
      </c>
      <c r="O43" s="42">
        <v>33389903</v>
      </c>
      <c r="P43" s="42">
        <v>20899275</v>
      </c>
      <c r="Q43" s="42">
        <v>1517588538</v>
      </c>
      <c r="R43" s="42">
        <v>376477</v>
      </c>
      <c r="S43" s="42">
        <v>57504</v>
      </c>
      <c r="T43" s="42">
        <v>178640747</v>
      </c>
      <c r="U43" s="42">
        <v>185282165</v>
      </c>
      <c r="V43" s="42">
        <v>23741787</v>
      </c>
      <c r="W43" s="42">
        <v>41185894</v>
      </c>
      <c r="X43" s="42">
        <v>628739</v>
      </c>
      <c r="Y43" s="42">
        <v>30398</v>
      </c>
      <c r="Z43" s="42">
        <v>429943711</v>
      </c>
      <c r="AA43" s="42">
        <v>1087644827</v>
      </c>
    </row>
    <row r="44" spans="1:27">
      <c r="A44" t="s">
        <v>162</v>
      </c>
      <c r="B44" s="44" t="s">
        <v>163</v>
      </c>
      <c r="C44" s="42">
        <v>1634514100</v>
      </c>
      <c r="D44" s="42">
        <v>7041</v>
      </c>
      <c r="E44" s="42">
        <v>540266208</v>
      </c>
      <c r="F44" s="42">
        <v>19020144</v>
      </c>
      <c r="G44" s="42">
        <v>657</v>
      </c>
      <c r="H44" s="42">
        <v>113</v>
      </c>
      <c r="I44" s="42">
        <v>41216893</v>
      </c>
      <c r="J44" s="42">
        <v>440899</v>
      </c>
      <c r="K44" s="42">
        <v>11210964</v>
      </c>
      <c r="L44" s="42">
        <v>86432500</v>
      </c>
      <c r="M44" s="42">
        <v>2771500</v>
      </c>
      <c r="N44" s="42">
        <v>5217476</v>
      </c>
      <c r="O44" s="42">
        <v>14148087</v>
      </c>
      <c r="P44" s="42">
        <v>8653804</v>
      </c>
      <c r="Q44" s="42">
        <v>729378475</v>
      </c>
      <c r="R44" s="42">
        <v>13813</v>
      </c>
      <c r="S44" s="42">
        <v>54016</v>
      </c>
      <c r="T44" s="42">
        <v>89189845</v>
      </c>
      <c r="U44" s="42">
        <v>90473899</v>
      </c>
      <c r="V44" s="42">
        <v>12918292</v>
      </c>
      <c r="W44" s="42">
        <v>21861813</v>
      </c>
      <c r="X44" s="42">
        <v>197289</v>
      </c>
      <c r="Y44" s="42">
        <v>27174</v>
      </c>
      <c r="Z44" s="42">
        <v>214736141</v>
      </c>
      <c r="AA44" s="42">
        <v>514642334</v>
      </c>
    </row>
    <row r="45" spans="1:27">
      <c r="A45" t="s">
        <v>62</v>
      </c>
      <c r="B45" s="44" t="s">
        <v>63</v>
      </c>
      <c r="C45" s="42">
        <v>8232713800</v>
      </c>
      <c r="D45" s="42">
        <v>31379</v>
      </c>
      <c r="E45" s="42">
        <v>2675561226</v>
      </c>
      <c r="F45" s="42">
        <v>156069129</v>
      </c>
      <c r="G45" s="42">
        <v>4365</v>
      </c>
      <c r="H45" s="42">
        <v>1148</v>
      </c>
      <c r="I45" s="42">
        <v>263265798</v>
      </c>
      <c r="J45" s="42">
        <v>2812475</v>
      </c>
      <c r="K45" s="42">
        <v>69922400</v>
      </c>
      <c r="L45" s="42">
        <v>447252100</v>
      </c>
      <c r="M45" s="42">
        <v>18418600</v>
      </c>
      <c r="N45" s="42">
        <v>22163377</v>
      </c>
      <c r="O45" s="42">
        <v>70617885</v>
      </c>
      <c r="P45" s="42">
        <v>66270574</v>
      </c>
      <c r="Q45" s="42">
        <v>3792353564</v>
      </c>
      <c r="R45" s="42">
        <v>1936648</v>
      </c>
      <c r="S45" s="42">
        <v>62992</v>
      </c>
      <c r="T45" s="42">
        <v>465576060</v>
      </c>
      <c r="U45" s="42">
        <v>454090059</v>
      </c>
      <c r="V45" s="42">
        <v>87959143</v>
      </c>
      <c r="W45" s="42">
        <v>87762402</v>
      </c>
      <c r="X45" s="42">
        <v>1008546</v>
      </c>
      <c r="Y45" s="42">
        <v>67878</v>
      </c>
      <c r="Z45" s="42">
        <v>1098463728</v>
      </c>
      <c r="AA45" s="42">
        <v>2693889836</v>
      </c>
    </row>
    <row r="46" spans="1:27">
      <c r="A46" t="s">
        <v>78</v>
      </c>
      <c r="B46" s="44" t="s">
        <v>79</v>
      </c>
      <c r="C46" s="42">
        <v>18001834100</v>
      </c>
      <c r="D46" s="42">
        <v>74197</v>
      </c>
      <c r="E46" s="42">
        <v>5912095713</v>
      </c>
      <c r="F46" s="42">
        <v>266750203</v>
      </c>
      <c r="G46" s="42">
        <v>8152</v>
      </c>
      <c r="H46" s="42">
        <v>2043</v>
      </c>
      <c r="I46" s="42">
        <v>523795386</v>
      </c>
      <c r="J46" s="42">
        <v>5715905</v>
      </c>
      <c r="K46" s="42">
        <v>121231741</v>
      </c>
      <c r="L46" s="42">
        <v>1002853400</v>
      </c>
      <c r="M46" s="42">
        <v>22390900</v>
      </c>
      <c r="N46" s="42">
        <v>44367507</v>
      </c>
      <c r="O46" s="42">
        <v>107911731</v>
      </c>
      <c r="P46" s="42">
        <v>81847241</v>
      </c>
      <c r="Q46" s="42">
        <v>8088959727</v>
      </c>
      <c r="R46" s="42">
        <v>2987867</v>
      </c>
      <c r="S46" s="42">
        <v>479229</v>
      </c>
      <c r="T46" s="42">
        <v>1024956248</v>
      </c>
      <c r="U46" s="42">
        <v>1006356248</v>
      </c>
      <c r="V46" s="42">
        <v>164906419</v>
      </c>
      <c r="W46" s="42">
        <v>188703184</v>
      </c>
      <c r="X46" s="42">
        <v>1857984</v>
      </c>
      <c r="Y46" s="42">
        <v>165656</v>
      </c>
      <c r="Z46" s="42">
        <v>2390412835</v>
      </c>
      <c r="AA46" s="42">
        <v>5698546892</v>
      </c>
    </row>
    <row r="47" spans="1:27">
      <c r="A47" t="s">
        <v>240</v>
      </c>
      <c r="B47" s="44" t="s">
        <v>241</v>
      </c>
      <c r="C47" s="42">
        <v>5972270100</v>
      </c>
      <c r="D47" s="42">
        <v>23750</v>
      </c>
      <c r="E47" s="42">
        <v>1846950411</v>
      </c>
      <c r="F47" s="42">
        <v>98255832</v>
      </c>
      <c r="G47" s="42">
        <v>2835</v>
      </c>
      <c r="H47" s="42">
        <v>744</v>
      </c>
      <c r="I47" s="42">
        <v>163755968</v>
      </c>
      <c r="J47" s="42">
        <v>2204475</v>
      </c>
      <c r="K47" s="42">
        <v>50933018</v>
      </c>
      <c r="L47" s="42">
        <v>332959400</v>
      </c>
      <c r="M47" s="42">
        <v>13818500</v>
      </c>
      <c r="N47" s="42">
        <v>19222788</v>
      </c>
      <c r="O47" s="42">
        <v>41186227</v>
      </c>
      <c r="P47" s="42">
        <v>49326562</v>
      </c>
      <c r="Q47" s="42">
        <v>2618613181</v>
      </c>
      <c r="R47" s="42">
        <v>1019544</v>
      </c>
      <c r="S47" s="42">
        <v>106208</v>
      </c>
      <c r="T47" s="42">
        <v>346683015</v>
      </c>
      <c r="U47" s="42">
        <v>322563535</v>
      </c>
      <c r="V47" s="42">
        <v>67626575</v>
      </c>
      <c r="W47" s="42">
        <v>61186926</v>
      </c>
      <c r="X47" s="42">
        <v>574814</v>
      </c>
      <c r="Y47" s="42">
        <v>74111</v>
      </c>
      <c r="Z47" s="42">
        <v>799834728</v>
      </c>
      <c r="AA47" s="42">
        <v>1818778453</v>
      </c>
    </row>
    <row r="48" spans="1:27">
      <c r="A48" t="s">
        <v>298</v>
      </c>
      <c r="B48" s="44" t="s">
        <v>299</v>
      </c>
      <c r="C48" s="42">
        <v>973862800</v>
      </c>
      <c r="D48" s="42">
        <v>4336</v>
      </c>
      <c r="E48" s="42">
        <v>321856014</v>
      </c>
      <c r="F48" s="42">
        <v>7720843</v>
      </c>
      <c r="G48" s="42">
        <v>363</v>
      </c>
      <c r="H48" s="42">
        <v>59</v>
      </c>
      <c r="I48" s="42">
        <v>30433073</v>
      </c>
      <c r="J48" s="42">
        <v>280860</v>
      </c>
      <c r="K48" s="42">
        <v>7930292</v>
      </c>
      <c r="L48" s="42">
        <v>53485900</v>
      </c>
      <c r="M48" s="42">
        <v>2926200</v>
      </c>
      <c r="N48" s="42">
        <v>4656956</v>
      </c>
      <c r="O48" s="42">
        <v>10787612</v>
      </c>
      <c r="P48" s="42">
        <v>9873767</v>
      </c>
      <c r="Q48" s="42">
        <v>449951517</v>
      </c>
      <c r="R48" s="42">
        <v>77939</v>
      </c>
      <c r="S48" s="42">
        <v>9000</v>
      </c>
      <c r="T48" s="42">
        <v>56396104</v>
      </c>
      <c r="U48" s="42">
        <v>57576488</v>
      </c>
      <c r="V48" s="42">
        <v>8832333</v>
      </c>
      <c r="W48" s="42">
        <v>14193988</v>
      </c>
      <c r="X48" s="42">
        <v>99006</v>
      </c>
      <c r="Y48" s="42">
        <v>27890</v>
      </c>
      <c r="Z48" s="42">
        <v>137212748</v>
      </c>
      <c r="AA48" s="42">
        <v>312738769</v>
      </c>
    </row>
    <row r="49" spans="1:27">
      <c r="A49" t="s">
        <v>435</v>
      </c>
      <c r="B49" s="44" t="s">
        <v>436</v>
      </c>
      <c r="C49" s="42">
        <v>2422639100</v>
      </c>
      <c r="D49" s="42">
        <v>9898</v>
      </c>
      <c r="E49" s="42">
        <v>799030240</v>
      </c>
      <c r="F49" s="42">
        <v>30614258</v>
      </c>
      <c r="G49" s="42">
        <v>1026</v>
      </c>
      <c r="H49" s="42">
        <v>195</v>
      </c>
      <c r="I49" s="42">
        <v>41354831</v>
      </c>
      <c r="J49" s="42">
        <v>313972</v>
      </c>
      <c r="K49" s="42">
        <v>11866384</v>
      </c>
      <c r="L49" s="42">
        <v>130318300</v>
      </c>
      <c r="M49" s="42">
        <v>2599800</v>
      </c>
      <c r="N49" s="42">
        <v>6754508</v>
      </c>
      <c r="O49" s="42">
        <v>19823890</v>
      </c>
      <c r="P49" s="42">
        <v>9222983</v>
      </c>
      <c r="Q49" s="42">
        <v>1051899166</v>
      </c>
      <c r="R49" s="42">
        <v>50890</v>
      </c>
      <c r="S49" s="42">
        <v>38360</v>
      </c>
      <c r="T49" s="42">
        <v>132867291</v>
      </c>
      <c r="U49" s="42">
        <v>132115973</v>
      </c>
      <c r="V49" s="42">
        <v>19263651</v>
      </c>
      <c r="W49" s="42">
        <v>25064341</v>
      </c>
      <c r="X49" s="42">
        <v>268057</v>
      </c>
      <c r="Y49" s="42">
        <v>3594</v>
      </c>
      <c r="Z49" s="42">
        <v>309672157</v>
      </c>
      <c r="AA49" s="42">
        <v>742227009</v>
      </c>
    </row>
    <row r="50" spans="1:27">
      <c r="A50" t="s">
        <v>260</v>
      </c>
      <c r="B50" s="44" t="s">
        <v>261</v>
      </c>
      <c r="C50" s="42">
        <v>7828778400</v>
      </c>
      <c r="D50" s="42">
        <v>33175</v>
      </c>
      <c r="E50" s="42">
        <v>2498173894</v>
      </c>
      <c r="F50" s="42">
        <v>87830742</v>
      </c>
      <c r="G50" s="42">
        <v>2986</v>
      </c>
      <c r="H50" s="42">
        <v>615</v>
      </c>
      <c r="I50" s="42">
        <v>366285022</v>
      </c>
      <c r="J50" s="42">
        <v>3927901</v>
      </c>
      <c r="K50" s="42">
        <v>75101882</v>
      </c>
      <c r="L50" s="42">
        <v>425815000</v>
      </c>
      <c r="M50" s="42">
        <v>18472000</v>
      </c>
      <c r="N50" s="42">
        <v>23113141</v>
      </c>
      <c r="O50" s="42">
        <v>70802265</v>
      </c>
      <c r="P50" s="42">
        <v>60820772</v>
      </c>
      <c r="Q50" s="42">
        <v>3630342619</v>
      </c>
      <c r="R50" s="42">
        <v>2399666</v>
      </c>
      <c r="S50" s="42">
        <v>305924</v>
      </c>
      <c r="T50" s="42">
        <v>444201168</v>
      </c>
      <c r="U50" s="42">
        <v>442116325</v>
      </c>
      <c r="V50" s="42">
        <v>74571533</v>
      </c>
      <c r="W50" s="42">
        <v>110978658</v>
      </c>
      <c r="X50" s="42">
        <v>1173698</v>
      </c>
      <c r="Y50" s="42">
        <v>154722</v>
      </c>
      <c r="Z50" s="42">
        <v>1075901694</v>
      </c>
      <c r="AA50" s="42">
        <v>2554440925</v>
      </c>
    </row>
    <row r="51" spans="1:27">
      <c r="A51" t="s">
        <v>362</v>
      </c>
      <c r="B51" s="44" t="s">
        <v>363</v>
      </c>
      <c r="C51" s="42">
        <v>5639221300</v>
      </c>
      <c r="D51" s="42">
        <v>24286</v>
      </c>
      <c r="E51" s="42">
        <v>1865234005</v>
      </c>
      <c r="F51" s="42">
        <v>58651861</v>
      </c>
      <c r="G51" s="42">
        <v>2196</v>
      </c>
      <c r="H51" s="42">
        <v>422</v>
      </c>
      <c r="I51" s="42">
        <v>160372000</v>
      </c>
      <c r="J51" s="42">
        <v>2188979</v>
      </c>
      <c r="K51" s="42">
        <v>43585759</v>
      </c>
      <c r="L51" s="42">
        <v>313402500</v>
      </c>
      <c r="M51" s="42">
        <v>13506100</v>
      </c>
      <c r="N51" s="42">
        <v>23510162</v>
      </c>
      <c r="O51" s="42">
        <v>55676286</v>
      </c>
      <c r="P51" s="42">
        <v>45458052</v>
      </c>
      <c r="Q51" s="42">
        <v>2581585704</v>
      </c>
      <c r="R51" s="42">
        <v>549808</v>
      </c>
      <c r="S51" s="42">
        <v>51693</v>
      </c>
      <c r="T51" s="42">
        <v>326836149</v>
      </c>
      <c r="U51" s="42">
        <v>331484408</v>
      </c>
      <c r="V51" s="42">
        <v>45879662</v>
      </c>
      <c r="W51" s="42">
        <v>72974569</v>
      </c>
      <c r="X51" s="42">
        <v>865044</v>
      </c>
      <c r="Y51" s="42">
        <v>73859</v>
      </c>
      <c r="Z51" s="42">
        <v>778715192</v>
      </c>
      <c r="AA51" s="42">
        <v>1802870512</v>
      </c>
    </row>
    <row r="52" spans="1:27">
      <c r="A52" t="s">
        <v>458</v>
      </c>
      <c r="B52" s="44" t="s">
        <v>459</v>
      </c>
      <c r="C52" s="42">
        <v>11433351700</v>
      </c>
      <c r="D52" s="42">
        <v>43465</v>
      </c>
      <c r="E52" s="42">
        <v>3852671851</v>
      </c>
      <c r="F52" s="42">
        <v>219319892</v>
      </c>
      <c r="G52" s="42">
        <v>5941</v>
      </c>
      <c r="H52" s="42">
        <v>1655</v>
      </c>
      <c r="I52" s="42">
        <v>407313591</v>
      </c>
      <c r="J52" s="42">
        <v>3500976</v>
      </c>
      <c r="K52" s="42">
        <v>96723454</v>
      </c>
      <c r="L52" s="42">
        <v>617852900</v>
      </c>
      <c r="M52" s="42">
        <v>13140600</v>
      </c>
      <c r="N52" s="42">
        <v>32228787</v>
      </c>
      <c r="O52" s="42">
        <v>90990927</v>
      </c>
      <c r="P52" s="42">
        <v>49247634</v>
      </c>
      <c r="Q52" s="42">
        <v>5382990612</v>
      </c>
      <c r="R52" s="42">
        <v>2042617</v>
      </c>
      <c r="S52" s="42">
        <v>135660</v>
      </c>
      <c r="T52" s="42">
        <v>630840672</v>
      </c>
      <c r="U52" s="42">
        <v>643257065</v>
      </c>
      <c r="V52" s="42">
        <v>90384906</v>
      </c>
      <c r="W52" s="42">
        <v>159608702</v>
      </c>
      <c r="X52" s="42">
        <v>1721746</v>
      </c>
      <c r="Y52" s="42">
        <v>37806</v>
      </c>
      <c r="Z52" s="42">
        <v>1528029174</v>
      </c>
      <c r="AA52" s="42">
        <v>3854961438</v>
      </c>
    </row>
    <row r="53" spans="1:27">
      <c r="A53" t="s">
        <v>388</v>
      </c>
      <c r="B53" s="44" t="s">
        <v>389</v>
      </c>
      <c r="C53" s="42">
        <v>1702084200</v>
      </c>
      <c r="D53" s="42">
        <v>8141</v>
      </c>
      <c r="E53" s="42">
        <v>564950435</v>
      </c>
      <c r="F53" s="42">
        <v>11641649</v>
      </c>
      <c r="G53" s="42">
        <v>508</v>
      </c>
      <c r="H53" s="42">
        <v>78</v>
      </c>
      <c r="I53" s="42">
        <v>31110343</v>
      </c>
      <c r="J53" s="42">
        <v>309213</v>
      </c>
      <c r="K53" s="42">
        <v>8326504</v>
      </c>
      <c r="L53" s="42">
        <v>90733600</v>
      </c>
      <c r="M53" s="42">
        <v>1959500</v>
      </c>
      <c r="N53" s="42">
        <v>9837786</v>
      </c>
      <c r="O53" s="42">
        <v>15576873</v>
      </c>
      <c r="P53" s="42">
        <v>6727923</v>
      </c>
      <c r="Q53" s="42">
        <v>741173826</v>
      </c>
      <c r="R53" s="42">
        <v>13115</v>
      </c>
      <c r="S53" s="42">
        <v>40888</v>
      </c>
      <c r="T53" s="42">
        <v>92661856</v>
      </c>
      <c r="U53" s="42">
        <v>95401569</v>
      </c>
      <c r="V53" s="42">
        <v>14625942</v>
      </c>
      <c r="W53" s="42">
        <v>16071028</v>
      </c>
      <c r="X53" s="42">
        <v>136591</v>
      </c>
      <c r="Y53" s="42">
        <v>6779</v>
      </c>
      <c r="Z53" s="42">
        <v>218957768</v>
      </c>
      <c r="AA53" s="42">
        <v>522216058</v>
      </c>
    </row>
    <row r="54" spans="1:27">
      <c r="A54" t="s">
        <v>94</v>
      </c>
      <c r="B54" s="44" t="s">
        <v>95</v>
      </c>
      <c r="C54" s="42">
        <v>3986478700</v>
      </c>
      <c r="D54" s="42">
        <v>16298</v>
      </c>
      <c r="E54" s="42">
        <v>1309350283</v>
      </c>
      <c r="F54" s="42">
        <v>64063485</v>
      </c>
      <c r="G54" s="42">
        <v>1867</v>
      </c>
      <c r="H54" s="42">
        <v>472</v>
      </c>
      <c r="I54" s="42">
        <v>85973479</v>
      </c>
      <c r="J54" s="42">
        <v>624848</v>
      </c>
      <c r="K54" s="42">
        <v>29465894</v>
      </c>
      <c r="L54" s="42">
        <v>213143600</v>
      </c>
      <c r="M54" s="42">
        <v>4905800</v>
      </c>
      <c r="N54" s="42">
        <v>11890354</v>
      </c>
      <c r="O54" s="42">
        <v>30248900</v>
      </c>
      <c r="P54" s="42">
        <v>16845388</v>
      </c>
      <c r="Q54" s="42">
        <v>1766512031</v>
      </c>
      <c r="R54" s="42">
        <v>427346</v>
      </c>
      <c r="S54" s="42">
        <v>115889</v>
      </c>
      <c r="T54" s="42">
        <v>217996191</v>
      </c>
      <c r="U54" s="42">
        <v>215748303</v>
      </c>
      <c r="V54" s="42">
        <v>34052311</v>
      </c>
      <c r="W54" s="42">
        <v>41933562</v>
      </c>
      <c r="X54" s="42">
        <v>586062</v>
      </c>
      <c r="Y54" s="42">
        <v>125098</v>
      </c>
      <c r="Z54" s="42">
        <v>510984762</v>
      </c>
      <c r="AA54" s="42">
        <v>1255527269</v>
      </c>
    </row>
    <row r="55" spans="1:27">
      <c r="A55" t="s">
        <v>74</v>
      </c>
      <c r="B55" s="44" t="s">
        <v>75</v>
      </c>
      <c r="C55" s="42">
        <v>2734872500</v>
      </c>
      <c r="D55" s="42">
        <v>12232</v>
      </c>
      <c r="E55" s="42">
        <v>905004356</v>
      </c>
      <c r="F55" s="42">
        <v>33961404</v>
      </c>
      <c r="G55" s="42">
        <v>1060</v>
      </c>
      <c r="H55" s="42">
        <v>254</v>
      </c>
      <c r="I55" s="42">
        <v>74923541</v>
      </c>
      <c r="J55" s="42">
        <v>882343</v>
      </c>
      <c r="K55" s="42">
        <v>25722362</v>
      </c>
      <c r="L55" s="42">
        <v>138368200</v>
      </c>
      <c r="M55" s="42">
        <v>5881900</v>
      </c>
      <c r="N55" s="42">
        <v>9456026</v>
      </c>
      <c r="O55" s="42">
        <v>22036639</v>
      </c>
      <c r="P55" s="42">
        <v>19933351</v>
      </c>
      <c r="Q55" s="42">
        <v>1236170122</v>
      </c>
      <c r="R55" s="42">
        <v>732639</v>
      </c>
      <c r="S55" s="42">
        <v>50002</v>
      </c>
      <c r="T55" s="42">
        <v>144199320</v>
      </c>
      <c r="U55" s="42">
        <v>145841059</v>
      </c>
      <c r="V55" s="42">
        <v>26052769</v>
      </c>
      <c r="W55" s="42">
        <v>26999720</v>
      </c>
      <c r="X55" s="42">
        <v>344947</v>
      </c>
      <c r="Y55" s="42">
        <v>40735</v>
      </c>
      <c r="Z55" s="42">
        <v>344261191</v>
      </c>
      <c r="AA55" s="42">
        <v>891908931</v>
      </c>
    </row>
    <row r="56" spans="1:27">
      <c r="A56" t="s">
        <v>376</v>
      </c>
      <c r="B56" s="44" t="s">
        <v>377</v>
      </c>
      <c r="C56" s="42">
        <v>1985366000</v>
      </c>
      <c r="D56" s="42">
        <v>8475</v>
      </c>
      <c r="E56" s="42">
        <v>665962830</v>
      </c>
      <c r="F56" s="42">
        <v>18570313</v>
      </c>
      <c r="G56" s="42">
        <v>773</v>
      </c>
      <c r="H56" s="42">
        <v>135</v>
      </c>
      <c r="I56" s="42">
        <v>27934229</v>
      </c>
      <c r="J56" s="42">
        <v>360785</v>
      </c>
      <c r="K56" s="42">
        <v>16329133</v>
      </c>
      <c r="L56" s="42">
        <v>109851600</v>
      </c>
      <c r="M56" s="42">
        <v>2204000</v>
      </c>
      <c r="N56" s="42">
        <v>7329964</v>
      </c>
      <c r="O56" s="42">
        <v>17287196</v>
      </c>
      <c r="P56" s="42">
        <v>7689845</v>
      </c>
      <c r="Q56" s="42">
        <v>873519895</v>
      </c>
      <c r="R56" s="42">
        <v>139112</v>
      </c>
      <c r="S56" s="42">
        <v>2858</v>
      </c>
      <c r="T56" s="42">
        <v>112030492</v>
      </c>
      <c r="U56" s="42">
        <v>113564142</v>
      </c>
      <c r="V56" s="42">
        <v>20965659</v>
      </c>
      <c r="W56" s="42">
        <v>24580828</v>
      </c>
      <c r="X56" s="42">
        <v>179045</v>
      </c>
      <c r="Y56" s="42">
        <v>7636</v>
      </c>
      <c r="Z56" s="42">
        <v>271469772</v>
      </c>
      <c r="AA56" s="42">
        <v>602050123</v>
      </c>
    </row>
    <row r="57" spans="1:27">
      <c r="A57" t="s">
        <v>286</v>
      </c>
      <c r="B57" s="44" t="s">
        <v>287</v>
      </c>
      <c r="C57" s="42">
        <v>1076741700</v>
      </c>
      <c r="D57" s="42">
        <v>4988</v>
      </c>
      <c r="E57" s="42">
        <v>363177398</v>
      </c>
      <c r="F57" s="42">
        <v>6719990</v>
      </c>
      <c r="G57" s="42">
        <v>321</v>
      </c>
      <c r="H57" s="42">
        <v>47</v>
      </c>
      <c r="I57" s="42">
        <v>31729166</v>
      </c>
      <c r="J57" s="42">
        <v>299351</v>
      </c>
      <c r="K57" s="42">
        <v>8692128</v>
      </c>
      <c r="L57" s="42">
        <v>59794500</v>
      </c>
      <c r="M57" s="42">
        <v>3120600</v>
      </c>
      <c r="N57" s="42">
        <v>4596232</v>
      </c>
      <c r="O57" s="42">
        <v>10296911</v>
      </c>
      <c r="P57" s="42">
        <v>9970453</v>
      </c>
      <c r="Q57" s="42">
        <v>498396729</v>
      </c>
      <c r="R57" s="42">
        <v>64736</v>
      </c>
      <c r="S57" s="42">
        <v>3452</v>
      </c>
      <c r="T57" s="42">
        <v>62900823</v>
      </c>
      <c r="U57" s="42">
        <v>64942740</v>
      </c>
      <c r="V57" s="42">
        <v>10157902</v>
      </c>
      <c r="W57" s="42">
        <v>15175313</v>
      </c>
      <c r="X57" s="42">
        <v>105202</v>
      </c>
      <c r="Y57" s="42">
        <v>42328</v>
      </c>
      <c r="Z57" s="42">
        <v>153392496</v>
      </c>
      <c r="AA57" s="42">
        <v>345004233</v>
      </c>
    </row>
    <row r="58" spans="1:27">
      <c r="A58" t="s">
        <v>444</v>
      </c>
      <c r="B58" s="44" t="s">
        <v>445</v>
      </c>
      <c r="C58" s="42">
        <v>1833168600</v>
      </c>
      <c r="D58" s="42">
        <v>7610</v>
      </c>
      <c r="E58" s="42">
        <v>621048438</v>
      </c>
      <c r="F58" s="42">
        <v>20718208</v>
      </c>
      <c r="G58" s="42">
        <v>738</v>
      </c>
      <c r="H58" s="42">
        <v>168</v>
      </c>
      <c r="I58" s="42">
        <v>46859383</v>
      </c>
      <c r="J58" s="42">
        <v>626176</v>
      </c>
      <c r="K58" s="42">
        <v>18806798</v>
      </c>
      <c r="L58" s="42">
        <v>100599700</v>
      </c>
      <c r="M58" s="42">
        <v>3113700</v>
      </c>
      <c r="N58" s="42">
        <v>6404707</v>
      </c>
      <c r="O58" s="42">
        <v>17536398</v>
      </c>
      <c r="P58" s="42">
        <v>10304429</v>
      </c>
      <c r="Q58" s="42">
        <v>846017937</v>
      </c>
      <c r="R58" s="42">
        <v>256908</v>
      </c>
      <c r="S58" s="42">
        <v>9690</v>
      </c>
      <c r="T58" s="42">
        <v>103678604</v>
      </c>
      <c r="U58" s="42">
        <v>107034126</v>
      </c>
      <c r="V58" s="42">
        <v>16265641</v>
      </c>
      <c r="W58" s="42">
        <v>25070314</v>
      </c>
      <c r="X58" s="42">
        <v>196701</v>
      </c>
      <c r="Y58" s="42">
        <v>7817</v>
      </c>
      <c r="Z58" s="42">
        <v>252519801</v>
      </c>
      <c r="AA58" s="42">
        <v>593498136</v>
      </c>
    </row>
    <row r="59" spans="1:27">
      <c r="A59" t="s">
        <v>118</v>
      </c>
      <c r="B59" s="44" t="s">
        <v>119</v>
      </c>
      <c r="C59" s="42">
        <v>5379630400</v>
      </c>
      <c r="D59" s="42">
        <v>22025</v>
      </c>
      <c r="E59" s="42">
        <v>1795892089</v>
      </c>
      <c r="F59" s="42">
        <v>61325939</v>
      </c>
      <c r="G59" s="42">
        <v>2057</v>
      </c>
      <c r="H59" s="42">
        <v>429</v>
      </c>
      <c r="I59" s="42">
        <v>367142960</v>
      </c>
      <c r="J59" s="42">
        <v>1058580</v>
      </c>
      <c r="K59" s="42">
        <v>44437072</v>
      </c>
      <c r="L59" s="42">
        <v>308091300</v>
      </c>
      <c r="M59" s="42">
        <v>7363300</v>
      </c>
      <c r="N59" s="42">
        <v>14953342</v>
      </c>
      <c r="O59" s="42">
        <v>44387968</v>
      </c>
      <c r="P59" s="42">
        <v>25608536</v>
      </c>
      <c r="Q59" s="42">
        <v>2670261086</v>
      </c>
      <c r="R59" s="42">
        <v>481346</v>
      </c>
      <c r="S59" s="42">
        <v>32139</v>
      </c>
      <c r="T59" s="42">
        <v>315373628</v>
      </c>
      <c r="U59" s="42">
        <v>325043204</v>
      </c>
      <c r="V59" s="42">
        <v>45988958</v>
      </c>
      <c r="W59" s="42">
        <v>68737675</v>
      </c>
      <c r="X59" s="42">
        <v>638970</v>
      </c>
      <c r="Y59" s="42">
        <v>70913</v>
      </c>
      <c r="Z59" s="42">
        <v>756366833</v>
      </c>
      <c r="AA59" s="42">
        <v>1913894253</v>
      </c>
    </row>
    <row r="60" spans="1:27">
      <c r="A60" t="s">
        <v>68</v>
      </c>
      <c r="B60" s="44" t="s">
        <v>69</v>
      </c>
      <c r="C60" s="42">
        <v>2024348600</v>
      </c>
      <c r="D60" s="42">
        <v>7982</v>
      </c>
      <c r="E60" s="42">
        <v>667001342</v>
      </c>
      <c r="F60" s="42">
        <v>31821863</v>
      </c>
      <c r="G60" s="42">
        <v>1017</v>
      </c>
      <c r="H60" s="42">
        <v>237</v>
      </c>
      <c r="I60" s="42">
        <v>114162586</v>
      </c>
      <c r="J60" s="42">
        <v>927343</v>
      </c>
      <c r="K60" s="42">
        <v>20900410</v>
      </c>
      <c r="L60" s="42">
        <v>107562800</v>
      </c>
      <c r="M60" s="42">
        <v>5197100</v>
      </c>
      <c r="N60" s="42">
        <v>5241651</v>
      </c>
      <c r="O60" s="42">
        <v>18675162</v>
      </c>
      <c r="P60" s="42">
        <v>17227102</v>
      </c>
      <c r="Q60" s="42">
        <v>988717359</v>
      </c>
      <c r="R60" s="42">
        <v>705211</v>
      </c>
      <c r="S60" s="42">
        <v>27464</v>
      </c>
      <c r="T60" s="42">
        <v>112732457</v>
      </c>
      <c r="U60" s="42">
        <v>112476564</v>
      </c>
      <c r="V60" s="42">
        <v>23898466</v>
      </c>
      <c r="W60" s="42">
        <v>22053398</v>
      </c>
      <c r="X60" s="42">
        <v>279859</v>
      </c>
      <c r="Y60" s="42">
        <v>20396</v>
      </c>
      <c r="Z60" s="42">
        <v>272193815</v>
      </c>
      <c r="AA60" s="42">
        <v>716523544</v>
      </c>
    </row>
    <row r="61" spans="1:27">
      <c r="A61" t="s">
        <v>112</v>
      </c>
      <c r="B61" s="44" t="s">
        <v>113</v>
      </c>
      <c r="C61" s="42">
        <v>1823495400</v>
      </c>
      <c r="D61" s="42">
        <v>7310</v>
      </c>
      <c r="E61" s="42">
        <v>610704609</v>
      </c>
      <c r="F61" s="42">
        <v>24712304</v>
      </c>
      <c r="G61" s="42">
        <v>738</v>
      </c>
      <c r="H61" s="42">
        <v>166</v>
      </c>
      <c r="I61" s="42">
        <v>121345725</v>
      </c>
      <c r="J61" s="42">
        <v>506784</v>
      </c>
      <c r="K61" s="42">
        <v>14080463</v>
      </c>
      <c r="L61" s="42">
        <v>104948600</v>
      </c>
      <c r="M61" s="42">
        <v>1659900</v>
      </c>
      <c r="N61" s="42">
        <v>4871406</v>
      </c>
      <c r="O61" s="42">
        <v>13847626</v>
      </c>
      <c r="P61" s="42">
        <v>6643185</v>
      </c>
      <c r="Q61" s="42">
        <v>903320602</v>
      </c>
      <c r="R61" s="42">
        <v>100517</v>
      </c>
      <c r="S61" s="42">
        <v>0</v>
      </c>
      <c r="T61" s="42">
        <v>106577552</v>
      </c>
      <c r="U61" s="42">
        <v>111622756</v>
      </c>
      <c r="V61" s="42">
        <v>14876834</v>
      </c>
      <c r="W61" s="42">
        <v>20913982</v>
      </c>
      <c r="X61" s="42">
        <v>275431</v>
      </c>
      <c r="Y61" s="42">
        <v>13298</v>
      </c>
      <c r="Z61" s="42">
        <v>254380370</v>
      </c>
      <c r="AA61" s="42">
        <v>648940232</v>
      </c>
    </row>
    <row r="62" spans="1:27">
      <c r="A62" t="s">
        <v>176</v>
      </c>
      <c r="B62" s="44" t="s">
        <v>177</v>
      </c>
      <c r="C62" s="42">
        <v>10136705000</v>
      </c>
      <c r="D62" s="42">
        <v>45484</v>
      </c>
      <c r="E62" s="42">
        <v>3405679351</v>
      </c>
      <c r="F62" s="42">
        <v>110474694</v>
      </c>
      <c r="G62" s="42">
        <v>3660</v>
      </c>
      <c r="H62" s="42">
        <v>799</v>
      </c>
      <c r="I62" s="42">
        <v>405335184</v>
      </c>
      <c r="J62" s="42">
        <v>7896618</v>
      </c>
      <c r="K62" s="42">
        <v>108214066</v>
      </c>
      <c r="L62" s="42">
        <v>543343500</v>
      </c>
      <c r="M62" s="42">
        <v>29053100</v>
      </c>
      <c r="N62" s="42">
        <v>33172483</v>
      </c>
      <c r="O62" s="42">
        <v>104152617</v>
      </c>
      <c r="P62" s="42">
        <v>97455431</v>
      </c>
      <c r="Q62" s="42">
        <v>4844777044</v>
      </c>
      <c r="R62" s="42">
        <v>4063693</v>
      </c>
      <c r="S62" s="42">
        <v>2617547</v>
      </c>
      <c r="T62" s="42">
        <v>572193690</v>
      </c>
      <c r="U62" s="42">
        <v>601283490</v>
      </c>
      <c r="V62" s="42">
        <v>105821725</v>
      </c>
      <c r="W62" s="42">
        <v>116939566</v>
      </c>
      <c r="X62" s="42">
        <v>1468667</v>
      </c>
      <c r="Y62" s="42">
        <v>266525</v>
      </c>
      <c r="Z62" s="42">
        <v>1404654903</v>
      </c>
      <c r="AA62" s="42">
        <v>3440122141</v>
      </c>
    </row>
    <row r="63" spans="1:27">
      <c r="A63" t="s">
        <v>378</v>
      </c>
      <c r="B63" s="44" t="s">
        <v>379</v>
      </c>
      <c r="C63" s="42">
        <v>1597438800</v>
      </c>
      <c r="D63" s="42">
        <v>6925</v>
      </c>
      <c r="E63" s="42">
        <v>538058668</v>
      </c>
      <c r="F63" s="42">
        <v>15527811</v>
      </c>
      <c r="G63" s="42">
        <v>794</v>
      </c>
      <c r="H63" s="42">
        <v>100</v>
      </c>
      <c r="I63" s="42">
        <v>29105086</v>
      </c>
      <c r="J63" s="42">
        <v>297185</v>
      </c>
      <c r="K63" s="42">
        <v>11129374</v>
      </c>
      <c r="L63" s="42">
        <v>86572500</v>
      </c>
      <c r="M63" s="42">
        <v>2300400</v>
      </c>
      <c r="N63" s="42">
        <v>5731866</v>
      </c>
      <c r="O63" s="42">
        <v>16199627</v>
      </c>
      <c r="P63" s="42">
        <v>6183647</v>
      </c>
      <c r="Q63" s="42">
        <v>711106164</v>
      </c>
      <c r="R63" s="42">
        <v>87803</v>
      </c>
      <c r="S63" s="42">
        <v>23000</v>
      </c>
      <c r="T63" s="42">
        <v>88859556</v>
      </c>
      <c r="U63" s="42">
        <v>88477759</v>
      </c>
      <c r="V63" s="42">
        <v>14797010</v>
      </c>
      <c r="W63" s="42">
        <v>17388922</v>
      </c>
      <c r="X63" s="42">
        <v>109643</v>
      </c>
      <c r="Y63" s="42">
        <v>1317</v>
      </c>
      <c r="Z63" s="42">
        <v>209745010</v>
      </c>
      <c r="AA63" s="42">
        <v>501361154</v>
      </c>
    </row>
    <row r="64" spans="1:27">
      <c r="A64" t="s">
        <v>296</v>
      </c>
      <c r="B64" s="44" t="s">
        <v>297</v>
      </c>
      <c r="C64" s="42">
        <v>1025113600</v>
      </c>
      <c r="D64" s="42">
        <v>4418</v>
      </c>
      <c r="E64" s="42">
        <v>338797067</v>
      </c>
      <c r="F64" s="42">
        <v>10745467</v>
      </c>
      <c r="G64" s="42">
        <v>386</v>
      </c>
      <c r="H64" s="42">
        <v>79</v>
      </c>
      <c r="I64" s="42">
        <v>30805279</v>
      </c>
      <c r="J64" s="42">
        <v>546293</v>
      </c>
      <c r="K64" s="42">
        <v>8705714</v>
      </c>
      <c r="L64" s="42">
        <v>56664100</v>
      </c>
      <c r="M64" s="42">
        <v>3183200</v>
      </c>
      <c r="N64" s="42">
        <v>4908010</v>
      </c>
      <c r="O64" s="42">
        <v>9407113</v>
      </c>
      <c r="P64" s="42">
        <v>11404102</v>
      </c>
      <c r="Q64" s="42">
        <v>475166345</v>
      </c>
      <c r="R64" s="42">
        <v>114188</v>
      </c>
      <c r="S64" s="42">
        <v>20199</v>
      </c>
      <c r="T64" s="42">
        <v>59834550</v>
      </c>
      <c r="U64" s="42">
        <v>60633388</v>
      </c>
      <c r="V64" s="42">
        <v>8816111</v>
      </c>
      <c r="W64" s="42">
        <v>12479999</v>
      </c>
      <c r="X64" s="42">
        <v>126912</v>
      </c>
      <c r="Y64" s="42">
        <v>14940</v>
      </c>
      <c r="Z64" s="42">
        <v>142040287</v>
      </c>
      <c r="AA64" s="42">
        <v>333126058</v>
      </c>
    </row>
    <row r="65" spans="1:27">
      <c r="A65" t="s">
        <v>302</v>
      </c>
      <c r="B65" s="44" t="s">
        <v>303</v>
      </c>
      <c r="C65" s="42">
        <v>860469200</v>
      </c>
      <c r="D65" s="42">
        <v>4081</v>
      </c>
      <c r="E65" s="42">
        <v>292033674</v>
      </c>
      <c r="F65" s="42">
        <v>5796657</v>
      </c>
      <c r="G65" s="42">
        <v>267</v>
      </c>
      <c r="H65" s="42">
        <v>39</v>
      </c>
      <c r="I65" s="42">
        <v>23669095</v>
      </c>
      <c r="J65" s="42">
        <v>526038</v>
      </c>
      <c r="K65" s="42">
        <v>5689679</v>
      </c>
      <c r="L65" s="42">
        <v>44564400</v>
      </c>
      <c r="M65" s="42">
        <v>1993700</v>
      </c>
      <c r="N65" s="42">
        <v>3799290</v>
      </c>
      <c r="O65" s="42">
        <v>8838657</v>
      </c>
      <c r="P65" s="42">
        <v>6517244</v>
      </c>
      <c r="Q65" s="42">
        <v>393428434</v>
      </c>
      <c r="R65" s="42">
        <v>30258</v>
      </c>
      <c r="S65" s="42">
        <v>25717</v>
      </c>
      <c r="T65" s="42">
        <v>46547095</v>
      </c>
      <c r="U65" s="42">
        <v>48422013</v>
      </c>
      <c r="V65" s="42">
        <v>6281695</v>
      </c>
      <c r="W65" s="42">
        <v>9312664</v>
      </c>
      <c r="X65" s="42">
        <v>108339</v>
      </c>
      <c r="Y65" s="42">
        <v>9999</v>
      </c>
      <c r="Z65" s="42">
        <v>110737780</v>
      </c>
      <c r="AA65" s="42">
        <v>282690654</v>
      </c>
    </row>
    <row r="66" spans="1:27">
      <c r="A66" t="s">
        <v>564</v>
      </c>
      <c r="B66" s="44" t="s">
        <v>565</v>
      </c>
      <c r="C66" s="42">
        <v>4186549200</v>
      </c>
      <c r="D66" s="42">
        <v>15097</v>
      </c>
      <c r="E66" s="42">
        <v>1370239851</v>
      </c>
      <c r="F66" s="42">
        <v>66936249</v>
      </c>
      <c r="G66" s="42">
        <v>3065</v>
      </c>
      <c r="H66" s="42">
        <v>404</v>
      </c>
      <c r="I66" s="42">
        <v>81051213</v>
      </c>
      <c r="J66" s="42">
        <v>581186</v>
      </c>
      <c r="K66" s="42">
        <v>24392580</v>
      </c>
      <c r="L66" s="42">
        <v>230936700</v>
      </c>
      <c r="M66" s="42">
        <v>3865800</v>
      </c>
      <c r="N66" s="42">
        <v>11649809</v>
      </c>
      <c r="O66" s="42">
        <v>26859099</v>
      </c>
      <c r="P66" s="42">
        <v>12478294</v>
      </c>
      <c r="Q66" s="42">
        <v>1828990781</v>
      </c>
      <c r="R66" s="42">
        <v>428471</v>
      </c>
      <c r="S66" s="42">
        <v>1578</v>
      </c>
      <c r="T66" s="42">
        <v>234771141</v>
      </c>
      <c r="U66" s="42">
        <v>223696290</v>
      </c>
      <c r="V66" s="42">
        <v>29708764</v>
      </c>
      <c r="W66" s="42">
        <v>27207990</v>
      </c>
      <c r="X66" s="42">
        <v>260610</v>
      </c>
      <c r="Y66" s="42">
        <v>757</v>
      </c>
      <c r="Z66" s="42">
        <v>516075601</v>
      </c>
      <c r="AA66" s="42">
        <v>1312915180</v>
      </c>
    </row>
    <row r="67" spans="1:27">
      <c r="A67" t="s">
        <v>480</v>
      </c>
      <c r="B67" s="44" t="s">
        <v>481</v>
      </c>
      <c r="C67" s="42">
        <v>19283592700</v>
      </c>
      <c r="D67" s="42">
        <v>74168</v>
      </c>
      <c r="E67" s="42">
        <v>6511492723</v>
      </c>
      <c r="F67" s="42">
        <v>357495396</v>
      </c>
      <c r="G67" s="42">
        <v>10640</v>
      </c>
      <c r="H67" s="42">
        <v>2628</v>
      </c>
      <c r="I67" s="42">
        <v>556167417</v>
      </c>
      <c r="J67" s="42">
        <v>3246631</v>
      </c>
      <c r="K67" s="42">
        <v>122785147</v>
      </c>
      <c r="L67" s="42">
        <v>1064553800</v>
      </c>
      <c r="M67" s="42">
        <v>17028800</v>
      </c>
      <c r="N67" s="42">
        <v>42119288</v>
      </c>
      <c r="O67" s="42">
        <v>128771601</v>
      </c>
      <c r="P67" s="42">
        <v>59165669</v>
      </c>
      <c r="Q67" s="42">
        <v>8862826472</v>
      </c>
      <c r="R67" s="42">
        <v>2400556</v>
      </c>
      <c r="S67" s="42">
        <v>452277</v>
      </c>
      <c r="T67" s="42">
        <v>1081305932</v>
      </c>
      <c r="U67" s="42">
        <v>1079721520</v>
      </c>
      <c r="V67" s="42">
        <v>165679461</v>
      </c>
      <c r="W67" s="42">
        <v>201597406</v>
      </c>
      <c r="X67" s="42">
        <v>2544914</v>
      </c>
      <c r="Y67" s="42">
        <v>14800</v>
      </c>
      <c r="Z67" s="42">
        <v>2533716866</v>
      </c>
      <c r="AA67" s="42">
        <v>6329109606</v>
      </c>
    </row>
    <row r="68" spans="1:27">
      <c r="A68" t="s">
        <v>326</v>
      </c>
      <c r="B68" s="44" t="s">
        <v>327</v>
      </c>
      <c r="C68" s="42">
        <v>114260596900</v>
      </c>
      <c r="D68" s="42">
        <v>404030</v>
      </c>
      <c r="E68" s="42">
        <v>37239485798</v>
      </c>
      <c r="F68" s="42">
        <v>3277993769</v>
      </c>
      <c r="G68" s="42">
        <v>71420</v>
      </c>
      <c r="H68" s="42">
        <v>22730</v>
      </c>
      <c r="I68" s="42">
        <v>5437113089</v>
      </c>
      <c r="J68" s="42">
        <v>34414300</v>
      </c>
      <c r="K68" s="42">
        <v>486367493</v>
      </c>
      <c r="L68" s="42">
        <v>6246556000</v>
      </c>
      <c r="M68" s="42">
        <v>137221100</v>
      </c>
      <c r="N68" s="42">
        <v>152644766</v>
      </c>
      <c r="O68" s="42">
        <v>538804297</v>
      </c>
      <c r="P68" s="42">
        <v>544304160</v>
      </c>
      <c r="Q68" s="42">
        <v>54094904772</v>
      </c>
      <c r="R68" s="42">
        <v>7098725</v>
      </c>
      <c r="S68" s="42">
        <v>9903502</v>
      </c>
      <c r="T68" s="42">
        <v>6382004512</v>
      </c>
      <c r="U68" s="42">
        <v>6163107243</v>
      </c>
      <c r="V68" s="42">
        <v>916236436</v>
      </c>
      <c r="W68" s="42">
        <v>1204310021</v>
      </c>
      <c r="X68" s="42">
        <v>17074842</v>
      </c>
      <c r="Y68" s="42">
        <v>155428</v>
      </c>
      <c r="Z68" s="42">
        <v>14699890709</v>
      </c>
      <c r="AA68" s="42">
        <v>39395014063</v>
      </c>
    </row>
    <row r="69" spans="1:27">
      <c r="A69" t="s">
        <v>320</v>
      </c>
      <c r="B69" s="44" t="s">
        <v>321</v>
      </c>
      <c r="C69" s="42">
        <v>2403077800</v>
      </c>
      <c r="D69" s="42">
        <v>10110</v>
      </c>
      <c r="E69" s="42">
        <v>798722677</v>
      </c>
      <c r="F69" s="42">
        <v>25297857</v>
      </c>
      <c r="G69" s="42">
        <v>853</v>
      </c>
      <c r="H69" s="42">
        <v>174</v>
      </c>
      <c r="I69" s="42">
        <v>75303959</v>
      </c>
      <c r="J69" s="42">
        <v>917755</v>
      </c>
      <c r="K69" s="42">
        <v>20558144</v>
      </c>
      <c r="L69" s="42">
        <v>130306500</v>
      </c>
      <c r="M69" s="42">
        <v>6639700</v>
      </c>
      <c r="N69" s="42">
        <v>10765137</v>
      </c>
      <c r="O69" s="42">
        <v>23053046</v>
      </c>
      <c r="P69" s="42">
        <v>22917945</v>
      </c>
      <c r="Q69" s="42">
        <v>1114482720</v>
      </c>
      <c r="R69" s="42">
        <v>323442</v>
      </c>
      <c r="S69" s="42">
        <v>36928</v>
      </c>
      <c r="T69" s="42">
        <v>136915796</v>
      </c>
      <c r="U69" s="42">
        <v>140023792</v>
      </c>
      <c r="V69" s="42">
        <v>22090625</v>
      </c>
      <c r="W69" s="42">
        <v>29230177</v>
      </c>
      <c r="X69" s="42">
        <v>357231</v>
      </c>
      <c r="Y69" s="42">
        <v>18947</v>
      </c>
      <c r="Z69" s="42">
        <v>328996938</v>
      </c>
      <c r="AA69" s="42">
        <v>785485782</v>
      </c>
    </row>
    <row r="70" spans="1:27">
      <c r="A70" t="s">
        <v>116</v>
      </c>
      <c r="B70" s="44" t="s">
        <v>117</v>
      </c>
      <c r="C70" s="42">
        <v>2151918900</v>
      </c>
      <c r="D70" s="42">
        <v>8063</v>
      </c>
      <c r="E70" s="42">
        <v>719096904</v>
      </c>
      <c r="F70" s="42">
        <v>32746645</v>
      </c>
      <c r="G70" s="42">
        <v>1025</v>
      </c>
      <c r="H70" s="42">
        <v>265</v>
      </c>
      <c r="I70" s="42">
        <v>80067696</v>
      </c>
      <c r="J70" s="42">
        <v>532594</v>
      </c>
      <c r="K70" s="42">
        <v>21405244</v>
      </c>
      <c r="L70" s="42">
        <v>123046000</v>
      </c>
      <c r="M70" s="42">
        <v>3507800</v>
      </c>
      <c r="N70" s="42">
        <v>3864428</v>
      </c>
      <c r="O70" s="42">
        <v>19077622</v>
      </c>
      <c r="P70" s="42">
        <v>12639701</v>
      </c>
      <c r="Q70" s="42">
        <v>1015984634</v>
      </c>
      <c r="R70" s="42">
        <v>488740</v>
      </c>
      <c r="S70" s="42">
        <v>25019</v>
      </c>
      <c r="T70" s="42">
        <v>126533292</v>
      </c>
      <c r="U70" s="42">
        <v>128345771</v>
      </c>
      <c r="V70" s="42">
        <v>24458974</v>
      </c>
      <c r="W70" s="42">
        <v>27769146</v>
      </c>
      <c r="X70" s="42">
        <v>435469</v>
      </c>
      <c r="Y70" s="42">
        <v>16001</v>
      </c>
      <c r="Z70" s="42">
        <v>308072412</v>
      </c>
      <c r="AA70" s="42">
        <v>707912222</v>
      </c>
    </row>
    <row r="71" spans="1:27">
      <c r="A71" t="s">
        <v>390</v>
      </c>
      <c r="B71" s="44" t="s">
        <v>391</v>
      </c>
      <c r="C71" s="42">
        <v>2096383300</v>
      </c>
      <c r="D71" s="42">
        <v>9464</v>
      </c>
      <c r="E71" s="42">
        <v>705833755</v>
      </c>
      <c r="F71" s="42">
        <v>14616267</v>
      </c>
      <c r="G71" s="42">
        <v>657</v>
      </c>
      <c r="H71" s="42">
        <v>103</v>
      </c>
      <c r="I71" s="42">
        <v>35069477</v>
      </c>
      <c r="J71" s="42">
        <v>401949</v>
      </c>
      <c r="K71" s="42">
        <v>12078050</v>
      </c>
      <c r="L71" s="42">
        <v>111819600</v>
      </c>
      <c r="M71" s="42">
        <v>2688400</v>
      </c>
      <c r="N71" s="42">
        <v>10455861</v>
      </c>
      <c r="O71" s="42">
        <v>18732028</v>
      </c>
      <c r="P71" s="42">
        <v>8670837</v>
      </c>
      <c r="Q71" s="42">
        <v>920366224</v>
      </c>
      <c r="R71" s="42">
        <v>20763</v>
      </c>
      <c r="S71" s="42">
        <v>5983</v>
      </c>
      <c r="T71" s="42">
        <v>114487783</v>
      </c>
      <c r="U71" s="42">
        <v>118448711</v>
      </c>
      <c r="V71" s="42">
        <v>18076733</v>
      </c>
      <c r="W71" s="42">
        <v>23757245</v>
      </c>
      <c r="X71" s="42">
        <v>173990</v>
      </c>
      <c r="Y71" s="42">
        <v>7498</v>
      </c>
      <c r="Z71" s="42">
        <v>274978706</v>
      </c>
      <c r="AA71" s="42">
        <v>645387518</v>
      </c>
    </row>
    <row r="72" spans="1:27">
      <c r="A72" t="s">
        <v>400</v>
      </c>
      <c r="B72" s="44" t="s">
        <v>401</v>
      </c>
      <c r="C72" s="42">
        <v>2814913000</v>
      </c>
      <c r="D72" s="42">
        <v>11848</v>
      </c>
      <c r="E72" s="42">
        <v>917484994</v>
      </c>
      <c r="F72" s="42">
        <v>33668591</v>
      </c>
      <c r="G72" s="42">
        <v>1067</v>
      </c>
      <c r="H72" s="42">
        <v>206</v>
      </c>
      <c r="I72" s="42">
        <v>80417810</v>
      </c>
      <c r="J72" s="42">
        <v>513036</v>
      </c>
      <c r="K72" s="42">
        <v>22801831</v>
      </c>
      <c r="L72" s="42">
        <v>154427200</v>
      </c>
      <c r="M72" s="42">
        <v>5001500</v>
      </c>
      <c r="N72" s="42">
        <v>9237675</v>
      </c>
      <c r="O72" s="42">
        <v>22453423</v>
      </c>
      <c r="P72" s="42">
        <v>16942940</v>
      </c>
      <c r="Q72" s="42">
        <v>1262949000</v>
      </c>
      <c r="R72" s="42">
        <v>238518</v>
      </c>
      <c r="S72" s="42">
        <v>10158</v>
      </c>
      <c r="T72" s="42">
        <v>159394564</v>
      </c>
      <c r="U72" s="42">
        <v>158313534</v>
      </c>
      <c r="V72" s="42">
        <v>26023030</v>
      </c>
      <c r="W72" s="42">
        <v>27239671</v>
      </c>
      <c r="X72" s="42">
        <v>334049</v>
      </c>
      <c r="Y72" s="42">
        <v>44274</v>
      </c>
      <c r="Z72" s="42">
        <v>371597798</v>
      </c>
      <c r="AA72" s="42">
        <v>891351202</v>
      </c>
    </row>
    <row r="73" spans="1:27">
      <c r="A73" t="s">
        <v>427</v>
      </c>
      <c r="B73" s="44" t="s">
        <v>428</v>
      </c>
      <c r="C73" s="42">
        <v>2823481000</v>
      </c>
      <c r="D73" s="42">
        <v>11998</v>
      </c>
      <c r="E73" s="42">
        <v>922977023</v>
      </c>
      <c r="F73" s="42">
        <v>30835614</v>
      </c>
      <c r="G73" s="42">
        <v>1172</v>
      </c>
      <c r="H73" s="42">
        <v>241</v>
      </c>
      <c r="I73" s="42">
        <v>58663738</v>
      </c>
      <c r="J73" s="42">
        <v>406575</v>
      </c>
      <c r="K73" s="42">
        <v>22944330</v>
      </c>
      <c r="L73" s="42">
        <v>154380900</v>
      </c>
      <c r="M73" s="42">
        <v>3343300</v>
      </c>
      <c r="N73" s="42">
        <v>7015032</v>
      </c>
      <c r="O73" s="42">
        <v>20761375</v>
      </c>
      <c r="P73" s="42">
        <v>11959199</v>
      </c>
      <c r="Q73" s="42">
        <v>1233287086</v>
      </c>
      <c r="R73" s="42">
        <v>420532</v>
      </c>
      <c r="S73" s="42">
        <v>55992</v>
      </c>
      <c r="T73" s="42">
        <v>157675825</v>
      </c>
      <c r="U73" s="42">
        <v>156508232</v>
      </c>
      <c r="V73" s="42">
        <v>29086745</v>
      </c>
      <c r="W73" s="42">
        <v>26581741</v>
      </c>
      <c r="X73" s="42">
        <v>283890</v>
      </c>
      <c r="Y73" s="42">
        <v>3100</v>
      </c>
      <c r="Z73" s="42">
        <v>370616057</v>
      </c>
      <c r="AA73" s="42">
        <v>862671029</v>
      </c>
    </row>
    <row r="74" spans="1:27">
      <c r="A74" t="s">
        <v>256</v>
      </c>
      <c r="B74" s="44" t="s">
        <v>257</v>
      </c>
      <c r="C74" s="42">
        <v>18406720000</v>
      </c>
      <c r="D74" s="42">
        <v>73293</v>
      </c>
      <c r="E74" s="42">
        <v>5751257942</v>
      </c>
      <c r="F74" s="42">
        <v>313526996</v>
      </c>
      <c r="G74" s="42">
        <v>8798</v>
      </c>
      <c r="H74" s="42">
        <v>2365</v>
      </c>
      <c r="I74" s="42">
        <v>718121125</v>
      </c>
      <c r="J74" s="42">
        <v>8509438</v>
      </c>
      <c r="K74" s="42">
        <v>144843978</v>
      </c>
      <c r="L74" s="42">
        <v>1006255200</v>
      </c>
      <c r="M74" s="42">
        <v>26909700</v>
      </c>
      <c r="N74" s="42">
        <v>39582362</v>
      </c>
      <c r="O74" s="42">
        <v>131167474</v>
      </c>
      <c r="P74" s="42">
        <v>98137675</v>
      </c>
      <c r="Q74" s="42">
        <v>8238311890</v>
      </c>
      <c r="R74" s="42">
        <v>4667161</v>
      </c>
      <c r="S74" s="42">
        <v>360388</v>
      </c>
      <c r="T74" s="42">
        <v>1032893153</v>
      </c>
      <c r="U74" s="42">
        <v>982726984</v>
      </c>
      <c r="V74" s="42">
        <v>177933205</v>
      </c>
      <c r="W74" s="42">
        <v>236384555</v>
      </c>
      <c r="X74" s="42">
        <v>2477835</v>
      </c>
      <c r="Y74" s="42">
        <v>177038</v>
      </c>
      <c r="Z74" s="42">
        <v>2437620319</v>
      </c>
      <c r="AA74" s="42">
        <v>5800691571</v>
      </c>
    </row>
    <row r="75" spans="1:27">
      <c r="A75" t="s">
        <v>372</v>
      </c>
      <c r="B75" s="44" t="s">
        <v>373</v>
      </c>
      <c r="C75" s="42">
        <v>3296514900</v>
      </c>
      <c r="D75" s="42">
        <v>11096</v>
      </c>
      <c r="E75" s="42">
        <v>1097507816</v>
      </c>
      <c r="F75" s="42">
        <v>81939392</v>
      </c>
      <c r="G75" s="42">
        <v>2202</v>
      </c>
      <c r="H75" s="42">
        <v>607</v>
      </c>
      <c r="I75" s="42">
        <v>112140531</v>
      </c>
      <c r="J75" s="42">
        <v>750999</v>
      </c>
      <c r="K75" s="42">
        <v>30117213</v>
      </c>
      <c r="L75" s="42">
        <v>177675900</v>
      </c>
      <c r="M75" s="42">
        <v>2047300</v>
      </c>
      <c r="N75" s="42">
        <v>7560414</v>
      </c>
      <c r="O75" s="42">
        <v>20752669</v>
      </c>
      <c r="P75" s="42">
        <v>8387786</v>
      </c>
      <c r="Q75" s="42">
        <v>1538880020</v>
      </c>
      <c r="R75" s="42">
        <v>623528</v>
      </c>
      <c r="S75" s="42">
        <v>28008</v>
      </c>
      <c r="T75" s="42">
        <v>179696505</v>
      </c>
      <c r="U75" s="42">
        <v>175787011</v>
      </c>
      <c r="V75" s="42">
        <v>35715896</v>
      </c>
      <c r="W75" s="42">
        <v>51017226</v>
      </c>
      <c r="X75" s="42">
        <v>398302</v>
      </c>
      <c r="Y75" s="42">
        <v>2835</v>
      </c>
      <c r="Z75" s="42">
        <v>443269311</v>
      </c>
      <c r="AA75" s="42">
        <v>1095610709</v>
      </c>
    </row>
    <row r="76" spans="1:27">
      <c r="A76" t="s">
        <v>18</v>
      </c>
      <c r="B76" s="44" t="s">
        <v>19</v>
      </c>
      <c r="C76" s="42">
        <v>16459691300</v>
      </c>
      <c r="D76" s="42">
        <v>60416</v>
      </c>
      <c r="E76" s="42">
        <v>5246976691</v>
      </c>
      <c r="F76" s="42">
        <v>331221345</v>
      </c>
      <c r="G76" s="42">
        <v>9302</v>
      </c>
      <c r="H76" s="42">
        <v>2492</v>
      </c>
      <c r="I76" s="42">
        <v>597350126</v>
      </c>
      <c r="J76" s="42">
        <v>6352462</v>
      </c>
      <c r="K76" s="42">
        <v>103296578</v>
      </c>
      <c r="L76" s="42">
        <v>917503600</v>
      </c>
      <c r="M76" s="42">
        <v>32061200</v>
      </c>
      <c r="N76" s="42">
        <v>23900212</v>
      </c>
      <c r="O76" s="42">
        <v>82835050</v>
      </c>
      <c r="P76" s="42">
        <v>124496526</v>
      </c>
      <c r="Q76" s="42">
        <v>7465993790</v>
      </c>
      <c r="R76" s="42">
        <v>1887339</v>
      </c>
      <c r="S76" s="42">
        <v>241988</v>
      </c>
      <c r="T76" s="42">
        <v>949279207</v>
      </c>
      <c r="U76" s="42">
        <v>905329790</v>
      </c>
      <c r="V76" s="42">
        <v>186241969</v>
      </c>
      <c r="W76" s="42">
        <v>165736865</v>
      </c>
      <c r="X76" s="42">
        <v>1845658</v>
      </c>
      <c r="Y76" s="42">
        <v>16959</v>
      </c>
      <c r="Z76" s="42">
        <v>2210579775</v>
      </c>
      <c r="AA76" s="42">
        <v>5255414015</v>
      </c>
    </row>
    <row r="77" spans="1:27">
      <c r="A77" t="s">
        <v>574</v>
      </c>
      <c r="B77" s="44" t="s">
        <v>575</v>
      </c>
      <c r="C77" s="42">
        <v>1580740100</v>
      </c>
      <c r="D77" s="42">
        <v>7514</v>
      </c>
      <c r="E77" s="42">
        <v>515234217</v>
      </c>
      <c r="F77" s="42">
        <v>11895885</v>
      </c>
      <c r="G77" s="42">
        <v>501</v>
      </c>
      <c r="H77" s="42">
        <v>81</v>
      </c>
      <c r="I77" s="42">
        <v>24512771</v>
      </c>
      <c r="J77" s="42">
        <v>336369</v>
      </c>
      <c r="K77" s="42">
        <v>10087392</v>
      </c>
      <c r="L77" s="42">
        <v>80302000</v>
      </c>
      <c r="M77" s="42">
        <v>2541500</v>
      </c>
      <c r="N77" s="42">
        <v>5795824</v>
      </c>
      <c r="O77" s="42">
        <v>11044017</v>
      </c>
      <c r="P77" s="42">
        <v>7373066</v>
      </c>
      <c r="Q77" s="42">
        <v>669123041</v>
      </c>
      <c r="R77" s="42">
        <v>78580</v>
      </c>
      <c r="S77" s="42">
        <v>10940</v>
      </c>
      <c r="T77" s="42">
        <v>82816678</v>
      </c>
      <c r="U77" s="42">
        <v>86921110</v>
      </c>
      <c r="V77" s="42">
        <v>14149163</v>
      </c>
      <c r="W77" s="42">
        <v>13261545</v>
      </c>
      <c r="X77" s="42">
        <v>75663</v>
      </c>
      <c r="Y77" s="42">
        <v>0</v>
      </c>
      <c r="Z77" s="42">
        <v>197313679</v>
      </c>
      <c r="AA77" s="42">
        <v>471809362</v>
      </c>
    </row>
    <row r="78" spans="1:27">
      <c r="A78" t="s">
        <v>580</v>
      </c>
      <c r="B78" s="44" t="s">
        <v>424</v>
      </c>
      <c r="C78" s="42">
        <v>2375183600</v>
      </c>
      <c r="D78" s="42">
        <v>10426</v>
      </c>
      <c r="E78" s="42">
        <v>799457015</v>
      </c>
      <c r="F78" s="42">
        <v>24331083</v>
      </c>
      <c r="G78" s="42">
        <v>922</v>
      </c>
      <c r="H78" s="42">
        <v>157</v>
      </c>
      <c r="I78" s="42">
        <v>86725510</v>
      </c>
      <c r="J78" s="42">
        <v>681075</v>
      </c>
      <c r="K78" s="42">
        <v>23691017</v>
      </c>
      <c r="L78" s="42">
        <v>130293400</v>
      </c>
      <c r="M78" s="42">
        <v>6813600</v>
      </c>
      <c r="N78" s="42">
        <v>8939833</v>
      </c>
      <c r="O78" s="42">
        <v>23224127</v>
      </c>
      <c r="P78" s="42">
        <v>22302475</v>
      </c>
      <c r="Q78" s="42">
        <v>1126459135</v>
      </c>
      <c r="R78" s="42">
        <v>459864</v>
      </c>
      <c r="S78" s="42">
        <v>52828</v>
      </c>
      <c r="T78" s="42">
        <v>137076536</v>
      </c>
      <c r="U78" s="42">
        <v>140920025</v>
      </c>
      <c r="V78" s="42">
        <v>24713025</v>
      </c>
      <c r="W78" s="42">
        <v>26613869</v>
      </c>
      <c r="X78" s="42">
        <v>350480</v>
      </c>
      <c r="Y78" s="42">
        <v>47864</v>
      </c>
      <c r="Z78" s="42">
        <v>330234491</v>
      </c>
      <c r="AA78" s="42">
        <v>796224644</v>
      </c>
    </row>
    <row r="79" spans="1:27">
      <c r="A79" t="s">
        <v>464</v>
      </c>
      <c r="B79" s="44" t="s">
        <v>465</v>
      </c>
      <c r="C79" s="42">
        <v>2753237200</v>
      </c>
      <c r="D79" s="42">
        <v>11793</v>
      </c>
      <c r="E79" s="42">
        <v>930462333</v>
      </c>
      <c r="F79" s="42">
        <v>29844182</v>
      </c>
      <c r="G79" s="42">
        <v>1192</v>
      </c>
      <c r="H79" s="42">
        <v>214</v>
      </c>
      <c r="I79" s="42">
        <v>54948257</v>
      </c>
      <c r="J79" s="42">
        <v>689090</v>
      </c>
      <c r="K79" s="42">
        <v>20106872</v>
      </c>
      <c r="L79" s="42">
        <v>146104900</v>
      </c>
      <c r="M79" s="42">
        <v>4968300</v>
      </c>
      <c r="N79" s="42">
        <v>10149074</v>
      </c>
      <c r="O79" s="42">
        <v>26255059</v>
      </c>
      <c r="P79" s="42">
        <v>15785828</v>
      </c>
      <c r="Q79" s="42">
        <v>1239313895</v>
      </c>
      <c r="R79" s="42">
        <v>196215</v>
      </c>
      <c r="S79" s="42">
        <v>17678</v>
      </c>
      <c r="T79" s="42">
        <v>151040421</v>
      </c>
      <c r="U79" s="42">
        <v>156015421</v>
      </c>
      <c r="V79" s="42">
        <v>24465717</v>
      </c>
      <c r="W79" s="42">
        <v>30425060</v>
      </c>
      <c r="X79" s="42">
        <v>332990</v>
      </c>
      <c r="Y79" s="42">
        <v>14795</v>
      </c>
      <c r="Z79" s="42">
        <v>362508297</v>
      </c>
      <c r="AA79" s="42">
        <v>876805598</v>
      </c>
    </row>
    <row r="80" spans="1:27">
      <c r="A80" t="s">
        <v>236</v>
      </c>
      <c r="B80" s="44" t="s">
        <v>237</v>
      </c>
      <c r="C80" s="42">
        <v>26656416400</v>
      </c>
      <c r="D80" s="42">
        <v>99427</v>
      </c>
      <c r="E80" s="42">
        <v>8232593654</v>
      </c>
      <c r="F80" s="42">
        <v>709774447</v>
      </c>
      <c r="G80" s="42">
        <v>15218</v>
      </c>
      <c r="H80" s="42">
        <v>4907</v>
      </c>
      <c r="I80" s="42">
        <v>1049092454</v>
      </c>
      <c r="J80" s="42">
        <v>6355345</v>
      </c>
      <c r="K80" s="42">
        <v>137838489</v>
      </c>
      <c r="L80" s="42">
        <v>1404626300</v>
      </c>
      <c r="M80" s="42">
        <v>35756100</v>
      </c>
      <c r="N80" s="42">
        <v>64991136</v>
      </c>
      <c r="O80" s="42">
        <v>167224011</v>
      </c>
      <c r="P80" s="42">
        <v>129714918</v>
      </c>
      <c r="Q80" s="42">
        <v>11937966854</v>
      </c>
      <c r="R80" s="42">
        <v>3064478</v>
      </c>
      <c r="S80" s="42">
        <v>2469611</v>
      </c>
      <c r="T80" s="42">
        <v>1439921008</v>
      </c>
      <c r="U80" s="42">
        <v>1329003133</v>
      </c>
      <c r="V80" s="42">
        <v>254669838</v>
      </c>
      <c r="W80" s="42">
        <v>298306055</v>
      </c>
      <c r="X80" s="42">
        <v>3320778</v>
      </c>
      <c r="Y80" s="42">
        <v>144214</v>
      </c>
      <c r="Z80" s="42">
        <v>3330899115</v>
      </c>
      <c r="AA80" s="42">
        <v>8607067739</v>
      </c>
    </row>
    <row r="81" spans="1:27">
      <c r="A81" t="s">
        <v>316</v>
      </c>
      <c r="B81" s="44" t="s">
        <v>317</v>
      </c>
      <c r="C81" s="42">
        <v>1697367900</v>
      </c>
      <c r="D81" s="42">
        <v>7284</v>
      </c>
      <c r="E81" s="42">
        <v>567064505</v>
      </c>
      <c r="F81" s="42">
        <v>18180429</v>
      </c>
      <c r="G81" s="42">
        <v>633</v>
      </c>
      <c r="H81" s="42">
        <v>122</v>
      </c>
      <c r="I81" s="42">
        <v>68730252</v>
      </c>
      <c r="J81" s="42">
        <v>330519</v>
      </c>
      <c r="K81" s="42">
        <v>13303657</v>
      </c>
      <c r="L81" s="42">
        <v>93790400</v>
      </c>
      <c r="M81" s="42">
        <v>4789800</v>
      </c>
      <c r="N81" s="42">
        <v>6770451</v>
      </c>
      <c r="O81" s="42">
        <v>16322323</v>
      </c>
      <c r="P81" s="42">
        <v>15511202</v>
      </c>
      <c r="Q81" s="42">
        <v>804793538</v>
      </c>
      <c r="R81" s="42">
        <v>139207</v>
      </c>
      <c r="S81" s="42">
        <v>57303</v>
      </c>
      <c r="T81" s="42">
        <v>98558696</v>
      </c>
      <c r="U81" s="42">
        <v>101977856</v>
      </c>
      <c r="V81" s="42">
        <v>13176672</v>
      </c>
      <c r="W81" s="42">
        <v>22799867</v>
      </c>
      <c r="X81" s="42">
        <v>278646</v>
      </c>
      <c r="Y81" s="42">
        <v>103296</v>
      </c>
      <c r="Z81" s="42">
        <v>237091543</v>
      </c>
      <c r="AA81" s="42">
        <v>567701995</v>
      </c>
    </row>
    <row r="82" spans="1:27">
      <c r="A82" t="s">
        <v>358</v>
      </c>
      <c r="B82" s="44" t="s">
        <v>359</v>
      </c>
      <c r="C82" s="42">
        <v>1620408000</v>
      </c>
      <c r="D82" s="42">
        <v>6939</v>
      </c>
      <c r="E82" s="42">
        <v>535456157</v>
      </c>
      <c r="F82" s="42">
        <v>18739720</v>
      </c>
      <c r="G82" s="42">
        <v>636</v>
      </c>
      <c r="H82" s="42">
        <v>133</v>
      </c>
      <c r="I82" s="42">
        <v>52340404</v>
      </c>
      <c r="J82" s="42">
        <v>587902</v>
      </c>
      <c r="K82" s="42">
        <v>14842414</v>
      </c>
      <c r="L82" s="42">
        <v>86218000</v>
      </c>
      <c r="M82" s="42">
        <v>3967200</v>
      </c>
      <c r="N82" s="42">
        <v>6130841</v>
      </c>
      <c r="O82" s="42">
        <v>12833554</v>
      </c>
      <c r="P82" s="42">
        <v>12601935</v>
      </c>
      <c r="Q82" s="42">
        <v>743718127</v>
      </c>
      <c r="R82" s="42">
        <v>317424</v>
      </c>
      <c r="S82" s="42">
        <v>36996</v>
      </c>
      <c r="T82" s="42">
        <v>90159952</v>
      </c>
      <c r="U82" s="42">
        <v>91915938</v>
      </c>
      <c r="V82" s="42">
        <v>14717798</v>
      </c>
      <c r="W82" s="42">
        <v>22738726</v>
      </c>
      <c r="X82" s="42">
        <v>273286</v>
      </c>
      <c r="Y82" s="42">
        <v>12344</v>
      </c>
      <c r="Z82" s="42">
        <v>220172464</v>
      </c>
      <c r="AA82" s="42">
        <v>523545663</v>
      </c>
    </row>
    <row r="83" spans="1:27">
      <c r="A83" t="s">
        <v>472</v>
      </c>
      <c r="B83" s="44" t="s">
        <v>473</v>
      </c>
      <c r="C83" s="42">
        <v>1791465900</v>
      </c>
      <c r="D83" s="42">
        <v>7384</v>
      </c>
      <c r="E83" s="42">
        <v>615717376</v>
      </c>
      <c r="F83" s="42">
        <v>19118263</v>
      </c>
      <c r="G83" s="42">
        <v>653</v>
      </c>
      <c r="H83" s="42">
        <v>113</v>
      </c>
      <c r="I83" s="42">
        <v>24128267</v>
      </c>
      <c r="J83" s="42">
        <v>231531</v>
      </c>
      <c r="K83" s="42">
        <v>9871096</v>
      </c>
      <c r="L83" s="42">
        <v>96178200</v>
      </c>
      <c r="M83" s="42">
        <v>1770800</v>
      </c>
      <c r="N83" s="42">
        <v>6566860</v>
      </c>
      <c r="O83" s="42">
        <v>14838778</v>
      </c>
      <c r="P83" s="42">
        <v>5874584</v>
      </c>
      <c r="Q83" s="42">
        <v>794295755</v>
      </c>
      <c r="R83" s="42">
        <v>29458</v>
      </c>
      <c r="S83" s="42">
        <v>14202</v>
      </c>
      <c r="T83" s="42">
        <v>97922736</v>
      </c>
      <c r="U83" s="42">
        <v>101419400</v>
      </c>
      <c r="V83" s="42">
        <v>16071389</v>
      </c>
      <c r="W83" s="42">
        <v>16842895</v>
      </c>
      <c r="X83" s="42">
        <v>175961</v>
      </c>
      <c r="Y83" s="42">
        <v>0</v>
      </c>
      <c r="Z83" s="42">
        <v>232476041</v>
      </c>
      <c r="AA83" s="42">
        <v>561819714</v>
      </c>
    </row>
    <row r="84" spans="1:27">
      <c r="A84" t="s">
        <v>12</v>
      </c>
      <c r="B84" s="44" t="s">
        <v>13</v>
      </c>
      <c r="C84" s="42">
        <v>21945255500</v>
      </c>
      <c r="D84" s="42">
        <v>73505</v>
      </c>
      <c r="E84" s="42">
        <v>7011062819</v>
      </c>
      <c r="F84" s="42">
        <v>672835371</v>
      </c>
      <c r="G84" s="42">
        <v>15253</v>
      </c>
      <c r="H84" s="42">
        <v>5166</v>
      </c>
      <c r="I84" s="42">
        <v>938376943</v>
      </c>
      <c r="J84" s="42">
        <v>8092374</v>
      </c>
      <c r="K84" s="42">
        <v>139831149</v>
      </c>
      <c r="L84" s="42">
        <v>1197162800</v>
      </c>
      <c r="M84" s="42">
        <v>39809800</v>
      </c>
      <c r="N84" s="42">
        <v>28290176</v>
      </c>
      <c r="O84" s="42">
        <v>91373086</v>
      </c>
      <c r="P84" s="42">
        <v>154403110</v>
      </c>
      <c r="Q84" s="42">
        <v>10281237628</v>
      </c>
      <c r="R84" s="42">
        <v>1906506</v>
      </c>
      <c r="S84" s="42">
        <v>342521</v>
      </c>
      <c r="T84" s="42">
        <v>1236662400</v>
      </c>
      <c r="U84" s="42">
        <v>1157973942</v>
      </c>
      <c r="V84" s="42">
        <v>229690146</v>
      </c>
      <c r="W84" s="42">
        <v>272073832</v>
      </c>
      <c r="X84" s="42">
        <v>3011806</v>
      </c>
      <c r="Y84" s="42">
        <v>27567</v>
      </c>
      <c r="Z84" s="42">
        <v>2901688720</v>
      </c>
      <c r="AA84" s="42">
        <v>7379548908</v>
      </c>
    </row>
    <row r="85" spans="1:27">
      <c r="A85" t="s">
        <v>488</v>
      </c>
      <c r="B85" s="44" t="s">
        <v>489</v>
      </c>
      <c r="C85" s="42">
        <v>6889306300</v>
      </c>
      <c r="D85" s="42">
        <v>28614</v>
      </c>
      <c r="E85" s="42">
        <v>2281460197</v>
      </c>
      <c r="F85" s="42">
        <v>94757230</v>
      </c>
      <c r="G85" s="42">
        <v>3026</v>
      </c>
      <c r="H85" s="42">
        <v>735</v>
      </c>
      <c r="I85" s="42">
        <v>199085530</v>
      </c>
      <c r="J85" s="42">
        <v>2426861</v>
      </c>
      <c r="K85" s="42">
        <v>57130043</v>
      </c>
      <c r="L85" s="42">
        <v>363876400</v>
      </c>
      <c r="M85" s="42">
        <v>12209500</v>
      </c>
      <c r="N85" s="42">
        <v>21703576</v>
      </c>
      <c r="O85" s="42">
        <v>56064910</v>
      </c>
      <c r="P85" s="42">
        <v>40075917</v>
      </c>
      <c r="Q85" s="42">
        <v>3128790164</v>
      </c>
      <c r="R85" s="42">
        <v>851884</v>
      </c>
      <c r="S85" s="42">
        <v>187133</v>
      </c>
      <c r="T85" s="42">
        <v>376019523</v>
      </c>
      <c r="U85" s="42">
        <v>378841226</v>
      </c>
      <c r="V85" s="42">
        <v>60121236</v>
      </c>
      <c r="W85" s="42">
        <v>88184243</v>
      </c>
      <c r="X85" s="42">
        <v>893010</v>
      </c>
      <c r="Y85" s="42">
        <v>36767</v>
      </c>
      <c r="Z85" s="42">
        <v>905135022</v>
      </c>
      <c r="AA85" s="42">
        <v>2223655142</v>
      </c>
    </row>
    <row r="86" spans="1:27">
      <c r="A86" t="s">
        <v>158</v>
      </c>
      <c r="B86" s="44" t="s">
        <v>159</v>
      </c>
      <c r="C86" s="42">
        <v>2347309500</v>
      </c>
      <c r="D86" s="42">
        <v>10725</v>
      </c>
      <c r="E86" s="42">
        <v>781005422</v>
      </c>
      <c r="F86" s="42">
        <v>22809165</v>
      </c>
      <c r="G86" s="42">
        <v>751</v>
      </c>
      <c r="H86" s="42">
        <v>121</v>
      </c>
      <c r="I86" s="42">
        <v>60343222</v>
      </c>
      <c r="J86" s="42">
        <v>657406</v>
      </c>
      <c r="K86" s="42">
        <v>13227154</v>
      </c>
      <c r="L86" s="42">
        <v>125531000</v>
      </c>
      <c r="M86" s="42">
        <v>5289400</v>
      </c>
      <c r="N86" s="42">
        <v>7950533</v>
      </c>
      <c r="O86" s="42">
        <v>23217392</v>
      </c>
      <c r="P86" s="42">
        <v>18569715</v>
      </c>
      <c r="Q86" s="42">
        <v>1058600409</v>
      </c>
      <c r="R86" s="42">
        <v>22125</v>
      </c>
      <c r="S86" s="42">
        <v>59136</v>
      </c>
      <c r="T86" s="42">
        <v>130776009</v>
      </c>
      <c r="U86" s="42">
        <v>135885680</v>
      </c>
      <c r="V86" s="42">
        <v>18261407</v>
      </c>
      <c r="W86" s="42">
        <v>29881890</v>
      </c>
      <c r="X86" s="42">
        <v>256743</v>
      </c>
      <c r="Y86" s="42">
        <v>25558</v>
      </c>
      <c r="Z86" s="42">
        <v>315168548</v>
      </c>
      <c r="AA86" s="42">
        <v>743431861</v>
      </c>
    </row>
    <row r="87" spans="1:27">
      <c r="A87" t="s">
        <v>254</v>
      </c>
      <c r="B87" s="44" t="s">
        <v>255</v>
      </c>
      <c r="C87" s="42">
        <v>1759402400</v>
      </c>
      <c r="D87" s="42">
        <v>7688</v>
      </c>
      <c r="E87" s="42">
        <v>567474655</v>
      </c>
      <c r="F87" s="42">
        <v>13901062</v>
      </c>
      <c r="G87" s="42">
        <v>626</v>
      </c>
      <c r="H87" s="42">
        <v>86</v>
      </c>
      <c r="I87" s="42">
        <v>60445554</v>
      </c>
      <c r="J87" s="42">
        <v>380071</v>
      </c>
      <c r="K87" s="42">
        <v>13467478</v>
      </c>
      <c r="L87" s="42">
        <v>99504900</v>
      </c>
      <c r="M87" s="42">
        <v>3017900</v>
      </c>
      <c r="N87" s="42">
        <v>5094415</v>
      </c>
      <c r="O87" s="42">
        <v>19226467</v>
      </c>
      <c r="P87" s="42">
        <v>9321607</v>
      </c>
      <c r="Q87" s="42">
        <v>791834109</v>
      </c>
      <c r="R87" s="42">
        <v>92637</v>
      </c>
      <c r="S87" s="42">
        <v>32000</v>
      </c>
      <c r="T87" s="42">
        <v>102496708</v>
      </c>
      <c r="U87" s="42">
        <v>102268706</v>
      </c>
      <c r="V87" s="42">
        <v>15575422</v>
      </c>
      <c r="W87" s="42">
        <v>22958293</v>
      </c>
      <c r="X87" s="42">
        <v>202941</v>
      </c>
      <c r="Y87" s="42">
        <v>33339</v>
      </c>
      <c r="Z87" s="42">
        <v>243660046</v>
      </c>
      <c r="AA87" s="42">
        <v>548174063</v>
      </c>
    </row>
    <row r="88" spans="1:27">
      <c r="A88" t="s">
        <v>52</v>
      </c>
      <c r="B88" s="44" t="s">
        <v>53</v>
      </c>
      <c r="C88" s="42">
        <v>4407936100</v>
      </c>
      <c r="D88" s="42">
        <v>14756</v>
      </c>
      <c r="E88" s="42">
        <v>1432097359</v>
      </c>
      <c r="F88" s="42">
        <v>114399858</v>
      </c>
      <c r="G88" s="42">
        <v>2891</v>
      </c>
      <c r="H88" s="42">
        <v>857</v>
      </c>
      <c r="I88" s="42">
        <v>143646376</v>
      </c>
      <c r="J88" s="42">
        <v>1045218</v>
      </c>
      <c r="K88" s="42">
        <v>39914642</v>
      </c>
      <c r="L88" s="42">
        <v>236829800</v>
      </c>
      <c r="M88" s="42">
        <v>6537800</v>
      </c>
      <c r="N88" s="42">
        <v>5268210</v>
      </c>
      <c r="O88" s="42">
        <v>33874014</v>
      </c>
      <c r="P88" s="42">
        <v>22821377</v>
      </c>
      <c r="Q88" s="42">
        <v>2036434654</v>
      </c>
      <c r="R88" s="42">
        <v>835607</v>
      </c>
      <c r="S88" s="42">
        <v>93874</v>
      </c>
      <c r="T88" s="42">
        <v>243333635</v>
      </c>
      <c r="U88" s="42">
        <v>231030357</v>
      </c>
      <c r="V88" s="42">
        <v>54967387</v>
      </c>
      <c r="W88" s="42">
        <v>51724422</v>
      </c>
      <c r="X88" s="42">
        <v>457131</v>
      </c>
      <c r="Y88" s="42">
        <v>12899</v>
      </c>
      <c r="Z88" s="42">
        <v>582455312</v>
      </c>
      <c r="AA88" s="42">
        <v>1453979342</v>
      </c>
    </row>
    <row r="89" spans="1:27">
      <c r="A89" t="s">
        <v>404</v>
      </c>
      <c r="B89" s="44" t="s">
        <v>405</v>
      </c>
      <c r="C89" s="42">
        <v>1165072000</v>
      </c>
      <c r="D89" s="42">
        <v>5463</v>
      </c>
      <c r="E89" s="42">
        <v>391436449</v>
      </c>
      <c r="F89" s="42">
        <v>7444308</v>
      </c>
      <c r="G89" s="42">
        <v>300</v>
      </c>
      <c r="H89" s="42">
        <v>43</v>
      </c>
      <c r="I89" s="42">
        <v>18232784</v>
      </c>
      <c r="J89" s="42">
        <v>208916</v>
      </c>
      <c r="K89" s="42">
        <v>5938258</v>
      </c>
      <c r="L89" s="42">
        <v>60360900</v>
      </c>
      <c r="M89" s="42">
        <v>1514200</v>
      </c>
      <c r="N89" s="42">
        <v>4356117</v>
      </c>
      <c r="O89" s="42">
        <v>11007743</v>
      </c>
      <c r="P89" s="42">
        <v>5385318</v>
      </c>
      <c r="Q89" s="42">
        <v>505884993</v>
      </c>
      <c r="R89" s="42">
        <v>12848</v>
      </c>
      <c r="S89" s="42">
        <v>13904</v>
      </c>
      <c r="T89" s="42">
        <v>61862588</v>
      </c>
      <c r="U89" s="42">
        <v>64108315</v>
      </c>
      <c r="V89" s="42">
        <v>9187019</v>
      </c>
      <c r="W89" s="42">
        <v>11187708</v>
      </c>
      <c r="X89" s="42">
        <v>105686</v>
      </c>
      <c r="Y89" s="42">
        <v>1181</v>
      </c>
      <c r="Z89" s="42">
        <v>146479249</v>
      </c>
      <c r="AA89" s="42">
        <v>359405744</v>
      </c>
    </row>
    <row r="90" spans="1:27">
      <c r="A90" t="s">
        <v>516</v>
      </c>
      <c r="B90" s="44" t="s">
        <v>517</v>
      </c>
      <c r="C90" s="42">
        <v>1764529600</v>
      </c>
      <c r="D90" s="42">
        <v>8229</v>
      </c>
      <c r="E90" s="42">
        <v>593893428</v>
      </c>
      <c r="F90" s="42">
        <v>12684716</v>
      </c>
      <c r="G90" s="42">
        <v>519</v>
      </c>
      <c r="H90" s="42">
        <v>95</v>
      </c>
      <c r="I90" s="42">
        <v>50686523</v>
      </c>
      <c r="J90" s="42">
        <v>1140168</v>
      </c>
      <c r="K90" s="42">
        <v>13783900</v>
      </c>
      <c r="L90" s="42">
        <v>93261800</v>
      </c>
      <c r="M90" s="42">
        <v>5139200</v>
      </c>
      <c r="N90" s="42">
        <v>9906166</v>
      </c>
      <c r="O90" s="42">
        <v>20408494</v>
      </c>
      <c r="P90" s="42">
        <v>13988417</v>
      </c>
      <c r="Q90" s="42">
        <v>814892812</v>
      </c>
      <c r="R90" s="42">
        <v>228778</v>
      </c>
      <c r="S90" s="42">
        <v>7345</v>
      </c>
      <c r="T90" s="42">
        <v>98374174</v>
      </c>
      <c r="U90" s="42">
        <v>106286724</v>
      </c>
      <c r="V90" s="42">
        <v>14254745</v>
      </c>
      <c r="W90" s="42">
        <v>14292171</v>
      </c>
      <c r="X90" s="42">
        <v>163971</v>
      </c>
      <c r="Y90" s="42">
        <v>2545</v>
      </c>
      <c r="Z90" s="42">
        <v>233610453</v>
      </c>
      <c r="AA90" s="42">
        <v>581282359</v>
      </c>
    </row>
    <row r="91" spans="1:27">
      <c r="A91" t="s">
        <v>494</v>
      </c>
      <c r="B91" s="44" t="s">
        <v>495</v>
      </c>
      <c r="C91" s="42">
        <v>4481106500</v>
      </c>
      <c r="D91" s="42">
        <v>19180</v>
      </c>
      <c r="E91" s="42">
        <v>1524734325</v>
      </c>
      <c r="F91" s="42">
        <v>51162383</v>
      </c>
      <c r="G91" s="42">
        <v>1845</v>
      </c>
      <c r="H91" s="42">
        <v>422</v>
      </c>
      <c r="I91" s="42">
        <v>99626352</v>
      </c>
      <c r="J91" s="42">
        <v>653933</v>
      </c>
      <c r="K91" s="42">
        <v>28677323</v>
      </c>
      <c r="L91" s="42">
        <v>235072800</v>
      </c>
      <c r="M91" s="42">
        <v>5844900</v>
      </c>
      <c r="N91" s="42">
        <v>13081201</v>
      </c>
      <c r="O91" s="42">
        <v>43399267</v>
      </c>
      <c r="P91" s="42">
        <v>20035955</v>
      </c>
      <c r="Q91" s="42">
        <v>2022288439</v>
      </c>
      <c r="R91" s="42">
        <v>119086</v>
      </c>
      <c r="S91" s="42">
        <v>240688</v>
      </c>
      <c r="T91" s="42">
        <v>240842436</v>
      </c>
      <c r="U91" s="42">
        <v>250734013</v>
      </c>
      <c r="V91" s="42">
        <v>33360979</v>
      </c>
      <c r="W91" s="42">
        <v>48441724</v>
      </c>
      <c r="X91" s="42">
        <v>689718</v>
      </c>
      <c r="Y91" s="42">
        <v>29684</v>
      </c>
      <c r="Z91" s="42">
        <v>574458328</v>
      </c>
      <c r="AA91" s="42">
        <v>1447830111</v>
      </c>
    </row>
    <row r="92" spans="1:27">
      <c r="A92" t="s">
        <v>266</v>
      </c>
      <c r="B92" s="44" t="s">
        <v>267</v>
      </c>
      <c r="C92" s="42">
        <v>8324040300</v>
      </c>
      <c r="D92" s="42">
        <v>26201</v>
      </c>
      <c r="E92" s="42">
        <v>2671412411</v>
      </c>
      <c r="F92" s="42">
        <v>271375123</v>
      </c>
      <c r="G92" s="42">
        <v>6104</v>
      </c>
      <c r="H92" s="42">
        <v>2152</v>
      </c>
      <c r="I92" s="42">
        <v>320226711</v>
      </c>
      <c r="J92" s="42">
        <v>2447617</v>
      </c>
      <c r="K92" s="42">
        <v>71463980</v>
      </c>
      <c r="L92" s="42">
        <v>444541000</v>
      </c>
      <c r="M92" s="42">
        <v>10034300</v>
      </c>
      <c r="N92" s="42">
        <v>13066954</v>
      </c>
      <c r="O92" s="42">
        <v>55708185</v>
      </c>
      <c r="P92" s="42">
        <v>36630427</v>
      </c>
      <c r="Q92" s="42">
        <v>3896906708</v>
      </c>
      <c r="R92" s="42">
        <v>1562724</v>
      </c>
      <c r="S92" s="42">
        <v>214584</v>
      </c>
      <c r="T92" s="42">
        <v>454487503</v>
      </c>
      <c r="U92" s="42">
        <v>424188366</v>
      </c>
      <c r="V92" s="42">
        <v>88731020</v>
      </c>
      <c r="W92" s="42">
        <v>123812665</v>
      </c>
      <c r="X92" s="42">
        <v>1362246</v>
      </c>
      <c r="Y92" s="42">
        <v>18110</v>
      </c>
      <c r="Z92" s="42">
        <v>1094377218</v>
      </c>
      <c r="AA92" s="42">
        <v>2802529490</v>
      </c>
    </row>
    <row r="93" spans="1:27">
      <c r="A93" t="s">
        <v>252</v>
      </c>
      <c r="B93" s="44" t="s">
        <v>253</v>
      </c>
      <c r="C93" s="42">
        <v>8939536100</v>
      </c>
      <c r="D93" s="42">
        <v>38364</v>
      </c>
      <c r="E93" s="42">
        <v>2837337100</v>
      </c>
      <c r="F93" s="42">
        <v>124929941</v>
      </c>
      <c r="G93" s="42">
        <v>3692</v>
      </c>
      <c r="H93" s="42">
        <v>928</v>
      </c>
      <c r="I93" s="42">
        <v>270154106</v>
      </c>
      <c r="J93" s="42">
        <v>2776082</v>
      </c>
      <c r="K93" s="42">
        <v>78493355</v>
      </c>
      <c r="L93" s="42">
        <v>485341400</v>
      </c>
      <c r="M93" s="42">
        <v>18164700</v>
      </c>
      <c r="N93" s="42">
        <v>26631643</v>
      </c>
      <c r="O93" s="42">
        <v>72278376</v>
      </c>
      <c r="P93" s="42">
        <v>63662554</v>
      </c>
      <c r="Q93" s="42">
        <v>3979769257</v>
      </c>
      <c r="R93" s="42">
        <v>1421991</v>
      </c>
      <c r="S93" s="42">
        <v>227653</v>
      </c>
      <c r="T93" s="42">
        <v>503380776</v>
      </c>
      <c r="U93" s="42">
        <v>486877251</v>
      </c>
      <c r="V93" s="42">
        <v>86296737</v>
      </c>
      <c r="W93" s="42">
        <v>118224041</v>
      </c>
      <c r="X93" s="42">
        <v>1053421</v>
      </c>
      <c r="Y93" s="42">
        <v>132606</v>
      </c>
      <c r="Z93" s="42">
        <v>1197614476</v>
      </c>
      <c r="AA93" s="42">
        <v>2782154781</v>
      </c>
    </row>
    <row r="94" spans="1:27">
      <c r="A94" t="s">
        <v>238</v>
      </c>
      <c r="B94" s="44" t="s">
        <v>239</v>
      </c>
      <c r="C94" s="42">
        <v>5404387000</v>
      </c>
      <c r="D94" s="42">
        <v>19199</v>
      </c>
      <c r="E94" s="42">
        <v>1643107087</v>
      </c>
      <c r="F94" s="42">
        <v>176851401</v>
      </c>
      <c r="G94" s="42">
        <v>3277</v>
      </c>
      <c r="H94" s="42">
        <v>1125</v>
      </c>
      <c r="I94" s="42">
        <v>293587255</v>
      </c>
      <c r="J94" s="42">
        <v>2873112</v>
      </c>
      <c r="K94" s="42">
        <v>55172000</v>
      </c>
      <c r="L94" s="42">
        <v>251977000</v>
      </c>
      <c r="M94" s="42">
        <v>10928500</v>
      </c>
      <c r="N94" s="42">
        <v>11199785</v>
      </c>
      <c r="O94" s="42">
        <v>39106681</v>
      </c>
      <c r="P94" s="42">
        <v>39653310</v>
      </c>
      <c r="Q94" s="42">
        <v>2524456131</v>
      </c>
      <c r="R94" s="42">
        <v>1864695</v>
      </c>
      <c r="S94" s="42">
        <v>490213</v>
      </c>
      <c r="T94" s="42">
        <v>262824397</v>
      </c>
      <c r="U94" s="42">
        <v>241873716</v>
      </c>
      <c r="V94" s="42">
        <v>61701552</v>
      </c>
      <c r="W94" s="42">
        <v>90917670</v>
      </c>
      <c r="X94" s="42">
        <v>822224</v>
      </c>
      <c r="Y94" s="42">
        <v>27007</v>
      </c>
      <c r="Z94" s="42">
        <v>660521474</v>
      </c>
      <c r="AA94" s="42">
        <v>1863934657</v>
      </c>
    </row>
    <row r="95" spans="1:27">
      <c r="A95" t="s">
        <v>152</v>
      </c>
      <c r="B95" s="44" t="s">
        <v>153</v>
      </c>
      <c r="C95" s="42">
        <v>920903900</v>
      </c>
      <c r="D95" s="42">
        <v>4383</v>
      </c>
      <c r="E95" s="42">
        <v>304590436</v>
      </c>
      <c r="F95" s="42">
        <v>7656971</v>
      </c>
      <c r="G95" s="42">
        <v>279</v>
      </c>
      <c r="H95" s="42">
        <v>58</v>
      </c>
      <c r="I95" s="42">
        <v>21187737</v>
      </c>
      <c r="J95" s="42">
        <v>225922</v>
      </c>
      <c r="K95" s="42">
        <v>6021003</v>
      </c>
      <c r="L95" s="42">
        <v>49264400</v>
      </c>
      <c r="M95" s="42">
        <v>2637700</v>
      </c>
      <c r="N95" s="42">
        <v>3576913</v>
      </c>
      <c r="O95" s="42">
        <v>9075902</v>
      </c>
      <c r="P95" s="42">
        <v>8308543</v>
      </c>
      <c r="Q95" s="42">
        <v>412545527</v>
      </c>
      <c r="R95" s="42">
        <v>29649</v>
      </c>
      <c r="S95" s="42">
        <v>8235</v>
      </c>
      <c r="T95" s="42">
        <v>51878797</v>
      </c>
      <c r="U95" s="42">
        <v>53342035</v>
      </c>
      <c r="V95" s="42">
        <v>8530362</v>
      </c>
      <c r="W95" s="42">
        <v>9887985</v>
      </c>
      <c r="X95" s="42">
        <v>127872</v>
      </c>
      <c r="Y95" s="42">
        <v>20889</v>
      </c>
      <c r="Z95" s="42">
        <v>123825824</v>
      </c>
      <c r="AA95" s="42">
        <v>288719703</v>
      </c>
    </row>
    <row r="96" spans="1:27">
      <c r="A96" t="s">
        <v>212</v>
      </c>
      <c r="B96" s="44" t="s">
        <v>213</v>
      </c>
      <c r="C96" s="42">
        <v>2683858600</v>
      </c>
      <c r="D96" s="42">
        <v>11334</v>
      </c>
      <c r="E96" s="42">
        <v>836111364</v>
      </c>
      <c r="F96" s="42">
        <v>37335300</v>
      </c>
      <c r="G96" s="42">
        <v>1111</v>
      </c>
      <c r="H96" s="42">
        <v>261</v>
      </c>
      <c r="I96" s="42">
        <v>74749718</v>
      </c>
      <c r="J96" s="42">
        <v>1740627</v>
      </c>
      <c r="K96" s="42">
        <v>28732128</v>
      </c>
      <c r="L96" s="42">
        <v>144736300</v>
      </c>
      <c r="M96" s="42">
        <v>9710200</v>
      </c>
      <c r="N96" s="42">
        <v>10705957</v>
      </c>
      <c r="O96" s="42">
        <v>23347678</v>
      </c>
      <c r="P96" s="42">
        <v>33972814</v>
      </c>
      <c r="Q96" s="42">
        <v>1201142086</v>
      </c>
      <c r="R96" s="42">
        <v>632395</v>
      </c>
      <c r="S96" s="42">
        <v>42341</v>
      </c>
      <c r="T96" s="42">
        <v>154404471</v>
      </c>
      <c r="U96" s="42">
        <v>146987706</v>
      </c>
      <c r="V96" s="42">
        <v>31908722</v>
      </c>
      <c r="W96" s="42">
        <v>29103151</v>
      </c>
      <c r="X96" s="42">
        <v>284871</v>
      </c>
      <c r="Y96" s="42">
        <v>74855</v>
      </c>
      <c r="Z96" s="42">
        <v>363438512</v>
      </c>
      <c r="AA96" s="42">
        <v>837703574</v>
      </c>
    </row>
    <row r="97" spans="1:27">
      <c r="A97" t="s">
        <v>214</v>
      </c>
      <c r="B97" s="44" t="s">
        <v>215</v>
      </c>
      <c r="C97" s="42">
        <v>3004217900</v>
      </c>
      <c r="D97" s="42">
        <v>11626</v>
      </c>
      <c r="E97" s="42">
        <v>949260861</v>
      </c>
      <c r="F97" s="42">
        <v>51821738</v>
      </c>
      <c r="G97" s="42">
        <v>1562</v>
      </c>
      <c r="H97" s="42">
        <v>421</v>
      </c>
      <c r="I97" s="42">
        <v>91652513</v>
      </c>
      <c r="J97" s="42">
        <v>1318146</v>
      </c>
      <c r="K97" s="42">
        <v>33566156</v>
      </c>
      <c r="L97" s="42">
        <v>161997800</v>
      </c>
      <c r="M97" s="42">
        <v>7885900</v>
      </c>
      <c r="N97" s="42">
        <v>10353874</v>
      </c>
      <c r="O97" s="42">
        <v>24645957</v>
      </c>
      <c r="P97" s="42">
        <v>28775803</v>
      </c>
      <c r="Q97" s="42">
        <v>1361278748</v>
      </c>
      <c r="R97" s="42">
        <v>773081</v>
      </c>
      <c r="S97" s="42">
        <v>42074</v>
      </c>
      <c r="T97" s="42">
        <v>169846196</v>
      </c>
      <c r="U97" s="42">
        <v>161633872</v>
      </c>
      <c r="V97" s="42">
        <v>37586164</v>
      </c>
      <c r="W97" s="42">
        <v>38585909</v>
      </c>
      <c r="X97" s="42">
        <v>375063</v>
      </c>
      <c r="Y97" s="42">
        <v>33443</v>
      </c>
      <c r="Z97" s="42">
        <v>408875802</v>
      </c>
      <c r="AA97" s="42">
        <v>952402946</v>
      </c>
    </row>
    <row r="98" spans="1:27">
      <c r="A98" t="s">
        <v>554</v>
      </c>
      <c r="B98" s="44" t="s">
        <v>555</v>
      </c>
      <c r="C98" s="42">
        <v>955423800</v>
      </c>
      <c r="D98" s="42">
        <v>4161</v>
      </c>
      <c r="E98" s="42">
        <v>316446819</v>
      </c>
      <c r="F98" s="42">
        <v>9695204</v>
      </c>
      <c r="G98" s="42">
        <v>437</v>
      </c>
      <c r="H98" s="42">
        <v>63</v>
      </c>
      <c r="I98" s="42">
        <v>19687961</v>
      </c>
      <c r="J98" s="42">
        <v>109589</v>
      </c>
      <c r="K98" s="42">
        <v>3853771</v>
      </c>
      <c r="L98" s="42">
        <v>51433600</v>
      </c>
      <c r="M98" s="42">
        <v>1938800</v>
      </c>
      <c r="N98" s="42">
        <v>3803277</v>
      </c>
      <c r="O98" s="42">
        <v>9975354</v>
      </c>
      <c r="P98" s="42">
        <v>4861635</v>
      </c>
      <c r="Q98" s="42">
        <v>421806010</v>
      </c>
      <c r="R98" s="42">
        <v>399</v>
      </c>
      <c r="S98" s="42">
        <v>0</v>
      </c>
      <c r="T98" s="42">
        <v>53366903</v>
      </c>
      <c r="U98" s="42">
        <v>53820406</v>
      </c>
      <c r="V98" s="42">
        <v>6994378</v>
      </c>
      <c r="W98" s="42">
        <v>5676880</v>
      </c>
      <c r="X98" s="42">
        <v>79374</v>
      </c>
      <c r="Y98" s="42">
        <v>1176</v>
      </c>
      <c r="Z98" s="42">
        <v>119939516</v>
      </c>
      <c r="AA98" s="42">
        <v>301866494</v>
      </c>
    </row>
    <row r="99" spans="1:27">
      <c r="A99" t="s">
        <v>8</v>
      </c>
      <c r="B99" s="44" t="s">
        <v>9</v>
      </c>
      <c r="C99" s="42">
        <v>15245218900</v>
      </c>
      <c r="D99" s="42">
        <v>51457</v>
      </c>
      <c r="E99" s="42">
        <v>4737788108</v>
      </c>
      <c r="F99" s="42">
        <v>448050428</v>
      </c>
      <c r="G99" s="42">
        <v>10491</v>
      </c>
      <c r="H99" s="42">
        <v>3463</v>
      </c>
      <c r="I99" s="42">
        <v>677235176</v>
      </c>
      <c r="J99" s="42">
        <v>2838880</v>
      </c>
      <c r="K99" s="42">
        <v>86111186</v>
      </c>
      <c r="L99" s="42">
        <v>795290600</v>
      </c>
      <c r="M99" s="42">
        <v>18964600</v>
      </c>
      <c r="N99" s="42">
        <v>25773644</v>
      </c>
      <c r="O99" s="42">
        <v>63164888</v>
      </c>
      <c r="P99" s="42">
        <v>75586302</v>
      </c>
      <c r="Q99" s="42">
        <v>6930803812</v>
      </c>
      <c r="R99" s="42">
        <v>990128</v>
      </c>
      <c r="S99" s="42">
        <v>120015</v>
      </c>
      <c r="T99" s="42">
        <v>813975093</v>
      </c>
      <c r="U99" s="42">
        <v>742710664</v>
      </c>
      <c r="V99" s="42">
        <v>143539144</v>
      </c>
      <c r="W99" s="42">
        <v>182908976</v>
      </c>
      <c r="X99" s="42">
        <v>2504416</v>
      </c>
      <c r="Y99" s="42">
        <v>22514</v>
      </c>
      <c r="Z99" s="42">
        <v>1886770950</v>
      </c>
      <c r="AA99" s="42">
        <v>5044032862</v>
      </c>
    </row>
    <row r="100" spans="1:27">
      <c r="A100" t="s">
        <v>122</v>
      </c>
      <c r="B100" s="44" t="s">
        <v>123</v>
      </c>
      <c r="C100" s="42">
        <v>26214977900</v>
      </c>
      <c r="D100" s="42">
        <v>100889</v>
      </c>
      <c r="E100" s="42">
        <v>8545419953</v>
      </c>
      <c r="F100" s="42">
        <v>489453730</v>
      </c>
      <c r="G100" s="42">
        <v>12948</v>
      </c>
      <c r="H100" s="42">
        <v>3678</v>
      </c>
      <c r="I100" s="42">
        <v>1051720821</v>
      </c>
      <c r="J100" s="42">
        <v>5098407</v>
      </c>
      <c r="K100" s="42">
        <v>186175591</v>
      </c>
      <c r="L100" s="42">
        <v>1463970900</v>
      </c>
      <c r="M100" s="42">
        <v>27771700</v>
      </c>
      <c r="N100" s="42">
        <v>64484984</v>
      </c>
      <c r="O100" s="42">
        <v>197295599</v>
      </c>
      <c r="P100" s="42">
        <v>106553218</v>
      </c>
      <c r="Q100" s="42">
        <v>12137944903</v>
      </c>
      <c r="R100" s="42">
        <v>4236335</v>
      </c>
      <c r="S100" s="42">
        <v>147192</v>
      </c>
      <c r="T100" s="42">
        <v>1491328900</v>
      </c>
      <c r="U100" s="42">
        <v>1482996353</v>
      </c>
      <c r="V100" s="42">
        <v>221104790</v>
      </c>
      <c r="W100" s="42">
        <v>323194026</v>
      </c>
      <c r="X100" s="42">
        <v>5253907</v>
      </c>
      <c r="Y100" s="42">
        <v>72845</v>
      </c>
      <c r="Z100" s="42">
        <v>3528334348</v>
      </c>
      <c r="AA100" s="42">
        <v>8609610555</v>
      </c>
    </row>
    <row r="101" spans="1:27">
      <c r="A101" t="s">
        <v>558</v>
      </c>
      <c r="B101" s="44" t="s">
        <v>559</v>
      </c>
      <c r="C101" s="42">
        <v>3093320800</v>
      </c>
      <c r="D101" s="42">
        <v>13161</v>
      </c>
      <c r="E101" s="42">
        <v>1011998157</v>
      </c>
      <c r="F101" s="42">
        <v>36162334</v>
      </c>
      <c r="G101" s="42">
        <v>1244</v>
      </c>
      <c r="H101" s="42">
        <v>243</v>
      </c>
      <c r="I101" s="42">
        <v>54450197</v>
      </c>
      <c r="J101" s="42">
        <v>645156</v>
      </c>
      <c r="K101" s="42">
        <v>14432630</v>
      </c>
      <c r="L101" s="42">
        <v>162442500</v>
      </c>
      <c r="M101" s="42">
        <v>4641200</v>
      </c>
      <c r="N101" s="42">
        <v>8360689</v>
      </c>
      <c r="O101" s="42">
        <v>23067984</v>
      </c>
      <c r="P101" s="42">
        <v>13973588</v>
      </c>
      <c r="Q101" s="42">
        <v>1330174435</v>
      </c>
      <c r="R101" s="42">
        <v>15087</v>
      </c>
      <c r="S101" s="42">
        <v>61739</v>
      </c>
      <c r="T101" s="42">
        <v>167048916</v>
      </c>
      <c r="U101" s="42">
        <v>163932501</v>
      </c>
      <c r="V101" s="42">
        <v>22604048</v>
      </c>
      <c r="W101" s="42">
        <v>25674349</v>
      </c>
      <c r="X101" s="42">
        <v>260918</v>
      </c>
      <c r="Y101" s="42">
        <v>260</v>
      </c>
      <c r="Z101" s="42">
        <v>379597818</v>
      </c>
      <c r="AA101" s="42">
        <v>950576617</v>
      </c>
    </row>
    <row r="102" spans="1:27">
      <c r="A102" t="s">
        <v>164</v>
      </c>
      <c r="B102" s="44" t="s">
        <v>165</v>
      </c>
      <c r="C102" s="42">
        <v>12563773000</v>
      </c>
      <c r="D102" s="42">
        <v>50142</v>
      </c>
      <c r="E102" s="42">
        <v>4167192287</v>
      </c>
      <c r="F102" s="42">
        <v>209080623</v>
      </c>
      <c r="G102" s="42">
        <v>5960</v>
      </c>
      <c r="H102" s="42">
        <v>1620</v>
      </c>
      <c r="I102" s="42">
        <v>430457829</v>
      </c>
      <c r="J102" s="42">
        <v>3476279</v>
      </c>
      <c r="K102" s="42">
        <v>92228366</v>
      </c>
      <c r="L102" s="42">
        <v>698430400</v>
      </c>
      <c r="M102" s="42">
        <v>17585900</v>
      </c>
      <c r="N102" s="42">
        <v>33040487</v>
      </c>
      <c r="O102" s="42">
        <v>103564875</v>
      </c>
      <c r="P102" s="42">
        <v>66366179</v>
      </c>
      <c r="Q102" s="42">
        <v>5821423225</v>
      </c>
      <c r="R102" s="42">
        <v>1899470</v>
      </c>
      <c r="S102" s="42">
        <v>2443428</v>
      </c>
      <c r="T102" s="42">
        <v>715787254</v>
      </c>
      <c r="U102" s="42">
        <v>725307151</v>
      </c>
      <c r="V102" s="42">
        <v>121432003</v>
      </c>
      <c r="W102" s="42">
        <v>152934452</v>
      </c>
      <c r="X102" s="42">
        <v>1555435</v>
      </c>
      <c r="Y102" s="42">
        <v>60362</v>
      </c>
      <c r="Z102" s="42">
        <v>1721419555</v>
      </c>
      <c r="AA102" s="42">
        <v>4100003670</v>
      </c>
    </row>
    <row r="103" spans="1:27">
      <c r="A103" t="s">
        <v>300</v>
      </c>
      <c r="B103" s="44" t="s">
        <v>301</v>
      </c>
      <c r="C103" s="42">
        <v>1288229200</v>
      </c>
      <c r="D103" s="42">
        <v>5449</v>
      </c>
      <c r="E103" s="42">
        <v>422390478</v>
      </c>
      <c r="F103" s="42">
        <v>15429024</v>
      </c>
      <c r="G103" s="42">
        <v>533</v>
      </c>
      <c r="H103" s="42">
        <v>135</v>
      </c>
      <c r="I103" s="42">
        <v>26177114</v>
      </c>
      <c r="J103" s="42">
        <v>250603</v>
      </c>
      <c r="K103" s="42">
        <v>9758157</v>
      </c>
      <c r="L103" s="42">
        <v>66850600</v>
      </c>
      <c r="M103" s="42">
        <v>2774700</v>
      </c>
      <c r="N103" s="42">
        <v>5270450</v>
      </c>
      <c r="O103" s="42">
        <v>12357129</v>
      </c>
      <c r="P103" s="42">
        <v>9661050</v>
      </c>
      <c r="Q103" s="42">
        <v>570919305</v>
      </c>
      <c r="R103" s="42">
        <v>145465</v>
      </c>
      <c r="S103" s="42">
        <v>10183</v>
      </c>
      <c r="T103" s="42">
        <v>69604429</v>
      </c>
      <c r="U103" s="42">
        <v>69874161</v>
      </c>
      <c r="V103" s="42">
        <v>10582731</v>
      </c>
      <c r="W103" s="42">
        <v>15747136</v>
      </c>
      <c r="X103" s="42">
        <v>189763</v>
      </c>
      <c r="Y103" s="42">
        <v>8325</v>
      </c>
      <c r="Z103" s="42">
        <v>166162193</v>
      </c>
      <c r="AA103" s="42">
        <v>404757112</v>
      </c>
    </row>
    <row r="104" spans="1:27">
      <c r="A104" t="s">
        <v>184</v>
      </c>
      <c r="B104" s="44" t="s">
        <v>185</v>
      </c>
      <c r="C104" s="42">
        <v>5873848600</v>
      </c>
      <c r="D104" s="42">
        <v>24530</v>
      </c>
      <c r="E104" s="42">
        <v>1961233735</v>
      </c>
      <c r="F104" s="42">
        <v>85668661</v>
      </c>
      <c r="G104" s="42">
        <v>2752</v>
      </c>
      <c r="H104" s="42">
        <v>652</v>
      </c>
      <c r="I104" s="42">
        <v>152647432</v>
      </c>
      <c r="J104" s="42">
        <v>2902375</v>
      </c>
      <c r="K104" s="42">
        <v>51057470</v>
      </c>
      <c r="L104" s="42">
        <v>313176800</v>
      </c>
      <c r="M104" s="42">
        <v>7426200</v>
      </c>
      <c r="N104" s="42">
        <v>18099391</v>
      </c>
      <c r="O104" s="42">
        <v>44326211</v>
      </c>
      <c r="P104" s="42">
        <v>27015341</v>
      </c>
      <c r="Q104" s="42">
        <v>2663553616</v>
      </c>
      <c r="R104" s="42">
        <v>1037596</v>
      </c>
      <c r="S104" s="42">
        <v>209328</v>
      </c>
      <c r="T104" s="42">
        <v>320530063</v>
      </c>
      <c r="U104" s="42">
        <v>322338198</v>
      </c>
      <c r="V104" s="42">
        <v>53092349</v>
      </c>
      <c r="W104" s="42">
        <v>76029596</v>
      </c>
      <c r="X104" s="42">
        <v>595089</v>
      </c>
      <c r="Y104" s="42">
        <v>31161</v>
      </c>
      <c r="Z104" s="42">
        <v>773863380</v>
      </c>
      <c r="AA104" s="42">
        <v>1889690236</v>
      </c>
    </row>
    <row r="105" spans="1:27">
      <c r="A105" t="s">
        <v>414</v>
      </c>
      <c r="B105" s="44" t="s">
        <v>415</v>
      </c>
      <c r="C105" s="42">
        <v>5730073600</v>
      </c>
      <c r="D105" s="42">
        <v>23145</v>
      </c>
      <c r="E105" s="42">
        <v>1922193420</v>
      </c>
      <c r="F105" s="42">
        <v>98437585</v>
      </c>
      <c r="G105" s="42">
        <v>2581</v>
      </c>
      <c r="H105" s="42">
        <v>699</v>
      </c>
      <c r="I105" s="42">
        <v>108659531</v>
      </c>
      <c r="J105" s="42">
        <v>1615774</v>
      </c>
      <c r="K105" s="42">
        <v>36884373</v>
      </c>
      <c r="L105" s="42">
        <v>300300400</v>
      </c>
      <c r="M105" s="42">
        <v>5296400</v>
      </c>
      <c r="N105" s="42">
        <v>14855831</v>
      </c>
      <c r="O105" s="42">
        <v>34291442</v>
      </c>
      <c r="P105" s="42">
        <v>19081428</v>
      </c>
      <c r="Q105" s="42">
        <v>2541616184</v>
      </c>
      <c r="R105" s="42">
        <v>237732</v>
      </c>
      <c r="S105" s="42">
        <v>45756</v>
      </c>
      <c r="T105" s="42">
        <v>305515959</v>
      </c>
      <c r="U105" s="42">
        <v>306332081</v>
      </c>
      <c r="V105" s="42">
        <v>44835147</v>
      </c>
      <c r="W105" s="42">
        <v>62525640</v>
      </c>
      <c r="X105" s="42">
        <v>673968</v>
      </c>
      <c r="Y105" s="42">
        <v>15903</v>
      </c>
      <c r="Z105" s="42">
        <v>720182186</v>
      </c>
      <c r="AA105" s="42">
        <v>1821433998</v>
      </c>
    </row>
    <row r="106" spans="1:27">
      <c r="A106" t="s">
        <v>180</v>
      </c>
      <c r="B106" s="44" t="s">
        <v>181</v>
      </c>
      <c r="C106" s="42">
        <v>12283967100</v>
      </c>
      <c r="D106" s="42">
        <v>48165</v>
      </c>
      <c r="E106" s="42">
        <v>4088735020</v>
      </c>
      <c r="F106" s="42">
        <v>223234271</v>
      </c>
      <c r="G106" s="42">
        <v>6491</v>
      </c>
      <c r="H106" s="42">
        <v>1724</v>
      </c>
      <c r="I106" s="42">
        <v>304840529</v>
      </c>
      <c r="J106" s="42">
        <v>3812617</v>
      </c>
      <c r="K106" s="42">
        <v>102421360</v>
      </c>
      <c r="L106" s="42">
        <v>666907300</v>
      </c>
      <c r="M106" s="42">
        <v>16803400</v>
      </c>
      <c r="N106" s="42">
        <v>37349266</v>
      </c>
      <c r="O106" s="42">
        <v>93914097</v>
      </c>
      <c r="P106" s="42">
        <v>61246374</v>
      </c>
      <c r="Q106" s="42">
        <v>5599264234</v>
      </c>
      <c r="R106" s="42">
        <v>2455914</v>
      </c>
      <c r="S106" s="42">
        <v>1176088</v>
      </c>
      <c r="T106" s="42">
        <v>683524211</v>
      </c>
      <c r="U106" s="42">
        <v>684503706</v>
      </c>
      <c r="V106" s="42">
        <v>117474400</v>
      </c>
      <c r="W106" s="42">
        <v>151215256</v>
      </c>
      <c r="X106" s="42">
        <v>1350165</v>
      </c>
      <c r="Y106" s="42">
        <v>87491</v>
      </c>
      <c r="Z106" s="42">
        <v>1641787231</v>
      </c>
      <c r="AA106" s="42">
        <v>3957477003</v>
      </c>
    </row>
    <row r="107" spans="1:27">
      <c r="A107" t="s">
        <v>384</v>
      </c>
      <c r="B107" s="44" t="s">
        <v>385</v>
      </c>
      <c r="C107" s="42">
        <v>17502249200</v>
      </c>
      <c r="D107" s="42">
        <v>67615</v>
      </c>
      <c r="E107" s="42">
        <v>5765344115</v>
      </c>
      <c r="F107" s="42">
        <v>320067240</v>
      </c>
      <c r="G107" s="42">
        <v>9179</v>
      </c>
      <c r="H107" s="42">
        <v>2435</v>
      </c>
      <c r="I107" s="42">
        <v>565145205</v>
      </c>
      <c r="J107" s="42">
        <v>3488930</v>
      </c>
      <c r="K107" s="42">
        <v>112522473</v>
      </c>
      <c r="L107" s="42">
        <v>961380900</v>
      </c>
      <c r="M107" s="42">
        <v>18985300</v>
      </c>
      <c r="N107" s="42">
        <v>38487513</v>
      </c>
      <c r="O107" s="42">
        <v>125457331</v>
      </c>
      <c r="P107" s="42">
        <v>68646557</v>
      </c>
      <c r="Q107" s="42">
        <v>7979525564</v>
      </c>
      <c r="R107" s="42">
        <v>2105021</v>
      </c>
      <c r="S107" s="42">
        <v>307794</v>
      </c>
      <c r="T107" s="42">
        <v>980139954</v>
      </c>
      <c r="U107" s="42">
        <v>974608517</v>
      </c>
      <c r="V107" s="42">
        <v>147198071</v>
      </c>
      <c r="W107" s="42">
        <v>212655803</v>
      </c>
      <c r="X107" s="42">
        <v>2381486</v>
      </c>
      <c r="Y107" s="42">
        <v>27309</v>
      </c>
      <c r="Z107" s="42">
        <v>2319423955</v>
      </c>
      <c r="AA107" s="42">
        <v>5660101609</v>
      </c>
    </row>
    <row r="108" spans="1:27">
      <c r="A108" t="s">
        <v>76</v>
      </c>
      <c r="B108" s="44" t="s">
        <v>77</v>
      </c>
      <c r="C108" s="42">
        <v>5877837800</v>
      </c>
      <c r="D108" s="42">
        <v>24919</v>
      </c>
      <c r="E108" s="42">
        <v>1936519908</v>
      </c>
      <c r="F108" s="42">
        <v>75723109</v>
      </c>
      <c r="G108" s="42">
        <v>2375</v>
      </c>
      <c r="H108" s="42">
        <v>564</v>
      </c>
      <c r="I108" s="42">
        <v>152929395</v>
      </c>
      <c r="J108" s="42">
        <v>955057</v>
      </c>
      <c r="K108" s="42">
        <v>46293255</v>
      </c>
      <c r="L108" s="42">
        <v>319785900</v>
      </c>
      <c r="M108" s="42">
        <v>9128000</v>
      </c>
      <c r="N108" s="42">
        <v>17612729</v>
      </c>
      <c r="O108" s="42">
        <v>43680300</v>
      </c>
      <c r="P108" s="42">
        <v>34239282</v>
      </c>
      <c r="Q108" s="42">
        <v>2636866935</v>
      </c>
      <c r="R108" s="42">
        <v>1149597</v>
      </c>
      <c r="S108" s="42">
        <v>102318</v>
      </c>
      <c r="T108" s="42">
        <v>328808916</v>
      </c>
      <c r="U108" s="42">
        <v>327360891</v>
      </c>
      <c r="V108" s="42">
        <v>52908228</v>
      </c>
      <c r="W108" s="42">
        <v>63949261</v>
      </c>
      <c r="X108" s="42">
        <v>700195</v>
      </c>
      <c r="Y108" s="42">
        <v>95222</v>
      </c>
      <c r="Z108" s="42">
        <v>775074628</v>
      </c>
      <c r="AA108" s="42">
        <v>1861792307</v>
      </c>
    </row>
    <row r="109" spans="1:27">
      <c r="A109" t="s">
        <v>364</v>
      </c>
      <c r="B109" s="44" t="s">
        <v>365</v>
      </c>
      <c r="C109" s="42">
        <v>2115261800</v>
      </c>
      <c r="D109" s="42">
        <v>8794</v>
      </c>
      <c r="E109" s="42">
        <v>709455491</v>
      </c>
      <c r="F109" s="42">
        <v>22432137</v>
      </c>
      <c r="G109" s="42">
        <v>885</v>
      </c>
      <c r="H109" s="42">
        <v>166</v>
      </c>
      <c r="I109" s="42">
        <v>45036452</v>
      </c>
      <c r="J109" s="42">
        <v>400091</v>
      </c>
      <c r="K109" s="42">
        <v>19377747</v>
      </c>
      <c r="L109" s="42">
        <v>116769600</v>
      </c>
      <c r="M109" s="42">
        <v>3169900</v>
      </c>
      <c r="N109" s="42">
        <v>7389007</v>
      </c>
      <c r="O109" s="42">
        <v>18260520</v>
      </c>
      <c r="P109" s="42">
        <v>11596805</v>
      </c>
      <c r="Q109" s="42">
        <v>953887750</v>
      </c>
      <c r="R109" s="42">
        <v>217721</v>
      </c>
      <c r="S109" s="42">
        <v>22901</v>
      </c>
      <c r="T109" s="42">
        <v>119917615</v>
      </c>
      <c r="U109" s="42">
        <v>121269633</v>
      </c>
      <c r="V109" s="42">
        <v>20730397</v>
      </c>
      <c r="W109" s="42">
        <v>27694070</v>
      </c>
      <c r="X109" s="42">
        <v>216277</v>
      </c>
      <c r="Y109" s="42">
        <v>2572</v>
      </c>
      <c r="Z109" s="42">
        <v>290071186</v>
      </c>
      <c r="AA109" s="42">
        <v>663816564</v>
      </c>
    </row>
    <row r="110" spans="1:27">
      <c r="A110" t="s">
        <v>88</v>
      </c>
      <c r="B110" s="44" t="s">
        <v>89</v>
      </c>
      <c r="C110" s="42">
        <v>1766010600</v>
      </c>
      <c r="D110" s="42">
        <v>7608</v>
      </c>
      <c r="E110" s="42">
        <v>558914894</v>
      </c>
      <c r="F110" s="42">
        <v>20793179</v>
      </c>
      <c r="G110" s="42">
        <v>697</v>
      </c>
      <c r="H110" s="42">
        <v>144</v>
      </c>
      <c r="I110" s="42">
        <v>58276492</v>
      </c>
      <c r="J110" s="42">
        <v>1836323</v>
      </c>
      <c r="K110" s="42">
        <v>17561891</v>
      </c>
      <c r="L110" s="42">
        <v>94661600</v>
      </c>
      <c r="M110" s="42">
        <v>4569700</v>
      </c>
      <c r="N110" s="42">
        <v>7884693</v>
      </c>
      <c r="O110" s="42">
        <v>18433546</v>
      </c>
      <c r="P110" s="42">
        <v>15713367</v>
      </c>
      <c r="Q110" s="42">
        <v>798645685</v>
      </c>
      <c r="R110" s="42">
        <v>311317</v>
      </c>
      <c r="S110" s="42">
        <v>31109</v>
      </c>
      <c r="T110" s="42">
        <v>99198829</v>
      </c>
      <c r="U110" s="42">
        <v>97493336</v>
      </c>
      <c r="V110" s="42">
        <v>14878378</v>
      </c>
      <c r="W110" s="42">
        <v>22929763</v>
      </c>
      <c r="X110" s="42">
        <v>317786</v>
      </c>
      <c r="Y110" s="42">
        <v>24373</v>
      </c>
      <c r="Z110" s="42">
        <v>235184891</v>
      </c>
      <c r="AA110" s="42">
        <v>563460794</v>
      </c>
    </row>
    <row r="111" spans="1:27">
      <c r="A111" t="s">
        <v>576</v>
      </c>
      <c r="B111" s="44" t="s">
        <v>577</v>
      </c>
      <c r="C111" s="42">
        <v>5357544700</v>
      </c>
      <c r="D111" s="42">
        <v>18561</v>
      </c>
      <c r="E111" s="42">
        <v>1780264521</v>
      </c>
      <c r="F111" s="42">
        <v>90440718</v>
      </c>
      <c r="G111" s="42">
        <v>4034</v>
      </c>
      <c r="H111" s="42">
        <v>593</v>
      </c>
      <c r="I111" s="42">
        <v>99130396</v>
      </c>
      <c r="J111" s="42">
        <v>1011490</v>
      </c>
      <c r="K111" s="42">
        <v>32652593</v>
      </c>
      <c r="L111" s="42">
        <v>303966700</v>
      </c>
      <c r="M111" s="42">
        <v>3475600</v>
      </c>
      <c r="N111" s="42">
        <v>13504342</v>
      </c>
      <c r="O111" s="42">
        <v>37920564</v>
      </c>
      <c r="P111" s="42">
        <v>10958458</v>
      </c>
      <c r="Q111" s="42">
        <v>2373325382</v>
      </c>
      <c r="R111" s="42">
        <v>536561</v>
      </c>
      <c r="S111" s="42">
        <v>14000</v>
      </c>
      <c r="T111" s="42">
        <v>307356074</v>
      </c>
      <c r="U111" s="42">
        <v>299634612</v>
      </c>
      <c r="V111" s="42">
        <v>37853894</v>
      </c>
      <c r="W111" s="42">
        <v>27676821</v>
      </c>
      <c r="X111" s="42">
        <v>369053</v>
      </c>
      <c r="Y111" s="42">
        <v>1089</v>
      </c>
      <c r="Z111" s="42">
        <v>673442104</v>
      </c>
      <c r="AA111" s="42">
        <v>1699883278</v>
      </c>
    </row>
    <row r="112" spans="1:27">
      <c r="A112" t="s">
        <v>224</v>
      </c>
      <c r="B112" s="44" t="s">
        <v>225</v>
      </c>
      <c r="C112" s="42">
        <v>2822862700</v>
      </c>
      <c r="D112" s="42">
        <v>12575</v>
      </c>
      <c r="E112" s="42">
        <v>886972979</v>
      </c>
      <c r="F112" s="42">
        <v>29096381</v>
      </c>
      <c r="G112" s="42">
        <v>1138</v>
      </c>
      <c r="H112" s="42">
        <v>198</v>
      </c>
      <c r="I112" s="42">
        <v>61893249</v>
      </c>
      <c r="J112" s="42">
        <v>743742</v>
      </c>
      <c r="K112" s="42">
        <v>25551120</v>
      </c>
      <c r="L112" s="42">
        <v>154525800</v>
      </c>
      <c r="M112" s="42">
        <v>6008200</v>
      </c>
      <c r="N112" s="42">
        <v>7010714</v>
      </c>
      <c r="O112" s="42">
        <v>24230946</v>
      </c>
      <c r="P112" s="42">
        <v>20628814</v>
      </c>
      <c r="Q112" s="42">
        <v>1216661945</v>
      </c>
      <c r="R112" s="42">
        <v>459603</v>
      </c>
      <c r="S112" s="42">
        <v>111987</v>
      </c>
      <c r="T112" s="42">
        <v>160489286</v>
      </c>
      <c r="U112" s="42">
        <v>153268527</v>
      </c>
      <c r="V112" s="42">
        <v>32871099</v>
      </c>
      <c r="W112" s="42">
        <v>27718280</v>
      </c>
      <c r="X112" s="42">
        <v>243816</v>
      </c>
      <c r="Y112" s="42">
        <v>43984</v>
      </c>
      <c r="Z112" s="42">
        <v>375206582</v>
      </c>
      <c r="AA112" s="42">
        <v>841455363</v>
      </c>
    </row>
    <row r="113" spans="1:27">
      <c r="A113" t="s">
        <v>56</v>
      </c>
      <c r="B113" s="44" t="s">
        <v>57</v>
      </c>
      <c r="C113" s="42">
        <v>3725449300</v>
      </c>
      <c r="D113" s="42">
        <v>11168</v>
      </c>
      <c r="E113" s="42">
        <v>1194539703</v>
      </c>
      <c r="F113" s="42">
        <v>136436212</v>
      </c>
      <c r="G113" s="42">
        <v>2860</v>
      </c>
      <c r="H113" s="42">
        <v>1031</v>
      </c>
      <c r="I113" s="42">
        <v>185640630</v>
      </c>
      <c r="J113" s="42">
        <v>1356774</v>
      </c>
      <c r="K113" s="42">
        <v>28298794</v>
      </c>
      <c r="L113" s="42">
        <v>197071300</v>
      </c>
      <c r="M113" s="42">
        <v>5595500</v>
      </c>
      <c r="N113" s="42">
        <v>9286039</v>
      </c>
      <c r="O113" s="42">
        <v>26289324</v>
      </c>
      <c r="P113" s="42">
        <v>19618222</v>
      </c>
      <c r="Q113" s="42">
        <v>1804132498</v>
      </c>
      <c r="R113" s="42">
        <v>564282</v>
      </c>
      <c r="S113" s="42">
        <v>42409</v>
      </c>
      <c r="T113" s="42">
        <v>202638266</v>
      </c>
      <c r="U113" s="42">
        <v>189764998</v>
      </c>
      <c r="V113" s="42">
        <v>39018895</v>
      </c>
      <c r="W113" s="42">
        <v>50844537</v>
      </c>
      <c r="X113" s="42">
        <v>634369</v>
      </c>
      <c r="Y113" s="42">
        <v>21885</v>
      </c>
      <c r="Z113" s="42">
        <v>483529641</v>
      </c>
      <c r="AA113" s="42">
        <v>1320602857</v>
      </c>
    </row>
    <row r="114" spans="1:27">
      <c r="A114" t="s">
        <v>498</v>
      </c>
      <c r="B114" s="44" t="s">
        <v>499</v>
      </c>
      <c r="C114" s="42">
        <v>3268482000</v>
      </c>
      <c r="D114" s="42">
        <v>14689</v>
      </c>
      <c r="E114" s="42">
        <v>1105630564</v>
      </c>
      <c r="F114" s="42">
        <v>30112901</v>
      </c>
      <c r="G114" s="42">
        <v>1188</v>
      </c>
      <c r="H114" s="42">
        <v>209</v>
      </c>
      <c r="I114" s="42">
        <v>76394087</v>
      </c>
      <c r="J114" s="42">
        <v>461992</v>
      </c>
      <c r="K114" s="42">
        <v>14884658</v>
      </c>
      <c r="L114" s="42">
        <v>168720300</v>
      </c>
      <c r="M114" s="42">
        <v>6708600</v>
      </c>
      <c r="N114" s="42">
        <v>13006474</v>
      </c>
      <c r="O114" s="42">
        <v>32821203</v>
      </c>
      <c r="P114" s="42">
        <v>23065976</v>
      </c>
      <c r="Q114" s="42">
        <v>1471806755</v>
      </c>
      <c r="R114" s="42">
        <v>90395</v>
      </c>
      <c r="S114" s="42">
        <v>105670</v>
      </c>
      <c r="T114" s="42">
        <v>175394307</v>
      </c>
      <c r="U114" s="42">
        <v>181184974</v>
      </c>
      <c r="V114" s="42">
        <v>23704594</v>
      </c>
      <c r="W114" s="42">
        <v>32914893</v>
      </c>
      <c r="X114" s="42">
        <v>402749</v>
      </c>
      <c r="Y114" s="42">
        <v>37346</v>
      </c>
      <c r="Z114" s="42">
        <v>413834928</v>
      </c>
      <c r="AA114" s="42">
        <v>1057971827</v>
      </c>
    </row>
    <row r="115" spans="1:27">
      <c r="A115" t="s">
        <v>246</v>
      </c>
      <c r="B115" s="44" t="s">
        <v>247</v>
      </c>
      <c r="C115" s="42">
        <v>14993130800</v>
      </c>
      <c r="D115" s="42">
        <v>61221</v>
      </c>
      <c r="E115" s="42">
        <v>4819799203</v>
      </c>
      <c r="F115" s="42">
        <v>260564160</v>
      </c>
      <c r="G115" s="42">
        <v>6823</v>
      </c>
      <c r="H115" s="42">
        <v>1882</v>
      </c>
      <c r="I115" s="42">
        <v>494834326</v>
      </c>
      <c r="J115" s="42">
        <v>6219231</v>
      </c>
      <c r="K115" s="42">
        <v>129917859</v>
      </c>
      <c r="L115" s="42">
        <v>805039100</v>
      </c>
      <c r="M115" s="42">
        <v>26630200</v>
      </c>
      <c r="N115" s="42">
        <v>36396788</v>
      </c>
      <c r="O115" s="42">
        <v>114283214</v>
      </c>
      <c r="P115" s="42">
        <v>94085869</v>
      </c>
      <c r="Q115" s="42">
        <v>6787769950</v>
      </c>
      <c r="R115" s="42">
        <v>2672842</v>
      </c>
      <c r="S115" s="42">
        <v>235651</v>
      </c>
      <c r="T115" s="42">
        <v>831426243</v>
      </c>
      <c r="U115" s="42">
        <v>809708294</v>
      </c>
      <c r="V115" s="42">
        <v>146544538</v>
      </c>
      <c r="W115" s="42">
        <v>197307998</v>
      </c>
      <c r="X115" s="42">
        <v>1668812</v>
      </c>
      <c r="Y115" s="42">
        <v>157334</v>
      </c>
      <c r="Z115" s="42">
        <v>1989721712</v>
      </c>
      <c r="AA115" s="42">
        <v>4798048238</v>
      </c>
    </row>
    <row r="116" spans="1:27">
      <c r="A116" t="s">
        <v>386</v>
      </c>
      <c r="B116" s="44" t="s">
        <v>387</v>
      </c>
      <c r="C116" s="42">
        <v>4230578300</v>
      </c>
      <c r="D116" s="42">
        <v>18510</v>
      </c>
      <c r="E116" s="42">
        <v>1422753594</v>
      </c>
      <c r="F116" s="42">
        <v>48519764</v>
      </c>
      <c r="G116" s="42">
        <v>1658</v>
      </c>
      <c r="H116" s="42">
        <v>359</v>
      </c>
      <c r="I116" s="42">
        <v>92417876</v>
      </c>
      <c r="J116" s="42">
        <v>1051600</v>
      </c>
      <c r="K116" s="42">
        <v>28203341</v>
      </c>
      <c r="L116" s="42">
        <v>223694600</v>
      </c>
      <c r="M116" s="42">
        <v>5859600</v>
      </c>
      <c r="N116" s="42">
        <v>13900069</v>
      </c>
      <c r="O116" s="42">
        <v>34316767</v>
      </c>
      <c r="P116" s="42">
        <v>22103423</v>
      </c>
      <c r="Q116" s="42">
        <v>1892820634</v>
      </c>
      <c r="R116" s="42">
        <v>257384</v>
      </c>
      <c r="S116" s="42">
        <v>39650</v>
      </c>
      <c r="T116" s="42">
        <v>229498721</v>
      </c>
      <c r="U116" s="42">
        <v>233990578</v>
      </c>
      <c r="V116" s="42">
        <v>36766176</v>
      </c>
      <c r="W116" s="42">
        <v>47107044</v>
      </c>
      <c r="X116" s="42">
        <v>490213</v>
      </c>
      <c r="Y116" s="42">
        <v>2694</v>
      </c>
      <c r="Z116" s="42">
        <v>548152460</v>
      </c>
      <c r="AA116" s="42">
        <v>1344668174</v>
      </c>
    </row>
    <row r="117" spans="1:27">
      <c r="A117" t="s">
        <v>508</v>
      </c>
      <c r="B117" s="44" t="s">
        <v>509</v>
      </c>
      <c r="C117" s="42">
        <v>2615554200</v>
      </c>
      <c r="D117" s="42">
        <v>10854</v>
      </c>
      <c r="E117" s="42">
        <v>872758138</v>
      </c>
      <c r="F117" s="42">
        <v>28561812</v>
      </c>
      <c r="G117" s="42">
        <v>1078</v>
      </c>
      <c r="H117" s="42">
        <v>228</v>
      </c>
      <c r="I117" s="42">
        <v>78286764</v>
      </c>
      <c r="J117" s="42">
        <v>947092</v>
      </c>
      <c r="K117" s="42">
        <v>23581707</v>
      </c>
      <c r="L117" s="42">
        <v>144199400</v>
      </c>
      <c r="M117" s="42">
        <v>6275000</v>
      </c>
      <c r="N117" s="42">
        <v>8130107</v>
      </c>
      <c r="O117" s="42">
        <v>29658063</v>
      </c>
      <c r="P117" s="42">
        <v>17884165</v>
      </c>
      <c r="Q117" s="42">
        <v>1210282248</v>
      </c>
      <c r="R117" s="42">
        <v>356640</v>
      </c>
      <c r="S117" s="42">
        <v>27516</v>
      </c>
      <c r="T117" s="42">
        <v>150444753</v>
      </c>
      <c r="U117" s="42">
        <v>154032955</v>
      </c>
      <c r="V117" s="42">
        <v>26634123</v>
      </c>
      <c r="W117" s="42">
        <v>32091155</v>
      </c>
      <c r="X117" s="42">
        <v>326329</v>
      </c>
      <c r="Y117" s="42">
        <v>70383</v>
      </c>
      <c r="Z117" s="42">
        <v>363983854</v>
      </c>
      <c r="AA117" s="42">
        <v>846298394</v>
      </c>
    </row>
    <row r="118" spans="1:27">
      <c r="A118" t="s">
        <v>410</v>
      </c>
      <c r="B118" s="44" t="s">
        <v>411</v>
      </c>
      <c r="C118" s="42">
        <v>3881858300</v>
      </c>
      <c r="D118" s="42">
        <v>15528</v>
      </c>
      <c r="E118" s="42">
        <v>1255688837</v>
      </c>
      <c r="F118" s="42">
        <v>47993955</v>
      </c>
      <c r="G118" s="42">
        <v>1678</v>
      </c>
      <c r="H118" s="42">
        <v>344</v>
      </c>
      <c r="I118" s="42">
        <v>85828085</v>
      </c>
      <c r="J118" s="42">
        <v>552161</v>
      </c>
      <c r="K118" s="42">
        <v>32286569</v>
      </c>
      <c r="L118" s="42">
        <v>221698200</v>
      </c>
      <c r="M118" s="42">
        <v>4496300</v>
      </c>
      <c r="N118" s="42">
        <v>9292764</v>
      </c>
      <c r="O118" s="42">
        <v>28860479</v>
      </c>
      <c r="P118" s="42">
        <v>16269299</v>
      </c>
      <c r="Q118" s="42">
        <v>1702966649</v>
      </c>
      <c r="R118" s="42">
        <v>562369</v>
      </c>
      <c r="S118" s="42">
        <v>31331</v>
      </c>
      <c r="T118" s="42">
        <v>226137733</v>
      </c>
      <c r="U118" s="42">
        <v>221546828</v>
      </c>
      <c r="V118" s="42">
        <v>42950156</v>
      </c>
      <c r="W118" s="42">
        <v>41394884</v>
      </c>
      <c r="X118" s="42">
        <v>455398</v>
      </c>
      <c r="Y118" s="42">
        <v>34909</v>
      </c>
      <c r="Z118" s="42">
        <v>533113608</v>
      </c>
      <c r="AA118" s="42">
        <v>1169853041</v>
      </c>
    </row>
    <row r="119" spans="1:27">
      <c r="A119" t="s">
        <v>264</v>
      </c>
      <c r="B119" s="44" t="s">
        <v>265</v>
      </c>
      <c r="C119" s="42">
        <v>18499878800</v>
      </c>
      <c r="D119" s="42">
        <v>57839</v>
      </c>
      <c r="E119" s="42">
        <v>5946294733</v>
      </c>
      <c r="F119" s="42">
        <v>700154290</v>
      </c>
      <c r="G119" s="42">
        <v>13240</v>
      </c>
      <c r="H119" s="42">
        <v>4998</v>
      </c>
      <c r="I119" s="42">
        <v>1048975570</v>
      </c>
      <c r="J119" s="42">
        <v>10908871</v>
      </c>
      <c r="K119" s="42">
        <v>159330395</v>
      </c>
      <c r="L119" s="42">
        <v>924391100</v>
      </c>
      <c r="M119" s="42">
        <v>26700100</v>
      </c>
      <c r="N119" s="42">
        <v>32723077</v>
      </c>
      <c r="O119" s="42">
        <v>144509965</v>
      </c>
      <c r="P119" s="42">
        <v>100055994</v>
      </c>
      <c r="Q119" s="42">
        <v>9094044095</v>
      </c>
      <c r="R119" s="42">
        <v>3698184</v>
      </c>
      <c r="S119" s="42">
        <v>701213</v>
      </c>
      <c r="T119" s="42">
        <v>950935992</v>
      </c>
      <c r="U119" s="42">
        <v>898850748</v>
      </c>
      <c r="V119" s="42">
        <v>207436674</v>
      </c>
      <c r="W119" s="42">
        <v>284462865</v>
      </c>
      <c r="X119" s="42">
        <v>2623958</v>
      </c>
      <c r="Y119" s="42">
        <v>148723</v>
      </c>
      <c r="Z119" s="42">
        <v>2348858357</v>
      </c>
      <c r="AA119" s="42">
        <v>6745185738</v>
      </c>
    </row>
    <row r="120" spans="1:27">
      <c r="A120" t="s">
        <v>425</v>
      </c>
      <c r="B120" s="44" t="s">
        <v>426</v>
      </c>
      <c r="C120" s="42">
        <v>1499158800</v>
      </c>
      <c r="D120" s="42">
        <v>6289</v>
      </c>
      <c r="E120" s="42">
        <v>493356202</v>
      </c>
      <c r="F120" s="42">
        <v>17153264</v>
      </c>
      <c r="G120" s="42">
        <v>642</v>
      </c>
      <c r="H120" s="42">
        <v>120</v>
      </c>
      <c r="I120" s="42">
        <v>26000065</v>
      </c>
      <c r="J120" s="42">
        <v>259683</v>
      </c>
      <c r="K120" s="42">
        <v>12830640</v>
      </c>
      <c r="L120" s="42">
        <v>80117600</v>
      </c>
      <c r="M120" s="42">
        <v>2391500</v>
      </c>
      <c r="N120" s="42">
        <v>4479555</v>
      </c>
      <c r="O120" s="42">
        <v>12445825</v>
      </c>
      <c r="P120" s="42">
        <v>7928937</v>
      </c>
      <c r="Q120" s="42">
        <v>656963271</v>
      </c>
      <c r="R120" s="42">
        <v>185407</v>
      </c>
      <c r="S120" s="42">
        <v>24448</v>
      </c>
      <c r="T120" s="42">
        <v>82486032</v>
      </c>
      <c r="U120" s="42">
        <v>81889214</v>
      </c>
      <c r="V120" s="42">
        <v>14738245</v>
      </c>
      <c r="W120" s="42">
        <v>16552227</v>
      </c>
      <c r="X120" s="42">
        <v>192544</v>
      </c>
      <c r="Y120" s="42">
        <v>4471</v>
      </c>
      <c r="Z120" s="42">
        <v>196072588</v>
      </c>
      <c r="AA120" s="42">
        <v>460890683</v>
      </c>
    </row>
    <row r="121" spans="1:27">
      <c r="A121" t="s">
        <v>330</v>
      </c>
      <c r="B121" s="44" t="s">
        <v>331</v>
      </c>
      <c r="C121" s="42">
        <v>9268745200</v>
      </c>
      <c r="D121" s="42">
        <v>32309</v>
      </c>
      <c r="E121" s="42">
        <v>3050891133</v>
      </c>
      <c r="F121" s="42">
        <v>221160503</v>
      </c>
      <c r="G121" s="42">
        <v>5796</v>
      </c>
      <c r="H121" s="42">
        <v>1683</v>
      </c>
      <c r="I121" s="42">
        <v>414732535</v>
      </c>
      <c r="J121" s="42">
        <v>3802777</v>
      </c>
      <c r="K121" s="42">
        <v>76624568</v>
      </c>
      <c r="L121" s="42">
        <v>497441300</v>
      </c>
      <c r="M121" s="42">
        <v>13002400</v>
      </c>
      <c r="N121" s="42">
        <v>18006722</v>
      </c>
      <c r="O121" s="42">
        <v>65304619</v>
      </c>
      <c r="P121" s="42">
        <v>46993301</v>
      </c>
      <c r="Q121" s="42">
        <v>4407959858</v>
      </c>
      <c r="R121" s="42">
        <v>2013885</v>
      </c>
      <c r="S121" s="42">
        <v>448384</v>
      </c>
      <c r="T121" s="42">
        <v>510341505</v>
      </c>
      <c r="U121" s="42">
        <v>496940696</v>
      </c>
      <c r="V121" s="42">
        <v>92245000</v>
      </c>
      <c r="W121" s="42">
        <v>127347510</v>
      </c>
      <c r="X121" s="42">
        <v>1376823</v>
      </c>
      <c r="Y121" s="42">
        <v>60822</v>
      </c>
      <c r="Z121" s="42">
        <v>1230774625</v>
      </c>
      <c r="AA121" s="42">
        <v>3177185233</v>
      </c>
    </row>
    <row r="122" spans="1:27">
      <c r="A122" t="s">
        <v>202</v>
      </c>
      <c r="B122" s="44" t="s">
        <v>203</v>
      </c>
      <c r="C122" s="42">
        <v>6419693400</v>
      </c>
      <c r="D122" s="42">
        <v>21543</v>
      </c>
      <c r="E122" s="42">
        <v>1873933928</v>
      </c>
      <c r="F122" s="42">
        <v>183531785</v>
      </c>
      <c r="G122" s="42">
        <v>4371</v>
      </c>
      <c r="H122" s="42">
        <v>1452</v>
      </c>
      <c r="I122" s="42">
        <v>214911945</v>
      </c>
      <c r="J122" s="42">
        <v>2466808</v>
      </c>
      <c r="K122" s="42">
        <v>53819644</v>
      </c>
      <c r="L122" s="42">
        <v>337576900</v>
      </c>
      <c r="M122" s="42">
        <v>10260800</v>
      </c>
      <c r="N122" s="42">
        <v>11913888</v>
      </c>
      <c r="O122" s="42">
        <v>47229101</v>
      </c>
      <c r="P122" s="42">
        <v>35902382</v>
      </c>
      <c r="Q122" s="42">
        <v>2771547181</v>
      </c>
      <c r="R122" s="42">
        <v>1093845</v>
      </c>
      <c r="S122" s="42">
        <v>123358</v>
      </c>
      <c r="T122" s="42">
        <v>347780368</v>
      </c>
      <c r="U122" s="42">
        <v>299352337</v>
      </c>
      <c r="V122" s="42">
        <v>73036316</v>
      </c>
      <c r="W122" s="42">
        <v>81140587</v>
      </c>
      <c r="X122" s="42">
        <v>741288</v>
      </c>
      <c r="Y122" s="42">
        <v>42867</v>
      </c>
      <c r="Z122" s="42">
        <v>803310966</v>
      </c>
      <c r="AA122" s="42">
        <v>1968236215</v>
      </c>
    </row>
    <row r="123" spans="1:27">
      <c r="A123" t="s">
        <v>437</v>
      </c>
      <c r="B123" s="44" t="s">
        <v>438</v>
      </c>
      <c r="C123" s="42">
        <v>4702792200</v>
      </c>
      <c r="D123" s="42">
        <v>19394</v>
      </c>
      <c r="E123" s="42">
        <v>1553696484</v>
      </c>
      <c r="F123" s="42">
        <v>59814220</v>
      </c>
      <c r="G123" s="42">
        <v>2074</v>
      </c>
      <c r="H123" s="42">
        <v>401</v>
      </c>
      <c r="I123" s="42">
        <v>114451734</v>
      </c>
      <c r="J123" s="42">
        <v>714890</v>
      </c>
      <c r="K123" s="42">
        <v>33079341</v>
      </c>
      <c r="L123" s="42">
        <v>257197800</v>
      </c>
      <c r="M123" s="42">
        <v>6825700</v>
      </c>
      <c r="N123" s="42">
        <v>11727443</v>
      </c>
      <c r="O123" s="42">
        <v>34787950</v>
      </c>
      <c r="P123" s="42">
        <v>23666223</v>
      </c>
      <c r="Q123" s="42">
        <v>2095961785</v>
      </c>
      <c r="R123" s="42">
        <v>627847</v>
      </c>
      <c r="S123" s="42">
        <v>113281</v>
      </c>
      <c r="T123" s="42">
        <v>263953425</v>
      </c>
      <c r="U123" s="42">
        <v>262207868</v>
      </c>
      <c r="V123" s="42">
        <v>36499368</v>
      </c>
      <c r="W123" s="42">
        <v>47482477</v>
      </c>
      <c r="X123" s="42">
        <v>443745</v>
      </c>
      <c r="Y123" s="42">
        <v>26099</v>
      </c>
      <c r="Z123" s="42">
        <v>611354110</v>
      </c>
      <c r="AA123" s="42">
        <v>1484607675</v>
      </c>
    </row>
    <row r="124" spans="1:27">
      <c r="A124" t="s">
        <v>258</v>
      </c>
      <c r="B124" s="44" t="s">
        <v>259</v>
      </c>
      <c r="C124" s="42">
        <v>4324431900</v>
      </c>
      <c r="D124" s="42">
        <v>18408</v>
      </c>
      <c r="E124" s="42">
        <v>1356553854</v>
      </c>
      <c r="F124" s="42">
        <v>57514071</v>
      </c>
      <c r="G124" s="42">
        <v>1630</v>
      </c>
      <c r="H124" s="42">
        <v>377</v>
      </c>
      <c r="I124" s="42">
        <v>228187752</v>
      </c>
      <c r="J124" s="42">
        <v>2679354</v>
      </c>
      <c r="K124" s="42">
        <v>48726925</v>
      </c>
      <c r="L124" s="42">
        <v>228177000</v>
      </c>
      <c r="M124" s="42">
        <v>13382300</v>
      </c>
      <c r="N124" s="42">
        <v>16789415</v>
      </c>
      <c r="O124" s="42">
        <v>34751347</v>
      </c>
      <c r="P124" s="42">
        <v>44255474</v>
      </c>
      <c r="Q124" s="42">
        <v>2031017492</v>
      </c>
      <c r="R124" s="42">
        <v>1318444</v>
      </c>
      <c r="S124" s="42">
        <v>113367</v>
      </c>
      <c r="T124" s="42">
        <v>241493942</v>
      </c>
      <c r="U124" s="42">
        <v>238225785</v>
      </c>
      <c r="V124" s="42">
        <v>46774318</v>
      </c>
      <c r="W124" s="42">
        <v>56009223</v>
      </c>
      <c r="X124" s="42">
        <v>462955</v>
      </c>
      <c r="Y124" s="42">
        <v>105858</v>
      </c>
      <c r="Z124" s="42">
        <v>584503892</v>
      </c>
      <c r="AA124" s="42">
        <v>1446513600</v>
      </c>
    </row>
    <row r="125" spans="1:27">
      <c r="A125" t="s">
        <v>234</v>
      </c>
      <c r="B125" s="44" t="s">
        <v>235</v>
      </c>
      <c r="C125" s="42">
        <v>7388219100</v>
      </c>
      <c r="D125" s="42">
        <v>31342</v>
      </c>
      <c r="E125" s="42">
        <v>2284789874</v>
      </c>
      <c r="F125" s="42">
        <v>116934393</v>
      </c>
      <c r="G125" s="42">
        <v>3331</v>
      </c>
      <c r="H125" s="42">
        <v>875</v>
      </c>
      <c r="I125" s="42">
        <v>257019677</v>
      </c>
      <c r="J125" s="42">
        <v>1475046</v>
      </c>
      <c r="K125" s="42">
        <v>45804294</v>
      </c>
      <c r="L125" s="42">
        <v>400811700</v>
      </c>
      <c r="M125" s="42">
        <v>11233000</v>
      </c>
      <c r="N125" s="42">
        <v>27706193</v>
      </c>
      <c r="O125" s="42">
        <v>46521249</v>
      </c>
      <c r="P125" s="42">
        <v>40912855</v>
      </c>
      <c r="Q125" s="42">
        <v>3233208281</v>
      </c>
      <c r="R125" s="42">
        <v>1298725</v>
      </c>
      <c r="S125" s="42">
        <v>441231</v>
      </c>
      <c r="T125" s="42">
        <v>411902732</v>
      </c>
      <c r="U125" s="42">
        <v>379863536</v>
      </c>
      <c r="V125" s="42">
        <v>74757839</v>
      </c>
      <c r="W125" s="42">
        <v>66452781</v>
      </c>
      <c r="X125" s="42">
        <v>730807</v>
      </c>
      <c r="Y125" s="42">
        <v>21312</v>
      </c>
      <c r="Z125" s="42">
        <v>935468963</v>
      </c>
      <c r="AA125" s="42">
        <v>2297739318</v>
      </c>
    </row>
    <row r="126" spans="1:27">
      <c r="A126" t="s">
        <v>398</v>
      </c>
      <c r="B126" s="44" t="s">
        <v>399</v>
      </c>
      <c r="C126" s="42">
        <v>1004320200</v>
      </c>
      <c r="D126" s="42">
        <v>4544</v>
      </c>
      <c r="E126" s="42">
        <v>338693638</v>
      </c>
      <c r="F126" s="42">
        <v>9845469</v>
      </c>
      <c r="G126" s="42">
        <v>354</v>
      </c>
      <c r="H126" s="42">
        <v>69</v>
      </c>
      <c r="I126" s="42">
        <v>17095690</v>
      </c>
      <c r="J126" s="42">
        <v>191600</v>
      </c>
      <c r="K126" s="42">
        <v>6404815</v>
      </c>
      <c r="L126" s="42">
        <v>52762500</v>
      </c>
      <c r="M126" s="42">
        <v>1323800</v>
      </c>
      <c r="N126" s="42">
        <v>4594148</v>
      </c>
      <c r="O126" s="42">
        <v>8998015</v>
      </c>
      <c r="P126" s="42">
        <v>4639350</v>
      </c>
      <c r="Q126" s="42">
        <v>444549025</v>
      </c>
      <c r="R126" s="42">
        <v>53701</v>
      </c>
      <c r="S126" s="42">
        <v>0</v>
      </c>
      <c r="T126" s="42">
        <v>54064903</v>
      </c>
      <c r="U126" s="42">
        <v>55021014</v>
      </c>
      <c r="V126" s="42">
        <v>8399575</v>
      </c>
      <c r="W126" s="42">
        <v>9571030</v>
      </c>
      <c r="X126" s="42">
        <v>111382</v>
      </c>
      <c r="Y126" s="42">
        <v>19619</v>
      </c>
      <c r="Z126" s="42">
        <v>127241224</v>
      </c>
      <c r="AA126" s="42">
        <v>317307801</v>
      </c>
    </row>
    <row r="127" spans="1:27">
      <c r="A127" t="s">
        <v>396</v>
      </c>
      <c r="B127" s="44" t="s">
        <v>397</v>
      </c>
      <c r="C127" s="42">
        <v>1351178400</v>
      </c>
      <c r="D127" s="42">
        <v>5593</v>
      </c>
      <c r="E127" s="42">
        <v>445486592</v>
      </c>
      <c r="F127" s="42">
        <v>14358662</v>
      </c>
      <c r="G127" s="42">
        <v>553</v>
      </c>
      <c r="H127" s="42">
        <v>107</v>
      </c>
      <c r="I127" s="42">
        <v>45625709</v>
      </c>
      <c r="J127" s="42">
        <v>559182</v>
      </c>
      <c r="K127" s="42">
        <v>13169137</v>
      </c>
      <c r="L127" s="42">
        <v>75175700</v>
      </c>
      <c r="M127" s="42">
        <v>3243600</v>
      </c>
      <c r="N127" s="42">
        <v>4250764</v>
      </c>
      <c r="O127" s="42">
        <v>12635656</v>
      </c>
      <c r="P127" s="42">
        <v>10750227</v>
      </c>
      <c r="Q127" s="42">
        <v>625255229</v>
      </c>
      <c r="R127" s="42">
        <v>205060</v>
      </c>
      <c r="S127" s="42">
        <v>8901</v>
      </c>
      <c r="T127" s="42">
        <v>78404201</v>
      </c>
      <c r="U127" s="42">
        <v>79179737</v>
      </c>
      <c r="V127" s="42">
        <v>14457456</v>
      </c>
      <c r="W127" s="42">
        <v>16889541</v>
      </c>
      <c r="X127" s="42">
        <v>199563</v>
      </c>
      <c r="Y127" s="42">
        <v>46846</v>
      </c>
      <c r="Z127" s="42">
        <v>189391305</v>
      </c>
      <c r="AA127" s="42">
        <v>435863924</v>
      </c>
    </row>
    <row r="128" spans="1:27">
      <c r="A128" t="s">
        <v>446</v>
      </c>
      <c r="B128" s="44" t="s">
        <v>447</v>
      </c>
      <c r="C128" s="42">
        <v>2928192300</v>
      </c>
      <c r="D128" s="42">
        <v>12178</v>
      </c>
      <c r="E128" s="42">
        <v>979209055</v>
      </c>
      <c r="F128" s="42">
        <v>44761600</v>
      </c>
      <c r="G128" s="42">
        <v>1198</v>
      </c>
      <c r="H128" s="42">
        <v>320</v>
      </c>
      <c r="I128" s="42">
        <v>104128322</v>
      </c>
      <c r="J128" s="42">
        <v>1573804</v>
      </c>
      <c r="K128" s="42">
        <v>33824395</v>
      </c>
      <c r="L128" s="42">
        <v>150457200</v>
      </c>
      <c r="M128" s="42">
        <v>5160700</v>
      </c>
      <c r="N128" s="42">
        <v>9116753</v>
      </c>
      <c r="O128" s="42">
        <v>31527264</v>
      </c>
      <c r="P128" s="42">
        <v>17960044</v>
      </c>
      <c r="Q128" s="42">
        <v>1377719137</v>
      </c>
      <c r="R128" s="42">
        <v>1210940</v>
      </c>
      <c r="S128" s="42">
        <v>60866</v>
      </c>
      <c r="T128" s="42">
        <v>155571790</v>
      </c>
      <c r="U128" s="42">
        <v>161525563</v>
      </c>
      <c r="V128" s="42">
        <v>27008881</v>
      </c>
      <c r="W128" s="42">
        <v>47397049</v>
      </c>
      <c r="X128" s="42">
        <v>471741</v>
      </c>
      <c r="Y128" s="42">
        <v>33441</v>
      </c>
      <c r="Z128" s="42">
        <v>393280271</v>
      </c>
      <c r="AA128" s="42">
        <v>984438866</v>
      </c>
    </row>
    <row r="129" spans="1:27">
      <c r="A129" t="s">
        <v>290</v>
      </c>
      <c r="B129" s="44" t="s">
        <v>291</v>
      </c>
      <c r="C129" s="42">
        <v>8802203600</v>
      </c>
      <c r="D129" s="42">
        <v>28893</v>
      </c>
      <c r="E129" s="42">
        <v>2827896423</v>
      </c>
      <c r="F129" s="42">
        <v>254699602</v>
      </c>
      <c r="G129" s="42">
        <v>5921</v>
      </c>
      <c r="H129" s="42">
        <v>1968</v>
      </c>
      <c r="I129" s="42">
        <v>495651411</v>
      </c>
      <c r="J129" s="42">
        <v>3267338</v>
      </c>
      <c r="K129" s="42">
        <v>84588994</v>
      </c>
      <c r="L129" s="42">
        <v>468200700</v>
      </c>
      <c r="M129" s="42">
        <v>12145700</v>
      </c>
      <c r="N129" s="42">
        <v>16487354</v>
      </c>
      <c r="O129" s="42">
        <v>61711210</v>
      </c>
      <c r="P129" s="42">
        <v>47280997</v>
      </c>
      <c r="Q129" s="42">
        <v>4271929729</v>
      </c>
      <c r="R129" s="42">
        <v>1851046</v>
      </c>
      <c r="S129" s="42">
        <v>292094</v>
      </c>
      <c r="T129" s="42">
        <v>480254626</v>
      </c>
      <c r="U129" s="42">
        <v>452590483</v>
      </c>
      <c r="V129" s="42">
        <v>101382166</v>
      </c>
      <c r="W129" s="42">
        <v>133400132</v>
      </c>
      <c r="X129" s="42">
        <v>1579309</v>
      </c>
      <c r="Y129" s="42">
        <v>34555</v>
      </c>
      <c r="Z129" s="42">
        <v>1171384411</v>
      </c>
      <c r="AA129" s="42">
        <v>3100545318</v>
      </c>
    </row>
    <row r="130" spans="1:27">
      <c r="A130" t="s">
        <v>138</v>
      </c>
      <c r="B130" s="44" t="s">
        <v>139</v>
      </c>
      <c r="C130" s="42">
        <v>1337427700</v>
      </c>
      <c r="D130" s="42">
        <v>6051</v>
      </c>
      <c r="E130" s="42">
        <v>446790876</v>
      </c>
      <c r="F130" s="42">
        <v>10255934</v>
      </c>
      <c r="G130" s="42">
        <v>422</v>
      </c>
      <c r="H130" s="42">
        <v>86</v>
      </c>
      <c r="I130" s="42">
        <v>29406299</v>
      </c>
      <c r="J130" s="42">
        <v>286395</v>
      </c>
      <c r="K130" s="42">
        <v>10259496</v>
      </c>
      <c r="L130" s="42">
        <v>73878900</v>
      </c>
      <c r="M130" s="42">
        <v>2165900</v>
      </c>
      <c r="N130" s="42">
        <v>3999607</v>
      </c>
      <c r="O130" s="42">
        <v>12631143</v>
      </c>
      <c r="P130" s="42">
        <v>7406170</v>
      </c>
      <c r="Q130" s="42">
        <v>597080720</v>
      </c>
      <c r="R130" s="42">
        <v>71994</v>
      </c>
      <c r="S130" s="42">
        <v>22093</v>
      </c>
      <c r="T130" s="42">
        <v>76025210</v>
      </c>
      <c r="U130" s="42">
        <v>78437927</v>
      </c>
      <c r="V130" s="42">
        <v>11666526</v>
      </c>
      <c r="W130" s="42">
        <v>18090131</v>
      </c>
      <c r="X130" s="42">
        <v>107515</v>
      </c>
      <c r="Y130" s="42">
        <v>0</v>
      </c>
      <c r="Z130" s="42">
        <v>184421396</v>
      </c>
      <c r="AA130" s="42">
        <v>412659324</v>
      </c>
    </row>
    <row r="131" spans="1:27">
      <c r="A131" t="s">
        <v>42</v>
      </c>
      <c r="B131" s="44" t="s">
        <v>43</v>
      </c>
      <c r="C131" s="42">
        <v>14111632700</v>
      </c>
      <c r="D131" s="42">
        <v>32762</v>
      </c>
      <c r="E131" s="42">
        <v>4334679223</v>
      </c>
      <c r="F131" s="42">
        <v>1168738195</v>
      </c>
      <c r="G131" s="42">
        <v>10584</v>
      </c>
      <c r="H131" s="42">
        <v>5642</v>
      </c>
      <c r="I131" s="42">
        <v>1827133376</v>
      </c>
      <c r="J131" s="42">
        <v>10464181</v>
      </c>
      <c r="K131" s="42">
        <v>80855393</v>
      </c>
      <c r="L131" s="42">
        <v>521315200</v>
      </c>
      <c r="M131" s="42">
        <v>16015600</v>
      </c>
      <c r="N131" s="42">
        <v>12578180</v>
      </c>
      <c r="O131" s="42">
        <v>62609138</v>
      </c>
      <c r="P131" s="42">
        <v>68053552</v>
      </c>
      <c r="Q131" s="42">
        <v>8102442038</v>
      </c>
      <c r="R131" s="42">
        <v>509705</v>
      </c>
      <c r="S131" s="42">
        <v>144863</v>
      </c>
      <c r="T131" s="42">
        <v>537194708</v>
      </c>
      <c r="U131" s="42">
        <v>480780688</v>
      </c>
      <c r="V131" s="42">
        <v>115196465</v>
      </c>
      <c r="W131" s="42">
        <v>254029150</v>
      </c>
      <c r="X131" s="42">
        <v>2641378</v>
      </c>
      <c r="Y131" s="42">
        <v>30919</v>
      </c>
      <c r="Z131" s="42">
        <v>1390527876</v>
      </c>
      <c r="AA131" s="42">
        <v>6711914162</v>
      </c>
    </row>
    <row r="132" spans="1:27">
      <c r="A132" t="s">
        <v>352</v>
      </c>
      <c r="B132" s="44" t="s">
        <v>353</v>
      </c>
      <c r="C132" s="42">
        <v>7541652400</v>
      </c>
      <c r="D132" s="42">
        <v>30323</v>
      </c>
      <c r="E132" s="42">
        <v>2438326931</v>
      </c>
      <c r="F132" s="42">
        <v>115467221</v>
      </c>
      <c r="G132" s="42">
        <v>3421</v>
      </c>
      <c r="H132" s="42">
        <v>861</v>
      </c>
      <c r="I132" s="42">
        <v>259288805</v>
      </c>
      <c r="J132" s="42">
        <v>3197023</v>
      </c>
      <c r="K132" s="42">
        <v>65327224</v>
      </c>
      <c r="L132" s="42">
        <v>409570000</v>
      </c>
      <c r="M132" s="42">
        <v>14694500</v>
      </c>
      <c r="N132" s="42">
        <v>25841630</v>
      </c>
      <c r="O132" s="42">
        <v>68896131</v>
      </c>
      <c r="P132" s="42">
        <v>53111258</v>
      </c>
      <c r="Q132" s="42">
        <v>3453720723</v>
      </c>
      <c r="R132" s="42">
        <v>1704245</v>
      </c>
      <c r="S132" s="42">
        <v>120524</v>
      </c>
      <c r="T132" s="42">
        <v>424172974</v>
      </c>
      <c r="U132" s="42">
        <v>416740845</v>
      </c>
      <c r="V132" s="42">
        <v>69466728</v>
      </c>
      <c r="W132" s="42">
        <v>91295679</v>
      </c>
      <c r="X132" s="42">
        <v>1061773</v>
      </c>
      <c r="Y132" s="42">
        <v>58922</v>
      </c>
      <c r="Z132" s="42">
        <v>1004621690</v>
      </c>
      <c r="AA132" s="42">
        <v>2449099033</v>
      </c>
    </row>
    <row r="133" spans="1:27">
      <c r="A133" t="s">
        <v>310</v>
      </c>
      <c r="B133" s="44" t="s">
        <v>311</v>
      </c>
      <c r="C133" s="42">
        <v>2417832000</v>
      </c>
      <c r="D133" s="42">
        <v>9958</v>
      </c>
      <c r="E133" s="42">
        <v>818283424</v>
      </c>
      <c r="F133" s="42">
        <v>25135855</v>
      </c>
      <c r="G133" s="42">
        <v>1075</v>
      </c>
      <c r="H133" s="42">
        <v>178</v>
      </c>
      <c r="I133" s="42">
        <v>50652263</v>
      </c>
      <c r="J133" s="42">
        <v>703080</v>
      </c>
      <c r="K133" s="42">
        <v>24406034</v>
      </c>
      <c r="L133" s="42">
        <v>137807700</v>
      </c>
      <c r="M133" s="42">
        <v>4634900</v>
      </c>
      <c r="N133" s="42">
        <v>7371881</v>
      </c>
      <c r="O133" s="42">
        <v>17895691</v>
      </c>
      <c r="P133" s="42">
        <v>16132052</v>
      </c>
      <c r="Q133" s="42">
        <v>1103022880</v>
      </c>
      <c r="R133" s="42">
        <v>495547</v>
      </c>
      <c r="S133" s="42">
        <v>129121</v>
      </c>
      <c r="T133" s="42">
        <v>142407682</v>
      </c>
      <c r="U133" s="42">
        <v>142480879</v>
      </c>
      <c r="V133" s="42">
        <v>28095038</v>
      </c>
      <c r="W133" s="42">
        <v>28212389</v>
      </c>
      <c r="X133" s="42">
        <v>234957</v>
      </c>
      <c r="Y133" s="42">
        <v>18772</v>
      </c>
      <c r="Z133" s="42">
        <v>342074385</v>
      </c>
      <c r="AA133" s="42">
        <v>760948495</v>
      </c>
    </row>
    <row r="134" spans="1:27">
      <c r="A134" t="s">
        <v>418</v>
      </c>
      <c r="B134" s="44" t="s">
        <v>419</v>
      </c>
      <c r="C134" s="42">
        <v>4235546300</v>
      </c>
      <c r="D134" s="42">
        <v>17755</v>
      </c>
      <c r="E134" s="42">
        <v>1433633718</v>
      </c>
      <c r="F134" s="42">
        <v>50004597</v>
      </c>
      <c r="G134" s="42">
        <v>1849</v>
      </c>
      <c r="H134" s="42">
        <v>369</v>
      </c>
      <c r="I134" s="42">
        <v>103550563</v>
      </c>
      <c r="J134" s="42">
        <v>855312</v>
      </c>
      <c r="K134" s="42">
        <v>30561125</v>
      </c>
      <c r="L134" s="42">
        <v>229583700</v>
      </c>
      <c r="M134" s="42">
        <v>6885100</v>
      </c>
      <c r="N134" s="42">
        <v>11506067</v>
      </c>
      <c r="O134" s="42">
        <v>37514978</v>
      </c>
      <c r="P134" s="42">
        <v>23431060</v>
      </c>
      <c r="Q134" s="42">
        <v>1927526220</v>
      </c>
      <c r="R134" s="42">
        <v>277962</v>
      </c>
      <c r="S134" s="42">
        <v>38896</v>
      </c>
      <c r="T134" s="42">
        <v>236424138</v>
      </c>
      <c r="U134" s="42">
        <v>241789827</v>
      </c>
      <c r="V134" s="42">
        <v>38121093</v>
      </c>
      <c r="W134" s="42">
        <v>46393281</v>
      </c>
      <c r="X134" s="42">
        <v>485849</v>
      </c>
      <c r="Y134" s="42">
        <v>75298</v>
      </c>
      <c r="Z134" s="42">
        <v>563606344</v>
      </c>
      <c r="AA134" s="42">
        <v>1363919876</v>
      </c>
    </row>
    <row r="135" spans="1:27">
      <c r="A135" t="s">
        <v>98</v>
      </c>
      <c r="B135" s="44" t="s">
        <v>99</v>
      </c>
      <c r="C135" s="42">
        <v>30778289400</v>
      </c>
      <c r="D135" s="42">
        <v>112070</v>
      </c>
      <c r="E135" s="42">
        <v>9509518257</v>
      </c>
      <c r="F135" s="42">
        <v>795389665</v>
      </c>
      <c r="G135" s="42">
        <v>19247</v>
      </c>
      <c r="H135" s="42">
        <v>6126</v>
      </c>
      <c r="I135" s="42">
        <v>1341966820</v>
      </c>
      <c r="J135" s="42">
        <v>7212789</v>
      </c>
      <c r="K135" s="42">
        <v>190204030</v>
      </c>
      <c r="L135" s="42">
        <v>1680485200</v>
      </c>
      <c r="M135" s="42">
        <v>32328000</v>
      </c>
      <c r="N135" s="42">
        <v>49680294</v>
      </c>
      <c r="O135" s="42">
        <v>241578041</v>
      </c>
      <c r="P135" s="42">
        <v>123568169</v>
      </c>
      <c r="Q135" s="42">
        <v>13971931265</v>
      </c>
      <c r="R135" s="42">
        <v>3330924</v>
      </c>
      <c r="S135" s="42">
        <v>170217</v>
      </c>
      <c r="T135" s="42">
        <v>1712244752</v>
      </c>
      <c r="U135" s="42">
        <v>1586532218</v>
      </c>
      <c r="V135" s="42">
        <v>234872835</v>
      </c>
      <c r="W135" s="42">
        <v>345981036</v>
      </c>
      <c r="X135" s="42">
        <v>5320430</v>
      </c>
      <c r="Y135" s="42">
        <v>352492</v>
      </c>
      <c r="Z135" s="42">
        <v>3888804904</v>
      </c>
      <c r="AA135" s="42">
        <v>10083126361</v>
      </c>
    </row>
    <row r="136" spans="1:27">
      <c r="A136" t="s">
        <v>150</v>
      </c>
      <c r="B136" s="44" t="s">
        <v>151</v>
      </c>
      <c r="C136" s="42">
        <v>5134207600</v>
      </c>
      <c r="D136" s="42">
        <v>21641</v>
      </c>
      <c r="E136" s="42">
        <v>1676630928</v>
      </c>
      <c r="F136" s="42">
        <v>64636733</v>
      </c>
      <c r="G136" s="42">
        <v>1927</v>
      </c>
      <c r="H136" s="42">
        <v>458</v>
      </c>
      <c r="I136" s="42">
        <v>211496923</v>
      </c>
      <c r="J136" s="42">
        <v>1480092</v>
      </c>
      <c r="K136" s="42">
        <v>49185483</v>
      </c>
      <c r="L136" s="42">
        <v>283380200</v>
      </c>
      <c r="M136" s="42">
        <v>10161000</v>
      </c>
      <c r="N136" s="42">
        <v>21346516</v>
      </c>
      <c r="O136" s="42">
        <v>40833635</v>
      </c>
      <c r="P136" s="42">
        <v>35442827</v>
      </c>
      <c r="Q136" s="42">
        <v>2394594337</v>
      </c>
      <c r="R136" s="42">
        <v>1131789</v>
      </c>
      <c r="S136" s="42">
        <v>62791</v>
      </c>
      <c r="T136" s="42">
        <v>293478670</v>
      </c>
      <c r="U136" s="42">
        <v>298025343</v>
      </c>
      <c r="V136" s="42">
        <v>48932393</v>
      </c>
      <c r="W136" s="42">
        <v>67110953</v>
      </c>
      <c r="X136" s="42">
        <v>703139</v>
      </c>
      <c r="Y136" s="42">
        <v>53272</v>
      </c>
      <c r="Z136" s="42">
        <v>709498350</v>
      </c>
      <c r="AA136" s="42">
        <v>1685095987</v>
      </c>
    </row>
    <row r="137" spans="1:27">
      <c r="A137" t="s">
        <v>478</v>
      </c>
      <c r="B137" s="44" t="s">
        <v>479</v>
      </c>
      <c r="C137" s="42">
        <v>3224144700</v>
      </c>
      <c r="D137" s="42">
        <v>14790</v>
      </c>
      <c r="E137" s="42">
        <v>1091967990</v>
      </c>
      <c r="F137" s="42">
        <v>27858578</v>
      </c>
      <c r="G137" s="42">
        <v>1010</v>
      </c>
      <c r="H137" s="42">
        <v>209</v>
      </c>
      <c r="I137" s="42">
        <v>75484536</v>
      </c>
      <c r="J137" s="42">
        <v>916792</v>
      </c>
      <c r="K137" s="42">
        <v>23963204</v>
      </c>
      <c r="L137" s="42">
        <v>169947300</v>
      </c>
      <c r="M137" s="42">
        <v>9334400</v>
      </c>
      <c r="N137" s="42">
        <v>11009134</v>
      </c>
      <c r="O137" s="42">
        <v>27786427</v>
      </c>
      <c r="P137" s="42">
        <v>26255718</v>
      </c>
      <c r="Q137" s="42">
        <v>1464524079</v>
      </c>
      <c r="R137" s="42">
        <v>224532</v>
      </c>
      <c r="S137" s="42">
        <v>49234</v>
      </c>
      <c r="T137" s="42">
        <v>179236671</v>
      </c>
      <c r="U137" s="42">
        <v>188593542</v>
      </c>
      <c r="V137" s="42">
        <v>28726086</v>
      </c>
      <c r="W137" s="42">
        <v>37309840</v>
      </c>
      <c r="X137" s="42">
        <v>317204</v>
      </c>
      <c r="Y137" s="42">
        <v>8419</v>
      </c>
      <c r="Z137" s="42">
        <v>434465528</v>
      </c>
      <c r="AA137" s="42">
        <v>1030058551</v>
      </c>
    </row>
    <row r="138" spans="1:27">
      <c r="A138" t="s">
        <v>406</v>
      </c>
      <c r="B138" s="44" t="s">
        <v>407</v>
      </c>
      <c r="C138" s="42">
        <v>802785900</v>
      </c>
      <c r="D138" s="42">
        <v>3800</v>
      </c>
      <c r="E138" s="42">
        <v>261694855</v>
      </c>
      <c r="F138" s="42">
        <v>5829167</v>
      </c>
      <c r="G138" s="42">
        <v>244</v>
      </c>
      <c r="H138" s="42">
        <v>41</v>
      </c>
      <c r="I138" s="42">
        <v>17870265</v>
      </c>
      <c r="J138" s="42">
        <v>322462</v>
      </c>
      <c r="K138" s="42">
        <v>3905770</v>
      </c>
      <c r="L138" s="42">
        <v>41585900</v>
      </c>
      <c r="M138" s="42">
        <v>992000</v>
      </c>
      <c r="N138" s="42">
        <v>3516377</v>
      </c>
      <c r="O138" s="42">
        <v>7111165</v>
      </c>
      <c r="P138" s="42">
        <v>3637020</v>
      </c>
      <c r="Q138" s="42">
        <v>346464981</v>
      </c>
      <c r="R138" s="42">
        <v>10152</v>
      </c>
      <c r="S138" s="42">
        <v>0</v>
      </c>
      <c r="T138" s="42">
        <v>42565745</v>
      </c>
      <c r="U138" s="42">
        <v>42523652</v>
      </c>
      <c r="V138" s="42">
        <v>6634112</v>
      </c>
      <c r="W138" s="42">
        <v>7964259</v>
      </c>
      <c r="X138" s="42">
        <v>86678</v>
      </c>
      <c r="Y138" s="42">
        <v>1498</v>
      </c>
      <c r="Z138" s="42">
        <v>99786096</v>
      </c>
      <c r="AA138" s="42">
        <v>246678885</v>
      </c>
    </row>
    <row r="139" spans="1:27">
      <c r="A139" t="s">
        <v>204</v>
      </c>
      <c r="B139" s="44" t="s">
        <v>205</v>
      </c>
      <c r="C139" s="42">
        <v>5981056700</v>
      </c>
      <c r="D139" s="42">
        <v>16248</v>
      </c>
      <c r="E139" s="42">
        <v>1789023207</v>
      </c>
      <c r="F139" s="42">
        <v>326124556</v>
      </c>
      <c r="G139" s="42">
        <v>4909</v>
      </c>
      <c r="H139" s="42">
        <v>2310</v>
      </c>
      <c r="I139" s="42">
        <v>364303501</v>
      </c>
      <c r="J139" s="42">
        <v>1576166</v>
      </c>
      <c r="K139" s="42">
        <v>46508948</v>
      </c>
      <c r="L139" s="42">
        <v>265595500</v>
      </c>
      <c r="M139" s="42">
        <v>6532900</v>
      </c>
      <c r="N139" s="42">
        <v>11901727</v>
      </c>
      <c r="O139" s="42">
        <v>39587105</v>
      </c>
      <c r="P139" s="42">
        <v>24118784</v>
      </c>
      <c r="Q139" s="42">
        <v>2875272394</v>
      </c>
      <c r="R139" s="42">
        <v>865962</v>
      </c>
      <c r="S139" s="42">
        <v>78002</v>
      </c>
      <c r="T139" s="42">
        <v>272089699</v>
      </c>
      <c r="U139" s="42">
        <v>235159470</v>
      </c>
      <c r="V139" s="42">
        <v>55638411</v>
      </c>
      <c r="W139" s="42">
        <v>105642507</v>
      </c>
      <c r="X139" s="42">
        <v>989132</v>
      </c>
      <c r="Y139" s="42">
        <v>9489</v>
      </c>
      <c r="Z139" s="42">
        <v>670472672</v>
      </c>
      <c r="AA139" s="42">
        <v>2204799722</v>
      </c>
    </row>
    <row r="140" spans="1:27">
      <c r="A140" t="s">
        <v>468</v>
      </c>
      <c r="B140" s="44" t="s">
        <v>469</v>
      </c>
      <c r="C140" s="42">
        <v>4939838000</v>
      </c>
      <c r="D140" s="42">
        <v>20153</v>
      </c>
      <c r="E140" s="42">
        <v>1664594087</v>
      </c>
      <c r="F140" s="42">
        <v>75019322</v>
      </c>
      <c r="G140" s="42">
        <v>2194</v>
      </c>
      <c r="H140" s="42">
        <v>567</v>
      </c>
      <c r="I140" s="42">
        <v>102756855</v>
      </c>
      <c r="J140" s="42">
        <v>729913</v>
      </c>
      <c r="K140" s="42">
        <v>31923667</v>
      </c>
      <c r="L140" s="42">
        <v>264827300</v>
      </c>
      <c r="M140" s="42">
        <v>4169900</v>
      </c>
      <c r="N140" s="42">
        <v>16297382</v>
      </c>
      <c r="O140" s="42">
        <v>39246378</v>
      </c>
      <c r="P140" s="42">
        <v>14419082</v>
      </c>
      <c r="Q140" s="42">
        <v>2213983886</v>
      </c>
      <c r="R140" s="42">
        <v>368424</v>
      </c>
      <c r="S140" s="42">
        <v>65780</v>
      </c>
      <c r="T140" s="42">
        <v>268951801</v>
      </c>
      <c r="U140" s="42">
        <v>272162558</v>
      </c>
      <c r="V140" s="42">
        <v>39511699</v>
      </c>
      <c r="W140" s="42">
        <v>57218016</v>
      </c>
      <c r="X140" s="42">
        <v>551753</v>
      </c>
      <c r="Y140" s="42">
        <v>7244</v>
      </c>
      <c r="Z140" s="42">
        <v>638837275</v>
      </c>
      <c r="AA140" s="42">
        <v>1575146611</v>
      </c>
    </row>
    <row r="141" spans="1:27">
      <c r="A141" t="s">
        <v>568</v>
      </c>
      <c r="B141" s="45" t="s">
        <v>569</v>
      </c>
      <c r="C141" s="42">
        <v>15876732500</v>
      </c>
      <c r="D141" s="42">
        <v>59682</v>
      </c>
      <c r="E141" s="42">
        <v>5188007006</v>
      </c>
      <c r="F141" s="42">
        <v>292959509</v>
      </c>
      <c r="G141" s="42">
        <v>8766</v>
      </c>
      <c r="H141" s="42">
        <v>2202</v>
      </c>
      <c r="I141" s="42">
        <v>460692359</v>
      </c>
      <c r="J141" s="42">
        <v>3958889</v>
      </c>
      <c r="K141" s="42">
        <v>109286206</v>
      </c>
      <c r="L141" s="42">
        <v>879733800</v>
      </c>
      <c r="M141" s="42">
        <v>12900300</v>
      </c>
      <c r="N141" s="42">
        <v>29805041</v>
      </c>
      <c r="O141" s="42">
        <v>109038000</v>
      </c>
      <c r="P141" s="42">
        <v>48707608</v>
      </c>
      <c r="Q141" s="42">
        <v>7135088718</v>
      </c>
      <c r="R141" s="42">
        <v>1763404</v>
      </c>
      <c r="S141" s="42">
        <v>128042</v>
      </c>
      <c r="T141" s="42">
        <v>892418731</v>
      </c>
      <c r="U141" s="42">
        <v>875659040</v>
      </c>
      <c r="V141" s="42">
        <v>127959694</v>
      </c>
      <c r="W141" s="42">
        <v>168659253</v>
      </c>
      <c r="X141" s="42">
        <v>1859651</v>
      </c>
      <c r="Y141" s="42">
        <v>11741</v>
      </c>
      <c r="Z141" s="42">
        <v>2068459556</v>
      </c>
      <c r="AA141" s="42">
        <v>5066629162</v>
      </c>
    </row>
    <row r="142" spans="1:27">
      <c r="A142" t="s">
        <v>232</v>
      </c>
      <c r="B142" s="44" t="s">
        <v>233</v>
      </c>
      <c r="C142" s="42">
        <v>23849824300</v>
      </c>
      <c r="D142" s="42">
        <v>82282</v>
      </c>
      <c r="E142" s="42">
        <v>7612620130</v>
      </c>
      <c r="F142" s="42">
        <v>842568997</v>
      </c>
      <c r="G142" s="42">
        <v>16798</v>
      </c>
      <c r="H142" s="42">
        <v>6265</v>
      </c>
      <c r="I142" s="42">
        <v>1095601110</v>
      </c>
      <c r="J142" s="42">
        <v>9337095</v>
      </c>
      <c r="K142" s="42">
        <v>134825586</v>
      </c>
      <c r="L142" s="42">
        <v>1231198400</v>
      </c>
      <c r="M142" s="42">
        <v>29362900</v>
      </c>
      <c r="N142" s="42">
        <v>57085529</v>
      </c>
      <c r="O142" s="42">
        <v>147337580</v>
      </c>
      <c r="P142" s="42">
        <v>116146814</v>
      </c>
      <c r="Q142" s="42">
        <v>11276084141</v>
      </c>
      <c r="R142" s="42">
        <v>2013068</v>
      </c>
      <c r="S142" s="42">
        <v>246656</v>
      </c>
      <c r="T142" s="42">
        <v>1260107371</v>
      </c>
      <c r="U142" s="42">
        <v>1205755946</v>
      </c>
      <c r="V142" s="42">
        <v>181701619</v>
      </c>
      <c r="W142" s="42">
        <v>286420007</v>
      </c>
      <c r="X142" s="42">
        <v>4967983</v>
      </c>
      <c r="Y142" s="42">
        <v>125344</v>
      </c>
      <c r="Z142" s="42">
        <v>2941337994</v>
      </c>
      <c r="AA142" s="42">
        <v>8334746147</v>
      </c>
    </row>
    <row r="143" spans="1:27">
      <c r="A143" t="s">
        <v>546</v>
      </c>
      <c r="B143" s="44" t="s">
        <v>547</v>
      </c>
      <c r="C143" s="42">
        <v>2236800500</v>
      </c>
      <c r="D143" s="42">
        <v>9678</v>
      </c>
      <c r="E143" s="42">
        <v>756988634</v>
      </c>
      <c r="F143" s="42">
        <v>22055571</v>
      </c>
      <c r="G143" s="42">
        <v>789</v>
      </c>
      <c r="H143" s="42">
        <v>157</v>
      </c>
      <c r="I143" s="42">
        <v>35949083</v>
      </c>
      <c r="J143" s="42">
        <v>356120</v>
      </c>
      <c r="K143" s="42">
        <v>12536345</v>
      </c>
      <c r="L143" s="42">
        <v>124648700</v>
      </c>
      <c r="M143" s="42">
        <v>1766700</v>
      </c>
      <c r="N143" s="42">
        <v>9026688</v>
      </c>
      <c r="O143" s="42">
        <v>22417712</v>
      </c>
      <c r="P143" s="42">
        <v>4651654</v>
      </c>
      <c r="Q143" s="42">
        <v>990397207</v>
      </c>
      <c r="R143" s="42">
        <v>60678</v>
      </c>
      <c r="S143" s="42">
        <v>15755</v>
      </c>
      <c r="T143" s="42">
        <v>126376983</v>
      </c>
      <c r="U143" s="42">
        <v>130265191</v>
      </c>
      <c r="V143" s="42">
        <v>15051072</v>
      </c>
      <c r="W143" s="42">
        <v>22089512</v>
      </c>
      <c r="X143" s="42">
        <v>295919</v>
      </c>
      <c r="Y143" s="42">
        <v>0</v>
      </c>
      <c r="Z143" s="42">
        <v>294155110</v>
      </c>
      <c r="AA143" s="42">
        <v>696242097</v>
      </c>
    </row>
    <row r="144" spans="1:27">
      <c r="A144" t="s">
        <v>332</v>
      </c>
      <c r="B144" s="44" t="s">
        <v>333</v>
      </c>
      <c r="C144" s="42">
        <v>2776114500</v>
      </c>
      <c r="D144" s="42">
        <v>11515</v>
      </c>
      <c r="E144" s="42">
        <v>941384663</v>
      </c>
      <c r="F144" s="42">
        <v>41090286</v>
      </c>
      <c r="G144" s="42">
        <v>1340</v>
      </c>
      <c r="H144" s="42">
        <v>306</v>
      </c>
      <c r="I144" s="42">
        <v>106866006</v>
      </c>
      <c r="J144" s="42">
        <v>1012163</v>
      </c>
      <c r="K144" s="42">
        <v>27086777</v>
      </c>
      <c r="L144" s="42">
        <v>139245700</v>
      </c>
      <c r="M144" s="42">
        <v>4779200</v>
      </c>
      <c r="N144" s="42">
        <v>11732665</v>
      </c>
      <c r="O144" s="42">
        <v>21204888</v>
      </c>
      <c r="P144" s="42">
        <v>16362118</v>
      </c>
      <c r="Q144" s="42">
        <v>1310764466</v>
      </c>
      <c r="R144" s="42">
        <v>986074</v>
      </c>
      <c r="S144" s="42">
        <v>115412</v>
      </c>
      <c r="T144" s="42">
        <v>143994753</v>
      </c>
      <c r="U144" s="42">
        <v>150299144</v>
      </c>
      <c r="V144" s="42">
        <v>26395740</v>
      </c>
      <c r="W144" s="42">
        <v>37006533</v>
      </c>
      <c r="X144" s="42">
        <v>362526</v>
      </c>
      <c r="Y144" s="42">
        <v>4063</v>
      </c>
      <c r="Z144" s="42">
        <v>359164245</v>
      </c>
      <c r="AA144" s="42">
        <v>951600221</v>
      </c>
    </row>
    <row r="145" spans="1:27">
      <c r="A145" t="s">
        <v>230</v>
      </c>
      <c r="B145" s="44" t="s">
        <v>231</v>
      </c>
      <c r="C145" s="42">
        <v>55354707900</v>
      </c>
      <c r="D145" s="42">
        <v>217800</v>
      </c>
      <c r="E145" s="42">
        <v>17662833623</v>
      </c>
      <c r="F145" s="42">
        <v>1319704902</v>
      </c>
      <c r="G145" s="42">
        <v>29453</v>
      </c>
      <c r="H145" s="42">
        <v>9262</v>
      </c>
      <c r="I145" s="42">
        <v>1985343804</v>
      </c>
      <c r="J145" s="42">
        <v>14670183</v>
      </c>
      <c r="K145" s="42">
        <v>207240496</v>
      </c>
      <c r="L145" s="42">
        <v>3058238000</v>
      </c>
      <c r="M145" s="42">
        <v>83443600</v>
      </c>
      <c r="N145" s="42">
        <v>126180661</v>
      </c>
      <c r="O145" s="42">
        <v>232677980</v>
      </c>
      <c r="P145" s="42">
        <v>325694340</v>
      </c>
      <c r="Q145" s="42">
        <v>25016027589</v>
      </c>
      <c r="R145" s="42">
        <v>4188441</v>
      </c>
      <c r="S145" s="42">
        <v>1913826</v>
      </c>
      <c r="T145" s="42">
        <v>3140535105</v>
      </c>
      <c r="U145" s="42">
        <v>2984107536</v>
      </c>
      <c r="V145" s="42">
        <v>509961240</v>
      </c>
      <c r="W145" s="42">
        <v>527501346</v>
      </c>
      <c r="X145" s="42">
        <v>7374857</v>
      </c>
      <c r="Y145" s="42">
        <v>61662</v>
      </c>
      <c r="Z145" s="42">
        <v>7175644013</v>
      </c>
      <c r="AA145" s="42">
        <v>17840383576</v>
      </c>
    </row>
    <row r="146" spans="1:27">
      <c r="A146" t="s">
        <v>443</v>
      </c>
      <c r="B146" s="44" t="s">
        <v>664</v>
      </c>
      <c r="C146" s="42">
        <v>1755117700</v>
      </c>
      <c r="D146" s="42">
        <v>7933</v>
      </c>
      <c r="E146" s="42">
        <v>591250598</v>
      </c>
      <c r="F146" s="42">
        <v>12822396</v>
      </c>
      <c r="G146" s="42">
        <v>559</v>
      </c>
      <c r="H146" s="42">
        <v>90</v>
      </c>
      <c r="I146" s="42">
        <v>51850168</v>
      </c>
      <c r="J146" s="42">
        <v>862115</v>
      </c>
      <c r="K146" s="42">
        <v>15296664</v>
      </c>
      <c r="L146" s="42">
        <v>95292400</v>
      </c>
      <c r="M146" s="42">
        <v>3945400</v>
      </c>
      <c r="N146" s="42">
        <v>6840351</v>
      </c>
      <c r="O146" s="42">
        <v>18589658</v>
      </c>
      <c r="P146" s="42">
        <v>10805339</v>
      </c>
      <c r="Q146" s="42">
        <v>807555089</v>
      </c>
      <c r="R146" s="42">
        <v>147005</v>
      </c>
      <c r="S146" s="42">
        <v>9038</v>
      </c>
      <c r="T146" s="42">
        <v>99214528</v>
      </c>
      <c r="U146" s="42">
        <v>106665230</v>
      </c>
      <c r="V146" s="42">
        <v>14500332</v>
      </c>
      <c r="W146" s="42">
        <v>22380677</v>
      </c>
      <c r="X146" s="42">
        <v>147290</v>
      </c>
      <c r="Y146" s="42">
        <v>1940</v>
      </c>
      <c r="Z146" s="42">
        <v>243066040</v>
      </c>
      <c r="AA146" s="42">
        <v>564489049</v>
      </c>
    </row>
    <row r="147" spans="1:27">
      <c r="A147" t="s">
        <v>530</v>
      </c>
      <c r="B147" s="44" t="s">
        <v>531</v>
      </c>
      <c r="C147" s="42">
        <v>583522700</v>
      </c>
      <c r="D147" s="42">
        <v>2505</v>
      </c>
      <c r="E147" s="42">
        <v>199271284</v>
      </c>
      <c r="F147" s="42">
        <v>4638309</v>
      </c>
      <c r="G147" s="42">
        <v>238</v>
      </c>
      <c r="H147" s="42">
        <v>27</v>
      </c>
      <c r="I147" s="42">
        <v>10089738</v>
      </c>
      <c r="J147" s="42">
        <v>97605</v>
      </c>
      <c r="K147" s="42">
        <v>1740210</v>
      </c>
      <c r="L147" s="42">
        <v>32086900</v>
      </c>
      <c r="M147" s="42">
        <v>689000</v>
      </c>
      <c r="N147" s="42">
        <v>2913891</v>
      </c>
      <c r="O147" s="42">
        <v>5062564</v>
      </c>
      <c r="P147" s="42">
        <v>1527627</v>
      </c>
      <c r="Q147" s="42">
        <v>258117128</v>
      </c>
      <c r="R147" s="42">
        <v>0</v>
      </c>
      <c r="S147" s="42">
        <v>0</v>
      </c>
      <c r="T147" s="42">
        <v>32766851</v>
      </c>
      <c r="U147" s="42">
        <v>33985856</v>
      </c>
      <c r="V147" s="42">
        <v>3712201</v>
      </c>
      <c r="W147" s="42">
        <v>3520227</v>
      </c>
      <c r="X147" s="42">
        <v>82641</v>
      </c>
      <c r="Y147" s="42">
        <v>0</v>
      </c>
      <c r="Z147" s="42">
        <v>74067776</v>
      </c>
      <c r="AA147" s="42">
        <v>184049352</v>
      </c>
    </row>
    <row r="148" spans="1:27">
      <c r="A148" t="s">
        <v>350</v>
      </c>
      <c r="B148" s="44" t="s">
        <v>351</v>
      </c>
      <c r="C148" s="42">
        <v>4395789300</v>
      </c>
      <c r="D148" s="42">
        <v>18790</v>
      </c>
      <c r="E148" s="42">
        <v>1437741769</v>
      </c>
      <c r="F148" s="42">
        <v>53423541</v>
      </c>
      <c r="G148" s="42">
        <v>1687</v>
      </c>
      <c r="H148" s="42">
        <v>383</v>
      </c>
      <c r="I148" s="42">
        <v>99072452</v>
      </c>
      <c r="J148" s="42">
        <v>1100074</v>
      </c>
      <c r="K148" s="42">
        <v>32657052</v>
      </c>
      <c r="L148" s="42">
        <v>232713800</v>
      </c>
      <c r="M148" s="42">
        <v>7518000</v>
      </c>
      <c r="N148" s="42">
        <v>16070367</v>
      </c>
      <c r="O148" s="42">
        <v>36482462</v>
      </c>
      <c r="P148" s="42">
        <v>26262647</v>
      </c>
      <c r="Q148" s="42">
        <v>1943042164</v>
      </c>
      <c r="R148" s="42">
        <v>455322</v>
      </c>
      <c r="S148" s="42">
        <v>33604</v>
      </c>
      <c r="T148" s="42">
        <v>240164947</v>
      </c>
      <c r="U148" s="42">
        <v>239609934</v>
      </c>
      <c r="V148" s="42">
        <v>37219612</v>
      </c>
      <c r="W148" s="42">
        <v>47717443</v>
      </c>
      <c r="X148" s="42">
        <v>522631</v>
      </c>
      <c r="Y148" s="42">
        <v>7986</v>
      </c>
      <c r="Z148" s="42">
        <v>565731479</v>
      </c>
      <c r="AA148" s="42">
        <v>1377310685</v>
      </c>
    </row>
    <row r="149" spans="1:27">
      <c r="A149" t="s">
        <v>312</v>
      </c>
      <c r="B149" s="44" t="s">
        <v>313</v>
      </c>
      <c r="C149" s="42">
        <v>6228066400</v>
      </c>
      <c r="D149" s="42">
        <v>25971</v>
      </c>
      <c r="E149" s="42">
        <v>2035447726</v>
      </c>
      <c r="F149" s="42">
        <v>74121102</v>
      </c>
      <c r="G149" s="42">
        <v>2569</v>
      </c>
      <c r="H149" s="42">
        <v>563</v>
      </c>
      <c r="I149" s="42">
        <v>206245441</v>
      </c>
      <c r="J149" s="42">
        <v>1634740</v>
      </c>
      <c r="K149" s="42">
        <v>61493528</v>
      </c>
      <c r="L149" s="42">
        <v>344475200</v>
      </c>
      <c r="M149" s="42">
        <v>12271300</v>
      </c>
      <c r="N149" s="42">
        <v>18011690</v>
      </c>
      <c r="O149" s="42">
        <v>53574060</v>
      </c>
      <c r="P149" s="42">
        <v>43093212</v>
      </c>
      <c r="Q149" s="42">
        <v>2850367999</v>
      </c>
      <c r="R149" s="42">
        <v>1446780</v>
      </c>
      <c r="S149" s="42">
        <v>190574</v>
      </c>
      <c r="T149" s="42">
        <v>356688286</v>
      </c>
      <c r="U149" s="42">
        <v>356571880</v>
      </c>
      <c r="V149" s="42">
        <v>61720025</v>
      </c>
      <c r="W149" s="42">
        <v>78791193</v>
      </c>
      <c r="X149" s="42">
        <v>871146</v>
      </c>
      <c r="Y149" s="42">
        <v>32711</v>
      </c>
      <c r="Z149" s="42">
        <v>856312595</v>
      </c>
      <c r="AA149" s="42">
        <v>1994055404</v>
      </c>
    </row>
    <row r="150" spans="1:27">
      <c r="A150" t="s">
        <v>146</v>
      </c>
      <c r="B150" s="44" t="s">
        <v>147</v>
      </c>
      <c r="C150" s="42">
        <v>1632594600</v>
      </c>
      <c r="D150" s="42">
        <v>7373</v>
      </c>
      <c r="E150" s="42">
        <v>536669990</v>
      </c>
      <c r="F150" s="42">
        <v>16016793</v>
      </c>
      <c r="G150" s="42">
        <v>494</v>
      </c>
      <c r="H150" s="42">
        <v>96</v>
      </c>
      <c r="I150" s="42">
        <v>62662821</v>
      </c>
      <c r="J150" s="42">
        <v>430788</v>
      </c>
      <c r="K150" s="42">
        <v>13409119</v>
      </c>
      <c r="L150" s="42">
        <v>87784300</v>
      </c>
      <c r="M150" s="42">
        <v>3762200</v>
      </c>
      <c r="N150" s="42">
        <v>4915080</v>
      </c>
      <c r="O150" s="42">
        <v>14397794</v>
      </c>
      <c r="P150" s="42">
        <v>12987393</v>
      </c>
      <c r="Q150" s="42">
        <v>753036278</v>
      </c>
      <c r="R150" s="42">
        <v>145057</v>
      </c>
      <c r="S150" s="42">
        <v>8852</v>
      </c>
      <c r="T150" s="42">
        <v>91524584</v>
      </c>
      <c r="U150" s="42">
        <v>94113483</v>
      </c>
      <c r="V150" s="42">
        <v>15055967</v>
      </c>
      <c r="W150" s="42">
        <v>21192082</v>
      </c>
      <c r="X150" s="42">
        <v>149796</v>
      </c>
      <c r="Y150" s="42">
        <v>26454</v>
      </c>
      <c r="Z150" s="42">
        <v>222216275</v>
      </c>
      <c r="AA150" s="42">
        <v>530820003</v>
      </c>
    </row>
    <row r="151" spans="1:27">
      <c r="A151" t="s">
        <v>308</v>
      </c>
      <c r="B151" s="44" t="s">
        <v>309</v>
      </c>
      <c r="C151" s="42">
        <v>1434598600</v>
      </c>
      <c r="D151" s="42">
        <v>6922</v>
      </c>
      <c r="E151" s="42">
        <v>488105478</v>
      </c>
      <c r="F151" s="42">
        <v>10745456</v>
      </c>
      <c r="G151" s="42">
        <v>443</v>
      </c>
      <c r="H151" s="42">
        <v>79</v>
      </c>
      <c r="I151" s="42">
        <v>41320214</v>
      </c>
      <c r="J151" s="42">
        <v>1070164</v>
      </c>
      <c r="K151" s="42">
        <v>12977940</v>
      </c>
      <c r="L151" s="42">
        <v>73852500</v>
      </c>
      <c r="M151" s="42">
        <v>5040200</v>
      </c>
      <c r="N151" s="42">
        <v>7141420</v>
      </c>
      <c r="O151" s="42">
        <v>15330111</v>
      </c>
      <c r="P151" s="42">
        <v>17722986</v>
      </c>
      <c r="Q151" s="42">
        <v>673306469</v>
      </c>
      <c r="R151" s="42">
        <v>137775</v>
      </c>
      <c r="S151" s="42">
        <v>68347</v>
      </c>
      <c r="T151" s="42">
        <v>78862682</v>
      </c>
      <c r="U151" s="42">
        <v>83159394</v>
      </c>
      <c r="V151" s="42">
        <v>14771030</v>
      </c>
      <c r="W151" s="42">
        <v>18290027</v>
      </c>
      <c r="X151" s="42">
        <v>186163</v>
      </c>
      <c r="Y151" s="42">
        <v>10630</v>
      </c>
      <c r="Z151" s="42">
        <v>195486048</v>
      </c>
      <c r="AA151" s="42">
        <v>477820421</v>
      </c>
    </row>
    <row r="152" spans="1:27">
      <c r="A152" t="s">
        <v>108</v>
      </c>
      <c r="B152" s="44" t="s">
        <v>109</v>
      </c>
      <c r="C152" s="42">
        <v>4956629500</v>
      </c>
      <c r="D152" s="42">
        <v>20372</v>
      </c>
      <c r="E152" s="42">
        <v>1615679048</v>
      </c>
      <c r="F152" s="42">
        <v>60420996</v>
      </c>
      <c r="G152" s="42">
        <v>2092</v>
      </c>
      <c r="H152" s="42">
        <v>485</v>
      </c>
      <c r="I152" s="42">
        <v>129396996</v>
      </c>
      <c r="J152" s="42">
        <v>1308367</v>
      </c>
      <c r="K152" s="42">
        <v>41718555</v>
      </c>
      <c r="L152" s="42">
        <v>277740200</v>
      </c>
      <c r="M152" s="42">
        <v>8582800</v>
      </c>
      <c r="N152" s="42">
        <v>17799293</v>
      </c>
      <c r="O152" s="42">
        <v>42596582</v>
      </c>
      <c r="P152" s="42">
        <v>29918547</v>
      </c>
      <c r="Q152" s="42">
        <v>2225161384</v>
      </c>
      <c r="R152" s="42">
        <v>890602</v>
      </c>
      <c r="S152" s="42">
        <v>32859</v>
      </c>
      <c r="T152" s="42">
        <v>286269313</v>
      </c>
      <c r="U152" s="42">
        <v>284593558</v>
      </c>
      <c r="V152" s="42">
        <v>49171738</v>
      </c>
      <c r="W152" s="42">
        <v>57623928</v>
      </c>
      <c r="X152" s="42">
        <v>660968</v>
      </c>
      <c r="Y152" s="42">
        <v>117546</v>
      </c>
      <c r="Z152" s="42">
        <v>679360512</v>
      </c>
      <c r="AA152" s="42">
        <v>1545800872</v>
      </c>
    </row>
    <row r="153" spans="1:27">
      <c r="A153" t="s">
        <v>456</v>
      </c>
      <c r="B153" s="44" t="s">
        <v>457</v>
      </c>
      <c r="C153" s="42">
        <v>3754792500</v>
      </c>
      <c r="D153" s="42">
        <v>15881</v>
      </c>
      <c r="E153" s="42">
        <v>1275290584</v>
      </c>
      <c r="F153" s="42">
        <v>43562893</v>
      </c>
      <c r="G153" s="42">
        <v>1370</v>
      </c>
      <c r="H153" s="42">
        <v>312</v>
      </c>
      <c r="I153" s="42">
        <v>115150866</v>
      </c>
      <c r="J153" s="42">
        <v>1586861</v>
      </c>
      <c r="K153" s="42">
        <v>38449792</v>
      </c>
      <c r="L153" s="42">
        <v>202749600</v>
      </c>
      <c r="M153" s="42">
        <v>5005600</v>
      </c>
      <c r="N153" s="42">
        <v>11972636</v>
      </c>
      <c r="O153" s="42">
        <v>31375102</v>
      </c>
      <c r="P153" s="42">
        <v>16318059</v>
      </c>
      <c r="Q153" s="42">
        <v>1741461993</v>
      </c>
      <c r="R153" s="42">
        <v>952972</v>
      </c>
      <c r="S153" s="42">
        <v>74350</v>
      </c>
      <c r="T153" s="42">
        <v>207718532</v>
      </c>
      <c r="U153" s="42">
        <v>219283703</v>
      </c>
      <c r="V153" s="42">
        <v>31471699</v>
      </c>
      <c r="W153" s="42">
        <v>56724857</v>
      </c>
      <c r="X153" s="42">
        <v>373520</v>
      </c>
      <c r="Y153" s="42">
        <v>7714</v>
      </c>
      <c r="Z153" s="42">
        <v>516607347</v>
      </c>
      <c r="AA153" s="42">
        <v>1224854646</v>
      </c>
    </row>
    <row r="154" spans="1:27">
      <c r="A154" t="s">
        <v>104</v>
      </c>
      <c r="B154" s="44" t="s">
        <v>105</v>
      </c>
      <c r="C154" s="42">
        <v>7745710900</v>
      </c>
      <c r="D154" s="42">
        <v>32702</v>
      </c>
      <c r="E154" s="42">
        <v>2470562962</v>
      </c>
      <c r="F154" s="42">
        <v>104236853</v>
      </c>
      <c r="G154" s="42">
        <v>3178</v>
      </c>
      <c r="H154" s="42">
        <v>791</v>
      </c>
      <c r="I154" s="42">
        <v>217547661</v>
      </c>
      <c r="J154" s="42">
        <v>1744241</v>
      </c>
      <c r="K154" s="42">
        <v>62994885</v>
      </c>
      <c r="L154" s="42">
        <v>421905200</v>
      </c>
      <c r="M154" s="42">
        <v>11272900</v>
      </c>
      <c r="N154" s="42">
        <v>20119150</v>
      </c>
      <c r="O154" s="42">
        <v>56979085</v>
      </c>
      <c r="P154" s="42">
        <v>39500920</v>
      </c>
      <c r="Q154" s="42">
        <v>3406863857</v>
      </c>
      <c r="R154" s="42">
        <v>1364677</v>
      </c>
      <c r="S154" s="42">
        <v>83567</v>
      </c>
      <c r="T154" s="42">
        <v>433073669</v>
      </c>
      <c r="U154" s="42">
        <v>417356717</v>
      </c>
      <c r="V154" s="42">
        <v>73514143</v>
      </c>
      <c r="W154" s="42">
        <v>92535690</v>
      </c>
      <c r="X154" s="42">
        <v>921666</v>
      </c>
      <c r="Y154" s="42">
        <v>113644</v>
      </c>
      <c r="Z154" s="42">
        <v>1018963773</v>
      </c>
      <c r="AA154" s="42">
        <v>2387900084</v>
      </c>
    </row>
    <row r="155" spans="1:27">
      <c r="A155" t="s">
        <v>114</v>
      </c>
      <c r="B155" s="44" t="s">
        <v>115</v>
      </c>
      <c r="C155" s="42">
        <v>1286253200</v>
      </c>
      <c r="D155" s="42">
        <v>5410</v>
      </c>
      <c r="E155" s="42">
        <v>425729864</v>
      </c>
      <c r="F155" s="42">
        <v>14305775</v>
      </c>
      <c r="G155" s="42">
        <v>460</v>
      </c>
      <c r="H155" s="42">
        <v>98</v>
      </c>
      <c r="I155" s="42">
        <v>28015929</v>
      </c>
      <c r="J155" s="42">
        <v>283951</v>
      </c>
      <c r="K155" s="42">
        <v>11869420</v>
      </c>
      <c r="L155" s="42">
        <v>71260700</v>
      </c>
      <c r="M155" s="42">
        <v>1852600</v>
      </c>
      <c r="N155" s="42">
        <v>4101890</v>
      </c>
      <c r="O155" s="42">
        <v>11132392</v>
      </c>
      <c r="P155" s="42">
        <v>6323656</v>
      </c>
      <c r="Q155" s="42">
        <v>574876177</v>
      </c>
      <c r="R155" s="42">
        <v>161069</v>
      </c>
      <c r="S155" s="42">
        <v>9000</v>
      </c>
      <c r="T155" s="42">
        <v>73093642</v>
      </c>
      <c r="U155" s="42">
        <v>74625017</v>
      </c>
      <c r="V155" s="42">
        <v>12429399</v>
      </c>
      <c r="W155" s="42">
        <v>17085001</v>
      </c>
      <c r="X155" s="42">
        <v>302989</v>
      </c>
      <c r="Y155" s="42">
        <v>15392</v>
      </c>
      <c r="Z155" s="42">
        <v>177721509</v>
      </c>
      <c r="AA155" s="42">
        <v>397154668</v>
      </c>
    </row>
    <row r="156" spans="1:27">
      <c r="A156" t="s">
        <v>280</v>
      </c>
      <c r="B156" s="44" t="s">
        <v>281</v>
      </c>
      <c r="C156" s="42">
        <v>1778796200</v>
      </c>
      <c r="D156" s="42">
        <v>7846</v>
      </c>
      <c r="E156" s="42">
        <v>607176671</v>
      </c>
      <c r="F156" s="42">
        <v>18345913</v>
      </c>
      <c r="G156" s="42">
        <v>698</v>
      </c>
      <c r="H156" s="42">
        <v>134</v>
      </c>
      <c r="I156" s="42">
        <v>46133997</v>
      </c>
      <c r="J156" s="42">
        <v>656650</v>
      </c>
      <c r="K156" s="42">
        <v>17411742</v>
      </c>
      <c r="L156" s="42">
        <v>96781100</v>
      </c>
      <c r="M156" s="42">
        <v>4165300</v>
      </c>
      <c r="N156" s="42">
        <v>7982561</v>
      </c>
      <c r="O156" s="42">
        <v>16466022</v>
      </c>
      <c r="P156" s="42">
        <v>14685788</v>
      </c>
      <c r="Q156" s="42">
        <v>829805744</v>
      </c>
      <c r="R156" s="42">
        <v>294789</v>
      </c>
      <c r="S156" s="42">
        <v>67724</v>
      </c>
      <c r="T156" s="42">
        <v>100924570</v>
      </c>
      <c r="U156" s="42">
        <v>105221478</v>
      </c>
      <c r="V156" s="42">
        <v>18270171</v>
      </c>
      <c r="W156" s="42">
        <v>24247475</v>
      </c>
      <c r="X156" s="42">
        <v>183236</v>
      </c>
      <c r="Y156" s="42">
        <v>13126</v>
      </c>
      <c r="Z156" s="42">
        <v>249222569</v>
      </c>
      <c r="AA156" s="42">
        <v>580583175</v>
      </c>
    </row>
    <row r="157" spans="1:27">
      <c r="A157" t="s">
        <v>374</v>
      </c>
      <c r="B157" s="44" t="s">
        <v>375</v>
      </c>
      <c r="C157" s="42">
        <v>606121300</v>
      </c>
      <c r="D157" s="42">
        <v>2877</v>
      </c>
      <c r="E157" s="42">
        <v>204229847</v>
      </c>
      <c r="F157" s="42">
        <v>3410821</v>
      </c>
      <c r="G157" s="42">
        <v>144</v>
      </c>
      <c r="H157" s="42">
        <v>20</v>
      </c>
      <c r="I157" s="42">
        <v>9227497</v>
      </c>
      <c r="J157" s="42">
        <v>61333</v>
      </c>
      <c r="K157" s="42">
        <v>2805449</v>
      </c>
      <c r="L157" s="42">
        <v>32921300</v>
      </c>
      <c r="M157" s="42">
        <v>740500</v>
      </c>
      <c r="N157" s="42">
        <v>2226765</v>
      </c>
      <c r="O157" s="42">
        <v>5437245</v>
      </c>
      <c r="P157" s="42">
        <v>2376468</v>
      </c>
      <c r="Q157" s="42">
        <v>263437225</v>
      </c>
      <c r="R157" s="42">
        <v>194</v>
      </c>
      <c r="S157" s="42">
        <v>76</v>
      </c>
      <c r="T157" s="42">
        <v>33654854</v>
      </c>
      <c r="U157" s="42">
        <v>35095823</v>
      </c>
      <c r="V157" s="42">
        <v>4957904</v>
      </c>
      <c r="W157" s="42">
        <v>6601130</v>
      </c>
      <c r="X157" s="42">
        <v>67126</v>
      </c>
      <c r="Y157" s="42">
        <v>0</v>
      </c>
      <c r="Z157" s="42">
        <v>80377107</v>
      </c>
      <c r="AA157" s="42">
        <v>183060118</v>
      </c>
    </row>
    <row r="158" spans="1:27">
      <c r="A158" t="s">
        <v>328</v>
      </c>
      <c r="B158" s="44" t="s">
        <v>329</v>
      </c>
      <c r="C158" s="42">
        <v>14256239000</v>
      </c>
      <c r="D158" s="42">
        <v>46625</v>
      </c>
      <c r="E158" s="42">
        <v>4524214969</v>
      </c>
      <c r="F158" s="42">
        <v>419602228</v>
      </c>
      <c r="G158" s="42">
        <v>9898</v>
      </c>
      <c r="H158" s="42">
        <v>3288</v>
      </c>
      <c r="I158" s="42">
        <v>680999590</v>
      </c>
      <c r="J158" s="42">
        <v>3201023</v>
      </c>
      <c r="K158" s="42">
        <v>93844537</v>
      </c>
      <c r="L158" s="42">
        <v>775023500</v>
      </c>
      <c r="M158" s="42">
        <v>15481100</v>
      </c>
      <c r="N158" s="42">
        <v>27470099</v>
      </c>
      <c r="O158" s="42">
        <v>70092054</v>
      </c>
      <c r="P158" s="42">
        <v>59393542</v>
      </c>
      <c r="Q158" s="42">
        <v>6669322642</v>
      </c>
      <c r="R158" s="42">
        <v>1635129</v>
      </c>
      <c r="S158" s="42">
        <v>582371</v>
      </c>
      <c r="T158" s="42">
        <v>790342715</v>
      </c>
      <c r="U158" s="42">
        <v>736609193</v>
      </c>
      <c r="V158" s="42">
        <v>130930224</v>
      </c>
      <c r="W158" s="42">
        <v>188489688</v>
      </c>
      <c r="X158" s="42">
        <v>2223467</v>
      </c>
      <c r="Y158" s="42">
        <v>29690</v>
      </c>
      <c r="Z158" s="42">
        <v>1850842477</v>
      </c>
      <c r="AA158" s="42">
        <v>4818480165</v>
      </c>
    </row>
    <row r="159" spans="1:27">
      <c r="A159" t="s">
        <v>160</v>
      </c>
      <c r="B159" s="44" t="s">
        <v>161</v>
      </c>
      <c r="C159" s="42">
        <v>2443281700</v>
      </c>
      <c r="D159" s="42">
        <v>10272</v>
      </c>
      <c r="E159" s="42">
        <v>800756034</v>
      </c>
      <c r="F159" s="42">
        <v>29631433</v>
      </c>
      <c r="G159" s="42">
        <v>1088</v>
      </c>
      <c r="H159" s="42">
        <v>189</v>
      </c>
      <c r="I159" s="42">
        <v>51924592</v>
      </c>
      <c r="J159" s="42">
        <v>548396</v>
      </c>
      <c r="K159" s="42">
        <v>21516852</v>
      </c>
      <c r="L159" s="42">
        <v>130170500</v>
      </c>
      <c r="M159" s="42">
        <v>4438200</v>
      </c>
      <c r="N159" s="42">
        <v>7224668</v>
      </c>
      <c r="O159" s="42">
        <v>19563667</v>
      </c>
      <c r="P159" s="42">
        <v>14887655</v>
      </c>
      <c r="Q159" s="42">
        <v>1080661997</v>
      </c>
      <c r="R159" s="42">
        <v>351390</v>
      </c>
      <c r="S159" s="42">
        <v>220476</v>
      </c>
      <c r="T159" s="42">
        <v>134574941</v>
      </c>
      <c r="U159" s="42">
        <v>134617211</v>
      </c>
      <c r="V159" s="42">
        <v>24767963</v>
      </c>
      <c r="W159" s="42">
        <v>30679983</v>
      </c>
      <c r="X159" s="42">
        <v>261687</v>
      </c>
      <c r="Y159" s="42">
        <v>17339</v>
      </c>
      <c r="Z159" s="42">
        <v>325490990</v>
      </c>
      <c r="AA159" s="42">
        <v>755171007</v>
      </c>
    </row>
    <row r="160" spans="1:27">
      <c r="A160" t="s">
        <v>156</v>
      </c>
      <c r="B160" s="44" t="s">
        <v>157</v>
      </c>
      <c r="C160" s="42">
        <v>2757314400</v>
      </c>
      <c r="D160" s="42">
        <v>11318</v>
      </c>
      <c r="E160" s="42">
        <v>903526990</v>
      </c>
      <c r="F160" s="42">
        <v>37364533</v>
      </c>
      <c r="G160" s="42">
        <v>1182</v>
      </c>
      <c r="H160" s="42">
        <v>273</v>
      </c>
      <c r="I160" s="42">
        <v>99235743</v>
      </c>
      <c r="J160" s="42">
        <v>1226209</v>
      </c>
      <c r="K160" s="42">
        <v>33866798</v>
      </c>
      <c r="L160" s="42">
        <v>143199000</v>
      </c>
      <c r="M160" s="42">
        <v>7204600</v>
      </c>
      <c r="N160" s="42">
        <v>7405763</v>
      </c>
      <c r="O160" s="42">
        <v>32105940</v>
      </c>
      <c r="P160" s="42">
        <v>25164625</v>
      </c>
      <c r="Q160" s="42">
        <v>1290300201</v>
      </c>
      <c r="R160" s="42">
        <v>1328630</v>
      </c>
      <c r="S160" s="42">
        <v>139680</v>
      </c>
      <c r="T160" s="42">
        <v>150371100</v>
      </c>
      <c r="U160" s="42">
        <v>153373059</v>
      </c>
      <c r="V160" s="42">
        <v>34073060</v>
      </c>
      <c r="W160" s="42">
        <v>40563710</v>
      </c>
      <c r="X160" s="42">
        <v>344990</v>
      </c>
      <c r="Y160" s="42">
        <v>50745</v>
      </c>
      <c r="Z160" s="42">
        <v>380244974</v>
      </c>
      <c r="AA160" s="42">
        <v>910055227</v>
      </c>
    </row>
    <row r="161" spans="1:27">
      <c r="A161" t="s">
        <v>36</v>
      </c>
      <c r="B161" s="44" t="s">
        <v>37</v>
      </c>
      <c r="C161" s="42">
        <v>25669715800</v>
      </c>
      <c r="D161" s="42">
        <v>68518</v>
      </c>
      <c r="E161" s="42">
        <v>7880155701</v>
      </c>
      <c r="F161" s="42">
        <v>1485315602</v>
      </c>
      <c r="G161" s="42">
        <v>20594</v>
      </c>
      <c r="H161" s="42">
        <v>9436</v>
      </c>
      <c r="I161" s="42">
        <v>1907041942</v>
      </c>
      <c r="J161" s="42">
        <v>11623910</v>
      </c>
      <c r="K161" s="42">
        <v>137410491</v>
      </c>
      <c r="L161" s="42">
        <v>1173333800</v>
      </c>
      <c r="M161" s="42">
        <v>37440500</v>
      </c>
      <c r="N161" s="42">
        <v>40012622</v>
      </c>
      <c r="O161" s="42">
        <v>124804191</v>
      </c>
      <c r="P161" s="42">
        <v>149439582</v>
      </c>
      <c r="Q161" s="42">
        <v>12946578341</v>
      </c>
      <c r="R161" s="42">
        <v>1313308</v>
      </c>
      <c r="S161" s="42">
        <v>435667</v>
      </c>
      <c r="T161" s="42">
        <v>1210472924</v>
      </c>
      <c r="U161" s="42">
        <v>1076396465</v>
      </c>
      <c r="V161" s="42">
        <v>244792842</v>
      </c>
      <c r="W161" s="42">
        <v>385832188</v>
      </c>
      <c r="X161" s="42">
        <v>4436738</v>
      </c>
      <c r="Y161" s="42">
        <v>54015</v>
      </c>
      <c r="Z161" s="42">
        <v>2923734147</v>
      </c>
      <c r="AA161" s="42">
        <v>10022844194</v>
      </c>
    </row>
    <row r="162" spans="1:27">
      <c r="A162" t="s">
        <v>416</v>
      </c>
      <c r="B162" s="44" t="s">
        <v>417</v>
      </c>
      <c r="C162" s="42">
        <v>1941134100</v>
      </c>
      <c r="D162" s="42">
        <v>8014</v>
      </c>
      <c r="E162" s="42">
        <v>646390833</v>
      </c>
      <c r="F162" s="42">
        <v>27429554</v>
      </c>
      <c r="G162" s="42">
        <v>908</v>
      </c>
      <c r="H162" s="42">
        <v>198</v>
      </c>
      <c r="I162" s="42">
        <v>72559518</v>
      </c>
      <c r="J162" s="42">
        <v>415178</v>
      </c>
      <c r="K162" s="42">
        <v>16003689</v>
      </c>
      <c r="L162" s="42">
        <v>101503100</v>
      </c>
      <c r="M162" s="42">
        <v>3293100</v>
      </c>
      <c r="N162" s="42">
        <v>8331450</v>
      </c>
      <c r="O162" s="42">
        <v>17739618</v>
      </c>
      <c r="P162" s="42">
        <v>10850292</v>
      </c>
      <c r="Q162" s="42">
        <v>904516332</v>
      </c>
      <c r="R162" s="42">
        <v>261984</v>
      </c>
      <c r="S162" s="42">
        <v>542</v>
      </c>
      <c r="T162" s="42">
        <v>104777145</v>
      </c>
      <c r="U162" s="42">
        <v>105814866</v>
      </c>
      <c r="V162" s="42">
        <v>19089033</v>
      </c>
      <c r="W162" s="42">
        <v>22040303</v>
      </c>
      <c r="X162" s="42">
        <v>282249</v>
      </c>
      <c r="Y162" s="42">
        <v>5113</v>
      </c>
      <c r="Z162" s="42">
        <v>252271235</v>
      </c>
      <c r="AA162" s="42">
        <v>652245097</v>
      </c>
    </row>
    <row r="163" spans="1:27">
      <c r="A163" t="s">
        <v>429</v>
      </c>
      <c r="B163" s="44" t="s">
        <v>430</v>
      </c>
      <c r="C163" s="42">
        <v>1051391300</v>
      </c>
      <c r="D163" s="42">
        <v>4409</v>
      </c>
      <c r="E163" s="42">
        <v>352580743</v>
      </c>
      <c r="F163" s="42">
        <v>15944164</v>
      </c>
      <c r="G163" s="42">
        <v>435</v>
      </c>
      <c r="H163" s="42">
        <v>77</v>
      </c>
      <c r="I163" s="42">
        <v>19516796</v>
      </c>
      <c r="J163" s="42">
        <v>185983</v>
      </c>
      <c r="K163" s="42">
        <v>5900803</v>
      </c>
      <c r="L163" s="42">
        <v>54466800</v>
      </c>
      <c r="M163" s="42">
        <v>1943600</v>
      </c>
      <c r="N163" s="42">
        <v>3451663</v>
      </c>
      <c r="O163" s="42">
        <v>9488034</v>
      </c>
      <c r="P163" s="42">
        <v>6560534</v>
      </c>
      <c r="Q163" s="42">
        <v>470039120</v>
      </c>
      <c r="R163" s="42">
        <v>15327</v>
      </c>
      <c r="S163" s="42">
        <v>0</v>
      </c>
      <c r="T163" s="42">
        <v>56391948</v>
      </c>
      <c r="U163" s="42">
        <v>57652375</v>
      </c>
      <c r="V163" s="42">
        <v>9041825</v>
      </c>
      <c r="W163" s="42">
        <v>12004181</v>
      </c>
      <c r="X163" s="42">
        <v>111040</v>
      </c>
      <c r="Y163" s="42">
        <v>2630</v>
      </c>
      <c r="Z163" s="42">
        <v>135219326</v>
      </c>
      <c r="AA163" s="42">
        <v>334819794</v>
      </c>
    </row>
    <row r="164" spans="1:27">
      <c r="A164" t="s">
        <v>476</v>
      </c>
      <c r="B164" s="44" t="s">
        <v>477</v>
      </c>
      <c r="C164" s="42">
        <v>1604984200</v>
      </c>
      <c r="D164" s="42">
        <v>7384</v>
      </c>
      <c r="E164" s="42">
        <v>545902134</v>
      </c>
      <c r="F164" s="42">
        <v>11320721</v>
      </c>
      <c r="G164" s="42">
        <v>473</v>
      </c>
      <c r="H164" s="42">
        <v>81</v>
      </c>
      <c r="I164" s="42">
        <v>31772948</v>
      </c>
      <c r="J164" s="42">
        <v>485729</v>
      </c>
      <c r="K164" s="42">
        <v>10381074</v>
      </c>
      <c r="L164" s="42">
        <v>86299700</v>
      </c>
      <c r="M164" s="42">
        <v>3668100</v>
      </c>
      <c r="N164" s="42">
        <v>6480553</v>
      </c>
      <c r="O164" s="42">
        <v>15140925</v>
      </c>
      <c r="P164" s="42">
        <v>11927043</v>
      </c>
      <c r="Q164" s="42">
        <v>723378927</v>
      </c>
      <c r="R164" s="42">
        <v>67676</v>
      </c>
      <c r="S164" s="42">
        <v>53671</v>
      </c>
      <c r="T164" s="42">
        <v>89941953</v>
      </c>
      <c r="U164" s="42">
        <v>94643960</v>
      </c>
      <c r="V164" s="42">
        <v>15370625</v>
      </c>
      <c r="W164" s="42">
        <v>19082729</v>
      </c>
      <c r="X164" s="42">
        <v>199061</v>
      </c>
      <c r="Y164" s="42">
        <v>4059</v>
      </c>
      <c r="Z164" s="42">
        <v>219363734</v>
      </c>
      <c r="AA164" s="42">
        <v>504015193</v>
      </c>
    </row>
    <row r="165" spans="1:27">
      <c r="A165" t="s">
        <v>520</v>
      </c>
      <c r="B165" s="44" t="s">
        <v>521</v>
      </c>
      <c r="C165" s="42">
        <v>1242129200</v>
      </c>
      <c r="D165" s="42">
        <v>5523</v>
      </c>
      <c r="E165" s="42">
        <v>422935935</v>
      </c>
      <c r="F165" s="42">
        <v>10444142</v>
      </c>
      <c r="G165" s="42">
        <v>455</v>
      </c>
      <c r="H165" s="42">
        <v>54</v>
      </c>
      <c r="I165" s="42">
        <v>31935194</v>
      </c>
      <c r="J165" s="42">
        <v>368719</v>
      </c>
      <c r="K165" s="42">
        <v>8217815</v>
      </c>
      <c r="L165" s="42">
        <v>66957500</v>
      </c>
      <c r="M165" s="42">
        <v>2034400</v>
      </c>
      <c r="N165" s="42">
        <v>4335338</v>
      </c>
      <c r="O165" s="42">
        <v>10042424</v>
      </c>
      <c r="P165" s="42">
        <v>6615046</v>
      </c>
      <c r="Q165" s="42">
        <v>563886513</v>
      </c>
      <c r="R165" s="42">
        <v>42852</v>
      </c>
      <c r="S165" s="42">
        <v>8556</v>
      </c>
      <c r="T165" s="42">
        <v>68980151</v>
      </c>
      <c r="U165" s="42">
        <v>71449276</v>
      </c>
      <c r="V165" s="42">
        <v>10729744</v>
      </c>
      <c r="W165" s="42">
        <v>10593568</v>
      </c>
      <c r="X165" s="42">
        <v>155387</v>
      </c>
      <c r="Y165" s="42">
        <v>1387</v>
      </c>
      <c r="Z165" s="42">
        <v>161960921</v>
      </c>
      <c r="AA165" s="42">
        <v>401925592</v>
      </c>
    </row>
    <row r="166" spans="1:27">
      <c r="A166" t="s">
        <v>100</v>
      </c>
      <c r="B166" s="44" t="s">
        <v>101</v>
      </c>
      <c r="C166" s="42">
        <v>25261137000</v>
      </c>
      <c r="D166" s="42">
        <v>100677</v>
      </c>
      <c r="E166" s="42">
        <v>8070364491</v>
      </c>
      <c r="F166" s="42">
        <v>445315484</v>
      </c>
      <c r="G166" s="42">
        <v>12894</v>
      </c>
      <c r="H166" s="42">
        <v>3322</v>
      </c>
      <c r="I166" s="42">
        <v>793386884</v>
      </c>
      <c r="J166" s="42">
        <v>5133515</v>
      </c>
      <c r="K166" s="42">
        <v>162007965</v>
      </c>
      <c r="L166" s="42">
        <v>1403576100</v>
      </c>
      <c r="M166" s="42">
        <v>31293900</v>
      </c>
      <c r="N166" s="42">
        <v>52098671</v>
      </c>
      <c r="O166" s="42">
        <v>169512298</v>
      </c>
      <c r="P166" s="42">
        <v>118754566</v>
      </c>
      <c r="Q166" s="42">
        <v>11251443874</v>
      </c>
      <c r="R166" s="42">
        <v>3408366</v>
      </c>
      <c r="S166" s="42">
        <v>499394</v>
      </c>
      <c r="T166" s="42">
        <v>1434413354</v>
      </c>
      <c r="U166" s="42">
        <v>1371060354</v>
      </c>
      <c r="V166" s="42">
        <v>233459385</v>
      </c>
      <c r="W166" s="42">
        <v>266857221</v>
      </c>
      <c r="X166" s="42">
        <v>3094649</v>
      </c>
      <c r="Y166" s="42">
        <v>212619</v>
      </c>
      <c r="Z166" s="42">
        <v>3313005342</v>
      </c>
      <c r="AA166" s="42">
        <v>7938438532</v>
      </c>
    </row>
    <row r="167" spans="1:27">
      <c r="A167" t="s">
        <v>46</v>
      </c>
      <c r="B167" s="44" t="s">
        <v>47</v>
      </c>
      <c r="C167" s="42">
        <v>11275951000</v>
      </c>
      <c r="D167" s="42">
        <v>45861</v>
      </c>
      <c r="E167" s="42">
        <v>3587460138</v>
      </c>
      <c r="F167" s="42">
        <v>183663707</v>
      </c>
      <c r="G167" s="42">
        <v>5417</v>
      </c>
      <c r="H167" s="42">
        <v>1308</v>
      </c>
      <c r="I167" s="42">
        <v>498253807</v>
      </c>
      <c r="J167" s="42">
        <v>6844208</v>
      </c>
      <c r="K167" s="42">
        <v>113418027</v>
      </c>
      <c r="L167" s="42">
        <v>570855000</v>
      </c>
      <c r="M167" s="42">
        <v>29118200</v>
      </c>
      <c r="N167" s="42">
        <v>28618071</v>
      </c>
      <c r="O167" s="42">
        <v>85044354</v>
      </c>
      <c r="P167" s="42">
        <v>98407393</v>
      </c>
      <c r="Q167" s="42">
        <v>5201682905</v>
      </c>
      <c r="R167" s="42">
        <v>4153196</v>
      </c>
      <c r="S167" s="42">
        <v>540866</v>
      </c>
      <c r="T167" s="42">
        <v>599811487</v>
      </c>
      <c r="U167" s="42">
        <v>582304084</v>
      </c>
      <c r="V167" s="42">
        <v>126298414</v>
      </c>
      <c r="W167" s="42">
        <v>113968420</v>
      </c>
      <c r="X167" s="42">
        <v>1624840</v>
      </c>
      <c r="Y167" s="42">
        <v>48075</v>
      </c>
      <c r="Z167" s="42">
        <v>1428749382</v>
      </c>
      <c r="AA167" s="42">
        <v>3772933523</v>
      </c>
    </row>
    <row r="168" spans="1:27">
      <c r="A168" t="s">
        <v>528</v>
      </c>
      <c r="B168" s="44" t="s">
        <v>529</v>
      </c>
      <c r="C168" s="42">
        <v>720974200</v>
      </c>
      <c r="D168" s="42">
        <v>3264</v>
      </c>
      <c r="E168" s="42">
        <v>246154561</v>
      </c>
      <c r="F168" s="42">
        <v>4183338</v>
      </c>
      <c r="G168" s="42">
        <v>247</v>
      </c>
      <c r="H168" s="42">
        <v>22</v>
      </c>
      <c r="I168" s="42">
        <v>11951213</v>
      </c>
      <c r="J168" s="42">
        <v>72102</v>
      </c>
      <c r="K168" s="42">
        <v>2081199</v>
      </c>
      <c r="L168" s="42">
        <v>38842900</v>
      </c>
      <c r="M168" s="42">
        <v>944300</v>
      </c>
      <c r="N168" s="42">
        <v>2948518</v>
      </c>
      <c r="O168" s="42">
        <v>6315575</v>
      </c>
      <c r="P168" s="42">
        <v>2425564</v>
      </c>
      <c r="Q168" s="42">
        <v>315919270</v>
      </c>
      <c r="R168" s="42">
        <v>0</v>
      </c>
      <c r="S168" s="42">
        <v>0</v>
      </c>
      <c r="T168" s="42">
        <v>39770476</v>
      </c>
      <c r="U168" s="42">
        <v>41629960</v>
      </c>
      <c r="V168" s="42">
        <v>4622649</v>
      </c>
      <c r="W168" s="42">
        <v>5951667</v>
      </c>
      <c r="X168" s="42">
        <v>80530</v>
      </c>
      <c r="Y168" s="42">
        <v>0</v>
      </c>
      <c r="Z168" s="42">
        <v>92055282</v>
      </c>
      <c r="AA168" s="42">
        <v>223863988</v>
      </c>
    </row>
    <row r="169" spans="1:27">
      <c r="A169" t="s">
        <v>166</v>
      </c>
      <c r="B169" s="44" t="s">
        <v>167</v>
      </c>
      <c r="C169" s="42">
        <v>3359891200</v>
      </c>
      <c r="D169" s="42">
        <v>15316</v>
      </c>
      <c r="E169" s="42">
        <v>1115294207</v>
      </c>
      <c r="F169" s="42">
        <v>25576348</v>
      </c>
      <c r="G169" s="42">
        <v>1023</v>
      </c>
      <c r="H169" s="42">
        <v>182</v>
      </c>
      <c r="I169" s="42">
        <v>92402572</v>
      </c>
      <c r="J169" s="42">
        <v>567634</v>
      </c>
      <c r="K169" s="42">
        <v>26920580</v>
      </c>
      <c r="L169" s="42">
        <v>184098700</v>
      </c>
      <c r="M169" s="42">
        <v>6533500</v>
      </c>
      <c r="N169" s="42">
        <v>9713216</v>
      </c>
      <c r="O169" s="42">
        <v>29436788</v>
      </c>
      <c r="P169" s="42">
        <v>21373070</v>
      </c>
      <c r="Q169" s="42">
        <v>1511916615</v>
      </c>
      <c r="R169" s="42">
        <v>233247</v>
      </c>
      <c r="S169" s="42">
        <v>127985</v>
      </c>
      <c r="T169" s="42">
        <v>190590401</v>
      </c>
      <c r="U169" s="42">
        <v>196641217</v>
      </c>
      <c r="V169" s="42">
        <v>29904038</v>
      </c>
      <c r="W169" s="42">
        <v>39834359</v>
      </c>
      <c r="X169" s="42">
        <v>354458</v>
      </c>
      <c r="Y169" s="42">
        <v>29136</v>
      </c>
      <c r="Z169" s="42">
        <v>457714841</v>
      </c>
      <c r="AA169" s="42">
        <v>1054201774</v>
      </c>
    </row>
    <row r="170" spans="1:27">
      <c r="A170" t="s">
        <v>24</v>
      </c>
      <c r="B170" s="44" t="s">
        <v>25</v>
      </c>
      <c r="C170" s="42">
        <v>2235374700</v>
      </c>
      <c r="D170" s="42">
        <v>7139</v>
      </c>
      <c r="E170" s="42">
        <v>716290529</v>
      </c>
      <c r="F170" s="42">
        <v>61094452</v>
      </c>
      <c r="G170" s="42">
        <v>1543</v>
      </c>
      <c r="H170" s="42">
        <v>450</v>
      </c>
      <c r="I170" s="42">
        <v>67628510</v>
      </c>
      <c r="J170" s="42">
        <v>726285</v>
      </c>
      <c r="K170" s="42">
        <v>19074939</v>
      </c>
      <c r="L170" s="42">
        <v>120420900</v>
      </c>
      <c r="M170" s="42">
        <v>3576200</v>
      </c>
      <c r="N170" s="42">
        <v>4674860</v>
      </c>
      <c r="O170" s="42">
        <v>17456052</v>
      </c>
      <c r="P170" s="42">
        <v>13604323</v>
      </c>
      <c r="Q170" s="42">
        <v>1024547050</v>
      </c>
      <c r="R170" s="42">
        <v>325311</v>
      </c>
      <c r="S170" s="42">
        <v>12158</v>
      </c>
      <c r="T170" s="42">
        <v>123966255</v>
      </c>
      <c r="U170" s="42">
        <v>116166882</v>
      </c>
      <c r="V170" s="42">
        <v>26866542</v>
      </c>
      <c r="W170" s="42">
        <v>22727245</v>
      </c>
      <c r="X170" s="42">
        <v>251829</v>
      </c>
      <c r="Y170" s="42">
        <v>9658</v>
      </c>
      <c r="Z170" s="42">
        <v>290325880</v>
      </c>
      <c r="AA170" s="42">
        <v>734221170</v>
      </c>
    </row>
    <row r="171" spans="1:27">
      <c r="A171" t="s">
        <v>70</v>
      </c>
      <c r="B171" s="44" t="s">
        <v>71</v>
      </c>
      <c r="C171" s="42">
        <v>10648191900</v>
      </c>
      <c r="D171" s="42">
        <v>41255</v>
      </c>
      <c r="E171" s="42">
        <v>3430975163</v>
      </c>
      <c r="F171" s="42">
        <v>189526763</v>
      </c>
      <c r="G171" s="42">
        <v>5304</v>
      </c>
      <c r="H171" s="42">
        <v>1415</v>
      </c>
      <c r="I171" s="42">
        <v>366690639</v>
      </c>
      <c r="J171" s="42">
        <v>2230743</v>
      </c>
      <c r="K171" s="42">
        <v>73426677</v>
      </c>
      <c r="L171" s="42">
        <v>562595000</v>
      </c>
      <c r="M171" s="42">
        <v>13725700</v>
      </c>
      <c r="N171" s="42">
        <v>26658895</v>
      </c>
      <c r="O171" s="42">
        <v>85079569</v>
      </c>
      <c r="P171" s="42">
        <v>48146804</v>
      </c>
      <c r="Q171" s="42">
        <v>4799055953</v>
      </c>
      <c r="R171" s="42">
        <v>1774881</v>
      </c>
      <c r="S171" s="42">
        <v>146993</v>
      </c>
      <c r="T171" s="42">
        <v>576194723</v>
      </c>
      <c r="U171" s="42">
        <v>562265952</v>
      </c>
      <c r="V171" s="42">
        <v>96599666</v>
      </c>
      <c r="W171" s="42">
        <v>112041632</v>
      </c>
      <c r="X171" s="42">
        <v>1525862</v>
      </c>
      <c r="Y171" s="42">
        <v>25068</v>
      </c>
      <c r="Z171" s="42">
        <v>1350574777</v>
      </c>
      <c r="AA171" s="42">
        <v>3448481176</v>
      </c>
    </row>
    <row r="172" spans="1:27">
      <c r="A172" t="s">
        <v>50</v>
      </c>
      <c r="B172" s="44" t="s">
        <v>51</v>
      </c>
      <c r="C172" s="42">
        <v>5415613000</v>
      </c>
      <c r="D172" s="42">
        <v>20606</v>
      </c>
      <c r="E172" s="42">
        <v>1729092164</v>
      </c>
      <c r="F172" s="42">
        <v>100172274</v>
      </c>
      <c r="G172" s="42">
        <v>3041</v>
      </c>
      <c r="H172" s="42">
        <v>731</v>
      </c>
      <c r="I172" s="42">
        <v>180472540</v>
      </c>
      <c r="J172" s="42">
        <v>2016824</v>
      </c>
      <c r="K172" s="42">
        <v>41804574</v>
      </c>
      <c r="L172" s="42">
        <v>284442200</v>
      </c>
      <c r="M172" s="42">
        <v>11615000</v>
      </c>
      <c r="N172" s="42">
        <v>12221280</v>
      </c>
      <c r="O172" s="42">
        <v>33344298</v>
      </c>
      <c r="P172" s="42">
        <v>42577120</v>
      </c>
      <c r="Q172" s="42">
        <v>2437758274</v>
      </c>
      <c r="R172" s="42">
        <v>1068747</v>
      </c>
      <c r="S172" s="42">
        <v>242781</v>
      </c>
      <c r="T172" s="42">
        <v>295987706</v>
      </c>
      <c r="U172" s="42">
        <v>281428723</v>
      </c>
      <c r="V172" s="42">
        <v>64136065</v>
      </c>
      <c r="W172" s="42">
        <v>49596842</v>
      </c>
      <c r="X172" s="42">
        <v>702906</v>
      </c>
      <c r="Y172" s="42">
        <v>8170</v>
      </c>
      <c r="Z172" s="42">
        <v>693171940</v>
      </c>
      <c r="AA172" s="42">
        <v>1744586334</v>
      </c>
    </row>
    <row r="173" spans="1:27">
      <c r="A173" t="s">
        <v>124</v>
      </c>
      <c r="B173" s="44" t="s">
        <v>125</v>
      </c>
      <c r="C173" s="42">
        <v>5366692900</v>
      </c>
      <c r="D173" s="42">
        <v>22709</v>
      </c>
      <c r="E173" s="42">
        <v>1794959005</v>
      </c>
      <c r="F173" s="42">
        <v>59096239</v>
      </c>
      <c r="G173" s="42">
        <v>2149</v>
      </c>
      <c r="H173" s="42">
        <v>425</v>
      </c>
      <c r="I173" s="42">
        <v>137402571</v>
      </c>
      <c r="J173" s="42">
        <v>1032989</v>
      </c>
      <c r="K173" s="42">
        <v>43769815</v>
      </c>
      <c r="L173" s="42">
        <v>300677700</v>
      </c>
      <c r="M173" s="42">
        <v>8296900</v>
      </c>
      <c r="N173" s="42">
        <v>16288385</v>
      </c>
      <c r="O173" s="42">
        <v>36605016</v>
      </c>
      <c r="P173" s="42">
        <v>29201849</v>
      </c>
      <c r="Q173" s="42">
        <v>2427330469</v>
      </c>
      <c r="R173" s="42">
        <v>631714</v>
      </c>
      <c r="S173" s="42">
        <v>34094</v>
      </c>
      <c r="T173" s="42">
        <v>308895207</v>
      </c>
      <c r="U173" s="42">
        <v>317688018</v>
      </c>
      <c r="V173" s="42">
        <v>44519758</v>
      </c>
      <c r="W173" s="42">
        <v>65392519</v>
      </c>
      <c r="X173" s="42">
        <v>877128</v>
      </c>
      <c r="Y173" s="42">
        <v>161868</v>
      </c>
      <c r="Z173" s="42">
        <v>738200306</v>
      </c>
      <c r="AA173" s="42">
        <v>1689130163</v>
      </c>
    </row>
    <row r="174" spans="1:27">
      <c r="A174" t="s">
        <v>470</v>
      </c>
      <c r="B174" s="44" t="s">
        <v>471</v>
      </c>
      <c r="C174" s="42">
        <v>1034070900</v>
      </c>
      <c r="D174" s="42">
        <v>4595</v>
      </c>
      <c r="E174" s="42">
        <v>354371961</v>
      </c>
      <c r="F174" s="42">
        <v>9554345</v>
      </c>
      <c r="G174" s="42">
        <v>366</v>
      </c>
      <c r="H174" s="42">
        <v>78</v>
      </c>
      <c r="I174" s="42">
        <v>25338073</v>
      </c>
      <c r="J174" s="42">
        <v>217831</v>
      </c>
      <c r="K174" s="42">
        <v>7390997</v>
      </c>
      <c r="L174" s="42">
        <v>55527700</v>
      </c>
      <c r="M174" s="42">
        <v>2016100</v>
      </c>
      <c r="N174" s="42">
        <v>3404360</v>
      </c>
      <c r="O174" s="42">
        <v>9649208</v>
      </c>
      <c r="P174" s="42">
        <v>6665984</v>
      </c>
      <c r="Q174" s="42">
        <v>474136559</v>
      </c>
      <c r="R174" s="42">
        <v>26582</v>
      </c>
      <c r="S174" s="42">
        <v>0</v>
      </c>
      <c r="T174" s="42">
        <v>57529902</v>
      </c>
      <c r="U174" s="42">
        <v>60710509</v>
      </c>
      <c r="V174" s="42">
        <v>9039608</v>
      </c>
      <c r="W174" s="42">
        <v>11950927</v>
      </c>
      <c r="X174" s="42">
        <v>125342</v>
      </c>
      <c r="Y174" s="42">
        <v>0</v>
      </c>
      <c r="Z174" s="42">
        <v>139382870</v>
      </c>
      <c r="AA174" s="42">
        <v>334753689</v>
      </c>
    </row>
    <row r="175" spans="1:27">
      <c r="A175" t="s">
        <v>178</v>
      </c>
      <c r="B175" s="44" t="s">
        <v>179</v>
      </c>
      <c r="C175" s="42">
        <v>2381911900</v>
      </c>
      <c r="D175" s="42">
        <v>10289</v>
      </c>
      <c r="E175" s="42">
        <v>794060181</v>
      </c>
      <c r="F175" s="42">
        <v>21204773</v>
      </c>
      <c r="G175" s="42">
        <v>946</v>
      </c>
      <c r="H175" s="42">
        <v>156</v>
      </c>
      <c r="I175" s="42">
        <v>45306606</v>
      </c>
      <c r="J175" s="42">
        <v>360862</v>
      </c>
      <c r="K175" s="42">
        <v>14753984</v>
      </c>
      <c r="L175" s="42">
        <v>128491200</v>
      </c>
      <c r="M175" s="42">
        <v>3208200</v>
      </c>
      <c r="N175" s="42">
        <v>6514664</v>
      </c>
      <c r="O175" s="42">
        <v>19873916</v>
      </c>
      <c r="P175" s="42">
        <v>11110289</v>
      </c>
      <c r="Q175" s="42">
        <v>1044884675</v>
      </c>
      <c r="R175" s="42">
        <v>31326</v>
      </c>
      <c r="S175" s="42">
        <v>31734</v>
      </c>
      <c r="T175" s="42">
        <v>131675212</v>
      </c>
      <c r="U175" s="42">
        <v>131638682</v>
      </c>
      <c r="V175" s="42">
        <v>19813710</v>
      </c>
      <c r="W175" s="42">
        <v>26800539</v>
      </c>
      <c r="X175" s="42">
        <v>211691</v>
      </c>
      <c r="Y175" s="42">
        <v>19028</v>
      </c>
      <c r="Z175" s="42">
        <v>310221922</v>
      </c>
      <c r="AA175" s="42">
        <v>734662753</v>
      </c>
    </row>
    <row r="176" spans="1:27">
      <c r="A176" t="s">
        <v>450</v>
      </c>
      <c r="B176" s="44" t="s">
        <v>451</v>
      </c>
      <c r="C176" s="42">
        <v>1132254300</v>
      </c>
      <c r="D176" s="42">
        <v>5335</v>
      </c>
      <c r="E176" s="42">
        <v>384686851</v>
      </c>
      <c r="F176" s="42">
        <v>8875696</v>
      </c>
      <c r="G176" s="42">
        <v>342</v>
      </c>
      <c r="H176" s="42">
        <v>59</v>
      </c>
      <c r="I176" s="42">
        <v>27702984</v>
      </c>
      <c r="J176" s="42">
        <v>327738</v>
      </c>
      <c r="K176" s="42">
        <v>11028143</v>
      </c>
      <c r="L176" s="42">
        <v>61437000</v>
      </c>
      <c r="M176" s="42">
        <v>1882700</v>
      </c>
      <c r="N176" s="42">
        <v>4521473</v>
      </c>
      <c r="O176" s="42">
        <v>9545211</v>
      </c>
      <c r="P176" s="42">
        <v>5379345</v>
      </c>
      <c r="Q176" s="42">
        <v>515387141</v>
      </c>
      <c r="R176" s="42">
        <v>230033</v>
      </c>
      <c r="S176" s="42">
        <v>14126</v>
      </c>
      <c r="T176" s="42">
        <v>63305991</v>
      </c>
      <c r="U176" s="42">
        <v>67396283</v>
      </c>
      <c r="V176" s="42">
        <v>9914075</v>
      </c>
      <c r="W176" s="42">
        <v>16404884</v>
      </c>
      <c r="X176" s="42">
        <v>157253</v>
      </c>
      <c r="Y176" s="42">
        <v>18835</v>
      </c>
      <c r="Z176" s="42">
        <v>157441480</v>
      </c>
      <c r="AA176" s="42">
        <v>357945661</v>
      </c>
    </row>
    <row r="177" spans="1:27">
      <c r="A177" t="s">
        <v>276</v>
      </c>
      <c r="B177" s="44" t="s">
        <v>277</v>
      </c>
      <c r="C177" s="42">
        <v>2975824600</v>
      </c>
      <c r="D177" s="42">
        <v>12042</v>
      </c>
      <c r="E177" s="42">
        <v>1016678616</v>
      </c>
      <c r="F177" s="42">
        <v>44796069</v>
      </c>
      <c r="G177" s="42">
        <v>1454</v>
      </c>
      <c r="H177" s="42">
        <v>372</v>
      </c>
      <c r="I177" s="42">
        <v>105018261</v>
      </c>
      <c r="J177" s="42">
        <v>1729693</v>
      </c>
      <c r="K177" s="42">
        <v>37212389</v>
      </c>
      <c r="L177" s="42">
        <v>149185900</v>
      </c>
      <c r="M177" s="42">
        <v>8177100</v>
      </c>
      <c r="N177" s="42">
        <v>8899226</v>
      </c>
      <c r="O177" s="42">
        <v>26910584</v>
      </c>
      <c r="P177" s="42">
        <v>27005973</v>
      </c>
      <c r="Q177" s="42">
        <v>1425613811</v>
      </c>
      <c r="R177" s="42">
        <v>1640234</v>
      </c>
      <c r="S177" s="42">
        <v>281044</v>
      </c>
      <c r="T177" s="42">
        <v>157332827</v>
      </c>
      <c r="U177" s="42">
        <v>163651436</v>
      </c>
      <c r="V177" s="42">
        <v>32875570</v>
      </c>
      <c r="W177" s="42">
        <v>37695774</v>
      </c>
      <c r="X177" s="42">
        <v>424198</v>
      </c>
      <c r="Y177" s="42">
        <v>81046</v>
      </c>
      <c r="Z177" s="42">
        <v>393982129</v>
      </c>
      <c r="AA177" s="42">
        <v>1031631682</v>
      </c>
    </row>
    <row r="178" spans="1:27">
      <c r="A178" t="s">
        <v>220</v>
      </c>
      <c r="B178" s="44" t="s">
        <v>221</v>
      </c>
      <c r="C178" s="42">
        <v>2240598900</v>
      </c>
      <c r="D178" s="42">
        <v>9745</v>
      </c>
      <c r="E178" s="42">
        <v>737816240</v>
      </c>
      <c r="F178" s="42">
        <v>28403564</v>
      </c>
      <c r="G178" s="42">
        <v>910</v>
      </c>
      <c r="H178" s="42">
        <v>213</v>
      </c>
      <c r="I178" s="42">
        <v>84600403</v>
      </c>
      <c r="J178" s="42">
        <v>699004</v>
      </c>
      <c r="K178" s="42">
        <v>17797490</v>
      </c>
      <c r="L178" s="42">
        <v>120495700</v>
      </c>
      <c r="M178" s="42">
        <v>3910100</v>
      </c>
      <c r="N178" s="42">
        <v>5475240</v>
      </c>
      <c r="O178" s="42">
        <v>16638723</v>
      </c>
      <c r="P178" s="42">
        <v>12812892</v>
      </c>
      <c r="Q178" s="42">
        <v>1028649356</v>
      </c>
      <c r="R178" s="42">
        <v>138828</v>
      </c>
      <c r="S178" s="42">
        <v>40191</v>
      </c>
      <c r="T178" s="42">
        <v>124384090</v>
      </c>
      <c r="U178" s="42">
        <v>126770712</v>
      </c>
      <c r="V178" s="42">
        <v>18774477</v>
      </c>
      <c r="W178" s="42">
        <v>31633624</v>
      </c>
      <c r="X178" s="42">
        <v>265674</v>
      </c>
      <c r="Y178" s="42">
        <v>29158</v>
      </c>
      <c r="Z178" s="42">
        <v>302036754</v>
      </c>
      <c r="AA178" s="42">
        <v>726612602</v>
      </c>
    </row>
    <row r="179" spans="1:27">
      <c r="A179" t="s">
        <v>168</v>
      </c>
      <c r="B179" s="44" t="s">
        <v>169</v>
      </c>
      <c r="C179" s="42">
        <v>5501042900</v>
      </c>
      <c r="D179" s="42">
        <v>21075</v>
      </c>
      <c r="E179" s="42">
        <v>1808661006</v>
      </c>
      <c r="F179" s="42">
        <v>89970655</v>
      </c>
      <c r="G179" s="42">
        <v>2797</v>
      </c>
      <c r="H179" s="42">
        <v>677</v>
      </c>
      <c r="I179" s="42">
        <v>128425975</v>
      </c>
      <c r="J179" s="42">
        <v>696121</v>
      </c>
      <c r="K179" s="42">
        <v>40662478</v>
      </c>
      <c r="L179" s="42">
        <v>289849900</v>
      </c>
      <c r="M179" s="42">
        <v>5607700</v>
      </c>
      <c r="N179" s="42">
        <v>12938319</v>
      </c>
      <c r="O179" s="42">
        <v>40750009</v>
      </c>
      <c r="P179" s="42">
        <v>19183439</v>
      </c>
      <c r="Q179" s="42">
        <v>2436745602</v>
      </c>
      <c r="R179" s="42">
        <v>857545</v>
      </c>
      <c r="S179" s="42">
        <v>96272</v>
      </c>
      <c r="T179" s="42">
        <v>295412256</v>
      </c>
      <c r="U179" s="42">
        <v>300389786</v>
      </c>
      <c r="V179" s="42">
        <v>48892377</v>
      </c>
      <c r="W179" s="42">
        <v>61704788</v>
      </c>
      <c r="X179" s="42">
        <v>613063</v>
      </c>
      <c r="Y179" s="42">
        <v>39659</v>
      </c>
      <c r="Z179" s="42">
        <v>708005746</v>
      </c>
      <c r="AA179" s="42">
        <v>1728739856</v>
      </c>
    </row>
    <row r="180" spans="1:27">
      <c r="A180" t="s">
        <v>474</v>
      </c>
      <c r="B180" s="44" t="s">
        <v>475</v>
      </c>
      <c r="C180" s="42">
        <v>1946912700</v>
      </c>
      <c r="D180" s="42">
        <v>9062</v>
      </c>
      <c r="E180" s="42">
        <v>649643169</v>
      </c>
      <c r="F180" s="42">
        <v>12567683</v>
      </c>
      <c r="G180" s="42">
        <v>497</v>
      </c>
      <c r="H180" s="42">
        <v>86</v>
      </c>
      <c r="I180" s="42">
        <v>40657917</v>
      </c>
      <c r="J180" s="42">
        <v>470312</v>
      </c>
      <c r="K180" s="42">
        <v>12986589</v>
      </c>
      <c r="L180" s="42">
        <v>105798900</v>
      </c>
      <c r="M180" s="42">
        <v>3888600</v>
      </c>
      <c r="N180" s="42">
        <v>7180822</v>
      </c>
      <c r="O180" s="42">
        <v>19961887</v>
      </c>
      <c r="P180" s="42">
        <v>12613457</v>
      </c>
      <c r="Q180" s="42">
        <v>865769336</v>
      </c>
      <c r="R180" s="42">
        <v>45904</v>
      </c>
      <c r="S180" s="42">
        <v>29761</v>
      </c>
      <c r="T180" s="42">
        <v>109661513</v>
      </c>
      <c r="U180" s="42">
        <v>115734917</v>
      </c>
      <c r="V180" s="42">
        <v>16114560</v>
      </c>
      <c r="W180" s="42">
        <v>24031367</v>
      </c>
      <c r="X180" s="42">
        <v>309315</v>
      </c>
      <c r="Y180" s="42">
        <v>9154</v>
      </c>
      <c r="Z180" s="42">
        <v>265936491</v>
      </c>
      <c r="AA180" s="42">
        <v>599832845</v>
      </c>
    </row>
    <row r="181" spans="1:27">
      <c r="A181" t="s">
        <v>72</v>
      </c>
      <c r="B181" s="44" t="s">
        <v>73</v>
      </c>
      <c r="C181" s="42">
        <v>2248174400</v>
      </c>
      <c r="D181" s="42">
        <v>9141</v>
      </c>
      <c r="E181" s="42">
        <v>742974495</v>
      </c>
      <c r="F181" s="42">
        <v>27157544</v>
      </c>
      <c r="G181" s="42">
        <v>908</v>
      </c>
      <c r="H181" s="42">
        <v>189</v>
      </c>
      <c r="I181" s="42">
        <v>40270978</v>
      </c>
      <c r="J181" s="42">
        <v>379643</v>
      </c>
      <c r="K181" s="42">
        <v>16074708</v>
      </c>
      <c r="L181" s="42">
        <v>117012900</v>
      </c>
      <c r="M181" s="42">
        <v>1361700</v>
      </c>
      <c r="N181" s="42">
        <v>6273200</v>
      </c>
      <c r="O181" s="42">
        <v>13990853</v>
      </c>
      <c r="P181" s="42">
        <v>5052414</v>
      </c>
      <c r="Q181" s="42">
        <v>970548435</v>
      </c>
      <c r="R181" s="42">
        <v>290122</v>
      </c>
      <c r="S181" s="42">
        <v>18811</v>
      </c>
      <c r="T181" s="42">
        <v>118348576</v>
      </c>
      <c r="U181" s="42">
        <v>117608796</v>
      </c>
      <c r="V181" s="42">
        <v>21037792</v>
      </c>
      <c r="W181" s="42">
        <v>21607378</v>
      </c>
      <c r="X181" s="42">
        <v>257474</v>
      </c>
      <c r="Y181" s="42">
        <v>675</v>
      </c>
      <c r="Z181" s="42">
        <v>279169624</v>
      </c>
      <c r="AA181" s="42">
        <v>691378811</v>
      </c>
    </row>
    <row r="182" spans="1:27">
      <c r="A182" t="s">
        <v>562</v>
      </c>
      <c r="B182" s="44" t="s">
        <v>563</v>
      </c>
      <c r="C182" s="42">
        <v>1112458100</v>
      </c>
      <c r="D182" s="42">
        <v>5188</v>
      </c>
      <c r="E182" s="42">
        <v>374253636</v>
      </c>
      <c r="F182" s="42">
        <v>8594112</v>
      </c>
      <c r="G182" s="42">
        <v>403</v>
      </c>
      <c r="H182" s="42">
        <v>59</v>
      </c>
      <c r="I182" s="42">
        <v>25940068</v>
      </c>
      <c r="J182" s="42">
        <v>367166</v>
      </c>
      <c r="K182" s="42">
        <v>5917330</v>
      </c>
      <c r="L182" s="42">
        <v>57524900</v>
      </c>
      <c r="M182" s="42">
        <v>2045300</v>
      </c>
      <c r="N182" s="42">
        <v>5873434</v>
      </c>
      <c r="O182" s="42">
        <v>10739238</v>
      </c>
      <c r="P182" s="42">
        <v>5354072</v>
      </c>
      <c r="Q182" s="42">
        <v>496609256</v>
      </c>
      <c r="R182" s="42">
        <v>64403</v>
      </c>
      <c r="S182" s="42">
        <v>0</v>
      </c>
      <c r="T182" s="42">
        <v>59554177</v>
      </c>
      <c r="U182" s="42">
        <v>60860933</v>
      </c>
      <c r="V182" s="42">
        <v>7446355</v>
      </c>
      <c r="W182" s="42">
        <v>8116246</v>
      </c>
      <c r="X182" s="42">
        <v>105855</v>
      </c>
      <c r="Y182" s="42">
        <v>4976</v>
      </c>
      <c r="Z182" s="42">
        <v>136152945</v>
      </c>
      <c r="AA182" s="42">
        <v>360456311</v>
      </c>
    </row>
    <row r="183" spans="1:27">
      <c r="A183" t="s">
        <v>268</v>
      </c>
      <c r="B183" s="44" t="s">
        <v>269</v>
      </c>
      <c r="C183" s="42">
        <v>8193763900</v>
      </c>
      <c r="D183" s="42">
        <v>26753</v>
      </c>
      <c r="E183" s="42">
        <v>2575770313</v>
      </c>
      <c r="F183" s="42">
        <v>255620204</v>
      </c>
      <c r="G183" s="42">
        <v>5693</v>
      </c>
      <c r="H183" s="42">
        <v>2005</v>
      </c>
      <c r="I183" s="42">
        <v>319988839</v>
      </c>
      <c r="J183" s="42">
        <v>2065575</v>
      </c>
      <c r="K183" s="42">
        <v>55399933</v>
      </c>
      <c r="L183" s="42">
        <v>434610300</v>
      </c>
      <c r="M183" s="42">
        <v>9752700</v>
      </c>
      <c r="N183" s="42">
        <v>14691956</v>
      </c>
      <c r="O183" s="42">
        <v>52737444</v>
      </c>
      <c r="P183" s="42">
        <v>37485165</v>
      </c>
      <c r="Q183" s="42">
        <v>3758122429</v>
      </c>
      <c r="R183" s="42">
        <v>858606</v>
      </c>
      <c r="S183" s="42">
        <v>264756</v>
      </c>
      <c r="T183" s="42">
        <v>444279365</v>
      </c>
      <c r="U183" s="42">
        <v>409874375</v>
      </c>
      <c r="V183" s="42">
        <v>77965766</v>
      </c>
      <c r="W183" s="42">
        <v>119622593</v>
      </c>
      <c r="X183" s="42">
        <v>1334113</v>
      </c>
      <c r="Y183" s="42">
        <v>13284</v>
      </c>
      <c r="Z183" s="42">
        <v>1054212858</v>
      </c>
      <c r="AA183" s="42">
        <v>2703909571</v>
      </c>
    </row>
    <row r="184" spans="1:27">
      <c r="A184" t="s">
        <v>222</v>
      </c>
      <c r="B184" s="44" t="s">
        <v>223</v>
      </c>
      <c r="C184" s="42">
        <v>1161999300</v>
      </c>
      <c r="D184" s="42">
        <v>5214</v>
      </c>
      <c r="E184" s="42">
        <v>365486812</v>
      </c>
      <c r="F184" s="42">
        <v>15621251</v>
      </c>
      <c r="G184" s="42">
        <v>517</v>
      </c>
      <c r="H184" s="42">
        <v>110</v>
      </c>
      <c r="I184" s="42">
        <v>25448370</v>
      </c>
      <c r="J184" s="42">
        <v>286096</v>
      </c>
      <c r="K184" s="42">
        <v>8135271</v>
      </c>
      <c r="L184" s="42">
        <v>62467100</v>
      </c>
      <c r="M184" s="42">
        <v>2250000</v>
      </c>
      <c r="N184" s="42">
        <v>3705938</v>
      </c>
      <c r="O184" s="42">
        <v>9521014</v>
      </c>
      <c r="P184" s="42">
        <v>7459856</v>
      </c>
      <c r="Q184" s="42">
        <v>500381708</v>
      </c>
      <c r="R184" s="42">
        <v>56859</v>
      </c>
      <c r="S184" s="42">
        <v>43593</v>
      </c>
      <c r="T184" s="42">
        <v>64696749</v>
      </c>
      <c r="U184" s="42">
        <v>60915971</v>
      </c>
      <c r="V184" s="42">
        <v>11232621</v>
      </c>
      <c r="W184" s="42">
        <v>11623579</v>
      </c>
      <c r="X184" s="42">
        <v>123287</v>
      </c>
      <c r="Y184" s="42">
        <v>2318</v>
      </c>
      <c r="Z184" s="42">
        <v>148694977</v>
      </c>
      <c r="AA184" s="42">
        <v>351686731</v>
      </c>
    </row>
    <row r="185" spans="1:27">
      <c r="A185" t="s">
        <v>570</v>
      </c>
      <c r="B185" s="44" t="s">
        <v>571</v>
      </c>
      <c r="C185" s="42">
        <v>8309517100</v>
      </c>
      <c r="D185" s="42">
        <v>32934</v>
      </c>
      <c r="E185" s="42">
        <v>2694685999</v>
      </c>
      <c r="F185" s="42">
        <v>108270096</v>
      </c>
      <c r="G185" s="42">
        <v>3990</v>
      </c>
      <c r="H185" s="42">
        <v>767</v>
      </c>
      <c r="I185" s="42">
        <v>198603962</v>
      </c>
      <c r="J185" s="42">
        <v>2104873</v>
      </c>
      <c r="K185" s="42">
        <v>62926385</v>
      </c>
      <c r="L185" s="42">
        <v>454425400</v>
      </c>
      <c r="M185" s="42">
        <v>7919300</v>
      </c>
      <c r="N185" s="42">
        <v>25802688</v>
      </c>
      <c r="O185" s="42">
        <v>60967897</v>
      </c>
      <c r="P185" s="42">
        <v>26672873</v>
      </c>
      <c r="Q185" s="42">
        <v>3642379473</v>
      </c>
      <c r="R185" s="42">
        <v>587893</v>
      </c>
      <c r="S185" s="42">
        <v>58560</v>
      </c>
      <c r="T185" s="42">
        <v>462252029</v>
      </c>
      <c r="U185" s="42">
        <v>449694872</v>
      </c>
      <c r="V185" s="42">
        <v>64797978</v>
      </c>
      <c r="W185" s="42">
        <v>80818602</v>
      </c>
      <c r="X185" s="42">
        <v>990612</v>
      </c>
      <c r="Y185" s="42">
        <v>9274</v>
      </c>
      <c r="Z185" s="42">
        <v>1059209820</v>
      </c>
      <c r="AA185" s="42">
        <v>2583169653</v>
      </c>
    </row>
    <row r="186" spans="1:27">
      <c r="A186" t="s">
        <v>504</v>
      </c>
      <c r="B186" s="44" t="s">
        <v>505</v>
      </c>
      <c r="C186" s="42">
        <v>913501300</v>
      </c>
      <c r="D186" s="42">
        <v>4395</v>
      </c>
      <c r="E186" s="42">
        <v>314391568</v>
      </c>
      <c r="F186" s="42">
        <v>6303815</v>
      </c>
      <c r="G186" s="42">
        <v>281</v>
      </c>
      <c r="H186" s="42">
        <v>47</v>
      </c>
      <c r="I186" s="42">
        <v>17983336</v>
      </c>
      <c r="J186" s="42">
        <v>280712</v>
      </c>
      <c r="K186" s="42">
        <v>3222638</v>
      </c>
      <c r="L186" s="42">
        <v>47673500</v>
      </c>
      <c r="M186" s="42">
        <v>2528900</v>
      </c>
      <c r="N186" s="42">
        <v>5015459</v>
      </c>
      <c r="O186" s="42">
        <v>9021657</v>
      </c>
      <c r="P186" s="42">
        <v>6515131</v>
      </c>
      <c r="Q186" s="42">
        <v>412936716</v>
      </c>
      <c r="R186" s="42">
        <v>1222</v>
      </c>
      <c r="S186" s="42">
        <v>16378</v>
      </c>
      <c r="T186" s="42">
        <v>50191695</v>
      </c>
      <c r="U186" s="42">
        <v>53026941</v>
      </c>
      <c r="V186" s="42">
        <v>7429900</v>
      </c>
      <c r="W186" s="42">
        <v>7540149</v>
      </c>
      <c r="X186" s="42">
        <v>79079</v>
      </c>
      <c r="Y186" s="42">
        <v>2256</v>
      </c>
      <c r="Z186" s="42">
        <v>118287620</v>
      </c>
      <c r="AA186" s="42">
        <v>294649096</v>
      </c>
    </row>
    <row r="187" spans="1:27">
      <c r="A187" t="s">
        <v>526</v>
      </c>
      <c r="B187" s="44" t="s">
        <v>527</v>
      </c>
      <c r="C187" s="42">
        <v>1207892400</v>
      </c>
      <c r="D187" s="42">
        <v>5310</v>
      </c>
      <c r="E187" s="42">
        <v>409366736</v>
      </c>
      <c r="F187" s="42">
        <v>10237945</v>
      </c>
      <c r="G187" s="42">
        <v>401</v>
      </c>
      <c r="H187" s="42">
        <v>77</v>
      </c>
      <c r="I187" s="42">
        <v>27108536</v>
      </c>
      <c r="J187" s="42">
        <v>389809</v>
      </c>
      <c r="K187" s="42">
        <v>7547601</v>
      </c>
      <c r="L187" s="42">
        <v>66041500</v>
      </c>
      <c r="M187" s="42">
        <v>2436400</v>
      </c>
      <c r="N187" s="42">
        <v>4330807</v>
      </c>
      <c r="O187" s="42">
        <v>10547038</v>
      </c>
      <c r="P187" s="42">
        <v>7991804</v>
      </c>
      <c r="Q187" s="42">
        <v>545998176</v>
      </c>
      <c r="R187" s="42">
        <v>27167</v>
      </c>
      <c r="S187" s="42">
        <v>0</v>
      </c>
      <c r="T187" s="42">
        <v>68469250</v>
      </c>
      <c r="U187" s="42">
        <v>71173723</v>
      </c>
      <c r="V187" s="42">
        <v>8862975</v>
      </c>
      <c r="W187" s="42">
        <v>12977446</v>
      </c>
      <c r="X187" s="42">
        <v>172272</v>
      </c>
      <c r="Y187" s="42">
        <v>384</v>
      </c>
      <c r="Z187" s="42">
        <v>161683217</v>
      </c>
      <c r="AA187" s="42">
        <v>384314959</v>
      </c>
    </row>
    <row r="188" spans="1:27">
      <c r="A188" t="s">
        <v>182</v>
      </c>
      <c r="B188" s="44" t="s">
        <v>183</v>
      </c>
      <c r="C188" s="42">
        <v>4955330600</v>
      </c>
      <c r="D188" s="42">
        <v>21533</v>
      </c>
      <c r="E188" s="42">
        <v>1662193187</v>
      </c>
      <c r="F188" s="42">
        <v>59942478</v>
      </c>
      <c r="G188" s="42">
        <v>2031</v>
      </c>
      <c r="H188" s="42">
        <v>434</v>
      </c>
      <c r="I188" s="42">
        <v>115280419</v>
      </c>
      <c r="J188" s="42">
        <v>1665920</v>
      </c>
      <c r="K188" s="42">
        <v>49752510</v>
      </c>
      <c r="L188" s="42">
        <v>263882000</v>
      </c>
      <c r="M188" s="42">
        <v>7516100</v>
      </c>
      <c r="N188" s="42">
        <v>17789011</v>
      </c>
      <c r="O188" s="42">
        <v>41457395</v>
      </c>
      <c r="P188" s="42">
        <v>25435424</v>
      </c>
      <c r="Q188" s="42">
        <v>2244914444</v>
      </c>
      <c r="R188" s="42">
        <v>1046057</v>
      </c>
      <c r="S188" s="42">
        <v>187232</v>
      </c>
      <c r="T188" s="42">
        <v>271311738</v>
      </c>
      <c r="U188" s="42">
        <v>276187180</v>
      </c>
      <c r="V188" s="42">
        <v>53703039</v>
      </c>
      <c r="W188" s="42">
        <v>54750809</v>
      </c>
      <c r="X188" s="42">
        <v>502729</v>
      </c>
      <c r="Y188" s="42">
        <v>35435</v>
      </c>
      <c r="Z188" s="42">
        <v>657724219</v>
      </c>
      <c r="AA188" s="42">
        <v>1587190225</v>
      </c>
    </row>
    <row r="189" spans="1:27">
      <c r="A189" t="s">
        <v>448</v>
      </c>
      <c r="B189" s="44" t="s">
        <v>449</v>
      </c>
      <c r="C189" s="42">
        <v>1920817900</v>
      </c>
      <c r="D189" s="42">
        <v>8879</v>
      </c>
      <c r="E189" s="42">
        <v>642411351</v>
      </c>
      <c r="F189" s="42">
        <v>19376422</v>
      </c>
      <c r="G189" s="42">
        <v>612</v>
      </c>
      <c r="H189" s="42">
        <v>130</v>
      </c>
      <c r="I189" s="42">
        <v>55371377</v>
      </c>
      <c r="J189" s="42">
        <v>674443</v>
      </c>
      <c r="K189" s="42">
        <v>20105628</v>
      </c>
      <c r="L189" s="42">
        <v>96578000</v>
      </c>
      <c r="M189" s="42">
        <v>3942500</v>
      </c>
      <c r="N189" s="42">
        <v>6877443</v>
      </c>
      <c r="O189" s="42">
        <v>20296701</v>
      </c>
      <c r="P189" s="42">
        <v>13197367</v>
      </c>
      <c r="Q189" s="42">
        <v>878831232</v>
      </c>
      <c r="R189" s="42">
        <v>613101</v>
      </c>
      <c r="S189" s="42">
        <v>11638</v>
      </c>
      <c r="T189" s="42">
        <v>100495320</v>
      </c>
      <c r="U189" s="42">
        <v>105684477</v>
      </c>
      <c r="V189" s="42">
        <v>16397852</v>
      </c>
      <c r="W189" s="42">
        <v>28771932</v>
      </c>
      <c r="X189" s="42">
        <v>237859</v>
      </c>
      <c r="Y189" s="42">
        <v>13334</v>
      </c>
      <c r="Z189" s="42">
        <v>252225513</v>
      </c>
      <c r="AA189" s="42">
        <v>626605719</v>
      </c>
    </row>
    <row r="190" spans="1:27">
      <c r="A190" t="s">
        <v>433</v>
      </c>
      <c r="B190" s="44" t="s">
        <v>434</v>
      </c>
      <c r="C190" s="42">
        <v>3969508400</v>
      </c>
      <c r="D190" s="42">
        <v>16962</v>
      </c>
      <c r="E190" s="42">
        <v>1317343666</v>
      </c>
      <c r="F190" s="42">
        <v>44274693</v>
      </c>
      <c r="G190" s="42">
        <v>1594</v>
      </c>
      <c r="H190" s="42">
        <v>325</v>
      </c>
      <c r="I190" s="42">
        <v>111040614</v>
      </c>
      <c r="J190" s="42">
        <v>928328</v>
      </c>
      <c r="K190" s="42">
        <v>34426850</v>
      </c>
      <c r="L190" s="42">
        <v>213932400</v>
      </c>
      <c r="M190" s="42">
        <v>9207600</v>
      </c>
      <c r="N190" s="42">
        <v>9319620</v>
      </c>
      <c r="O190" s="42">
        <v>34431407</v>
      </c>
      <c r="P190" s="42">
        <v>30350710</v>
      </c>
      <c r="Q190" s="42">
        <v>1805255888</v>
      </c>
      <c r="R190" s="42">
        <v>729539</v>
      </c>
      <c r="S190" s="42">
        <v>60694</v>
      </c>
      <c r="T190" s="42">
        <v>223081252</v>
      </c>
      <c r="U190" s="42">
        <v>226825213</v>
      </c>
      <c r="V190" s="42">
        <v>36650740</v>
      </c>
      <c r="W190" s="42">
        <v>44739533</v>
      </c>
      <c r="X190" s="42">
        <v>590618</v>
      </c>
      <c r="Y190" s="42">
        <v>76981</v>
      </c>
      <c r="Z190" s="42">
        <v>532754570</v>
      </c>
      <c r="AA190" s="42">
        <v>1272501318</v>
      </c>
    </row>
    <row r="191" spans="1:27">
      <c r="A191" t="s">
        <v>16</v>
      </c>
      <c r="B191" s="44" t="s">
        <v>17</v>
      </c>
      <c r="C191" s="42">
        <v>3556489100</v>
      </c>
      <c r="D191" s="42">
        <v>11458</v>
      </c>
      <c r="E191" s="42">
        <v>1137939946</v>
      </c>
      <c r="F191" s="42">
        <v>104974855</v>
      </c>
      <c r="G191" s="42">
        <v>2531</v>
      </c>
      <c r="H191" s="42">
        <v>851</v>
      </c>
      <c r="I191" s="42">
        <v>138106780</v>
      </c>
      <c r="J191" s="42">
        <v>1272905</v>
      </c>
      <c r="K191" s="42">
        <v>24602289</v>
      </c>
      <c r="L191" s="42">
        <v>186834600</v>
      </c>
      <c r="M191" s="42">
        <v>5451100</v>
      </c>
      <c r="N191" s="42">
        <v>3184830</v>
      </c>
      <c r="O191" s="42">
        <v>19819683</v>
      </c>
      <c r="P191" s="42">
        <v>21436394</v>
      </c>
      <c r="Q191" s="42">
        <v>1643623382</v>
      </c>
      <c r="R191" s="42">
        <v>351724</v>
      </c>
      <c r="S191" s="42">
        <v>41644</v>
      </c>
      <c r="T191" s="42">
        <v>192246343</v>
      </c>
      <c r="U191" s="42">
        <v>179796519</v>
      </c>
      <c r="V191" s="42">
        <v>38878090</v>
      </c>
      <c r="W191" s="42">
        <v>45962026</v>
      </c>
      <c r="X191" s="42">
        <v>590890</v>
      </c>
      <c r="Y191" s="42">
        <v>5237</v>
      </c>
      <c r="Z191" s="42">
        <v>457872473</v>
      </c>
      <c r="AA191" s="42">
        <v>1185750909</v>
      </c>
    </row>
    <row r="192" spans="1:27">
      <c r="A192" t="s">
        <v>482</v>
      </c>
      <c r="B192" s="44" t="s">
        <v>483</v>
      </c>
      <c r="C192" s="42">
        <v>7270222700</v>
      </c>
      <c r="D192" s="42">
        <v>29149</v>
      </c>
      <c r="E192" s="42">
        <v>2407733348</v>
      </c>
      <c r="F192" s="42">
        <v>118072755</v>
      </c>
      <c r="G192" s="42">
        <v>3543</v>
      </c>
      <c r="H192" s="42">
        <v>802</v>
      </c>
      <c r="I192" s="42">
        <v>150416864</v>
      </c>
      <c r="J192" s="42">
        <v>1162968</v>
      </c>
      <c r="K192" s="42">
        <v>52854134</v>
      </c>
      <c r="L192" s="42">
        <v>386066400</v>
      </c>
      <c r="M192" s="42">
        <v>8003400</v>
      </c>
      <c r="N192" s="42">
        <v>17982888</v>
      </c>
      <c r="O192" s="42">
        <v>62133883</v>
      </c>
      <c r="P192" s="42">
        <v>26538092</v>
      </c>
      <c r="Q192" s="42">
        <v>3230964732</v>
      </c>
      <c r="R192" s="42">
        <v>603769</v>
      </c>
      <c r="S192" s="42">
        <v>147620</v>
      </c>
      <c r="T192" s="42">
        <v>393971897</v>
      </c>
      <c r="U192" s="42">
        <v>388449060</v>
      </c>
      <c r="V192" s="42">
        <v>64949057</v>
      </c>
      <c r="W192" s="42">
        <v>75799683</v>
      </c>
      <c r="X192" s="42">
        <v>830700</v>
      </c>
      <c r="Y192" s="42">
        <v>11345</v>
      </c>
      <c r="Z192" s="42">
        <v>924763131</v>
      </c>
      <c r="AA192" s="42">
        <v>2306201601</v>
      </c>
    </row>
    <row r="193" spans="1:27">
      <c r="A193" t="s">
        <v>48</v>
      </c>
      <c r="B193" s="44" t="s">
        <v>49</v>
      </c>
      <c r="C193" s="42">
        <v>8957930300</v>
      </c>
      <c r="D193" s="42">
        <v>32100</v>
      </c>
      <c r="E193" s="42">
        <v>2872682751</v>
      </c>
      <c r="F193" s="42">
        <v>235118797</v>
      </c>
      <c r="G193" s="42">
        <v>5127</v>
      </c>
      <c r="H193" s="42">
        <v>1647</v>
      </c>
      <c r="I193" s="42">
        <v>330701818</v>
      </c>
      <c r="J193" s="42">
        <v>2620889</v>
      </c>
      <c r="K193" s="42">
        <v>47219067</v>
      </c>
      <c r="L193" s="42">
        <v>493912300</v>
      </c>
      <c r="M193" s="42">
        <v>13090300</v>
      </c>
      <c r="N193" s="42">
        <v>15676781</v>
      </c>
      <c r="O193" s="42">
        <v>53001086</v>
      </c>
      <c r="P193" s="42">
        <v>49793284</v>
      </c>
      <c r="Q193" s="42">
        <v>4113817073</v>
      </c>
      <c r="R193" s="42">
        <v>879511</v>
      </c>
      <c r="S193" s="42">
        <v>62052</v>
      </c>
      <c r="T193" s="42">
        <v>506861029</v>
      </c>
      <c r="U193" s="42">
        <v>485029707</v>
      </c>
      <c r="V193" s="42">
        <v>95618778</v>
      </c>
      <c r="W193" s="42">
        <v>96370324</v>
      </c>
      <c r="X193" s="42">
        <v>1110205</v>
      </c>
      <c r="Y193" s="42">
        <v>13751</v>
      </c>
      <c r="Z193" s="42">
        <v>1185945357</v>
      </c>
      <c r="AA193" s="42">
        <v>2927871716</v>
      </c>
    </row>
    <row r="194" spans="1:27">
      <c r="A194" t="s">
        <v>248</v>
      </c>
      <c r="B194" s="44" t="s">
        <v>249</v>
      </c>
      <c r="C194" s="42">
        <v>3427212000</v>
      </c>
      <c r="D194" s="42">
        <v>15351</v>
      </c>
      <c r="E194" s="42">
        <v>1068609272</v>
      </c>
      <c r="F194" s="42">
        <v>51492952</v>
      </c>
      <c r="G194" s="42">
        <v>1341</v>
      </c>
      <c r="H194" s="42">
        <v>374</v>
      </c>
      <c r="I194" s="42">
        <v>179885521</v>
      </c>
      <c r="J194" s="42">
        <v>2445280</v>
      </c>
      <c r="K194" s="42">
        <v>41238710</v>
      </c>
      <c r="L194" s="42">
        <v>154703500</v>
      </c>
      <c r="M194" s="42">
        <v>12011700</v>
      </c>
      <c r="N194" s="42">
        <v>16280321</v>
      </c>
      <c r="O194" s="42">
        <v>31898865</v>
      </c>
      <c r="P194" s="42">
        <v>41449458</v>
      </c>
      <c r="Q194" s="42">
        <v>1600015579</v>
      </c>
      <c r="R194" s="42">
        <v>1714547</v>
      </c>
      <c r="S194" s="42">
        <v>184059</v>
      </c>
      <c r="T194" s="42">
        <v>166669804</v>
      </c>
      <c r="U194" s="42">
        <v>167052650</v>
      </c>
      <c r="V194" s="42">
        <v>34438227</v>
      </c>
      <c r="W194" s="42">
        <v>54911922</v>
      </c>
      <c r="X194" s="42">
        <v>518252</v>
      </c>
      <c r="Y194" s="42">
        <v>80459</v>
      </c>
      <c r="Z194" s="42">
        <v>425569920</v>
      </c>
      <c r="AA194" s="42">
        <v>1174445659</v>
      </c>
    </row>
    <row r="195" spans="1:27">
      <c r="A195" t="s">
        <v>210</v>
      </c>
      <c r="B195" s="44" t="s">
        <v>211</v>
      </c>
      <c r="C195" s="42">
        <v>3319163400</v>
      </c>
      <c r="D195" s="42">
        <v>14046</v>
      </c>
      <c r="E195" s="42">
        <v>1048877676</v>
      </c>
      <c r="F195" s="42">
        <v>40089966</v>
      </c>
      <c r="G195" s="42">
        <v>1379</v>
      </c>
      <c r="H195" s="42">
        <v>276</v>
      </c>
      <c r="I195" s="42">
        <v>106758339</v>
      </c>
      <c r="J195" s="42">
        <v>1789264</v>
      </c>
      <c r="K195" s="42">
        <v>36295452</v>
      </c>
      <c r="L195" s="42">
        <v>179914900</v>
      </c>
      <c r="M195" s="42">
        <v>12493700</v>
      </c>
      <c r="N195" s="42">
        <v>13766349</v>
      </c>
      <c r="O195" s="42">
        <v>27288181</v>
      </c>
      <c r="P195" s="42">
        <v>42624897</v>
      </c>
      <c r="Q195" s="42">
        <v>1509898724</v>
      </c>
      <c r="R195" s="42">
        <v>802070</v>
      </c>
      <c r="S195" s="42">
        <v>83340</v>
      </c>
      <c r="T195" s="42">
        <v>192353619</v>
      </c>
      <c r="U195" s="42">
        <v>185467540</v>
      </c>
      <c r="V195" s="42">
        <v>44077813</v>
      </c>
      <c r="W195" s="42">
        <v>35773002</v>
      </c>
      <c r="X195" s="42">
        <v>276753</v>
      </c>
      <c r="Y195" s="42">
        <v>59059</v>
      </c>
      <c r="Z195" s="42">
        <v>458893196</v>
      </c>
      <c r="AA195" s="42">
        <v>1051005528</v>
      </c>
    </row>
    <row r="196" spans="1:27">
      <c r="A196" t="s">
        <v>354</v>
      </c>
      <c r="B196" s="44" t="s">
        <v>355</v>
      </c>
      <c r="C196" s="42">
        <v>3459433000</v>
      </c>
      <c r="D196" s="42">
        <v>14496</v>
      </c>
      <c r="E196" s="42">
        <v>1126965354</v>
      </c>
      <c r="F196" s="42">
        <v>47831522</v>
      </c>
      <c r="G196" s="42">
        <v>1461</v>
      </c>
      <c r="H196" s="42">
        <v>349</v>
      </c>
      <c r="I196" s="42">
        <v>238231400</v>
      </c>
      <c r="J196" s="42">
        <v>1731934</v>
      </c>
      <c r="K196" s="42">
        <v>26566690</v>
      </c>
      <c r="L196" s="42">
        <v>189314300</v>
      </c>
      <c r="M196" s="42">
        <v>5716900</v>
      </c>
      <c r="N196" s="42">
        <v>13065235</v>
      </c>
      <c r="O196" s="42">
        <v>29299150</v>
      </c>
      <c r="P196" s="42">
        <v>20649867</v>
      </c>
      <c r="Q196" s="42">
        <v>1699372352</v>
      </c>
      <c r="R196" s="42">
        <v>420369</v>
      </c>
      <c r="S196" s="42">
        <v>78132</v>
      </c>
      <c r="T196" s="42">
        <v>194968953</v>
      </c>
      <c r="U196" s="42">
        <v>193291402</v>
      </c>
      <c r="V196" s="42">
        <v>29045294</v>
      </c>
      <c r="W196" s="42">
        <v>42819123</v>
      </c>
      <c r="X196" s="42">
        <v>500592</v>
      </c>
      <c r="Y196" s="42">
        <v>12842</v>
      </c>
      <c r="Z196" s="42">
        <v>461136707</v>
      </c>
      <c r="AA196" s="42">
        <v>1238235645</v>
      </c>
    </row>
    <row r="197" spans="1:27">
      <c r="A197" t="s">
        <v>548</v>
      </c>
      <c r="B197" s="44" t="s">
        <v>549</v>
      </c>
      <c r="C197" s="42">
        <v>13895186300</v>
      </c>
      <c r="D197" s="42">
        <v>56488</v>
      </c>
      <c r="E197" s="42">
        <v>4640611891</v>
      </c>
      <c r="F197" s="42">
        <v>170675534</v>
      </c>
      <c r="G197" s="42">
        <v>6192</v>
      </c>
      <c r="H197" s="42">
        <v>1259</v>
      </c>
      <c r="I197" s="42">
        <v>466476200</v>
      </c>
      <c r="J197" s="42">
        <v>2453145</v>
      </c>
      <c r="K197" s="42">
        <v>91182604</v>
      </c>
      <c r="L197" s="42">
        <v>768133500</v>
      </c>
      <c r="M197" s="42">
        <v>9338100</v>
      </c>
      <c r="N197" s="42">
        <v>39558114</v>
      </c>
      <c r="O197" s="42">
        <v>112228761</v>
      </c>
      <c r="P197" s="42">
        <v>30668250</v>
      </c>
      <c r="Q197" s="42">
        <v>6331326099</v>
      </c>
      <c r="R197" s="42">
        <v>947918</v>
      </c>
      <c r="S197" s="42">
        <v>72654</v>
      </c>
      <c r="T197" s="42">
        <v>777340978</v>
      </c>
      <c r="U197" s="42">
        <v>788278462</v>
      </c>
      <c r="V197" s="42">
        <v>89322609</v>
      </c>
      <c r="W197" s="42">
        <v>164862084</v>
      </c>
      <c r="X197" s="42">
        <v>2049857</v>
      </c>
      <c r="Y197" s="42">
        <v>16416</v>
      </c>
      <c r="Z197" s="42">
        <v>1822890978</v>
      </c>
      <c r="AA197" s="42">
        <v>4508435121</v>
      </c>
    </row>
    <row r="198" spans="1:27">
      <c r="A198" t="s">
        <v>420</v>
      </c>
      <c r="B198" s="44" t="s">
        <v>421</v>
      </c>
      <c r="C198" s="42">
        <v>784761300</v>
      </c>
      <c r="D198" s="42">
        <v>3523</v>
      </c>
      <c r="E198" s="42">
        <v>262016520</v>
      </c>
      <c r="F198" s="42">
        <v>6905957</v>
      </c>
      <c r="G198" s="42">
        <v>273</v>
      </c>
      <c r="H198" s="42">
        <v>53</v>
      </c>
      <c r="I198" s="42">
        <v>26407809</v>
      </c>
      <c r="J198" s="42">
        <v>176837</v>
      </c>
      <c r="K198" s="42">
        <v>5056588</v>
      </c>
      <c r="L198" s="42">
        <v>39972400</v>
      </c>
      <c r="M198" s="42">
        <v>1680600</v>
      </c>
      <c r="N198" s="42">
        <v>2426176</v>
      </c>
      <c r="O198" s="42">
        <v>6894429</v>
      </c>
      <c r="P198" s="42">
        <v>5270928</v>
      </c>
      <c r="Q198" s="42">
        <v>356808244</v>
      </c>
      <c r="R198" s="42">
        <v>18646</v>
      </c>
      <c r="S198" s="42">
        <v>8235</v>
      </c>
      <c r="T198" s="42">
        <v>41643504</v>
      </c>
      <c r="U198" s="42">
        <v>42621968</v>
      </c>
      <c r="V198" s="42">
        <v>7136439</v>
      </c>
      <c r="W198" s="42">
        <v>8034420</v>
      </c>
      <c r="X198" s="42">
        <v>96534</v>
      </c>
      <c r="Y198" s="42">
        <v>6155</v>
      </c>
      <c r="Z198" s="42">
        <v>99565901</v>
      </c>
      <c r="AA198" s="42">
        <v>257242343</v>
      </c>
    </row>
    <row r="199" spans="1:27">
      <c r="A199" t="s">
        <v>208</v>
      </c>
      <c r="B199" s="44" t="s">
        <v>209</v>
      </c>
      <c r="C199" s="42">
        <v>2765852500</v>
      </c>
      <c r="D199" s="42">
        <v>11235</v>
      </c>
      <c r="E199" s="42">
        <v>849015807</v>
      </c>
      <c r="F199" s="42">
        <v>42574858</v>
      </c>
      <c r="G199" s="42">
        <v>1263</v>
      </c>
      <c r="H199" s="42">
        <v>316</v>
      </c>
      <c r="I199" s="42">
        <v>86966570</v>
      </c>
      <c r="J199" s="42">
        <v>1184313</v>
      </c>
      <c r="K199" s="42">
        <v>29782766</v>
      </c>
      <c r="L199" s="42">
        <v>151097900</v>
      </c>
      <c r="M199" s="42">
        <v>7200900</v>
      </c>
      <c r="N199" s="42">
        <v>10465190</v>
      </c>
      <c r="O199" s="42">
        <v>23668025</v>
      </c>
      <c r="P199" s="42">
        <v>26609266</v>
      </c>
      <c r="Q199" s="42">
        <v>1228565595</v>
      </c>
      <c r="R199" s="42">
        <v>761475</v>
      </c>
      <c r="S199" s="42">
        <v>64586</v>
      </c>
      <c r="T199" s="42">
        <v>158268803</v>
      </c>
      <c r="U199" s="42">
        <v>147148780</v>
      </c>
      <c r="V199" s="42">
        <v>36092695</v>
      </c>
      <c r="W199" s="42">
        <v>32377072</v>
      </c>
      <c r="X199" s="42">
        <v>239356</v>
      </c>
      <c r="Y199" s="42">
        <v>67238</v>
      </c>
      <c r="Z199" s="42">
        <v>375020005</v>
      </c>
      <c r="AA199" s="42">
        <v>853545590</v>
      </c>
    </row>
    <row r="200" spans="1:27">
      <c r="A200" t="s">
        <v>356</v>
      </c>
      <c r="B200" s="44" t="s">
        <v>357</v>
      </c>
      <c r="C200" s="42">
        <v>10730036300</v>
      </c>
      <c r="D200" s="42">
        <v>41030</v>
      </c>
      <c r="E200" s="42">
        <v>3469597222</v>
      </c>
      <c r="F200" s="42">
        <v>172389915</v>
      </c>
      <c r="G200" s="42">
        <v>5714</v>
      </c>
      <c r="H200" s="42">
        <v>1249</v>
      </c>
      <c r="I200" s="42">
        <v>282269462</v>
      </c>
      <c r="J200" s="42">
        <v>2092634</v>
      </c>
      <c r="K200" s="42">
        <v>70938465</v>
      </c>
      <c r="L200" s="42">
        <v>607880400</v>
      </c>
      <c r="M200" s="42">
        <v>12817100</v>
      </c>
      <c r="N200" s="42">
        <v>25686704</v>
      </c>
      <c r="O200" s="42">
        <v>83347965</v>
      </c>
      <c r="P200" s="42">
        <v>48820727</v>
      </c>
      <c r="Q200" s="42">
        <v>4775840594</v>
      </c>
      <c r="R200" s="42">
        <v>1286825</v>
      </c>
      <c r="S200" s="42">
        <v>105798</v>
      </c>
      <c r="T200" s="42">
        <v>620557005</v>
      </c>
      <c r="U200" s="42">
        <v>602792921</v>
      </c>
      <c r="V200" s="42">
        <v>88537296</v>
      </c>
      <c r="W200" s="42">
        <v>125913802</v>
      </c>
      <c r="X200" s="42">
        <v>1310137</v>
      </c>
      <c r="Y200" s="42">
        <v>35827</v>
      </c>
      <c r="Z200" s="42">
        <v>1440539611</v>
      </c>
      <c r="AA200" s="42">
        <v>3335300983</v>
      </c>
    </row>
    <row r="201" spans="1:27">
      <c r="A201" t="s">
        <v>454</v>
      </c>
      <c r="B201" s="44" t="s">
        <v>455</v>
      </c>
      <c r="C201" s="42">
        <v>2047366800</v>
      </c>
      <c r="D201" s="42">
        <v>8487</v>
      </c>
      <c r="E201" s="42">
        <v>697800596</v>
      </c>
      <c r="F201" s="42">
        <v>22279799</v>
      </c>
      <c r="G201" s="42">
        <v>834</v>
      </c>
      <c r="H201" s="42">
        <v>179</v>
      </c>
      <c r="I201" s="42">
        <v>34617639</v>
      </c>
      <c r="J201" s="42">
        <v>438633</v>
      </c>
      <c r="K201" s="42">
        <v>15458861</v>
      </c>
      <c r="L201" s="42">
        <v>108754700</v>
      </c>
      <c r="M201" s="42">
        <v>2339800</v>
      </c>
      <c r="N201" s="42">
        <v>5772431</v>
      </c>
      <c r="O201" s="42">
        <v>18853018</v>
      </c>
      <c r="P201" s="42">
        <v>8192761</v>
      </c>
      <c r="Q201" s="42">
        <v>914508238</v>
      </c>
      <c r="R201" s="42">
        <v>150097</v>
      </c>
      <c r="S201" s="42">
        <v>47611</v>
      </c>
      <c r="T201" s="42">
        <v>111072469</v>
      </c>
      <c r="U201" s="42">
        <v>114727690</v>
      </c>
      <c r="V201" s="42">
        <v>19441107</v>
      </c>
      <c r="W201" s="42">
        <v>25768068</v>
      </c>
      <c r="X201" s="42">
        <v>206195</v>
      </c>
      <c r="Y201" s="42">
        <v>4445</v>
      </c>
      <c r="Z201" s="42">
        <v>271417682</v>
      </c>
      <c r="AA201" s="42">
        <v>643090556</v>
      </c>
    </row>
    <row r="202" spans="1:27">
      <c r="A202" t="s">
        <v>500</v>
      </c>
      <c r="B202" s="44" t="s">
        <v>501</v>
      </c>
      <c r="C202" s="42">
        <v>3423828900</v>
      </c>
      <c r="D202" s="42">
        <v>15578</v>
      </c>
      <c r="E202" s="42">
        <v>1166684984</v>
      </c>
      <c r="F202" s="42">
        <v>32483920</v>
      </c>
      <c r="G202" s="42">
        <v>1161</v>
      </c>
      <c r="H202" s="42">
        <v>245</v>
      </c>
      <c r="I202" s="42">
        <v>73137073</v>
      </c>
      <c r="J202" s="42">
        <v>600818</v>
      </c>
      <c r="K202" s="42">
        <v>13378967</v>
      </c>
      <c r="L202" s="42">
        <v>181483400</v>
      </c>
      <c r="M202" s="42">
        <v>6153400</v>
      </c>
      <c r="N202" s="42">
        <v>13636691</v>
      </c>
      <c r="O202" s="42">
        <v>35992138</v>
      </c>
      <c r="P202" s="42">
        <v>17488082</v>
      </c>
      <c r="Q202" s="42">
        <v>1541039473</v>
      </c>
      <c r="R202" s="42">
        <v>8193</v>
      </c>
      <c r="S202" s="42">
        <v>211</v>
      </c>
      <c r="T202" s="42">
        <v>187593958</v>
      </c>
      <c r="U202" s="42">
        <v>194687163</v>
      </c>
      <c r="V202" s="42">
        <v>23713885</v>
      </c>
      <c r="W202" s="42">
        <v>31602356</v>
      </c>
      <c r="X202" s="42">
        <v>358471</v>
      </c>
      <c r="Y202" s="42">
        <v>55345</v>
      </c>
      <c r="Z202" s="42">
        <v>438019582</v>
      </c>
      <c r="AA202" s="42">
        <v>1103019891</v>
      </c>
    </row>
    <row r="203" spans="1:27">
      <c r="A203" t="s">
        <v>30</v>
      </c>
      <c r="B203" s="44" t="s">
        <v>31</v>
      </c>
      <c r="C203" s="42">
        <v>18124837600</v>
      </c>
      <c r="D203" s="42">
        <v>49254</v>
      </c>
      <c r="E203" s="42">
        <v>5472415320</v>
      </c>
      <c r="F203" s="42">
        <v>1023005982</v>
      </c>
      <c r="G203" s="42">
        <v>14707</v>
      </c>
      <c r="H203" s="42">
        <v>6858</v>
      </c>
      <c r="I203" s="42">
        <v>1000973025</v>
      </c>
      <c r="J203" s="42">
        <v>4713079</v>
      </c>
      <c r="K203" s="42">
        <v>102933613</v>
      </c>
      <c r="L203" s="42">
        <v>841058600</v>
      </c>
      <c r="M203" s="42">
        <v>21405500</v>
      </c>
      <c r="N203" s="42">
        <v>18009035</v>
      </c>
      <c r="O203" s="42">
        <v>89919844</v>
      </c>
      <c r="P203" s="42">
        <v>87856124</v>
      </c>
      <c r="Q203" s="42">
        <v>8662290122</v>
      </c>
      <c r="R203" s="42">
        <v>1067756</v>
      </c>
      <c r="S203" s="42">
        <v>174124</v>
      </c>
      <c r="T203" s="42">
        <v>862263956</v>
      </c>
      <c r="U203" s="42">
        <v>751248994</v>
      </c>
      <c r="V203" s="42">
        <v>156117583</v>
      </c>
      <c r="W203" s="42">
        <v>281412880</v>
      </c>
      <c r="X203" s="42">
        <v>3261659</v>
      </c>
      <c r="Y203" s="42">
        <v>20295</v>
      </c>
      <c r="Z203" s="42">
        <v>2055567247</v>
      </c>
      <c r="AA203" s="42">
        <v>6606722875</v>
      </c>
    </row>
    <row r="204" spans="1:27">
      <c r="A204" t="s">
        <v>40</v>
      </c>
      <c r="B204" s="44" t="s">
        <v>41</v>
      </c>
      <c r="C204" s="42">
        <v>18905496000</v>
      </c>
      <c r="D204" s="42">
        <v>57834</v>
      </c>
      <c r="E204" s="42">
        <v>5523079823</v>
      </c>
      <c r="F204" s="42">
        <v>665108294</v>
      </c>
      <c r="G204" s="42">
        <v>14783</v>
      </c>
      <c r="H204" s="42">
        <v>5097</v>
      </c>
      <c r="I204" s="42">
        <v>944163398</v>
      </c>
      <c r="J204" s="42">
        <v>2973123</v>
      </c>
      <c r="K204" s="42">
        <v>34050831</v>
      </c>
      <c r="L204" s="42">
        <v>992072800</v>
      </c>
      <c r="M204" s="42">
        <v>23567400</v>
      </c>
      <c r="N204" s="42">
        <v>18638496</v>
      </c>
      <c r="O204" s="42">
        <v>69102055</v>
      </c>
      <c r="P204" s="42">
        <v>92255349</v>
      </c>
      <c r="Q204" s="42">
        <v>8365011569</v>
      </c>
      <c r="R204" s="42">
        <v>27119</v>
      </c>
      <c r="S204" s="42">
        <v>323975</v>
      </c>
      <c r="T204" s="42">
        <v>1015444299</v>
      </c>
      <c r="U204" s="42">
        <v>867755551</v>
      </c>
      <c r="V204" s="42">
        <v>158168111</v>
      </c>
      <c r="W204" s="42">
        <v>166327045</v>
      </c>
      <c r="X204" s="42">
        <v>3036674</v>
      </c>
      <c r="Y204" s="42">
        <v>3245</v>
      </c>
      <c r="Z204" s="42">
        <v>2211086019</v>
      </c>
      <c r="AA204" s="42">
        <v>6153925550</v>
      </c>
    </row>
    <row r="205" spans="1:27">
      <c r="A205" t="s">
        <v>534</v>
      </c>
      <c r="B205" s="44" t="s">
        <v>535</v>
      </c>
      <c r="C205" s="42">
        <v>425777500</v>
      </c>
      <c r="D205" s="42">
        <v>2011</v>
      </c>
      <c r="E205" s="42">
        <v>144337490</v>
      </c>
      <c r="F205" s="42">
        <v>2557955</v>
      </c>
      <c r="G205" s="42">
        <v>122</v>
      </c>
      <c r="H205" s="42">
        <v>19</v>
      </c>
      <c r="I205" s="42">
        <v>10589228</v>
      </c>
      <c r="J205" s="42">
        <v>91689</v>
      </c>
      <c r="K205" s="42">
        <v>1629238</v>
      </c>
      <c r="L205" s="42">
        <v>23658300</v>
      </c>
      <c r="M205" s="42">
        <v>749800</v>
      </c>
      <c r="N205" s="42">
        <v>2124545</v>
      </c>
      <c r="O205" s="42">
        <v>3551946</v>
      </c>
      <c r="P205" s="42">
        <v>1961914</v>
      </c>
      <c r="Q205" s="42">
        <v>191252105</v>
      </c>
      <c r="R205" s="42">
        <v>2172</v>
      </c>
      <c r="S205" s="42">
        <v>0</v>
      </c>
      <c r="T205" s="42">
        <v>24399171</v>
      </c>
      <c r="U205" s="42">
        <v>25960462</v>
      </c>
      <c r="V205" s="42">
        <v>2915140</v>
      </c>
      <c r="W205" s="42">
        <v>4205382</v>
      </c>
      <c r="X205" s="42">
        <v>58573</v>
      </c>
      <c r="Y205" s="42">
        <v>0</v>
      </c>
      <c r="Z205" s="42">
        <v>57540900</v>
      </c>
      <c r="AA205" s="42">
        <v>133711205</v>
      </c>
    </row>
    <row r="206" spans="1:27">
      <c r="A206" t="s">
        <v>278</v>
      </c>
      <c r="B206" s="44" t="s">
        <v>279</v>
      </c>
      <c r="C206" s="42">
        <v>1859736000</v>
      </c>
      <c r="D206" s="42">
        <v>7433</v>
      </c>
      <c r="E206" s="42">
        <v>621786180</v>
      </c>
      <c r="F206" s="42">
        <v>37605990</v>
      </c>
      <c r="G206" s="42">
        <v>856</v>
      </c>
      <c r="H206" s="42">
        <v>247</v>
      </c>
      <c r="I206" s="42">
        <v>109770454</v>
      </c>
      <c r="J206" s="42">
        <v>1120566</v>
      </c>
      <c r="K206" s="42">
        <v>20786752</v>
      </c>
      <c r="L206" s="42">
        <v>88034500</v>
      </c>
      <c r="M206" s="42">
        <v>3394600</v>
      </c>
      <c r="N206" s="42">
        <v>6299141</v>
      </c>
      <c r="O206" s="42">
        <v>17401216</v>
      </c>
      <c r="P206" s="42">
        <v>12338784</v>
      </c>
      <c r="Q206" s="42">
        <v>918538183</v>
      </c>
      <c r="R206" s="42">
        <v>1095048</v>
      </c>
      <c r="S206" s="42">
        <v>210301</v>
      </c>
      <c r="T206" s="42">
        <v>91410034</v>
      </c>
      <c r="U206" s="42">
        <v>94738669</v>
      </c>
      <c r="V206" s="42">
        <v>18433342</v>
      </c>
      <c r="W206" s="42">
        <v>31557810</v>
      </c>
      <c r="X206" s="42">
        <v>241786</v>
      </c>
      <c r="Y206" s="42">
        <v>12387</v>
      </c>
      <c r="Z206" s="42">
        <v>237699377</v>
      </c>
      <c r="AA206" s="42">
        <v>680838806</v>
      </c>
    </row>
    <row r="207" spans="1:27">
      <c r="A207" t="s">
        <v>190</v>
      </c>
      <c r="B207" s="44" t="s">
        <v>191</v>
      </c>
      <c r="C207" s="42">
        <v>4907309100</v>
      </c>
      <c r="D207" s="42">
        <v>16448</v>
      </c>
      <c r="E207" s="42">
        <v>1446404255</v>
      </c>
      <c r="F207" s="42">
        <v>135898981</v>
      </c>
      <c r="G207" s="42">
        <v>3354</v>
      </c>
      <c r="H207" s="42">
        <v>1112</v>
      </c>
      <c r="I207" s="42">
        <v>169354773</v>
      </c>
      <c r="J207" s="42">
        <v>1832694</v>
      </c>
      <c r="K207" s="42">
        <v>44580696</v>
      </c>
      <c r="L207" s="42">
        <v>256462800</v>
      </c>
      <c r="M207" s="42">
        <v>7343900</v>
      </c>
      <c r="N207" s="42">
        <v>7968919</v>
      </c>
      <c r="O207" s="42">
        <v>33621006</v>
      </c>
      <c r="P207" s="42">
        <v>27046920</v>
      </c>
      <c r="Q207" s="42">
        <v>2130514944</v>
      </c>
      <c r="R207" s="42">
        <v>1067572</v>
      </c>
      <c r="S207" s="42">
        <v>92320</v>
      </c>
      <c r="T207" s="42">
        <v>263753282</v>
      </c>
      <c r="U207" s="42">
        <v>230430111</v>
      </c>
      <c r="V207" s="42">
        <v>55117595</v>
      </c>
      <c r="W207" s="42">
        <v>65085497</v>
      </c>
      <c r="X207" s="42">
        <v>613219</v>
      </c>
      <c r="Y207" s="42">
        <v>37769</v>
      </c>
      <c r="Z207" s="42">
        <v>616197365</v>
      </c>
      <c r="AA207" s="42">
        <v>1514317579</v>
      </c>
    </row>
    <row r="208" spans="1:27">
      <c r="A208" t="s">
        <v>272</v>
      </c>
      <c r="B208" s="44" t="s">
        <v>273</v>
      </c>
      <c r="C208" s="42">
        <v>5590512700</v>
      </c>
      <c r="D208" s="42">
        <v>19014</v>
      </c>
      <c r="E208" s="42">
        <v>1851128316</v>
      </c>
      <c r="F208" s="42">
        <v>146263156</v>
      </c>
      <c r="G208" s="42">
        <v>3851</v>
      </c>
      <c r="H208" s="42">
        <v>1142</v>
      </c>
      <c r="I208" s="42">
        <v>169455051</v>
      </c>
      <c r="J208" s="42">
        <v>2077081</v>
      </c>
      <c r="K208" s="42">
        <v>47229913</v>
      </c>
      <c r="L208" s="42">
        <v>301777900</v>
      </c>
      <c r="M208" s="42">
        <v>7176300</v>
      </c>
      <c r="N208" s="42">
        <v>11020672</v>
      </c>
      <c r="O208" s="42">
        <v>44356875</v>
      </c>
      <c r="P208" s="42">
        <v>25731390</v>
      </c>
      <c r="Q208" s="42">
        <v>2606216654</v>
      </c>
      <c r="R208" s="42">
        <v>1154806</v>
      </c>
      <c r="S208" s="42">
        <v>220753</v>
      </c>
      <c r="T208" s="42">
        <v>308903485</v>
      </c>
      <c r="U208" s="42">
        <v>299834313</v>
      </c>
      <c r="V208" s="42">
        <v>60082928</v>
      </c>
      <c r="W208" s="42">
        <v>69985022</v>
      </c>
      <c r="X208" s="42">
        <v>727436</v>
      </c>
      <c r="Y208" s="42">
        <v>48508</v>
      </c>
      <c r="Z208" s="42">
        <v>740957251</v>
      </c>
      <c r="AA208" s="42">
        <v>1865259403</v>
      </c>
    </row>
    <row r="209" spans="1:27">
      <c r="A209" t="s">
        <v>32</v>
      </c>
      <c r="B209" s="44" t="s">
        <v>33</v>
      </c>
      <c r="C209" s="42">
        <v>233635925800</v>
      </c>
      <c r="D209" s="42">
        <v>688958</v>
      </c>
      <c r="E209" s="42">
        <v>69562604433</v>
      </c>
      <c r="F209" s="42">
        <v>11007327125</v>
      </c>
      <c r="G209" s="42">
        <v>176627</v>
      </c>
      <c r="H209" s="42">
        <v>69739</v>
      </c>
      <c r="I209" s="42">
        <v>17900643023</v>
      </c>
      <c r="J209" s="42">
        <v>85676015</v>
      </c>
      <c r="K209" s="42">
        <v>726776925</v>
      </c>
      <c r="L209" s="42">
        <v>11611063100</v>
      </c>
      <c r="M209" s="42">
        <v>367685400</v>
      </c>
      <c r="N209" s="42">
        <v>172630413</v>
      </c>
      <c r="O209" s="42">
        <v>1003250291</v>
      </c>
      <c r="P209" s="42">
        <v>1498525652</v>
      </c>
      <c r="Q209" s="42">
        <v>113936182377</v>
      </c>
      <c r="R209" s="42">
        <v>4086404</v>
      </c>
      <c r="S209" s="42">
        <v>3351318</v>
      </c>
      <c r="T209" s="42">
        <v>11975582359</v>
      </c>
      <c r="U209" s="42">
        <v>10413367926</v>
      </c>
      <c r="V209" s="42">
        <v>1955536487</v>
      </c>
      <c r="W209" s="42">
        <v>2811450403</v>
      </c>
      <c r="X209" s="42">
        <v>40104338</v>
      </c>
      <c r="Y209" s="42">
        <v>260597</v>
      </c>
      <c r="Z209" s="42">
        <v>27203739832</v>
      </c>
      <c r="AA209" s="42">
        <v>86732442545</v>
      </c>
    </row>
    <row r="210" spans="1:27">
      <c r="A210" t="s">
        <v>370</v>
      </c>
      <c r="B210" s="44" t="s">
        <v>371</v>
      </c>
      <c r="C210" s="42">
        <v>699810100</v>
      </c>
      <c r="D210" s="42">
        <v>3102</v>
      </c>
      <c r="E210" s="42">
        <v>235798425</v>
      </c>
      <c r="F210" s="42">
        <v>6358461</v>
      </c>
      <c r="G210" s="42">
        <v>247</v>
      </c>
      <c r="H210" s="42">
        <v>54</v>
      </c>
      <c r="I210" s="42">
        <v>13396122</v>
      </c>
      <c r="J210" s="42">
        <v>179833</v>
      </c>
      <c r="K210" s="42">
        <v>4158708</v>
      </c>
      <c r="L210" s="42">
        <v>37253100</v>
      </c>
      <c r="M210" s="42">
        <v>826200</v>
      </c>
      <c r="N210" s="42">
        <v>1881257</v>
      </c>
      <c r="O210" s="42">
        <v>6762785</v>
      </c>
      <c r="P210" s="42">
        <v>2951218</v>
      </c>
      <c r="Q210" s="42">
        <v>309566109</v>
      </c>
      <c r="R210" s="42">
        <v>15818</v>
      </c>
      <c r="S210" s="42">
        <v>0</v>
      </c>
      <c r="T210" s="42">
        <v>38057286</v>
      </c>
      <c r="U210" s="42">
        <v>38731047</v>
      </c>
      <c r="V210" s="42">
        <v>6858721</v>
      </c>
      <c r="W210" s="42">
        <v>6894740</v>
      </c>
      <c r="X210" s="42">
        <v>67754</v>
      </c>
      <c r="Y210" s="42">
        <v>0</v>
      </c>
      <c r="Z210" s="42">
        <v>90625366</v>
      </c>
      <c r="AA210" s="42">
        <v>218940743</v>
      </c>
    </row>
    <row r="211" spans="1:27">
      <c r="A211" t="s">
        <v>532</v>
      </c>
      <c r="B211" s="44" t="s">
        <v>533</v>
      </c>
      <c r="C211" s="42">
        <v>1025310400</v>
      </c>
      <c r="D211" s="42">
        <v>4818</v>
      </c>
      <c r="E211" s="42">
        <v>347504131</v>
      </c>
      <c r="F211" s="42">
        <v>7572045</v>
      </c>
      <c r="G211" s="42">
        <v>322</v>
      </c>
      <c r="H211" s="42">
        <v>47</v>
      </c>
      <c r="I211" s="42">
        <v>19824615</v>
      </c>
      <c r="J211" s="42">
        <v>364631</v>
      </c>
      <c r="K211" s="42">
        <v>5853345</v>
      </c>
      <c r="L211" s="42">
        <v>55027400</v>
      </c>
      <c r="M211" s="42">
        <v>1839300</v>
      </c>
      <c r="N211" s="42">
        <v>4126775</v>
      </c>
      <c r="O211" s="42">
        <v>10050406</v>
      </c>
      <c r="P211" s="42">
        <v>4782824</v>
      </c>
      <c r="Q211" s="42">
        <v>456945472</v>
      </c>
      <c r="R211" s="42">
        <v>99235</v>
      </c>
      <c r="S211" s="42">
        <v>14000</v>
      </c>
      <c r="T211" s="42">
        <v>56841760</v>
      </c>
      <c r="U211" s="42">
        <v>60196947</v>
      </c>
      <c r="V211" s="42">
        <v>6360944</v>
      </c>
      <c r="W211" s="42">
        <v>8747162</v>
      </c>
      <c r="X211" s="42">
        <v>156886</v>
      </c>
      <c r="Y211" s="42">
        <v>0</v>
      </c>
      <c r="Z211" s="42">
        <v>132416934</v>
      </c>
      <c r="AA211" s="42">
        <v>324528538</v>
      </c>
    </row>
    <row r="212" spans="1:27">
      <c r="A212" t="s">
        <v>80</v>
      </c>
      <c r="B212" s="44" t="s">
        <v>81</v>
      </c>
      <c r="C212" s="42">
        <v>7039494900</v>
      </c>
      <c r="D212" s="42">
        <v>25517</v>
      </c>
      <c r="E212" s="42">
        <v>2286988518</v>
      </c>
      <c r="F212" s="42">
        <v>171263514</v>
      </c>
      <c r="G212" s="42">
        <v>4090</v>
      </c>
      <c r="H212" s="42">
        <v>1273</v>
      </c>
      <c r="I212" s="42">
        <v>274938177</v>
      </c>
      <c r="J212" s="42">
        <v>2822914</v>
      </c>
      <c r="K212" s="42">
        <v>57196741</v>
      </c>
      <c r="L212" s="42">
        <v>366016000</v>
      </c>
      <c r="M212" s="42">
        <v>11847100</v>
      </c>
      <c r="N212" s="42">
        <v>17923123</v>
      </c>
      <c r="O212" s="42">
        <v>54548938</v>
      </c>
      <c r="P212" s="42">
        <v>41779142</v>
      </c>
      <c r="Q212" s="42">
        <v>3285324167</v>
      </c>
      <c r="R212" s="42">
        <v>1479492</v>
      </c>
      <c r="S212" s="42">
        <v>136961</v>
      </c>
      <c r="T212" s="42">
        <v>377775572</v>
      </c>
      <c r="U212" s="42">
        <v>363195521</v>
      </c>
      <c r="V212" s="42">
        <v>77047678</v>
      </c>
      <c r="W212" s="42">
        <v>76510445</v>
      </c>
      <c r="X212" s="42">
        <v>918558</v>
      </c>
      <c r="Y212" s="42">
        <v>141669</v>
      </c>
      <c r="Z212" s="42">
        <v>897205896</v>
      </c>
      <c r="AA212" s="42">
        <v>2388118271</v>
      </c>
    </row>
    <row r="213" spans="1:27">
      <c r="A213" t="s">
        <v>336</v>
      </c>
      <c r="B213" s="44" t="s">
        <v>337</v>
      </c>
      <c r="C213" s="42">
        <v>2175724200</v>
      </c>
      <c r="D213" s="42">
        <v>9150</v>
      </c>
      <c r="E213" s="42">
        <v>721926851</v>
      </c>
      <c r="F213" s="42">
        <v>28230037</v>
      </c>
      <c r="G213" s="42">
        <v>904</v>
      </c>
      <c r="H213" s="42">
        <v>207</v>
      </c>
      <c r="I213" s="42">
        <v>75165145</v>
      </c>
      <c r="J213" s="42">
        <v>1487503</v>
      </c>
      <c r="K213" s="42">
        <v>23004383</v>
      </c>
      <c r="L213" s="42">
        <v>114233800</v>
      </c>
      <c r="M213" s="42">
        <v>4571000</v>
      </c>
      <c r="N213" s="42">
        <v>7745464</v>
      </c>
      <c r="O213" s="42">
        <v>17045644</v>
      </c>
      <c r="P213" s="42">
        <v>15832188</v>
      </c>
      <c r="Q213" s="42">
        <v>1009242015</v>
      </c>
      <c r="R213" s="42">
        <v>1039056</v>
      </c>
      <c r="S213" s="42">
        <v>147544</v>
      </c>
      <c r="T213" s="42">
        <v>118766400</v>
      </c>
      <c r="U213" s="42">
        <v>129148360</v>
      </c>
      <c r="V213" s="42">
        <v>24932170</v>
      </c>
      <c r="W213" s="42">
        <v>27429839</v>
      </c>
      <c r="X213" s="42">
        <v>291998</v>
      </c>
      <c r="Y213" s="42">
        <v>6462</v>
      </c>
      <c r="Z213" s="42">
        <v>301761829</v>
      </c>
      <c r="AA213" s="42">
        <v>707480186</v>
      </c>
    </row>
    <row r="214" spans="1:27">
      <c r="A214" t="s">
        <v>510</v>
      </c>
      <c r="B214" s="44" t="s">
        <v>511</v>
      </c>
      <c r="C214" s="42">
        <v>1958402100</v>
      </c>
      <c r="D214" s="42">
        <v>9400</v>
      </c>
      <c r="E214" s="42">
        <v>664272190</v>
      </c>
      <c r="F214" s="42">
        <v>12583814</v>
      </c>
      <c r="G214" s="42">
        <v>566</v>
      </c>
      <c r="H214" s="42">
        <v>95</v>
      </c>
      <c r="I214" s="42">
        <v>38978802</v>
      </c>
      <c r="J214" s="42">
        <v>427750</v>
      </c>
      <c r="K214" s="42">
        <v>8962121</v>
      </c>
      <c r="L214" s="42">
        <v>103567000</v>
      </c>
      <c r="M214" s="42">
        <v>4674800</v>
      </c>
      <c r="N214" s="42">
        <v>8109495</v>
      </c>
      <c r="O214" s="42">
        <v>23130547</v>
      </c>
      <c r="P214" s="42">
        <v>12679777</v>
      </c>
      <c r="Q214" s="42">
        <v>877386296</v>
      </c>
      <c r="R214" s="42">
        <v>6540</v>
      </c>
      <c r="S214" s="42">
        <v>14000</v>
      </c>
      <c r="T214" s="42">
        <v>108214723</v>
      </c>
      <c r="U214" s="42">
        <v>114434082</v>
      </c>
      <c r="V214" s="42">
        <v>15179530</v>
      </c>
      <c r="W214" s="42">
        <v>18098565</v>
      </c>
      <c r="X214" s="42">
        <v>220541</v>
      </c>
      <c r="Y214" s="42">
        <v>2544</v>
      </c>
      <c r="Z214" s="42">
        <v>256170525</v>
      </c>
      <c r="AA214" s="42">
        <v>621215771</v>
      </c>
    </row>
    <row r="215" spans="1:27">
      <c r="A215" t="s">
        <v>38</v>
      </c>
      <c r="B215" s="44" t="s">
        <v>39</v>
      </c>
      <c r="C215" s="42">
        <v>10149274100</v>
      </c>
      <c r="D215" s="42">
        <v>33033</v>
      </c>
      <c r="E215" s="42">
        <v>3143845499</v>
      </c>
      <c r="F215" s="42">
        <v>310017325</v>
      </c>
      <c r="G215" s="42">
        <v>7172</v>
      </c>
      <c r="H215" s="42">
        <v>2332</v>
      </c>
      <c r="I215" s="42">
        <v>380331298</v>
      </c>
      <c r="J215" s="42">
        <v>1905128</v>
      </c>
      <c r="K215" s="42">
        <v>20469704</v>
      </c>
      <c r="L215" s="42">
        <v>562027000</v>
      </c>
      <c r="M215" s="42">
        <v>14258500</v>
      </c>
      <c r="N215" s="42">
        <v>12065562</v>
      </c>
      <c r="O215" s="42">
        <v>40793111</v>
      </c>
      <c r="P215" s="42">
        <v>54528411</v>
      </c>
      <c r="Q215" s="42">
        <v>4540241538</v>
      </c>
      <c r="R215" s="42">
        <v>70859</v>
      </c>
      <c r="S215" s="42">
        <v>177175</v>
      </c>
      <c r="T215" s="42">
        <v>576176022</v>
      </c>
      <c r="U215" s="42">
        <v>522783306</v>
      </c>
      <c r="V215" s="42">
        <v>85859001</v>
      </c>
      <c r="W215" s="42">
        <v>82409768</v>
      </c>
      <c r="X215" s="42">
        <v>1396235</v>
      </c>
      <c r="Y215" s="42">
        <v>3458</v>
      </c>
      <c r="Z215" s="42">
        <v>1268875824</v>
      </c>
      <c r="AA215" s="42">
        <v>3271365714</v>
      </c>
    </row>
    <row r="216" spans="1:27">
      <c r="A216" t="s">
        <v>496</v>
      </c>
      <c r="B216" s="44" t="s">
        <v>497</v>
      </c>
      <c r="C216" s="42">
        <v>19961720700</v>
      </c>
      <c r="D216" s="42">
        <v>74871</v>
      </c>
      <c r="E216" s="42">
        <v>6642255679</v>
      </c>
      <c r="F216" s="42">
        <v>374178314</v>
      </c>
      <c r="G216" s="42">
        <v>10991</v>
      </c>
      <c r="H216" s="42">
        <v>2837</v>
      </c>
      <c r="I216" s="42">
        <v>572701047</v>
      </c>
      <c r="J216" s="42">
        <v>4172176</v>
      </c>
      <c r="K216" s="42">
        <v>132563890</v>
      </c>
      <c r="L216" s="42">
        <v>1077442400</v>
      </c>
      <c r="M216" s="42">
        <v>22644700</v>
      </c>
      <c r="N216" s="42">
        <v>58948107</v>
      </c>
      <c r="O216" s="42">
        <v>169125640</v>
      </c>
      <c r="P216" s="42">
        <v>79908505</v>
      </c>
      <c r="Q216" s="42">
        <v>9133940458</v>
      </c>
      <c r="R216" s="42">
        <v>1612424</v>
      </c>
      <c r="S216" s="42">
        <v>390459</v>
      </c>
      <c r="T216" s="42">
        <v>1099856338</v>
      </c>
      <c r="U216" s="42">
        <v>1087657943</v>
      </c>
      <c r="V216" s="42">
        <v>161755367</v>
      </c>
      <c r="W216" s="42">
        <v>214018895</v>
      </c>
      <c r="X216" s="42">
        <v>2500302</v>
      </c>
      <c r="Y216" s="42">
        <v>34760</v>
      </c>
      <c r="Z216" s="42">
        <v>2567826488</v>
      </c>
      <c r="AA216" s="42">
        <v>6566113970</v>
      </c>
    </row>
    <row r="217" spans="1:27">
      <c r="A217" t="s">
        <v>382</v>
      </c>
      <c r="B217" s="44" t="s">
        <v>383</v>
      </c>
      <c r="C217" s="42">
        <v>2270504500</v>
      </c>
      <c r="D217" s="42">
        <v>10079</v>
      </c>
      <c r="E217" s="42">
        <v>756160556</v>
      </c>
      <c r="F217" s="42">
        <v>22894480</v>
      </c>
      <c r="G217" s="42">
        <v>834</v>
      </c>
      <c r="H217" s="42">
        <v>155</v>
      </c>
      <c r="I217" s="42">
        <v>60187514</v>
      </c>
      <c r="J217" s="42">
        <v>638328</v>
      </c>
      <c r="K217" s="42">
        <v>21456447</v>
      </c>
      <c r="L217" s="42">
        <v>124000500</v>
      </c>
      <c r="M217" s="42">
        <v>5414800</v>
      </c>
      <c r="N217" s="42">
        <v>13117642</v>
      </c>
      <c r="O217" s="42">
        <v>23339660</v>
      </c>
      <c r="P217" s="42">
        <v>19239669</v>
      </c>
      <c r="Q217" s="42">
        <v>1046449596</v>
      </c>
      <c r="R217" s="42">
        <v>318035</v>
      </c>
      <c r="S217" s="42">
        <v>34536</v>
      </c>
      <c r="T217" s="42">
        <v>129378267</v>
      </c>
      <c r="U217" s="42">
        <v>133836782</v>
      </c>
      <c r="V217" s="42">
        <v>20675417</v>
      </c>
      <c r="W217" s="42">
        <v>32530820</v>
      </c>
      <c r="X217" s="42">
        <v>225498</v>
      </c>
      <c r="Y217" s="42">
        <v>11729</v>
      </c>
      <c r="Z217" s="42">
        <v>317011084</v>
      </c>
      <c r="AA217" s="42">
        <v>729438512</v>
      </c>
    </row>
    <row r="218" spans="1:27">
      <c r="A218" t="s">
        <v>422</v>
      </c>
      <c r="B218" s="44" t="s">
        <v>423</v>
      </c>
      <c r="C218" s="42">
        <v>1821984500</v>
      </c>
      <c r="D218" s="42">
        <v>7622</v>
      </c>
      <c r="E218" s="42">
        <v>604615972</v>
      </c>
      <c r="F218" s="42">
        <v>18071692</v>
      </c>
      <c r="G218" s="42">
        <v>704</v>
      </c>
      <c r="H218" s="42">
        <v>137</v>
      </c>
      <c r="I218" s="42">
        <v>27352530</v>
      </c>
      <c r="J218" s="42">
        <v>188452</v>
      </c>
      <c r="K218" s="42">
        <v>14511430</v>
      </c>
      <c r="L218" s="42">
        <v>99920500</v>
      </c>
      <c r="M218" s="42">
        <v>1521400</v>
      </c>
      <c r="N218" s="42">
        <v>3452875</v>
      </c>
      <c r="O218" s="42">
        <v>14723411</v>
      </c>
      <c r="P218" s="42">
        <v>5189887</v>
      </c>
      <c r="Q218" s="42">
        <v>789548149</v>
      </c>
      <c r="R218" s="42">
        <v>129484</v>
      </c>
      <c r="S218" s="42">
        <v>54237</v>
      </c>
      <c r="T218" s="42">
        <v>101416564</v>
      </c>
      <c r="U218" s="42">
        <v>100425515</v>
      </c>
      <c r="V218" s="42">
        <v>18806732</v>
      </c>
      <c r="W218" s="42">
        <v>16788527</v>
      </c>
      <c r="X218" s="42">
        <v>165815</v>
      </c>
      <c r="Y218" s="42">
        <v>8112</v>
      </c>
      <c r="Z218" s="42">
        <v>237794986</v>
      </c>
      <c r="AA218" s="42">
        <v>551753163</v>
      </c>
    </row>
    <row r="219" spans="1:27">
      <c r="A219" t="s">
        <v>188</v>
      </c>
      <c r="B219" s="44" t="s">
        <v>189</v>
      </c>
      <c r="C219" s="42">
        <v>2394447300</v>
      </c>
      <c r="D219" s="42">
        <v>9944</v>
      </c>
      <c r="E219" s="42">
        <v>746365348</v>
      </c>
      <c r="F219" s="42">
        <v>30530494</v>
      </c>
      <c r="G219" s="42">
        <v>1075</v>
      </c>
      <c r="H219" s="42">
        <v>237</v>
      </c>
      <c r="I219" s="42">
        <v>75340296</v>
      </c>
      <c r="J219" s="42">
        <v>816722</v>
      </c>
      <c r="K219" s="42">
        <v>23644878</v>
      </c>
      <c r="L219" s="42">
        <v>134420700</v>
      </c>
      <c r="M219" s="42">
        <v>7327200</v>
      </c>
      <c r="N219" s="42">
        <v>10374479</v>
      </c>
      <c r="O219" s="42">
        <v>22829527</v>
      </c>
      <c r="P219" s="42">
        <v>24271851</v>
      </c>
      <c r="Q219" s="42">
        <v>1075921495</v>
      </c>
      <c r="R219" s="42">
        <v>384658</v>
      </c>
      <c r="S219" s="42">
        <v>141760</v>
      </c>
      <c r="T219" s="42">
        <v>141705317</v>
      </c>
      <c r="U219" s="42">
        <v>133540854</v>
      </c>
      <c r="V219" s="42">
        <v>29360430</v>
      </c>
      <c r="W219" s="42">
        <v>25984084</v>
      </c>
      <c r="X219" s="42">
        <v>246012</v>
      </c>
      <c r="Y219" s="42">
        <v>19127</v>
      </c>
      <c r="Z219" s="42">
        <v>331382242</v>
      </c>
      <c r="AA219" s="42">
        <v>744539253</v>
      </c>
    </row>
    <row r="220" spans="1:27">
      <c r="A220" t="s">
        <v>206</v>
      </c>
      <c r="B220" s="44" t="s">
        <v>207</v>
      </c>
      <c r="C220" s="42">
        <v>4071170900</v>
      </c>
      <c r="D220" s="42">
        <v>14462</v>
      </c>
      <c r="E220" s="42">
        <v>1258846302</v>
      </c>
      <c r="F220" s="42">
        <v>84047697</v>
      </c>
      <c r="G220" s="42">
        <v>2336</v>
      </c>
      <c r="H220" s="42">
        <v>683</v>
      </c>
      <c r="I220" s="42">
        <v>130284639</v>
      </c>
      <c r="J220" s="42">
        <v>1797226</v>
      </c>
      <c r="K220" s="42">
        <v>39171982</v>
      </c>
      <c r="L220" s="42">
        <v>223854100</v>
      </c>
      <c r="M220" s="42">
        <v>7047400</v>
      </c>
      <c r="N220" s="42">
        <v>8786721</v>
      </c>
      <c r="O220" s="42">
        <v>27973105</v>
      </c>
      <c r="P220" s="42">
        <v>25975830</v>
      </c>
      <c r="Q220" s="42">
        <v>1807785002</v>
      </c>
      <c r="R220" s="42">
        <v>1018526</v>
      </c>
      <c r="S220" s="42">
        <v>72874</v>
      </c>
      <c r="T220" s="42">
        <v>230857151</v>
      </c>
      <c r="U220" s="42">
        <v>213019525</v>
      </c>
      <c r="V220" s="42">
        <v>52574574</v>
      </c>
      <c r="W220" s="42">
        <v>52711491</v>
      </c>
      <c r="X220" s="42">
        <v>378544</v>
      </c>
      <c r="Y220" s="42">
        <v>29679</v>
      </c>
      <c r="Z220" s="42">
        <v>550662364</v>
      </c>
      <c r="AA220" s="42">
        <v>1257122638</v>
      </c>
    </row>
    <row r="221" spans="1:27">
      <c r="A221" t="s">
        <v>314</v>
      </c>
      <c r="B221" s="44" t="s">
        <v>315</v>
      </c>
      <c r="C221" s="42">
        <v>1797862400</v>
      </c>
      <c r="D221" s="42">
        <v>8045</v>
      </c>
      <c r="E221" s="42">
        <v>604592407</v>
      </c>
      <c r="F221" s="42">
        <v>15257964</v>
      </c>
      <c r="G221" s="42">
        <v>599</v>
      </c>
      <c r="H221" s="42">
        <v>106</v>
      </c>
      <c r="I221" s="42">
        <v>64077577</v>
      </c>
      <c r="J221" s="42">
        <v>525383</v>
      </c>
      <c r="K221" s="42">
        <v>15000968</v>
      </c>
      <c r="L221" s="42">
        <v>98168500</v>
      </c>
      <c r="M221" s="42">
        <v>4639900</v>
      </c>
      <c r="N221" s="42">
        <v>5544896</v>
      </c>
      <c r="O221" s="42">
        <v>19775869</v>
      </c>
      <c r="P221" s="42">
        <v>15232465</v>
      </c>
      <c r="Q221" s="42">
        <v>842815929</v>
      </c>
      <c r="R221" s="42">
        <v>121980</v>
      </c>
      <c r="S221" s="42">
        <v>69835</v>
      </c>
      <c r="T221" s="42">
        <v>102782539</v>
      </c>
      <c r="U221" s="42">
        <v>107511041</v>
      </c>
      <c r="V221" s="42">
        <v>16560872</v>
      </c>
      <c r="W221" s="42">
        <v>21499274</v>
      </c>
      <c r="X221" s="42">
        <v>181886</v>
      </c>
      <c r="Y221" s="42">
        <v>28180</v>
      </c>
      <c r="Z221" s="42">
        <v>248755607</v>
      </c>
      <c r="AA221" s="42">
        <v>594060322</v>
      </c>
    </row>
    <row r="222" spans="1:27">
      <c r="A222" t="s">
        <v>394</v>
      </c>
      <c r="B222" s="44" t="s">
        <v>395</v>
      </c>
      <c r="C222" s="42">
        <v>2545480300</v>
      </c>
      <c r="D222" s="42">
        <v>11673</v>
      </c>
      <c r="E222" s="42">
        <v>844241797</v>
      </c>
      <c r="F222" s="42">
        <v>26632784</v>
      </c>
      <c r="G222" s="42">
        <v>888</v>
      </c>
      <c r="H222" s="42">
        <v>189</v>
      </c>
      <c r="I222" s="42">
        <v>62291494</v>
      </c>
      <c r="J222" s="42">
        <v>727210</v>
      </c>
      <c r="K222" s="42">
        <v>22133994</v>
      </c>
      <c r="L222" s="42">
        <v>133401200</v>
      </c>
      <c r="M222" s="42">
        <v>5103300</v>
      </c>
      <c r="N222" s="42">
        <v>10903267</v>
      </c>
      <c r="O222" s="42">
        <v>23441716</v>
      </c>
      <c r="P222" s="42">
        <v>15057606</v>
      </c>
      <c r="Q222" s="42">
        <v>1143934368</v>
      </c>
      <c r="R222" s="42">
        <v>224906</v>
      </c>
      <c r="S222" s="42">
        <v>44003</v>
      </c>
      <c r="T222" s="42">
        <v>138469360</v>
      </c>
      <c r="U222" s="42">
        <v>140043639</v>
      </c>
      <c r="V222" s="42">
        <v>23172895</v>
      </c>
      <c r="W222" s="42">
        <v>28405747</v>
      </c>
      <c r="X222" s="42">
        <v>350868</v>
      </c>
      <c r="Y222" s="42">
        <v>21128</v>
      </c>
      <c r="Z222" s="42">
        <v>330732546</v>
      </c>
      <c r="AA222" s="42">
        <v>813201822</v>
      </c>
    </row>
    <row r="223" spans="1:27">
      <c r="A223" t="s">
        <v>462</v>
      </c>
      <c r="B223" s="44" t="s">
        <v>463</v>
      </c>
      <c r="C223" s="42">
        <v>2087873500</v>
      </c>
      <c r="D223" s="42">
        <v>8518</v>
      </c>
      <c r="E223" s="42">
        <v>708761209</v>
      </c>
      <c r="F223" s="42">
        <v>24879721</v>
      </c>
      <c r="G223" s="42">
        <v>879</v>
      </c>
      <c r="H223" s="42">
        <v>177</v>
      </c>
      <c r="I223" s="42">
        <v>64720054</v>
      </c>
      <c r="J223" s="42">
        <v>508304</v>
      </c>
      <c r="K223" s="42">
        <v>19161738</v>
      </c>
      <c r="L223" s="42">
        <v>113221400</v>
      </c>
      <c r="M223" s="42">
        <v>3988700</v>
      </c>
      <c r="N223" s="42">
        <v>6456680</v>
      </c>
      <c r="O223" s="42">
        <v>20015475</v>
      </c>
      <c r="P223" s="42">
        <v>13418686</v>
      </c>
      <c r="Q223" s="42">
        <v>975131967</v>
      </c>
      <c r="R223" s="42">
        <v>237764</v>
      </c>
      <c r="S223" s="42">
        <v>15700</v>
      </c>
      <c r="T223" s="42">
        <v>117193398</v>
      </c>
      <c r="U223" s="42">
        <v>122328152</v>
      </c>
      <c r="V223" s="42">
        <v>18635853</v>
      </c>
      <c r="W223" s="42">
        <v>29209051</v>
      </c>
      <c r="X223" s="42">
        <v>243856</v>
      </c>
      <c r="Y223" s="42">
        <v>8648</v>
      </c>
      <c r="Z223" s="42">
        <v>287872422</v>
      </c>
      <c r="AA223" s="42">
        <v>687259545</v>
      </c>
    </row>
    <row r="224" spans="1:27">
      <c r="A224" t="s">
        <v>128</v>
      </c>
      <c r="B224" s="44" t="s">
        <v>129</v>
      </c>
      <c r="C224" s="42">
        <v>1881659000</v>
      </c>
      <c r="D224" s="42">
        <v>8365</v>
      </c>
      <c r="E224" s="42">
        <v>624139348</v>
      </c>
      <c r="F224" s="42">
        <v>14114489</v>
      </c>
      <c r="G224" s="42">
        <v>639</v>
      </c>
      <c r="H224" s="42">
        <v>105</v>
      </c>
      <c r="I224" s="42">
        <v>60593293</v>
      </c>
      <c r="J224" s="42">
        <v>362769</v>
      </c>
      <c r="K224" s="42">
        <v>13611703</v>
      </c>
      <c r="L224" s="42">
        <v>106130900</v>
      </c>
      <c r="M224" s="42">
        <v>3651900</v>
      </c>
      <c r="N224" s="42">
        <v>5998423</v>
      </c>
      <c r="O224" s="42">
        <v>17730000</v>
      </c>
      <c r="P224" s="42">
        <v>11892879</v>
      </c>
      <c r="Q224" s="42">
        <v>858225704</v>
      </c>
      <c r="R224" s="42">
        <v>104897</v>
      </c>
      <c r="S224" s="42">
        <v>9000</v>
      </c>
      <c r="T224" s="42">
        <v>109747521</v>
      </c>
      <c r="U224" s="42">
        <v>114752856</v>
      </c>
      <c r="V224" s="42">
        <v>12420114</v>
      </c>
      <c r="W224" s="42">
        <v>25420121</v>
      </c>
      <c r="X224" s="42">
        <v>362297</v>
      </c>
      <c r="Y224" s="42">
        <v>36773</v>
      </c>
      <c r="Z224" s="42">
        <v>262853579</v>
      </c>
      <c r="AA224" s="42">
        <v>595372125</v>
      </c>
    </row>
    <row r="225" spans="1:27">
      <c r="A225" t="s">
        <v>484</v>
      </c>
      <c r="B225" s="44" t="s">
        <v>485</v>
      </c>
      <c r="C225" s="42">
        <v>4530672900</v>
      </c>
      <c r="D225" s="42">
        <v>20131</v>
      </c>
      <c r="E225" s="42">
        <v>1502613772</v>
      </c>
      <c r="F225" s="42">
        <v>43171208</v>
      </c>
      <c r="G225" s="42">
        <v>1739</v>
      </c>
      <c r="H225" s="42">
        <v>326</v>
      </c>
      <c r="I225" s="42">
        <v>92714130</v>
      </c>
      <c r="J225" s="42">
        <v>700293</v>
      </c>
      <c r="K225" s="42">
        <v>31225277</v>
      </c>
      <c r="L225" s="42">
        <v>239012300</v>
      </c>
      <c r="M225" s="42">
        <v>6857000</v>
      </c>
      <c r="N225" s="42">
        <v>16839108</v>
      </c>
      <c r="O225" s="42">
        <v>34772372</v>
      </c>
      <c r="P225" s="42">
        <v>22970000</v>
      </c>
      <c r="Q225" s="42">
        <v>1990875460</v>
      </c>
      <c r="R225" s="42">
        <v>170106</v>
      </c>
      <c r="S225" s="42">
        <v>136067</v>
      </c>
      <c r="T225" s="42">
        <v>245810974</v>
      </c>
      <c r="U225" s="42">
        <v>246543367</v>
      </c>
      <c r="V225" s="42">
        <v>41304472</v>
      </c>
      <c r="W225" s="42">
        <v>48466756</v>
      </c>
      <c r="X225" s="42">
        <v>502174</v>
      </c>
      <c r="Y225" s="42">
        <v>5754</v>
      </c>
      <c r="Z225" s="42">
        <v>582939670</v>
      </c>
      <c r="AA225" s="42">
        <v>1407935790</v>
      </c>
    </row>
    <row r="226" spans="1:27">
      <c r="A226" t="s">
        <v>102</v>
      </c>
      <c r="B226" s="44" t="s">
        <v>103</v>
      </c>
      <c r="C226" s="42">
        <v>2780593000</v>
      </c>
      <c r="D226" s="42">
        <v>11011</v>
      </c>
      <c r="E226" s="42">
        <v>886175895</v>
      </c>
      <c r="F226" s="42">
        <v>44544013</v>
      </c>
      <c r="G226" s="42">
        <v>1370</v>
      </c>
      <c r="H226" s="42">
        <v>356</v>
      </c>
      <c r="I226" s="42">
        <v>119924051</v>
      </c>
      <c r="J226" s="42">
        <v>1097563</v>
      </c>
      <c r="K226" s="42">
        <v>29201881</v>
      </c>
      <c r="L226" s="42">
        <v>146737000</v>
      </c>
      <c r="M226" s="42">
        <v>5827600</v>
      </c>
      <c r="N226" s="42">
        <v>7878962</v>
      </c>
      <c r="O226" s="42">
        <v>29130846</v>
      </c>
      <c r="P226" s="42">
        <v>19280725</v>
      </c>
      <c r="Q226" s="42">
        <v>1289798536</v>
      </c>
      <c r="R226" s="42">
        <v>848742</v>
      </c>
      <c r="S226" s="42">
        <v>18713</v>
      </c>
      <c r="T226" s="42">
        <v>152517481</v>
      </c>
      <c r="U226" s="42">
        <v>148583574</v>
      </c>
      <c r="V226" s="42">
        <v>31005541</v>
      </c>
      <c r="W226" s="42">
        <v>35185695</v>
      </c>
      <c r="X226" s="42">
        <v>393649</v>
      </c>
      <c r="Y226" s="42">
        <v>59950</v>
      </c>
      <c r="Z226" s="42">
        <v>368613345</v>
      </c>
      <c r="AA226" s="42">
        <v>921185191</v>
      </c>
    </row>
    <row r="227" spans="1:27">
      <c r="A227" t="s">
        <v>34</v>
      </c>
      <c r="B227" s="44" t="s">
        <v>35</v>
      </c>
      <c r="C227" s="42">
        <v>16707833500</v>
      </c>
      <c r="D227" s="42">
        <v>66131</v>
      </c>
      <c r="E227" s="42">
        <v>5384459928</v>
      </c>
      <c r="F227" s="42">
        <v>290646718</v>
      </c>
      <c r="G227" s="42">
        <v>8669</v>
      </c>
      <c r="H227" s="42">
        <v>2130</v>
      </c>
      <c r="I227" s="42">
        <v>483823817</v>
      </c>
      <c r="J227" s="42">
        <v>4912493</v>
      </c>
      <c r="K227" s="42">
        <v>83336191</v>
      </c>
      <c r="L227" s="42">
        <v>953119100</v>
      </c>
      <c r="M227" s="42">
        <v>28827900</v>
      </c>
      <c r="N227" s="42">
        <v>39969507</v>
      </c>
      <c r="O227" s="42">
        <v>81678956</v>
      </c>
      <c r="P227" s="42">
        <v>114970609</v>
      </c>
      <c r="Q227" s="42">
        <v>7465745219</v>
      </c>
      <c r="R227" s="42">
        <v>1773334</v>
      </c>
      <c r="S227" s="42">
        <v>232835</v>
      </c>
      <c r="T227" s="42">
        <v>981603019</v>
      </c>
      <c r="U227" s="42">
        <v>938926654</v>
      </c>
      <c r="V227" s="42">
        <v>156284570</v>
      </c>
      <c r="W227" s="42">
        <v>124451206</v>
      </c>
      <c r="X227" s="42">
        <v>1999452</v>
      </c>
      <c r="Y227" s="42">
        <v>49792</v>
      </c>
      <c r="Z227" s="42">
        <v>2205320862</v>
      </c>
      <c r="AA227" s="42">
        <v>5260424357</v>
      </c>
    </row>
    <row r="228" spans="1:27">
      <c r="A228" t="s">
        <v>186</v>
      </c>
      <c r="B228" s="44" t="s">
        <v>187</v>
      </c>
      <c r="C228" s="42">
        <v>3107732300</v>
      </c>
      <c r="D228" s="42">
        <v>13230</v>
      </c>
      <c r="E228" s="42">
        <v>1039224677</v>
      </c>
      <c r="F228" s="42">
        <v>39803229</v>
      </c>
      <c r="G228" s="42">
        <v>1393</v>
      </c>
      <c r="H228" s="42">
        <v>272</v>
      </c>
      <c r="I228" s="42">
        <v>90173917</v>
      </c>
      <c r="J228" s="42">
        <v>1110654</v>
      </c>
      <c r="K228" s="42">
        <v>32068481</v>
      </c>
      <c r="L228" s="42">
        <v>164145200</v>
      </c>
      <c r="M228" s="42">
        <v>6418600</v>
      </c>
      <c r="N228" s="42">
        <v>7674835</v>
      </c>
      <c r="O228" s="42">
        <v>24071331</v>
      </c>
      <c r="P228" s="42">
        <v>21701944</v>
      </c>
      <c r="Q228" s="42">
        <v>1426392868</v>
      </c>
      <c r="R228" s="42">
        <v>1000267</v>
      </c>
      <c r="S228" s="42">
        <v>131296</v>
      </c>
      <c r="T228" s="42">
        <v>170519320</v>
      </c>
      <c r="U228" s="42">
        <v>172749339</v>
      </c>
      <c r="V228" s="42">
        <v>34155563</v>
      </c>
      <c r="W228" s="42">
        <v>42765510</v>
      </c>
      <c r="X228" s="42">
        <v>304732</v>
      </c>
      <c r="Y228" s="42">
        <v>24997</v>
      </c>
      <c r="Z228" s="42">
        <v>421651024</v>
      </c>
      <c r="AA228" s="42">
        <v>1004741844</v>
      </c>
    </row>
    <row r="229" spans="1:27">
      <c r="A229" t="s">
        <v>282</v>
      </c>
      <c r="B229" s="44" t="s">
        <v>283</v>
      </c>
      <c r="C229" s="42">
        <v>2239816800</v>
      </c>
      <c r="D229" s="42">
        <v>9763</v>
      </c>
      <c r="E229" s="42">
        <v>738914507</v>
      </c>
      <c r="F229" s="42">
        <v>26819963</v>
      </c>
      <c r="G229" s="42">
        <v>875</v>
      </c>
      <c r="H229" s="42">
        <v>190</v>
      </c>
      <c r="I229" s="42">
        <v>97846728</v>
      </c>
      <c r="J229" s="42">
        <v>2175251</v>
      </c>
      <c r="K229" s="42">
        <v>28041189</v>
      </c>
      <c r="L229" s="42">
        <v>113150800</v>
      </c>
      <c r="M229" s="42">
        <v>7761800</v>
      </c>
      <c r="N229" s="42">
        <v>8325977</v>
      </c>
      <c r="O229" s="42">
        <v>24023239</v>
      </c>
      <c r="P229" s="42">
        <v>25559479</v>
      </c>
      <c r="Q229" s="42">
        <v>1072618933</v>
      </c>
      <c r="R229" s="42">
        <v>1260260</v>
      </c>
      <c r="S229" s="42">
        <v>204225</v>
      </c>
      <c r="T229" s="42">
        <v>120877562</v>
      </c>
      <c r="U229" s="42">
        <v>126594737</v>
      </c>
      <c r="V229" s="42">
        <v>25185370</v>
      </c>
      <c r="W229" s="42">
        <v>30118404</v>
      </c>
      <c r="X229" s="42">
        <v>303546</v>
      </c>
      <c r="Y229" s="42">
        <v>20048</v>
      </c>
      <c r="Z229" s="42">
        <v>304564152</v>
      </c>
      <c r="AA229" s="42">
        <v>768054781</v>
      </c>
    </row>
    <row r="230" spans="1:27">
      <c r="A230" t="s">
        <v>322</v>
      </c>
      <c r="B230" s="44" t="s">
        <v>323</v>
      </c>
      <c r="C230" s="42">
        <v>1873307400</v>
      </c>
      <c r="D230" s="42">
        <v>8322</v>
      </c>
      <c r="E230" s="42">
        <v>612154929</v>
      </c>
      <c r="F230" s="42">
        <v>15289163</v>
      </c>
      <c r="G230" s="42">
        <v>631</v>
      </c>
      <c r="H230" s="42">
        <v>114</v>
      </c>
      <c r="I230" s="42">
        <v>45723017</v>
      </c>
      <c r="J230" s="42">
        <v>500927</v>
      </c>
      <c r="K230" s="42">
        <v>14463872</v>
      </c>
      <c r="L230" s="42">
        <v>103521500</v>
      </c>
      <c r="M230" s="42">
        <v>3124800</v>
      </c>
      <c r="N230" s="42">
        <v>5045158</v>
      </c>
      <c r="O230" s="42">
        <v>14397507</v>
      </c>
      <c r="P230" s="42">
        <v>10925099</v>
      </c>
      <c r="Q230" s="42">
        <v>825145972</v>
      </c>
      <c r="R230" s="42">
        <v>157255</v>
      </c>
      <c r="S230" s="42">
        <v>24798</v>
      </c>
      <c r="T230" s="42">
        <v>106612499</v>
      </c>
      <c r="U230" s="42">
        <v>106847149</v>
      </c>
      <c r="V230" s="42">
        <v>16768817</v>
      </c>
      <c r="W230" s="42">
        <v>22799434</v>
      </c>
      <c r="X230" s="42">
        <v>217026</v>
      </c>
      <c r="Y230" s="42">
        <v>5542</v>
      </c>
      <c r="Z230" s="42">
        <v>253432520</v>
      </c>
      <c r="AA230" s="42">
        <v>571713452</v>
      </c>
    </row>
    <row r="231" spans="1:27">
      <c r="A231" t="s">
        <v>360</v>
      </c>
      <c r="B231" s="44" t="s">
        <v>361</v>
      </c>
      <c r="C231" s="42">
        <v>2231440900</v>
      </c>
      <c r="D231" s="42">
        <v>9822</v>
      </c>
      <c r="E231" s="42">
        <v>748547554</v>
      </c>
      <c r="F231" s="42">
        <v>15878587</v>
      </c>
      <c r="G231" s="42">
        <v>636</v>
      </c>
      <c r="H231" s="42">
        <v>114</v>
      </c>
      <c r="I231" s="42">
        <v>53344542</v>
      </c>
      <c r="J231" s="42">
        <v>531399</v>
      </c>
      <c r="K231" s="42">
        <v>17633465</v>
      </c>
      <c r="L231" s="42">
        <v>125260000</v>
      </c>
      <c r="M231" s="42">
        <v>4817000</v>
      </c>
      <c r="N231" s="42">
        <v>8236942</v>
      </c>
      <c r="O231" s="42">
        <v>20977578</v>
      </c>
      <c r="P231" s="42">
        <v>17076370</v>
      </c>
      <c r="Q231" s="42">
        <v>1012303437</v>
      </c>
      <c r="R231" s="42">
        <v>236296</v>
      </c>
      <c r="S231" s="42">
        <v>0</v>
      </c>
      <c r="T231" s="42">
        <v>130051831</v>
      </c>
      <c r="U231" s="42">
        <v>135254798</v>
      </c>
      <c r="V231" s="42">
        <v>20520993</v>
      </c>
      <c r="W231" s="42">
        <v>28947931</v>
      </c>
      <c r="X231" s="42">
        <v>300859</v>
      </c>
      <c r="Y231" s="42">
        <v>23921</v>
      </c>
      <c r="Z231" s="42">
        <v>315336629</v>
      </c>
      <c r="AA231" s="42">
        <v>696966808</v>
      </c>
    </row>
    <row r="232" spans="1:27">
      <c r="A232" t="s">
        <v>58</v>
      </c>
      <c r="B232" s="44" t="s">
        <v>59</v>
      </c>
      <c r="C232" s="42">
        <v>3579290800</v>
      </c>
      <c r="D232" s="42">
        <v>15617</v>
      </c>
      <c r="E232" s="42">
        <v>1150714330</v>
      </c>
      <c r="F232" s="42">
        <v>38588334</v>
      </c>
      <c r="G232" s="42">
        <v>1409</v>
      </c>
      <c r="H232" s="42">
        <v>264</v>
      </c>
      <c r="I232" s="42">
        <v>107697797</v>
      </c>
      <c r="J232" s="42">
        <v>1028184</v>
      </c>
      <c r="K232" s="42">
        <v>32824103</v>
      </c>
      <c r="L232" s="42">
        <v>194818000</v>
      </c>
      <c r="M232" s="42">
        <v>8799100</v>
      </c>
      <c r="N232" s="42">
        <v>11584252</v>
      </c>
      <c r="O232" s="42">
        <v>38216321</v>
      </c>
      <c r="P232" s="42">
        <v>29831084</v>
      </c>
      <c r="Q232" s="42">
        <v>1614101505</v>
      </c>
      <c r="R232" s="42">
        <v>661206</v>
      </c>
      <c r="S232" s="42">
        <v>4365</v>
      </c>
      <c r="T232" s="42">
        <v>203561418</v>
      </c>
      <c r="U232" s="42">
        <v>199343974</v>
      </c>
      <c r="V232" s="42">
        <v>34915915</v>
      </c>
      <c r="W232" s="42">
        <v>37039892</v>
      </c>
      <c r="X232" s="42">
        <v>417050</v>
      </c>
      <c r="Y232" s="42">
        <v>5013</v>
      </c>
      <c r="Z232" s="42">
        <v>475948833</v>
      </c>
      <c r="AA232" s="42">
        <v>1138152672</v>
      </c>
    </row>
    <row r="233" spans="1:27">
      <c r="A233" t="s">
        <v>492</v>
      </c>
      <c r="B233" s="44" t="s">
        <v>493</v>
      </c>
      <c r="C233" s="42">
        <v>3359157900</v>
      </c>
      <c r="D233" s="42">
        <v>13762</v>
      </c>
      <c r="E233" s="42">
        <v>1119437860</v>
      </c>
      <c r="F233" s="42">
        <v>38812708</v>
      </c>
      <c r="G233" s="42">
        <v>1514</v>
      </c>
      <c r="H233" s="42">
        <v>278</v>
      </c>
      <c r="I233" s="42">
        <v>59493315</v>
      </c>
      <c r="J233" s="42">
        <v>470054</v>
      </c>
      <c r="K233" s="42">
        <v>22614390</v>
      </c>
      <c r="L233" s="42">
        <v>185039200</v>
      </c>
      <c r="M233" s="42">
        <v>3576300</v>
      </c>
      <c r="N233" s="42">
        <v>12007851</v>
      </c>
      <c r="O233" s="42">
        <v>33648234</v>
      </c>
      <c r="P233" s="42">
        <v>11876222</v>
      </c>
      <c r="Q233" s="42">
        <v>1486976134</v>
      </c>
      <c r="R233" s="42">
        <v>156213</v>
      </c>
      <c r="S233" s="42">
        <v>33429</v>
      </c>
      <c r="T233" s="42">
        <v>188584380</v>
      </c>
      <c r="U233" s="42">
        <v>188470323</v>
      </c>
      <c r="V233" s="42">
        <v>31049150</v>
      </c>
      <c r="W233" s="42">
        <v>29430779</v>
      </c>
      <c r="X233" s="42">
        <v>321753</v>
      </c>
      <c r="Y233" s="42">
        <v>40778</v>
      </c>
      <c r="Z233" s="42">
        <v>438086805</v>
      </c>
      <c r="AA233" s="42">
        <v>1048889329</v>
      </c>
    </row>
    <row r="234" spans="1:27">
      <c r="A234" t="s">
        <v>140</v>
      </c>
      <c r="B234" s="44" t="s">
        <v>141</v>
      </c>
      <c r="C234" s="42">
        <v>2079015800</v>
      </c>
      <c r="D234" s="42">
        <v>9524</v>
      </c>
      <c r="E234" s="42">
        <v>679006712</v>
      </c>
      <c r="F234" s="42">
        <v>18737676</v>
      </c>
      <c r="G234" s="42">
        <v>697</v>
      </c>
      <c r="H234" s="42">
        <v>121</v>
      </c>
      <c r="I234" s="42">
        <v>76259562</v>
      </c>
      <c r="J234" s="42">
        <v>818058</v>
      </c>
      <c r="K234" s="42">
        <v>19240474</v>
      </c>
      <c r="L234" s="42">
        <v>110607000</v>
      </c>
      <c r="M234" s="42">
        <v>5933700</v>
      </c>
      <c r="N234" s="42">
        <v>8907733</v>
      </c>
      <c r="O234" s="42">
        <v>22193926</v>
      </c>
      <c r="P234" s="42">
        <v>18808920</v>
      </c>
      <c r="Q234" s="42">
        <v>960513761</v>
      </c>
      <c r="R234" s="42">
        <v>218600</v>
      </c>
      <c r="S234" s="42">
        <v>22832</v>
      </c>
      <c r="T234" s="42">
        <v>116515457</v>
      </c>
      <c r="U234" s="42">
        <v>119420989</v>
      </c>
      <c r="V234" s="42">
        <v>17849125</v>
      </c>
      <c r="W234" s="42">
        <v>29361941</v>
      </c>
      <c r="X234" s="42">
        <v>264806</v>
      </c>
      <c r="Y234" s="42">
        <v>39491</v>
      </c>
      <c r="Z234" s="42">
        <v>283693241</v>
      </c>
      <c r="AA234" s="42">
        <v>676820520</v>
      </c>
    </row>
    <row r="235" spans="1:27">
      <c r="A235" t="s">
        <v>274</v>
      </c>
      <c r="B235" s="44" t="s">
        <v>275</v>
      </c>
      <c r="C235" s="42">
        <v>3392884600</v>
      </c>
      <c r="D235" s="42">
        <v>12065</v>
      </c>
      <c r="E235" s="42">
        <v>1108787162</v>
      </c>
      <c r="F235" s="42">
        <v>86467050</v>
      </c>
      <c r="G235" s="42">
        <v>2175</v>
      </c>
      <c r="H235" s="42">
        <v>661</v>
      </c>
      <c r="I235" s="42">
        <v>136036380</v>
      </c>
      <c r="J235" s="42">
        <v>1877312</v>
      </c>
      <c r="K235" s="42">
        <v>38288561</v>
      </c>
      <c r="L235" s="42">
        <v>168729500</v>
      </c>
      <c r="M235" s="42">
        <v>5804800</v>
      </c>
      <c r="N235" s="42">
        <v>8098477</v>
      </c>
      <c r="O235" s="42">
        <v>31031969</v>
      </c>
      <c r="P235" s="42">
        <v>20285761</v>
      </c>
      <c r="Q235" s="42">
        <v>1605406972</v>
      </c>
      <c r="R235" s="42">
        <v>1642244</v>
      </c>
      <c r="S235" s="42">
        <v>728562</v>
      </c>
      <c r="T235" s="42">
        <v>174499270</v>
      </c>
      <c r="U235" s="42">
        <v>171088583</v>
      </c>
      <c r="V235" s="42">
        <v>36347173</v>
      </c>
      <c r="W235" s="42">
        <v>51118229</v>
      </c>
      <c r="X235" s="42">
        <v>562646</v>
      </c>
      <c r="Y235" s="42">
        <v>34184</v>
      </c>
      <c r="Z235" s="42">
        <v>436020891</v>
      </c>
      <c r="AA235" s="42">
        <v>1169386081</v>
      </c>
    </row>
    <row r="236" spans="1:27">
      <c r="A236" t="s">
        <v>216</v>
      </c>
      <c r="B236" s="44" t="s">
        <v>217</v>
      </c>
      <c r="C236" s="42">
        <v>2211827200</v>
      </c>
      <c r="D236" s="42">
        <v>10078</v>
      </c>
      <c r="E236" s="42">
        <v>692034561</v>
      </c>
      <c r="F236" s="42">
        <v>20965097</v>
      </c>
      <c r="G236" s="42">
        <v>755</v>
      </c>
      <c r="H236" s="42">
        <v>153</v>
      </c>
      <c r="I236" s="42">
        <v>87525301</v>
      </c>
      <c r="J236" s="42">
        <v>1113855</v>
      </c>
      <c r="K236" s="42">
        <v>23910590</v>
      </c>
      <c r="L236" s="42">
        <v>117420100</v>
      </c>
      <c r="M236" s="42">
        <v>8152800</v>
      </c>
      <c r="N236" s="42">
        <v>9467377</v>
      </c>
      <c r="O236" s="42">
        <v>21097854</v>
      </c>
      <c r="P236" s="42">
        <v>28060072</v>
      </c>
      <c r="Q236" s="42">
        <v>1009747607</v>
      </c>
      <c r="R236" s="42">
        <v>590734</v>
      </c>
      <c r="S236" s="42">
        <v>58081</v>
      </c>
      <c r="T236" s="42">
        <v>125503329</v>
      </c>
      <c r="U236" s="42">
        <v>122960222</v>
      </c>
      <c r="V236" s="42">
        <v>23982115</v>
      </c>
      <c r="W236" s="42">
        <v>25347258</v>
      </c>
      <c r="X236" s="42">
        <v>183104</v>
      </c>
      <c r="Y236" s="42">
        <v>60200</v>
      </c>
      <c r="Z236" s="42">
        <v>298685043</v>
      </c>
      <c r="AA236" s="42">
        <v>711062564</v>
      </c>
    </row>
    <row r="237" spans="1:27">
      <c r="A237" t="s">
        <v>368</v>
      </c>
      <c r="B237" s="44" t="s">
        <v>369</v>
      </c>
      <c r="C237" s="42">
        <v>2012580600</v>
      </c>
      <c r="D237" s="42">
        <v>9231</v>
      </c>
      <c r="E237" s="42">
        <v>677528595</v>
      </c>
      <c r="F237" s="42">
        <v>16819973</v>
      </c>
      <c r="G237" s="42">
        <v>666</v>
      </c>
      <c r="H237" s="42">
        <v>123</v>
      </c>
      <c r="I237" s="42">
        <v>49190046</v>
      </c>
      <c r="J237" s="42">
        <v>541490</v>
      </c>
      <c r="K237" s="42">
        <v>16761782</v>
      </c>
      <c r="L237" s="42">
        <v>105520800</v>
      </c>
      <c r="M237" s="42">
        <v>3471200</v>
      </c>
      <c r="N237" s="42">
        <v>10942001</v>
      </c>
      <c r="O237" s="42">
        <v>20534618</v>
      </c>
      <c r="P237" s="42">
        <v>10175414</v>
      </c>
      <c r="Q237" s="42">
        <v>911485919</v>
      </c>
      <c r="R237" s="42">
        <v>127649</v>
      </c>
      <c r="S237" s="42">
        <v>27846</v>
      </c>
      <c r="T237" s="42">
        <v>108968537</v>
      </c>
      <c r="U237" s="42">
        <v>117752809</v>
      </c>
      <c r="V237" s="42">
        <v>16969633</v>
      </c>
      <c r="W237" s="42">
        <v>23332957</v>
      </c>
      <c r="X237" s="42">
        <v>200824</v>
      </c>
      <c r="Y237" s="42">
        <v>11040</v>
      </c>
      <c r="Z237" s="42">
        <v>267391295</v>
      </c>
      <c r="AA237" s="42">
        <v>644094624</v>
      </c>
    </row>
    <row r="238" spans="1:27">
      <c r="A238" t="s">
        <v>154</v>
      </c>
      <c r="B238" s="44" t="s">
        <v>155</v>
      </c>
      <c r="C238" s="42">
        <v>1180895000</v>
      </c>
      <c r="D238" s="42">
        <v>5432</v>
      </c>
      <c r="E238" s="42">
        <v>387248757</v>
      </c>
      <c r="F238" s="42">
        <v>11062036</v>
      </c>
      <c r="G238" s="42">
        <v>374</v>
      </c>
      <c r="H238" s="42">
        <v>81</v>
      </c>
      <c r="I238" s="42">
        <v>30839190</v>
      </c>
      <c r="J238" s="42">
        <v>414796</v>
      </c>
      <c r="K238" s="42">
        <v>9462069</v>
      </c>
      <c r="L238" s="42">
        <v>61416700</v>
      </c>
      <c r="M238" s="42">
        <v>3976700</v>
      </c>
      <c r="N238" s="42">
        <v>3530607</v>
      </c>
      <c r="O238" s="42">
        <v>11803013</v>
      </c>
      <c r="P238" s="42">
        <v>13461822</v>
      </c>
      <c r="Q238" s="42">
        <v>533215690</v>
      </c>
      <c r="R238" s="42">
        <v>74646</v>
      </c>
      <c r="S238" s="42">
        <v>120100</v>
      </c>
      <c r="T238" s="42">
        <v>65384361</v>
      </c>
      <c r="U238" s="42">
        <v>66882598</v>
      </c>
      <c r="V238" s="42">
        <v>10913773</v>
      </c>
      <c r="W238" s="42">
        <v>15645168</v>
      </c>
      <c r="X238" s="42">
        <v>148774</v>
      </c>
      <c r="Y238" s="42">
        <v>20687</v>
      </c>
      <c r="Z238" s="42">
        <v>159190107</v>
      </c>
      <c r="AA238" s="42">
        <v>374025583</v>
      </c>
    </row>
    <row r="239" spans="1:27">
      <c r="A239" t="s">
        <v>304</v>
      </c>
      <c r="B239" s="44" t="s">
        <v>305</v>
      </c>
      <c r="C239" s="42">
        <v>2139259700</v>
      </c>
      <c r="D239" s="42">
        <v>9042</v>
      </c>
      <c r="E239" s="42">
        <v>694787354</v>
      </c>
      <c r="F239" s="42">
        <v>18968906</v>
      </c>
      <c r="G239" s="42">
        <v>751</v>
      </c>
      <c r="H239" s="42">
        <v>140</v>
      </c>
      <c r="I239" s="42">
        <v>70945301</v>
      </c>
      <c r="J239" s="42">
        <v>404868</v>
      </c>
      <c r="K239" s="42">
        <v>14979795</v>
      </c>
      <c r="L239" s="42">
        <v>119228300</v>
      </c>
      <c r="M239" s="42">
        <v>4680700</v>
      </c>
      <c r="N239" s="42">
        <v>6611180</v>
      </c>
      <c r="O239" s="42">
        <v>24035820</v>
      </c>
      <c r="P239" s="42">
        <v>14819715</v>
      </c>
      <c r="Q239" s="42">
        <v>969461939</v>
      </c>
      <c r="R239" s="42">
        <v>71172</v>
      </c>
      <c r="S239" s="42">
        <v>29432</v>
      </c>
      <c r="T239" s="42">
        <v>123875243</v>
      </c>
      <c r="U239" s="42">
        <v>125916674</v>
      </c>
      <c r="V239" s="42">
        <v>15386875</v>
      </c>
      <c r="W239" s="42">
        <v>27035476</v>
      </c>
      <c r="X239" s="42">
        <v>233157</v>
      </c>
      <c r="Y239" s="42">
        <v>22869</v>
      </c>
      <c r="Z239" s="42">
        <v>292570898</v>
      </c>
      <c r="AA239" s="42">
        <v>676891041</v>
      </c>
    </row>
    <row r="240" spans="1:27">
      <c r="A240" t="s">
        <v>134</v>
      </c>
      <c r="B240" s="44" t="s">
        <v>135</v>
      </c>
      <c r="C240" s="42">
        <v>3251703600</v>
      </c>
      <c r="D240" s="42">
        <v>14141</v>
      </c>
      <c r="E240" s="42">
        <v>1062032348</v>
      </c>
      <c r="F240" s="42">
        <v>39591415</v>
      </c>
      <c r="G240" s="42">
        <v>1274</v>
      </c>
      <c r="H240" s="42">
        <v>285</v>
      </c>
      <c r="I240" s="42">
        <v>110971040</v>
      </c>
      <c r="J240" s="42">
        <v>761779</v>
      </c>
      <c r="K240" s="42">
        <v>25074346</v>
      </c>
      <c r="L240" s="42">
        <v>176174700</v>
      </c>
      <c r="M240" s="42">
        <v>4677200</v>
      </c>
      <c r="N240" s="42">
        <v>7772834</v>
      </c>
      <c r="O240" s="42">
        <v>24542210</v>
      </c>
      <c r="P240" s="42">
        <v>15670649</v>
      </c>
      <c r="Q240" s="42">
        <v>1467268521</v>
      </c>
      <c r="R240" s="42">
        <v>459201</v>
      </c>
      <c r="S240" s="42">
        <v>54809</v>
      </c>
      <c r="T240" s="42">
        <v>180807568</v>
      </c>
      <c r="U240" s="42">
        <v>183400834</v>
      </c>
      <c r="V240" s="42">
        <v>25992119</v>
      </c>
      <c r="W240" s="42">
        <v>41393861</v>
      </c>
      <c r="X240" s="42">
        <v>528079</v>
      </c>
      <c r="Y240" s="42">
        <v>9039</v>
      </c>
      <c r="Z240" s="42">
        <v>432645510</v>
      </c>
      <c r="AA240" s="42">
        <v>1034623011</v>
      </c>
    </row>
    <row r="241" spans="1:27">
      <c r="A241" t="s">
        <v>244</v>
      </c>
      <c r="B241" s="44" t="s">
        <v>245</v>
      </c>
      <c r="C241" s="42">
        <v>7899550200</v>
      </c>
      <c r="D241" s="42">
        <v>32158</v>
      </c>
      <c r="E241" s="42">
        <v>2452090077</v>
      </c>
      <c r="F241" s="42">
        <v>123860878</v>
      </c>
      <c r="G241" s="42">
        <v>3617</v>
      </c>
      <c r="H241" s="42">
        <v>968</v>
      </c>
      <c r="I241" s="42">
        <v>238095930</v>
      </c>
      <c r="J241" s="42">
        <v>3027485</v>
      </c>
      <c r="K241" s="42">
        <v>72222855</v>
      </c>
      <c r="L241" s="42">
        <v>426767100</v>
      </c>
      <c r="M241" s="42">
        <v>17501300</v>
      </c>
      <c r="N241" s="42">
        <v>29734736</v>
      </c>
      <c r="O241" s="42">
        <v>50383279</v>
      </c>
      <c r="P241" s="42">
        <v>62741455</v>
      </c>
      <c r="Q241" s="42">
        <v>3476425095</v>
      </c>
      <c r="R241" s="42">
        <v>2048660</v>
      </c>
      <c r="S241" s="42">
        <v>679463</v>
      </c>
      <c r="T241" s="42">
        <v>444152397</v>
      </c>
      <c r="U241" s="42">
        <v>415413415</v>
      </c>
      <c r="V241" s="42">
        <v>98583873</v>
      </c>
      <c r="W241" s="42">
        <v>91159745</v>
      </c>
      <c r="X241" s="42">
        <v>813050</v>
      </c>
      <c r="Y241" s="42">
        <v>74385</v>
      </c>
      <c r="Z241" s="42">
        <v>1052924988</v>
      </c>
      <c r="AA241" s="42">
        <v>2423500107</v>
      </c>
    </row>
    <row r="242" spans="1:27">
      <c r="A242" t="s">
        <v>340</v>
      </c>
      <c r="B242" s="44" t="s">
        <v>341</v>
      </c>
      <c r="C242" s="42">
        <v>10616122200</v>
      </c>
      <c r="D242" s="42">
        <v>41761</v>
      </c>
      <c r="E242" s="42">
        <v>3507051202</v>
      </c>
      <c r="F242" s="42">
        <v>200722657</v>
      </c>
      <c r="G242" s="42">
        <v>5787</v>
      </c>
      <c r="H242" s="42">
        <v>1528</v>
      </c>
      <c r="I242" s="42">
        <v>269889396</v>
      </c>
      <c r="J242" s="42">
        <v>1820028</v>
      </c>
      <c r="K242" s="42">
        <v>79067638</v>
      </c>
      <c r="L242" s="42">
        <v>592071900</v>
      </c>
      <c r="M242" s="42">
        <v>10963400</v>
      </c>
      <c r="N242" s="42">
        <v>26365080</v>
      </c>
      <c r="O242" s="42">
        <v>73013997</v>
      </c>
      <c r="P242" s="42">
        <v>42998998</v>
      </c>
      <c r="Q242" s="42">
        <v>4803964296</v>
      </c>
      <c r="R242" s="42">
        <v>1672614</v>
      </c>
      <c r="S242" s="42">
        <v>264576</v>
      </c>
      <c r="T242" s="42">
        <v>602866194</v>
      </c>
      <c r="U242" s="42">
        <v>583980428</v>
      </c>
      <c r="V242" s="42">
        <v>90618871</v>
      </c>
      <c r="W242" s="42">
        <v>116643683</v>
      </c>
      <c r="X242" s="42">
        <v>1310884</v>
      </c>
      <c r="Y242" s="42">
        <v>25430</v>
      </c>
      <c r="Z242" s="42">
        <v>1397382680</v>
      </c>
      <c r="AA242" s="42">
        <v>3406581616</v>
      </c>
    </row>
    <row r="243" spans="1:27">
      <c r="A243" t="s">
        <v>82</v>
      </c>
      <c r="B243" s="44" t="s">
        <v>83</v>
      </c>
      <c r="C243" s="42">
        <v>2609572400</v>
      </c>
      <c r="D243" s="42">
        <v>9121</v>
      </c>
      <c r="E243" s="42">
        <v>835661438</v>
      </c>
      <c r="F243" s="42">
        <v>66609551</v>
      </c>
      <c r="G243" s="42">
        <v>1585</v>
      </c>
      <c r="H243" s="42">
        <v>487</v>
      </c>
      <c r="I243" s="42">
        <v>119009121</v>
      </c>
      <c r="J243" s="42">
        <v>2151796</v>
      </c>
      <c r="K243" s="42">
        <v>23761846</v>
      </c>
      <c r="L243" s="42">
        <v>132071200</v>
      </c>
      <c r="M243" s="42">
        <v>4137400</v>
      </c>
      <c r="N243" s="42">
        <v>4679191</v>
      </c>
      <c r="O243" s="42">
        <v>18094461</v>
      </c>
      <c r="P243" s="42">
        <v>16899260</v>
      </c>
      <c r="Q243" s="42">
        <v>1223075264</v>
      </c>
      <c r="R243" s="42">
        <v>556747</v>
      </c>
      <c r="S243" s="42">
        <v>493</v>
      </c>
      <c r="T243" s="42">
        <v>136174203</v>
      </c>
      <c r="U243" s="42">
        <v>130291217</v>
      </c>
      <c r="V243" s="42">
        <v>30600129</v>
      </c>
      <c r="W243" s="42">
        <v>34277169</v>
      </c>
      <c r="X243" s="42">
        <v>336088</v>
      </c>
      <c r="Y243" s="42">
        <v>23648</v>
      </c>
      <c r="Z243" s="42">
        <v>332259694</v>
      </c>
      <c r="AA243" s="42">
        <v>890815570</v>
      </c>
    </row>
    <row r="244" spans="1:27">
      <c r="A244" t="s">
        <v>20</v>
      </c>
      <c r="B244" s="44" t="s">
        <v>21</v>
      </c>
      <c r="C244" s="42">
        <v>10462057800</v>
      </c>
      <c r="D244" s="42">
        <v>32742</v>
      </c>
      <c r="E244" s="42">
        <v>3303691300</v>
      </c>
      <c r="F244" s="42">
        <v>367081720</v>
      </c>
      <c r="G244" s="42">
        <v>7706</v>
      </c>
      <c r="H244" s="42">
        <v>2797</v>
      </c>
      <c r="I244" s="42">
        <v>521322246</v>
      </c>
      <c r="J244" s="42">
        <v>3551736</v>
      </c>
      <c r="K244" s="42">
        <v>71761283</v>
      </c>
      <c r="L244" s="42">
        <v>537376400</v>
      </c>
      <c r="M244" s="42">
        <v>14701400</v>
      </c>
      <c r="N244" s="42">
        <v>12505669</v>
      </c>
      <c r="O244" s="42">
        <v>56777285</v>
      </c>
      <c r="P244" s="42">
        <v>54343340</v>
      </c>
      <c r="Q244" s="42">
        <v>4943112379</v>
      </c>
      <c r="R244" s="42">
        <v>1092168</v>
      </c>
      <c r="S244" s="42">
        <v>136333</v>
      </c>
      <c r="T244" s="42">
        <v>551961105</v>
      </c>
      <c r="U244" s="42">
        <v>509631703</v>
      </c>
      <c r="V244" s="42">
        <v>109471141</v>
      </c>
      <c r="W244" s="42">
        <v>144220594</v>
      </c>
      <c r="X244" s="42">
        <v>1535422</v>
      </c>
      <c r="Y244" s="42">
        <v>11935</v>
      </c>
      <c r="Z244" s="42">
        <v>1318060401</v>
      </c>
      <c r="AA244" s="42">
        <v>3625051978</v>
      </c>
    </row>
    <row r="245" spans="1:27">
      <c r="A245" t="s">
        <v>26</v>
      </c>
      <c r="B245" s="44" t="s">
        <v>27</v>
      </c>
      <c r="C245" s="42">
        <v>19434106800</v>
      </c>
      <c r="D245" s="42">
        <v>48971</v>
      </c>
      <c r="E245" s="42">
        <v>5776745354</v>
      </c>
      <c r="F245" s="42">
        <v>1248193064</v>
      </c>
      <c r="G245" s="42">
        <v>16470</v>
      </c>
      <c r="H245" s="42">
        <v>8131</v>
      </c>
      <c r="I245" s="42">
        <v>1322319378</v>
      </c>
      <c r="J245" s="42">
        <v>7356706</v>
      </c>
      <c r="K245" s="42">
        <v>130617804</v>
      </c>
      <c r="L245" s="42">
        <v>824907100</v>
      </c>
      <c r="M245" s="42">
        <v>21061900</v>
      </c>
      <c r="N245" s="42">
        <v>36735541</v>
      </c>
      <c r="O245" s="42">
        <v>98517770</v>
      </c>
      <c r="P245" s="42">
        <v>86074384</v>
      </c>
      <c r="Q245" s="42">
        <v>9552529001</v>
      </c>
      <c r="R245" s="42">
        <v>1166214</v>
      </c>
      <c r="S245" s="42">
        <v>173208</v>
      </c>
      <c r="T245" s="42">
        <v>845801221</v>
      </c>
      <c r="U245" s="42">
        <v>724262593</v>
      </c>
      <c r="V245" s="42">
        <v>169127433</v>
      </c>
      <c r="W245" s="42">
        <v>354080424</v>
      </c>
      <c r="X245" s="42">
        <v>3477146</v>
      </c>
      <c r="Y245" s="42">
        <v>26561</v>
      </c>
      <c r="Z245" s="42">
        <v>2098114800</v>
      </c>
      <c r="AA245" s="42">
        <v>7454414201</v>
      </c>
    </row>
    <row r="246" spans="1:27">
      <c r="A246" t="s">
        <v>324</v>
      </c>
      <c r="B246" s="44" t="s">
        <v>325</v>
      </c>
      <c r="C246" s="42">
        <v>1526069600</v>
      </c>
      <c r="D246" s="42">
        <v>7037</v>
      </c>
      <c r="E246" s="42">
        <v>498730390</v>
      </c>
      <c r="F246" s="42">
        <v>13733566</v>
      </c>
      <c r="G246" s="42">
        <v>536</v>
      </c>
      <c r="H246" s="42">
        <v>89</v>
      </c>
      <c r="I246" s="42">
        <v>37906934</v>
      </c>
      <c r="J246" s="42">
        <v>925121</v>
      </c>
      <c r="K246" s="42">
        <v>10780658</v>
      </c>
      <c r="L246" s="42">
        <v>82527800</v>
      </c>
      <c r="M246" s="42">
        <v>4037300</v>
      </c>
      <c r="N246" s="42">
        <v>7297855</v>
      </c>
      <c r="O246" s="42">
        <v>15062520</v>
      </c>
      <c r="P246" s="42">
        <v>14346492</v>
      </c>
      <c r="Q246" s="42">
        <v>685348636</v>
      </c>
      <c r="R246" s="42">
        <v>78793</v>
      </c>
      <c r="S246" s="42">
        <v>28000</v>
      </c>
      <c r="T246" s="42">
        <v>86539856</v>
      </c>
      <c r="U246" s="42">
        <v>87213646</v>
      </c>
      <c r="V246" s="42">
        <v>13610011</v>
      </c>
      <c r="W246" s="42">
        <v>17571840</v>
      </c>
      <c r="X246" s="42">
        <v>170581</v>
      </c>
      <c r="Y246" s="42">
        <v>12624</v>
      </c>
      <c r="Z246" s="42">
        <v>205225351</v>
      </c>
      <c r="AA246" s="42">
        <v>480123285</v>
      </c>
    </row>
    <row r="247" spans="1:27">
      <c r="A247" t="s">
        <v>334</v>
      </c>
      <c r="B247" s="44" t="s">
        <v>335</v>
      </c>
      <c r="C247" s="42">
        <v>10139606300</v>
      </c>
      <c r="D247" s="42">
        <v>40583</v>
      </c>
      <c r="E247" s="42">
        <v>3409724824</v>
      </c>
      <c r="F247" s="42">
        <v>166149243</v>
      </c>
      <c r="G247" s="42">
        <v>4988</v>
      </c>
      <c r="H247" s="42">
        <v>1261</v>
      </c>
      <c r="I247" s="42">
        <v>303546349</v>
      </c>
      <c r="J247" s="42">
        <v>2743564</v>
      </c>
      <c r="K247" s="42">
        <v>81463098</v>
      </c>
      <c r="L247" s="42">
        <v>558603300</v>
      </c>
      <c r="M247" s="42">
        <v>14005700</v>
      </c>
      <c r="N247" s="42">
        <v>27314294</v>
      </c>
      <c r="O247" s="42">
        <v>78121191</v>
      </c>
      <c r="P247" s="42">
        <v>51827293</v>
      </c>
      <c r="Q247" s="42">
        <v>4693498856</v>
      </c>
      <c r="R247" s="42">
        <v>2244090</v>
      </c>
      <c r="S247" s="42">
        <v>355114</v>
      </c>
      <c r="T247" s="42">
        <v>572449840</v>
      </c>
      <c r="U247" s="42">
        <v>578407347</v>
      </c>
      <c r="V247" s="42">
        <v>92711016</v>
      </c>
      <c r="W247" s="42">
        <v>130259844</v>
      </c>
      <c r="X247" s="42">
        <v>1373107</v>
      </c>
      <c r="Y247" s="42">
        <v>66464</v>
      </c>
      <c r="Z247" s="42">
        <v>1377866822</v>
      </c>
      <c r="AA247" s="42">
        <v>3315632034</v>
      </c>
    </row>
    <row r="248" spans="1:27">
      <c r="A248" t="s">
        <v>346</v>
      </c>
      <c r="B248" s="44" t="s">
        <v>347</v>
      </c>
      <c r="C248" s="42">
        <v>4348198800</v>
      </c>
      <c r="D248" s="42">
        <v>17994</v>
      </c>
      <c r="E248" s="42">
        <v>1414225542</v>
      </c>
      <c r="F248" s="42">
        <v>52716245</v>
      </c>
      <c r="G248" s="42">
        <v>1739</v>
      </c>
      <c r="H248" s="42">
        <v>378</v>
      </c>
      <c r="I248" s="42">
        <v>141203784</v>
      </c>
      <c r="J248" s="42">
        <v>975071</v>
      </c>
      <c r="K248" s="42">
        <v>34847724</v>
      </c>
      <c r="L248" s="42">
        <v>239445800</v>
      </c>
      <c r="M248" s="42">
        <v>9369300</v>
      </c>
      <c r="N248" s="42">
        <v>12218929</v>
      </c>
      <c r="O248" s="42">
        <v>42270199</v>
      </c>
      <c r="P248" s="42">
        <v>32602619</v>
      </c>
      <c r="Q248" s="42">
        <v>1979875213</v>
      </c>
      <c r="R248" s="42">
        <v>562448</v>
      </c>
      <c r="S248" s="42">
        <v>105010</v>
      </c>
      <c r="T248" s="42">
        <v>248758729</v>
      </c>
      <c r="U248" s="42">
        <v>249853704</v>
      </c>
      <c r="V248" s="42">
        <v>35545545</v>
      </c>
      <c r="W248" s="42">
        <v>57773716</v>
      </c>
      <c r="X248" s="42">
        <v>638418</v>
      </c>
      <c r="Y248" s="42">
        <v>72019</v>
      </c>
      <c r="Z248" s="42">
        <v>593309589</v>
      </c>
      <c r="AA248" s="42">
        <v>1386565624</v>
      </c>
    </row>
    <row r="249" spans="1:27">
      <c r="A249" t="s">
        <v>544</v>
      </c>
      <c r="B249" s="44" t="s">
        <v>545</v>
      </c>
      <c r="C249" s="42">
        <v>24039436600</v>
      </c>
      <c r="D249" s="42">
        <v>91102</v>
      </c>
      <c r="E249" s="42">
        <v>8076089854</v>
      </c>
      <c r="F249" s="42">
        <v>444904467</v>
      </c>
      <c r="G249" s="42">
        <v>12725</v>
      </c>
      <c r="H249" s="42">
        <v>3345</v>
      </c>
      <c r="I249" s="42">
        <v>839239145</v>
      </c>
      <c r="J249" s="42">
        <v>6904434</v>
      </c>
      <c r="K249" s="42">
        <v>162222627</v>
      </c>
      <c r="L249" s="42">
        <v>1371737300</v>
      </c>
      <c r="M249" s="42">
        <v>18876300</v>
      </c>
      <c r="N249" s="42">
        <v>41331770</v>
      </c>
      <c r="O249" s="42">
        <v>176128747</v>
      </c>
      <c r="P249" s="42">
        <v>70096169</v>
      </c>
      <c r="Q249" s="42">
        <v>11207530813</v>
      </c>
      <c r="R249" s="42">
        <v>2348006</v>
      </c>
      <c r="S249" s="42">
        <v>165710</v>
      </c>
      <c r="T249" s="42">
        <v>1390244876</v>
      </c>
      <c r="U249" s="42">
        <v>1417703078</v>
      </c>
      <c r="V249" s="42">
        <v>187336308</v>
      </c>
      <c r="W249" s="42">
        <v>239900515</v>
      </c>
      <c r="X249" s="42">
        <v>3855749</v>
      </c>
      <c r="Y249" s="42">
        <v>14962</v>
      </c>
      <c r="Z249" s="42">
        <v>3241569204</v>
      </c>
      <c r="AA249" s="42">
        <v>7965961609</v>
      </c>
    </row>
    <row r="250" spans="1:27">
      <c r="A250" t="s">
        <v>1</v>
      </c>
      <c r="B250" s="44" t="s">
        <v>0</v>
      </c>
      <c r="C250" s="42">
        <v>9050454000</v>
      </c>
      <c r="D250" s="42">
        <v>31230</v>
      </c>
      <c r="E250" s="42">
        <v>2859725419</v>
      </c>
      <c r="F250" s="42">
        <v>246013991</v>
      </c>
      <c r="G250" s="42">
        <v>5754</v>
      </c>
      <c r="H250" s="42">
        <v>1852</v>
      </c>
      <c r="I250" s="42">
        <v>338476852</v>
      </c>
      <c r="J250" s="42">
        <v>3027339</v>
      </c>
      <c r="K250" s="42">
        <v>48836071</v>
      </c>
      <c r="L250" s="42">
        <v>485382700</v>
      </c>
      <c r="M250" s="42">
        <v>13400000</v>
      </c>
      <c r="N250" s="42">
        <v>9629435</v>
      </c>
      <c r="O250" s="42">
        <v>47417763</v>
      </c>
      <c r="P250" s="42">
        <v>48080441</v>
      </c>
      <c r="Q250" s="42">
        <v>4099990011</v>
      </c>
      <c r="R250" s="42">
        <v>577290</v>
      </c>
      <c r="S250" s="42">
        <v>157079</v>
      </c>
      <c r="T250" s="42">
        <v>498653503</v>
      </c>
      <c r="U250" s="42">
        <v>467528525</v>
      </c>
      <c r="V250" s="42">
        <v>94491636</v>
      </c>
      <c r="W250" s="42">
        <v>104746243</v>
      </c>
      <c r="X250" s="42">
        <v>1093931</v>
      </c>
      <c r="Y250" s="42">
        <v>9172</v>
      </c>
      <c r="Z250" s="42">
        <v>1167257379</v>
      </c>
      <c r="AA250" s="42">
        <v>2932732632</v>
      </c>
    </row>
    <row r="251" spans="1:27">
      <c r="A251" t="s">
        <v>22</v>
      </c>
      <c r="B251" s="44" t="s">
        <v>23</v>
      </c>
      <c r="C251" s="42">
        <v>5201176000</v>
      </c>
      <c r="D251" s="42">
        <v>18275</v>
      </c>
      <c r="E251" s="42">
        <v>1647484823</v>
      </c>
      <c r="F251" s="42">
        <v>121109613</v>
      </c>
      <c r="G251" s="42">
        <v>3154</v>
      </c>
      <c r="H251" s="42">
        <v>924</v>
      </c>
      <c r="I251" s="42">
        <v>185442626</v>
      </c>
      <c r="J251" s="42">
        <v>1626629</v>
      </c>
      <c r="K251" s="42">
        <v>32746348</v>
      </c>
      <c r="L251" s="42">
        <v>283195900</v>
      </c>
      <c r="M251" s="42">
        <v>7809200</v>
      </c>
      <c r="N251" s="42">
        <v>7666447</v>
      </c>
      <c r="O251" s="42">
        <v>29048612</v>
      </c>
      <c r="P251" s="42">
        <v>28859790</v>
      </c>
      <c r="Q251" s="42">
        <v>2344989988</v>
      </c>
      <c r="R251" s="42">
        <v>444811</v>
      </c>
      <c r="S251" s="42">
        <v>71981</v>
      </c>
      <c r="T251" s="42">
        <v>290945906</v>
      </c>
      <c r="U251" s="42">
        <v>273633919</v>
      </c>
      <c r="V251" s="42">
        <v>59861824</v>
      </c>
      <c r="W251" s="42">
        <v>58260317</v>
      </c>
      <c r="X251" s="42">
        <v>671286</v>
      </c>
      <c r="Y251" s="42">
        <v>33092</v>
      </c>
      <c r="Z251" s="42">
        <v>683923136</v>
      </c>
      <c r="AA251" s="42">
        <v>1661066852</v>
      </c>
    </row>
    <row r="252" spans="1:27">
      <c r="A252" t="s">
        <v>60</v>
      </c>
      <c r="B252" s="44" t="s">
        <v>61</v>
      </c>
      <c r="C252" s="42">
        <v>43813760400</v>
      </c>
      <c r="D252" s="42">
        <v>154352</v>
      </c>
      <c r="E252" s="42">
        <v>14018343274</v>
      </c>
      <c r="F252" s="42">
        <v>1252201367</v>
      </c>
      <c r="G252" s="42">
        <v>28208</v>
      </c>
      <c r="H252" s="42">
        <v>9368</v>
      </c>
      <c r="I252" s="42">
        <v>2017158080</v>
      </c>
      <c r="J252" s="42">
        <v>11465248</v>
      </c>
      <c r="K252" s="42">
        <v>234787704</v>
      </c>
      <c r="L252" s="42">
        <v>2367974300</v>
      </c>
      <c r="M252" s="42">
        <v>54267600</v>
      </c>
      <c r="N252" s="42">
        <v>79036026</v>
      </c>
      <c r="O252" s="42">
        <v>277023946</v>
      </c>
      <c r="P252" s="42">
        <v>196596094</v>
      </c>
      <c r="Q252" s="42">
        <v>20508853639</v>
      </c>
      <c r="R252" s="42">
        <v>3893040</v>
      </c>
      <c r="S252" s="42">
        <v>433172</v>
      </c>
      <c r="T252" s="42">
        <v>2421532153</v>
      </c>
      <c r="U252" s="42">
        <v>2324747043</v>
      </c>
      <c r="V252" s="42">
        <v>358665253</v>
      </c>
      <c r="W252" s="42">
        <v>508074544</v>
      </c>
      <c r="X252" s="42">
        <v>8410843</v>
      </c>
      <c r="Y252" s="42">
        <v>251695</v>
      </c>
      <c r="Z252" s="42">
        <v>5626007743</v>
      </c>
      <c r="AA252" s="42">
        <v>14882845896</v>
      </c>
    </row>
    <row r="253" spans="1:27">
      <c r="A253" t="s">
        <v>136</v>
      </c>
      <c r="B253" s="44" t="s">
        <v>137</v>
      </c>
      <c r="C253" s="42">
        <v>1594278000</v>
      </c>
      <c r="D253" s="42">
        <v>7043</v>
      </c>
      <c r="E253" s="42">
        <v>529017250</v>
      </c>
      <c r="F253" s="42">
        <v>11430268</v>
      </c>
      <c r="G253" s="42">
        <v>504</v>
      </c>
      <c r="H253" s="42">
        <v>82</v>
      </c>
      <c r="I253" s="42">
        <v>42007907</v>
      </c>
      <c r="J253" s="42">
        <v>290931</v>
      </c>
      <c r="K253" s="42">
        <v>11269671</v>
      </c>
      <c r="L253" s="42">
        <v>89474500</v>
      </c>
      <c r="M253" s="42">
        <v>3320400</v>
      </c>
      <c r="N253" s="42">
        <v>5232866</v>
      </c>
      <c r="O253" s="42">
        <v>16165478</v>
      </c>
      <c r="P253" s="42">
        <v>10135044</v>
      </c>
      <c r="Q253" s="42">
        <v>718344315</v>
      </c>
      <c r="R253" s="42">
        <v>63535</v>
      </c>
      <c r="S253" s="42">
        <v>46546</v>
      </c>
      <c r="T253" s="42">
        <v>92767923</v>
      </c>
      <c r="U253" s="42">
        <v>96654805</v>
      </c>
      <c r="V253" s="42">
        <v>13907982</v>
      </c>
      <c r="W253" s="42">
        <v>19103337</v>
      </c>
      <c r="X253" s="42">
        <v>177798</v>
      </c>
      <c r="Y253" s="42">
        <v>5802</v>
      </c>
      <c r="Z253" s="42">
        <v>222727728</v>
      </c>
      <c r="AA253" s="42">
        <v>495616587</v>
      </c>
    </row>
    <row r="254" spans="1:27">
      <c r="A254" t="s">
        <v>106</v>
      </c>
      <c r="B254" s="44" t="s">
        <v>107</v>
      </c>
      <c r="C254" s="42">
        <v>1414064800</v>
      </c>
      <c r="D254" s="42">
        <v>5993</v>
      </c>
      <c r="E254" s="42">
        <v>456032578</v>
      </c>
      <c r="F254" s="42">
        <v>20123758</v>
      </c>
      <c r="G254" s="42">
        <v>572</v>
      </c>
      <c r="H254" s="42">
        <v>147</v>
      </c>
      <c r="I254" s="42">
        <v>57199529</v>
      </c>
      <c r="J254" s="42">
        <v>657294</v>
      </c>
      <c r="K254" s="42">
        <v>12654640</v>
      </c>
      <c r="L254" s="42">
        <v>68206900</v>
      </c>
      <c r="M254" s="42">
        <v>3438800</v>
      </c>
      <c r="N254" s="42">
        <v>5747846</v>
      </c>
      <c r="O254" s="42">
        <v>13714749</v>
      </c>
      <c r="P254" s="42">
        <v>11308165</v>
      </c>
      <c r="Q254" s="42">
        <v>649084259</v>
      </c>
      <c r="R254" s="42">
        <v>297579</v>
      </c>
      <c r="S254" s="42">
        <v>30493</v>
      </c>
      <c r="T254" s="42">
        <v>71629042</v>
      </c>
      <c r="U254" s="42">
        <v>72454971</v>
      </c>
      <c r="V254" s="42">
        <v>13024138</v>
      </c>
      <c r="W254" s="42">
        <v>18577084</v>
      </c>
      <c r="X254" s="42">
        <v>271126</v>
      </c>
      <c r="Y254" s="42">
        <v>53451</v>
      </c>
      <c r="Z254" s="42">
        <v>176337884</v>
      </c>
      <c r="AA254" s="42">
        <v>472746375</v>
      </c>
    </row>
    <row r="255" spans="1:27">
      <c r="A255" t="s">
        <v>120</v>
      </c>
      <c r="B255" s="44" t="s">
        <v>121</v>
      </c>
      <c r="C255" s="42">
        <v>2479549400</v>
      </c>
      <c r="D255" s="42">
        <v>9978</v>
      </c>
      <c r="E255" s="42">
        <v>804603499</v>
      </c>
      <c r="F255" s="42">
        <v>27146319</v>
      </c>
      <c r="G255" s="42">
        <v>978</v>
      </c>
      <c r="H255" s="42">
        <v>196</v>
      </c>
      <c r="I255" s="42">
        <v>95581427</v>
      </c>
      <c r="J255" s="42">
        <v>546719</v>
      </c>
      <c r="K255" s="42">
        <v>22493464</v>
      </c>
      <c r="L255" s="42">
        <v>143195300</v>
      </c>
      <c r="M255" s="42">
        <v>4024500</v>
      </c>
      <c r="N255" s="42">
        <v>6591518</v>
      </c>
      <c r="O255" s="42">
        <v>19426610</v>
      </c>
      <c r="P255" s="42">
        <v>14760503</v>
      </c>
      <c r="Q255" s="42">
        <v>1138369859</v>
      </c>
      <c r="R255" s="42">
        <v>419679</v>
      </c>
      <c r="S255" s="42">
        <v>28900</v>
      </c>
      <c r="T255" s="42">
        <v>147187557</v>
      </c>
      <c r="U255" s="42">
        <v>147576228</v>
      </c>
      <c r="V255" s="42">
        <v>23516475</v>
      </c>
      <c r="W255" s="42">
        <v>29891681</v>
      </c>
      <c r="X255" s="42">
        <v>400090</v>
      </c>
      <c r="Y255" s="42">
        <v>11566</v>
      </c>
      <c r="Z255" s="42">
        <v>349032176</v>
      </c>
      <c r="AA255" s="42">
        <v>789337683</v>
      </c>
    </row>
    <row r="256" spans="1:27">
      <c r="A256" t="s">
        <v>96</v>
      </c>
      <c r="B256" s="44" t="s">
        <v>97</v>
      </c>
      <c r="C256" s="42">
        <v>1314889500</v>
      </c>
      <c r="D256" s="42">
        <v>6135</v>
      </c>
      <c r="E256" s="42">
        <v>429700372</v>
      </c>
      <c r="F256" s="42">
        <v>11992268</v>
      </c>
      <c r="G256" s="42">
        <v>428</v>
      </c>
      <c r="H256" s="42">
        <v>87</v>
      </c>
      <c r="I256" s="42">
        <v>42530053</v>
      </c>
      <c r="J256" s="42">
        <v>835218</v>
      </c>
      <c r="K256" s="42">
        <v>13114065</v>
      </c>
      <c r="L256" s="42">
        <v>64805200</v>
      </c>
      <c r="M256" s="42">
        <v>4430500</v>
      </c>
      <c r="N256" s="42">
        <v>5245038</v>
      </c>
      <c r="O256" s="42">
        <v>13732835</v>
      </c>
      <c r="P256" s="42">
        <v>15540432</v>
      </c>
      <c r="Q256" s="42">
        <v>601925981</v>
      </c>
      <c r="R256" s="42">
        <v>315447</v>
      </c>
      <c r="S256" s="42">
        <v>47538</v>
      </c>
      <c r="T256" s="42">
        <v>69222861</v>
      </c>
      <c r="U256" s="42">
        <v>71790355</v>
      </c>
      <c r="V256" s="42">
        <v>13647891</v>
      </c>
      <c r="W256" s="42">
        <v>15455169</v>
      </c>
      <c r="X256" s="42">
        <v>175788</v>
      </c>
      <c r="Y256" s="42">
        <v>27233</v>
      </c>
      <c r="Z256" s="42">
        <v>170682282</v>
      </c>
      <c r="AA256" s="42">
        <v>431243699</v>
      </c>
    </row>
    <row r="257" spans="1:27">
      <c r="A257" t="s">
        <v>2</v>
      </c>
      <c r="B257" s="44" t="s">
        <v>3</v>
      </c>
      <c r="C257" s="42">
        <v>7379953400</v>
      </c>
      <c r="D257" s="42">
        <v>22851</v>
      </c>
      <c r="E257" s="42">
        <v>2293562159</v>
      </c>
      <c r="F257" s="42">
        <v>250604788</v>
      </c>
      <c r="G257" s="42">
        <v>5656</v>
      </c>
      <c r="H257" s="42">
        <v>1980</v>
      </c>
      <c r="I257" s="42">
        <v>317081135</v>
      </c>
      <c r="J257" s="42">
        <v>3325318</v>
      </c>
      <c r="K257" s="42">
        <v>55964056</v>
      </c>
      <c r="L257" s="42">
        <v>388514000</v>
      </c>
      <c r="M257" s="42">
        <v>13901100</v>
      </c>
      <c r="N257" s="42">
        <v>11081311</v>
      </c>
      <c r="O257" s="42">
        <v>45225648</v>
      </c>
      <c r="P257" s="42">
        <v>51984366</v>
      </c>
      <c r="Q257" s="42">
        <v>3431243881</v>
      </c>
      <c r="R257" s="42">
        <v>858046</v>
      </c>
      <c r="S257" s="42">
        <v>81482</v>
      </c>
      <c r="T257" s="42">
        <v>402361571</v>
      </c>
      <c r="U257" s="42">
        <v>364993223</v>
      </c>
      <c r="V257" s="42">
        <v>83625508</v>
      </c>
      <c r="W257" s="42">
        <v>110446464</v>
      </c>
      <c r="X257" s="42">
        <v>1190799</v>
      </c>
      <c r="Y257" s="42">
        <v>44420</v>
      </c>
      <c r="Z257" s="42">
        <v>963601513</v>
      </c>
      <c r="AA257" s="42">
        <v>2467642368</v>
      </c>
    </row>
    <row r="258" spans="1:27">
      <c r="A258" t="s">
        <v>441</v>
      </c>
      <c r="B258" s="44" t="s">
        <v>442</v>
      </c>
      <c r="C258" s="42">
        <v>1107983600</v>
      </c>
      <c r="D258" s="42">
        <v>5277</v>
      </c>
      <c r="E258" s="42">
        <v>375867015</v>
      </c>
      <c r="F258" s="42">
        <v>8729049</v>
      </c>
      <c r="G258" s="42">
        <v>323</v>
      </c>
      <c r="H258" s="42">
        <v>63</v>
      </c>
      <c r="I258" s="42">
        <v>34697115</v>
      </c>
      <c r="J258" s="42">
        <v>249577</v>
      </c>
      <c r="K258" s="42">
        <v>6925272</v>
      </c>
      <c r="L258" s="42">
        <v>59823100</v>
      </c>
      <c r="M258" s="42">
        <v>2205900</v>
      </c>
      <c r="N258" s="42">
        <v>3864472</v>
      </c>
      <c r="O258" s="42">
        <v>12038779</v>
      </c>
      <c r="P258" s="42">
        <v>6037809</v>
      </c>
      <c r="Q258" s="42">
        <v>510438088</v>
      </c>
      <c r="R258" s="42">
        <v>12309</v>
      </c>
      <c r="S258" s="42">
        <v>12673</v>
      </c>
      <c r="T258" s="42">
        <v>62017450</v>
      </c>
      <c r="U258" s="42">
        <v>66307733</v>
      </c>
      <c r="V258" s="42">
        <v>7454800</v>
      </c>
      <c r="W258" s="42">
        <v>15026226</v>
      </c>
      <c r="X258" s="42">
        <v>132751</v>
      </c>
      <c r="Y258" s="42">
        <v>475</v>
      </c>
      <c r="Z258" s="42">
        <v>150964417</v>
      </c>
      <c r="AA258" s="42">
        <v>359473671</v>
      </c>
    </row>
    <row r="259" spans="1:27">
      <c r="A259" t="s">
        <v>318</v>
      </c>
      <c r="B259" s="44" t="s">
        <v>319</v>
      </c>
      <c r="C259" s="42">
        <v>2760379300</v>
      </c>
      <c r="D259" s="42">
        <v>12227</v>
      </c>
      <c r="E259" s="42">
        <v>903856517</v>
      </c>
      <c r="F259" s="42">
        <v>24715713</v>
      </c>
      <c r="G259" s="42">
        <v>977</v>
      </c>
      <c r="H259" s="42">
        <v>176</v>
      </c>
      <c r="I259" s="42">
        <v>86652897</v>
      </c>
      <c r="J259" s="42">
        <v>1149987</v>
      </c>
      <c r="K259" s="42">
        <v>21436459</v>
      </c>
      <c r="L259" s="42">
        <v>150841200</v>
      </c>
      <c r="M259" s="42">
        <v>9553500</v>
      </c>
      <c r="N259" s="42">
        <v>10977686</v>
      </c>
      <c r="O259" s="42">
        <v>30879759</v>
      </c>
      <c r="P259" s="42">
        <v>32880463</v>
      </c>
      <c r="Q259" s="42">
        <v>1272944181</v>
      </c>
      <c r="R259" s="42">
        <v>203950</v>
      </c>
      <c r="S259" s="42">
        <v>46000</v>
      </c>
      <c r="T259" s="42">
        <v>160356361</v>
      </c>
      <c r="U259" s="42">
        <v>162484667</v>
      </c>
      <c r="V259" s="42">
        <v>22857356</v>
      </c>
      <c r="W259" s="42">
        <v>38692145</v>
      </c>
      <c r="X259" s="42">
        <v>314174</v>
      </c>
      <c r="Y259" s="42">
        <v>80648</v>
      </c>
      <c r="Z259" s="42">
        <v>385035301</v>
      </c>
      <c r="AA259" s="42">
        <v>887908880</v>
      </c>
    </row>
    <row r="260" spans="1:27">
      <c r="A260" t="s">
        <v>262</v>
      </c>
      <c r="B260" s="44" t="s">
        <v>263</v>
      </c>
      <c r="C260" s="42">
        <v>12215495700</v>
      </c>
      <c r="D260" s="42">
        <v>47391</v>
      </c>
      <c r="E260" s="42">
        <v>3804788692</v>
      </c>
      <c r="F260" s="42">
        <v>209266747</v>
      </c>
      <c r="G260" s="42">
        <v>6274</v>
      </c>
      <c r="H260" s="42">
        <v>1542</v>
      </c>
      <c r="I260" s="42">
        <v>504845157</v>
      </c>
      <c r="J260" s="42">
        <v>6056934</v>
      </c>
      <c r="K260" s="42">
        <v>99396106</v>
      </c>
      <c r="L260" s="42">
        <v>664258400</v>
      </c>
      <c r="M260" s="42">
        <v>19758200</v>
      </c>
      <c r="N260" s="42">
        <v>41380356</v>
      </c>
      <c r="O260" s="42">
        <v>91638329</v>
      </c>
      <c r="P260" s="42">
        <v>71088405</v>
      </c>
      <c r="Q260" s="42">
        <v>5512477326</v>
      </c>
      <c r="R260" s="42">
        <v>3269756</v>
      </c>
      <c r="S260" s="42">
        <v>443101</v>
      </c>
      <c r="T260" s="42">
        <v>683881502</v>
      </c>
      <c r="U260" s="42">
        <v>651271705</v>
      </c>
      <c r="V260" s="42">
        <v>113144759</v>
      </c>
      <c r="W260" s="42">
        <v>163607223</v>
      </c>
      <c r="X260" s="42">
        <v>1863346</v>
      </c>
      <c r="Y260" s="42">
        <v>261074</v>
      </c>
      <c r="Z260" s="42">
        <v>1617742466</v>
      </c>
      <c r="AA260" s="42">
        <v>3894734860</v>
      </c>
    </row>
    <row r="261" spans="1:27">
      <c r="A261" t="s">
        <v>44</v>
      </c>
      <c r="B261" s="44" t="s">
        <v>45</v>
      </c>
      <c r="C261" s="42">
        <v>2945787400</v>
      </c>
      <c r="D261" s="42">
        <v>8087</v>
      </c>
      <c r="E261" s="42">
        <v>938607047</v>
      </c>
      <c r="F261" s="42">
        <v>161252267</v>
      </c>
      <c r="G261" s="42">
        <v>2350</v>
      </c>
      <c r="H261" s="42">
        <v>1092</v>
      </c>
      <c r="I261" s="42">
        <v>217524925</v>
      </c>
      <c r="J261" s="42">
        <v>2752341</v>
      </c>
      <c r="K261" s="42">
        <v>19728975</v>
      </c>
      <c r="L261" s="42">
        <v>130942400</v>
      </c>
      <c r="M261" s="42">
        <v>5188000</v>
      </c>
      <c r="N261" s="42">
        <v>3227132</v>
      </c>
      <c r="O261" s="42">
        <v>17641271</v>
      </c>
      <c r="P261" s="42">
        <v>20132682</v>
      </c>
      <c r="Q261" s="42">
        <v>1516997040</v>
      </c>
      <c r="R261" s="42">
        <v>297886</v>
      </c>
      <c r="S261" s="42">
        <v>114042</v>
      </c>
      <c r="T261" s="42">
        <v>136102811</v>
      </c>
      <c r="U261" s="42">
        <v>126787308</v>
      </c>
      <c r="V261" s="42">
        <v>33963969</v>
      </c>
      <c r="W261" s="42">
        <v>49116427</v>
      </c>
      <c r="X261" s="42">
        <v>499336</v>
      </c>
      <c r="Y261" s="42">
        <v>11001</v>
      </c>
      <c r="Z261" s="42">
        <v>346892780</v>
      </c>
      <c r="AA261" s="42">
        <v>1170104260</v>
      </c>
    </row>
    <row r="262" spans="1:27">
      <c r="A262" t="s">
        <v>194</v>
      </c>
      <c r="B262" s="44" t="s">
        <v>195</v>
      </c>
      <c r="C262" s="42">
        <v>8405393500</v>
      </c>
      <c r="D262" s="42">
        <v>24744</v>
      </c>
      <c r="E262" s="42">
        <v>2448894725</v>
      </c>
      <c r="F262" s="42">
        <v>408805358</v>
      </c>
      <c r="G262" s="42">
        <v>6175</v>
      </c>
      <c r="H262" s="42">
        <v>2646</v>
      </c>
      <c r="I262" s="42">
        <v>740688490</v>
      </c>
      <c r="J262" s="42">
        <v>7431053</v>
      </c>
      <c r="K262" s="42">
        <v>79888674</v>
      </c>
      <c r="L262" s="42">
        <v>365830400</v>
      </c>
      <c r="M262" s="42">
        <v>13918300</v>
      </c>
      <c r="N262" s="42">
        <v>15518563</v>
      </c>
      <c r="O262" s="42">
        <v>55442197</v>
      </c>
      <c r="P262" s="42">
        <v>53476905</v>
      </c>
      <c r="Q262" s="42">
        <v>4189894665</v>
      </c>
      <c r="R262" s="42">
        <v>1970464</v>
      </c>
      <c r="S262" s="42">
        <v>188552</v>
      </c>
      <c r="T262" s="42">
        <v>379663698</v>
      </c>
      <c r="U262" s="42">
        <v>331267273</v>
      </c>
      <c r="V262" s="42">
        <v>103234478</v>
      </c>
      <c r="W262" s="42">
        <v>151350472</v>
      </c>
      <c r="X262" s="42">
        <v>1217721</v>
      </c>
      <c r="Y262" s="42">
        <v>38830</v>
      </c>
      <c r="Z262" s="42">
        <v>968931488</v>
      </c>
      <c r="AA262" s="42">
        <v>3220963177</v>
      </c>
    </row>
    <row r="263" spans="1:27">
      <c r="A263" t="s">
        <v>130</v>
      </c>
      <c r="B263" s="44" t="s">
        <v>131</v>
      </c>
      <c r="C263" s="42">
        <v>4916914500</v>
      </c>
      <c r="D263" s="42">
        <v>20622</v>
      </c>
      <c r="E263" s="42">
        <v>1610958323</v>
      </c>
      <c r="F263" s="42">
        <v>56014654</v>
      </c>
      <c r="G263" s="42">
        <v>1844</v>
      </c>
      <c r="H263" s="42">
        <v>400</v>
      </c>
      <c r="I263" s="42">
        <v>162785888</v>
      </c>
      <c r="J263" s="42">
        <v>1105987</v>
      </c>
      <c r="K263" s="42">
        <v>39810526</v>
      </c>
      <c r="L263" s="42">
        <v>272917200</v>
      </c>
      <c r="M263" s="42">
        <v>9559700</v>
      </c>
      <c r="N263" s="42">
        <v>15424516</v>
      </c>
      <c r="O263" s="42">
        <v>48169459</v>
      </c>
      <c r="P263" s="42">
        <v>34975215</v>
      </c>
      <c r="Q263" s="42">
        <v>2251721468</v>
      </c>
      <c r="R263" s="42">
        <v>455552</v>
      </c>
      <c r="S263" s="42">
        <v>69523</v>
      </c>
      <c r="T263" s="42">
        <v>282396294</v>
      </c>
      <c r="U263" s="42">
        <v>287717449</v>
      </c>
      <c r="V263" s="42">
        <v>41921449</v>
      </c>
      <c r="W263" s="42">
        <v>72908144</v>
      </c>
      <c r="X263" s="42">
        <v>902360</v>
      </c>
      <c r="Y263" s="42">
        <v>125255</v>
      </c>
      <c r="Z263" s="42">
        <v>686496026</v>
      </c>
      <c r="AA263" s="42">
        <v>1565225442</v>
      </c>
    </row>
    <row r="264" spans="1:27">
      <c r="A264" t="s">
        <v>540</v>
      </c>
      <c r="B264" s="44" t="s">
        <v>541</v>
      </c>
      <c r="C264" s="42">
        <v>1101452100</v>
      </c>
      <c r="D264" s="42">
        <v>5283</v>
      </c>
      <c r="E264" s="42">
        <v>376631014</v>
      </c>
      <c r="F264" s="42">
        <v>6360323</v>
      </c>
      <c r="G264" s="42">
        <v>283</v>
      </c>
      <c r="H264" s="42">
        <v>42</v>
      </c>
      <c r="I264" s="42">
        <v>17746508</v>
      </c>
      <c r="J264" s="42">
        <v>325772</v>
      </c>
      <c r="K264" s="42">
        <v>5495180</v>
      </c>
      <c r="L264" s="42">
        <v>61001500</v>
      </c>
      <c r="M264" s="42">
        <v>1708400</v>
      </c>
      <c r="N264" s="42">
        <v>4444570</v>
      </c>
      <c r="O264" s="42">
        <v>11226622</v>
      </c>
      <c r="P264" s="42">
        <v>5204597</v>
      </c>
      <c r="Q264" s="42">
        <v>490144486</v>
      </c>
      <c r="R264" s="42">
        <v>12275</v>
      </c>
      <c r="S264" s="42">
        <v>28695</v>
      </c>
      <c r="T264" s="42">
        <v>62686631</v>
      </c>
      <c r="U264" s="42">
        <v>65894152</v>
      </c>
      <c r="V264" s="42">
        <v>7763967</v>
      </c>
      <c r="W264" s="42">
        <v>8090194</v>
      </c>
      <c r="X264" s="42">
        <v>167134</v>
      </c>
      <c r="Y264" s="42">
        <v>10307</v>
      </c>
      <c r="Z264" s="42">
        <v>144653355</v>
      </c>
      <c r="AA264" s="42">
        <v>345491131</v>
      </c>
    </row>
    <row r="265" spans="1:27">
      <c r="A265" t="s">
        <v>172</v>
      </c>
      <c r="B265" s="44" t="s">
        <v>173</v>
      </c>
      <c r="C265" s="42">
        <v>2779867200</v>
      </c>
      <c r="D265" s="42">
        <v>12119</v>
      </c>
      <c r="E265" s="42">
        <v>923611945</v>
      </c>
      <c r="F265" s="42">
        <v>25498876</v>
      </c>
      <c r="G265" s="42">
        <v>900</v>
      </c>
      <c r="H265" s="42">
        <v>176</v>
      </c>
      <c r="I265" s="42">
        <v>88280570</v>
      </c>
      <c r="J265" s="42">
        <v>841699</v>
      </c>
      <c r="K265" s="42">
        <v>22189184</v>
      </c>
      <c r="L265" s="42">
        <v>153261800</v>
      </c>
      <c r="M265" s="42">
        <v>5708600</v>
      </c>
      <c r="N265" s="42">
        <v>8752933</v>
      </c>
      <c r="O265" s="42">
        <v>28754806</v>
      </c>
      <c r="P265" s="42">
        <v>18975491</v>
      </c>
      <c r="Q265" s="42">
        <v>1275875904</v>
      </c>
      <c r="R265" s="42">
        <v>354153</v>
      </c>
      <c r="S265" s="42">
        <v>25771</v>
      </c>
      <c r="T265" s="42">
        <v>158940850</v>
      </c>
      <c r="U265" s="42">
        <v>166422835</v>
      </c>
      <c r="V265" s="42">
        <v>22834401</v>
      </c>
      <c r="W265" s="42">
        <v>32722597</v>
      </c>
      <c r="X265" s="42">
        <v>330762</v>
      </c>
      <c r="Y265" s="42">
        <v>24297</v>
      </c>
      <c r="Z265" s="42">
        <v>381655666</v>
      </c>
      <c r="AA265" s="42">
        <v>894220238</v>
      </c>
    </row>
    <row r="266" spans="1:27">
      <c r="A266" t="s">
        <v>524</v>
      </c>
      <c r="B266" s="44" t="s">
        <v>525</v>
      </c>
      <c r="C266" s="42">
        <v>919175000</v>
      </c>
      <c r="D266" s="42">
        <v>4272</v>
      </c>
      <c r="E266" s="42">
        <v>311488428</v>
      </c>
      <c r="F266" s="42">
        <v>5727499</v>
      </c>
      <c r="G266" s="42">
        <v>251</v>
      </c>
      <c r="H266" s="42">
        <v>45</v>
      </c>
      <c r="I266" s="42">
        <v>27620798</v>
      </c>
      <c r="J266" s="42">
        <v>245781</v>
      </c>
      <c r="K266" s="42">
        <v>4837785</v>
      </c>
      <c r="L266" s="42">
        <v>49215500</v>
      </c>
      <c r="M266" s="42">
        <v>2172800</v>
      </c>
      <c r="N266" s="42">
        <v>5231021</v>
      </c>
      <c r="O266" s="42">
        <v>8226938</v>
      </c>
      <c r="P266" s="42">
        <v>5811447</v>
      </c>
      <c r="Q266" s="42">
        <v>420577997</v>
      </c>
      <c r="R266" s="42">
        <v>1917</v>
      </c>
      <c r="S266" s="42">
        <v>2263</v>
      </c>
      <c r="T266" s="42">
        <v>51368508</v>
      </c>
      <c r="U266" s="42">
        <v>53759684</v>
      </c>
      <c r="V266" s="42">
        <v>6411777</v>
      </c>
      <c r="W266" s="42">
        <v>9930846</v>
      </c>
      <c r="X266" s="42">
        <v>134876</v>
      </c>
      <c r="Y266" s="42">
        <v>18000</v>
      </c>
      <c r="Z266" s="42">
        <v>121627871</v>
      </c>
      <c r="AA266" s="42">
        <v>298950126</v>
      </c>
    </row>
    <row r="267" spans="1:27">
      <c r="A267" t="s">
        <v>66</v>
      </c>
      <c r="B267" s="44" t="s">
        <v>67</v>
      </c>
      <c r="C267" s="42">
        <v>1513870400</v>
      </c>
      <c r="D267" s="42">
        <v>6824</v>
      </c>
      <c r="E267" s="42">
        <v>507136667</v>
      </c>
      <c r="F267" s="42">
        <v>10555592</v>
      </c>
      <c r="G267" s="42">
        <v>489</v>
      </c>
      <c r="H267" s="42">
        <v>75</v>
      </c>
      <c r="I267" s="42">
        <v>48010437</v>
      </c>
      <c r="J267" s="42">
        <v>229441</v>
      </c>
      <c r="K267" s="42">
        <v>13382083</v>
      </c>
      <c r="L267" s="42">
        <v>80562800</v>
      </c>
      <c r="M267" s="42">
        <v>3008600</v>
      </c>
      <c r="N267" s="42">
        <v>4377296</v>
      </c>
      <c r="O267" s="42">
        <v>12547418</v>
      </c>
      <c r="P267" s="42">
        <v>9931079</v>
      </c>
      <c r="Q267" s="42">
        <v>689741413</v>
      </c>
      <c r="R267" s="42">
        <v>247872</v>
      </c>
      <c r="S267" s="42">
        <v>78378</v>
      </c>
      <c r="T267" s="42">
        <v>83541007</v>
      </c>
      <c r="U267" s="42">
        <v>86468640</v>
      </c>
      <c r="V267" s="42">
        <v>14495167</v>
      </c>
      <c r="W267" s="42">
        <v>19060310</v>
      </c>
      <c r="X267" s="42">
        <v>193339</v>
      </c>
      <c r="Y267" s="42">
        <v>12316</v>
      </c>
      <c r="Z267" s="42">
        <v>204097029</v>
      </c>
      <c r="AA267" s="42">
        <v>485644384</v>
      </c>
    </row>
    <row r="268" spans="1:27">
      <c r="A268" t="s">
        <v>292</v>
      </c>
      <c r="B268" s="44" t="s">
        <v>293</v>
      </c>
      <c r="C268" s="42">
        <v>2023163700</v>
      </c>
      <c r="D268" s="42">
        <v>8400</v>
      </c>
      <c r="E268" s="42">
        <v>661335407</v>
      </c>
      <c r="F268" s="42">
        <v>19580648</v>
      </c>
      <c r="G268" s="42">
        <v>767</v>
      </c>
      <c r="H268" s="42">
        <v>144</v>
      </c>
      <c r="I268" s="42">
        <v>52080144</v>
      </c>
      <c r="J268" s="42">
        <v>604852</v>
      </c>
      <c r="K268" s="42">
        <v>20447763</v>
      </c>
      <c r="L268" s="42">
        <v>115361500</v>
      </c>
      <c r="M268" s="42">
        <v>5245800</v>
      </c>
      <c r="N268" s="42">
        <v>5855282</v>
      </c>
      <c r="O268" s="42">
        <v>17471227</v>
      </c>
      <c r="P268" s="42">
        <v>18821589</v>
      </c>
      <c r="Q268" s="42">
        <v>916804212</v>
      </c>
      <c r="R268" s="42">
        <v>531805</v>
      </c>
      <c r="S268" s="42">
        <v>32946</v>
      </c>
      <c r="T268" s="42">
        <v>120577199</v>
      </c>
      <c r="U268" s="42">
        <v>121206650</v>
      </c>
      <c r="V268" s="42">
        <v>20908942</v>
      </c>
      <c r="W268" s="42">
        <v>24717204</v>
      </c>
      <c r="X268" s="42">
        <v>416629</v>
      </c>
      <c r="Y268" s="42">
        <v>41696</v>
      </c>
      <c r="Z268" s="42">
        <v>288433071</v>
      </c>
      <c r="AA268" s="42">
        <v>628371141</v>
      </c>
    </row>
    <row r="269" spans="1:27">
      <c r="A269" t="s">
        <v>338</v>
      </c>
      <c r="B269" s="44" t="s">
        <v>339</v>
      </c>
      <c r="C269" s="42">
        <v>6981631900</v>
      </c>
      <c r="D269" s="42">
        <v>28517</v>
      </c>
      <c r="E269" s="42">
        <v>2351391110</v>
      </c>
      <c r="F269" s="42">
        <v>100875325</v>
      </c>
      <c r="G269" s="42">
        <v>3195</v>
      </c>
      <c r="H269" s="42">
        <v>764</v>
      </c>
      <c r="I269" s="42">
        <v>184467785</v>
      </c>
      <c r="J269" s="42">
        <v>1472243</v>
      </c>
      <c r="K269" s="42">
        <v>57920311</v>
      </c>
      <c r="L269" s="42">
        <v>378393800</v>
      </c>
      <c r="M269" s="42">
        <v>9940900</v>
      </c>
      <c r="N269" s="42">
        <v>21300747</v>
      </c>
      <c r="O269" s="42">
        <v>50062699</v>
      </c>
      <c r="P269" s="42">
        <v>34598998</v>
      </c>
      <c r="Q269" s="42">
        <v>3190423918</v>
      </c>
      <c r="R269" s="42">
        <v>1045929</v>
      </c>
      <c r="S269" s="42">
        <v>97879</v>
      </c>
      <c r="T269" s="42">
        <v>388237615</v>
      </c>
      <c r="U269" s="42">
        <v>391805697</v>
      </c>
      <c r="V269" s="42">
        <v>63401402</v>
      </c>
      <c r="W269" s="42">
        <v>84931114</v>
      </c>
      <c r="X269" s="42">
        <v>901416</v>
      </c>
      <c r="Y269" s="42">
        <v>10159</v>
      </c>
      <c r="Z269" s="42">
        <v>930431211</v>
      </c>
      <c r="AA269" s="42">
        <v>2259992707</v>
      </c>
    </row>
    <row r="270" spans="1:27">
      <c r="A270" t="s">
        <v>538</v>
      </c>
      <c r="B270" s="44" t="s">
        <v>539</v>
      </c>
      <c r="C270" s="42">
        <v>1580416800</v>
      </c>
      <c r="D270" s="42">
        <v>6492</v>
      </c>
      <c r="E270" s="42">
        <v>543655622</v>
      </c>
      <c r="F270" s="42">
        <v>17190330</v>
      </c>
      <c r="G270" s="42">
        <v>635</v>
      </c>
      <c r="H270" s="42">
        <v>126</v>
      </c>
      <c r="I270" s="42">
        <v>42393186</v>
      </c>
      <c r="J270" s="42">
        <v>364911</v>
      </c>
      <c r="K270" s="42">
        <v>13007813</v>
      </c>
      <c r="L270" s="42">
        <v>89577600</v>
      </c>
      <c r="M270" s="42">
        <v>2456900</v>
      </c>
      <c r="N270" s="42">
        <v>5049538</v>
      </c>
      <c r="O270" s="42">
        <v>11679013</v>
      </c>
      <c r="P270" s="42">
        <v>9071291</v>
      </c>
      <c r="Q270" s="42">
        <v>734446204</v>
      </c>
      <c r="R270" s="42">
        <v>129232</v>
      </c>
      <c r="S270" s="42">
        <v>2953</v>
      </c>
      <c r="T270" s="42">
        <v>92013762</v>
      </c>
      <c r="U270" s="42">
        <v>95786667</v>
      </c>
      <c r="V270" s="42">
        <v>13449036</v>
      </c>
      <c r="W270" s="42">
        <v>16232029</v>
      </c>
      <c r="X270" s="42">
        <v>231316</v>
      </c>
      <c r="Y270" s="42">
        <v>2502</v>
      </c>
      <c r="Z270" s="42">
        <v>217847497</v>
      </c>
      <c r="AA270" s="42">
        <v>516598707</v>
      </c>
    </row>
    <row r="271" spans="1:27">
      <c r="A271" t="s">
        <v>6</v>
      </c>
      <c r="B271" s="44" t="s">
        <v>7</v>
      </c>
      <c r="C271" s="42">
        <v>9536524400</v>
      </c>
      <c r="D271" s="42">
        <v>29020</v>
      </c>
      <c r="E271" s="42">
        <v>3051889809</v>
      </c>
      <c r="F271" s="42">
        <v>381184936</v>
      </c>
      <c r="G271" s="42">
        <v>7045</v>
      </c>
      <c r="H271" s="42">
        <v>2585</v>
      </c>
      <c r="I271" s="42">
        <v>554509588</v>
      </c>
      <c r="J271" s="42">
        <v>5167319</v>
      </c>
      <c r="K271" s="42">
        <v>79870847</v>
      </c>
      <c r="L271" s="42">
        <v>479051800</v>
      </c>
      <c r="M271" s="42">
        <v>20302600</v>
      </c>
      <c r="N271" s="42">
        <v>12769856</v>
      </c>
      <c r="O271" s="42">
        <v>56800249</v>
      </c>
      <c r="P271" s="42">
        <v>74735117</v>
      </c>
      <c r="Q271" s="42">
        <v>4716282121</v>
      </c>
      <c r="R271" s="42">
        <v>1843035</v>
      </c>
      <c r="S271" s="42">
        <v>220685</v>
      </c>
      <c r="T271" s="42">
        <v>499254738</v>
      </c>
      <c r="U271" s="42">
        <v>468136972</v>
      </c>
      <c r="V271" s="42">
        <v>118736662</v>
      </c>
      <c r="W271" s="42">
        <v>131441014</v>
      </c>
      <c r="X271" s="42">
        <v>1387302</v>
      </c>
      <c r="Y271" s="42">
        <v>43787</v>
      </c>
      <c r="Z271" s="42">
        <v>1221064195</v>
      </c>
      <c r="AA271" s="42">
        <v>3495217926</v>
      </c>
    </row>
    <row r="272" spans="1:27">
      <c r="A272" t="s">
        <v>126</v>
      </c>
      <c r="B272" s="44" t="s">
        <v>127</v>
      </c>
      <c r="C272" s="42">
        <v>6599760600</v>
      </c>
      <c r="D272" s="42">
        <v>25799</v>
      </c>
      <c r="E272" s="42">
        <v>2136761693</v>
      </c>
      <c r="F272" s="42">
        <v>102438508</v>
      </c>
      <c r="G272" s="42">
        <v>2910</v>
      </c>
      <c r="H272" s="42">
        <v>737</v>
      </c>
      <c r="I272" s="42">
        <v>321394886</v>
      </c>
      <c r="J272" s="42">
        <v>1395734</v>
      </c>
      <c r="K272" s="42">
        <v>53729878</v>
      </c>
      <c r="L272" s="42">
        <v>371734100</v>
      </c>
      <c r="M272" s="42">
        <v>7548600</v>
      </c>
      <c r="N272" s="42">
        <v>16947311</v>
      </c>
      <c r="O272" s="42">
        <v>50672292</v>
      </c>
      <c r="P272" s="42">
        <v>28876554</v>
      </c>
      <c r="Q272" s="42">
        <v>3091499556</v>
      </c>
      <c r="R272" s="42">
        <v>1003152</v>
      </c>
      <c r="S272" s="42">
        <v>32566</v>
      </c>
      <c r="T272" s="42">
        <v>379216767</v>
      </c>
      <c r="U272" s="42">
        <v>378949764</v>
      </c>
      <c r="V272" s="42">
        <v>56878374</v>
      </c>
      <c r="W272" s="42">
        <v>78852645</v>
      </c>
      <c r="X272" s="42">
        <v>1031271</v>
      </c>
      <c r="Y272" s="42">
        <v>126055</v>
      </c>
      <c r="Z272" s="42">
        <v>896090594</v>
      </c>
      <c r="AA272" s="42">
        <v>2195408962</v>
      </c>
    </row>
    <row r="273" spans="1:27">
      <c r="A273" t="s">
        <v>170</v>
      </c>
      <c r="B273" s="44" t="s">
        <v>171</v>
      </c>
      <c r="C273" s="42">
        <v>6579786000</v>
      </c>
      <c r="D273" s="42">
        <v>28544</v>
      </c>
      <c r="E273" s="42">
        <v>2140243530</v>
      </c>
      <c r="F273" s="42">
        <v>86358904</v>
      </c>
      <c r="G273" s="42">
        <v>2464</v>
      </c>
      <c r="H273" s="42">
        <v>624</v>
      </c>
      <c r="I273" s="42">
        <v>158098627</v>
      </c>
      <c r="J273" s="42">
        <v>1351825</v>
      </c>
      <c r="K273" s="42">
        <v>55806129</v>
      </c>
      <c r="L273" s="42">
        <v>343681500</v>
      </c>
      <c r="M273" s="42">
        <v>9971500</v>
      </c>
      <c r="N273" s="42">
        <v>25973597</v>
      </c>
      <c r="O273" s="42">
        <v>65683522</v>
      </c>
      <c r="P273" s="42">
        <v>34346350</v>
      </c>
      <c r="Q273" s="42">
        <v>2921515484</v>
      </c>
      <c r="R273" s="42">
        <v>1451679</v>
      </c>
      <c r="S273" s="42">
        <v>153437</v>
      </c>
      <c r="T273" s="42">
        <v>353580654</v>
      </c>
      <c r="U273" s="42">
        <v>356310386</v>
      </c>
      <c r="V273" s="42">
        <v>62949637</v>
      </c>
      <c r="W273" s="42">
        <v>80432201</v>
      </c>
      <c r="X273" s="42">
        <v>872598</v>
      </c>
      <c r="Y273" s="42">
        <v>56912</v>
      </c>
      <c r="Z273" s="42">
        <v>855807504</v>
      </c>
      <c r="AA273" s="42">
        <v>2065707980</v>
      </c>
    </row>
    <row r="274" spans="1:27">
      <c r="A274" t="s">
        <v>431</v>
      </c>
      <c r="B274" s="44" t="s">
        <v>432</v>
      </c>
      <c r="C274" s="42">
        <v>29766983300</v>
      </c>
      <c r="D274" s="42">
        <v>107711</v>
      </c>
      <c r="E274" s="42">
        <v>9298348319</v>
      </c>
      <c r="F274" s="42">
        <v>758695408</v>
      </c>
      <c r="G274" s="42">
        <v>17926</v>
      </c>
      <c r="H274" s="42">
        <v>5765</v>
      </c>
      <c r="I274" s="42">
        <v>985485661</v>
      </c>
      <c r="J274" s="42">
        <v>4787574</v>
      </c>
      <c r="K274" s="42">
        <v>182048339</v>
      </c>
      <c r="L274" s="42">
        <v>1588781800</v>
      </c>
      <c r="M274" s="42">
        <v>28731500</v>
      </c>
      <c r="N274" s="42">
        <v>41467793</v>
      </c>
      <c r="O274" s="42">
        <v>189194577</v>
      </c>
      <c r="P274" s="42">
        <v>112110732</v>
      </c>
      <c r="Q274" s="42">
        <v>13189651703</v>
      </c>
      <c r="R274" s="42">
        <v>3586728</v>
      </c>
      <c r="S274" s="42">
        <v>509799</v>
      </c>
      <c r="T274" s="42">
        <v>1617151947</v>
      </c>
      <c r="U274" s="42">
        <v>1497886223</v>
      </c>
      <c r="V274" s="42">
        <v>268835125</v>
      </c>
      <c r="W274" s="42">
        <v>311309219</v>
      </c>
      <c r="X274" s="42">
        <v>4027923</v>
      </c>
      <c r="Y274" s="42">
        <v>109777</v>
      </c>
      <c r="Z274" s="42">
        <v>3703416741</v>
      </c>
      <c r="AA274" s="42">
        <v>9486234962</v>
      </c>
    </row>
    <row r="275" spans="1:27">
      <c r="A275" t="s">
        <v>148</v>
      </c>
      <c r="B275" s="44" t="s">
        <v>149</v>
      </c>
      <c r="C275" s="42">
        <v>16879294100</v>
      </c>
      <c r="D275" s="42">
        <v>65073</v>
      </c>
      <c r="E275" s="42">
        <v>5365539885</v>
      </c>
      <c r="F275" s="42">
        <v>318095354</v>
      </c>
      <c r="G275" s="42">
        <v>8668</v>
      </c>
      <c r="H275" s="42">
        <v>2419</v>
      </c>
      <c r="I275" s="42">
        <v>607864917</v>
      </c>
      <c r="J275" s="42">
        <v>5060969</v>
      </c>
      <c r="K275" s="42">
        <v>123218518</v>
      </c>
      <c r="L275" s="42">
        <v>938507500</v>
      </c>
      <c r="M275" s="42">
        <v>22754300</v>
      </c>
      <c r="N275" s="42">
        <v>47061616</v>
      </c>
      <c r="O275" s="42">
        <v>122046530</v>
      </c>
      <c r="P275" s="42">
        <v>82241311</v>
      </c>
      <c r="Q275" s="42">
        <v>7632390900</v>
      </c>
      <c r="R275" s="42">
        <v>2347194</v>
      </c>
      <c r="S275" s="42">
        <v>158163</v>
      </c>
      <c r="T275" s="42">
        <v>961012789</v>
      </c>
      <c r="U275" s="42">
        <v>929141915</v>
      </c>
      <c r="V275" s="42">
        <v>142183737</v>
      </c>
      <c r="W275" s="42">
        <v>229648120</v>
      </c>
      <c r="X275" s="42">
        <v>2435094</v>
      </c>
      <c r="Y275" s="42">
        <v>100039</v>
      </c>
      <c r="Z275" s="42">
        <v>2267027051</v>
      </c>
      <c r="AA275" s="42">
        <v>5365363849</v>
      </c>
    </row>
    <row r="276" spans="1:27">
      <c r="A276" t="s">
        <v>86</v>
      </c>
      <c r="B276" s="44" t="s">
        <v>87</v>
      </c>
      <c r="C276" s="42">
        <v>641630700</v>
      </c>
      <c r="D276" s="42">
        <v>2836</v>
      </c>
      <c r="E276" s="42">
        <v>207881884</v>
      </c>
      <c r="F276" s="42">
        <v>6007147</v>
      </c>
      <c r="G276" s="42">
        <v>209</v>
      </c>
      <c r="H276" s="42">
        <v>39</v>
      </c>
      <c r="I276" s="42">
        <v>28532296</v>
      </c>
      <c r="J276" s="42">
        <v>155515</v>
      </c>
      <c r="K276" s="42">
        <v>5397178</v>
      </c>
      <c r="L276" s="42">
        <v>33918300</v>
      </c>
      <c r="M276" s="42">
        <v>2344300</v>
      </c>
      <c r="N276" s="42">
        <v>3004099</v>
      </c>
      <c r="O276" s="42">
        <v>7317426</v>
      </c>
      <c r="P276" s="42">
        <v>6733446</v>
      </c>
      <c r="Q276" s="42">
        <v>301291591</v>
      </c>
      <c r="R276" s="42">
        <v>54854</v>
      </c>
      <c r="S276" s="42">
        <v>4894</v>
      </c>
      <c r="T276" s="42">
        <v>36256615</v>
      </c>
      <c r="U276" s="42">
        <v>37376102</v>
      </c>
      <c r="V276" s="42">
        <v>4853864</v>
      </c>
      <c r="W276" s="42">
        <v>8206160</v>
      </c>
      <c r="X276" s="42">
        <v>146094</v>
      </c>
      <c r="Y276" s="42">
        <v>7425</v>
      </c>
      <c r="Z276" s="42">
        <v>86906008</v>
      </c>
      <c r="AA276" s="42">
        <v>214385583</v>
      </c>
    </row>
    <row r="277" spans="1:27">
      <c r="A277" t="s">
        <v>242</v>
      </c>
      <c r="B277" s="44" t="s">
        <v>243</v>
      </c>
      <c r="C277" s="42">
        <v>5726721000</v>
      </c>
      <c r="D277" s="42">
        <v>22864</v>
      </c>
      <c r="E277" s="42">
        <v>1763513586</v>
      </c>
      <c r="F277" s="42">
        <v>103062829</v>
      </c>
      <c r="G277" s="42">
        <v>2779</v>
      </c>
      <c r="H277" s="42">
        <v>785</v>
      </c>
      <c r="I277" s="42">
        <v>268148873</v>
      </c>
      <c r="J277" s="42">
        <v>2780832</v>
      </c>
      <c r="K277" s="42">
        <v>48676209</v>
      </c>
      <c r="L277" s="42">
        <v>290787100</v>
      </c>
      <c r="M277" s="42">
        <v>12079200</v>
      </c>
      <c r="N277" s="42">
        <v>22239429</v>
      </c>
      <c r="O277" s="42">
        <v>46548097</v>
      </c>
      <c r="P277" s="42">
        <v>44296124</v>
      </c>
      <c r="Q277" s="42">
        <v>2602132279</v>
      </c>
      <c r="R277" s="42">
        <v>1482179</v>
      </c>
      <c r="S277" s="42">
        <v>185043</v>
      </c>
      <c r="T277" s="42">
        <v>302805164</v>
      </c>
      <c r="U277" s="42">
        <v>285681345</v>
      </c>
      <c r="V277" s="42">
        <v>57709149</v>
      </c>
      <c r="W277" s="42">
        <v>84566453</v>
      </c>
      <c r="X277" s="42">
        <v>634671</v>
      </c>
      <c r="Y277" s="42">
        <v>75203</v>
      </c>
      <c r="Z277" s="42">
        <v>733139207</v>
      </c>
      <c r="AA277" s="42">
        <v>1868993072</v>
      </c>
    </row>
    <row r="278" spans="1:27">
      <c r="A278" t="s">
        <v>348</v>
      </c>
      <c r="B278" s="44" t="s">
        <v>349</v>
      </c>
      <c r="C278" s="42">
        <v>2064829100</v>
      </c>
      <c r="D278" s="42">
        <v>9405</v>
      </c>
      <c r="E278" s="42">
        <v>699793373</v>
      </c>
      <c r="F278" s="42">
        <v>23480879</v>
      </c>
      <c r="G278" s="42">
        <v>755</v>
      </c>
      <c r="H278" s="42">
        <v>183</v>
      </c>
      <c r="I278" s="42">
        <v>59457504</v>
      </c>
      <c r="J278" s="42">
        <v>642412</v>
      </c>
      <c r="K278" s="42">
        <v>17054065</v>
      </c>
      <c r="L278" s="42">
        <v>108394500</v>
      </c>
      <c r="M278" s="42">
        <v>3871800</v>
      </c>
      <c r="N278" s="42">
        <v>9396475</v>
      </c>
      <c r="O278" s="42">
        <v>18507864</v>
      </c>
      <c r="P278" s="42">
        <v>13509089</v>
      </c>
      <c r="Q278" s="42">
        <v>954107961</v>
      </c>
      <c r="R278" s="42">
        <v>172147</v>
      </c>
      <c r="S278" s="42">
        <v>67247</v>
      </c>
      <c r="T278" s="42">
        <v>112235438</v>
      </c>
      <c r="U278" s="42">
        <v>117021132</v>
      </c>
      <c r="V278" s="42">
        <v>18364330</v>
      </c>
      <c r="W278" s="42">
        <v>23716969</v>
      </c>
      <c r="X278" s="42">
        <v>245592</v>
      </c>
      <c r="Y278" s="42">
        <v>4897</v>
      </c>
      <c r="Z278" s="42">
        <v>271827752</v>
      </c>
      <c r="AA278" s="42">
        <v>682280209</v>
      </c>
    </row>
    <row r="279" spans="1:27">
      <c r="A279" t="s">
        <v>490</v>
      </c>
      <c r="B279" s="44" t="s">
        <v>491</v>
      </c>
      <c r="C279" s="42">
        <v>1688208400</v>
      </c>
      <c r="D279" s="42">
        <v>7519</v>
      </c>
      <c r="E279" s="42">
        <v>574116857</v>
      </c>
      <c r="F279" s="42">
        <v>14177299</v>
      </c>
      <c r="G279" s="42">
        <v>625</v>
      </c>
      <c r="H279" s="42">
        <v>90</v>
      </c>
      <c r="I279" s="42">
        <v>38362083</v>
      </c>
      <c r="J279" s="42">
        <v>321228</v>
      </c>
      <c r="K279" s="42">
        <v>6029808</v>
      </c>
      <c r="L279" s="42">
        <v>89967600</v>
      </c>
      <c r="M279" s="42">
        <v>3916700</v>
      </c>
      <c r="N279" s="42">
        <v>8051240</v>
      </c>
      <c r="O279" s="42">
        <v>19240652</v>
      </c>
      <c r="P279" s="42">
        <v>10732579</v>
      </c>
      <c r="Q279" s="42">
        <v>764916046</v>
      </c>
      <c r="R279" s="42">
        <v>2579</v>
      </c>
      <c r="S279" s="42">
        <v>39991</v>
      </c>
      <c r="T279" s="42">
        <v>93863554</v>
      </c>
      <c r="U279" s="42">
        <v>96949804</v>
      </c>
      <c r="V279" s="42">
        <v>12475361</v>
      </c>
      <c r="W279" s="42">
        <v>15367784</v>
      </c>
      <c r="X279" s="42">
        <v>171772</v>
      </c>
      <c r="Y279" s="42">
        <v>5191</v>
      </c>
      <c r="Z279" s="42">
        <v>218876036</v>
      </c>
      <c r="AA279" s="42">
        <v>546040010</v>
      </c>
    </row>
    <row r="280" spans="1:27">
      <c r="A280" t="s">
        <v>512</v>
      </c>
      <c r="B280" s="44" t="s">
        <v>513</v>
      </c>
      <c r="C280" s="42">
        <v>1843614100</v>
      </c>
      <c r="D280" s="42">
        <v>8014</v>
      </c>
      <c r="E280" s="42">
        <v>615886195</v>
      </c>
      <c r="F280" s="42">
        <v>18236592</v>
      </c>
      <c r="G280" s="42">
        <v>643</v>
      </c>
      <c r="H280" s="42">
        <v>135</v>
      </c>
      <c r="I280" s="42">
        <v>61566213</v>
      </c>
      <c r="J280" s="42">
        <v>1288960</v>
      </c>
      <c r="K280" s="42">
        <v>16625798</v>
      </c>
      <c r="L280" s="42">
        <v>106067500</v>
      </c>
      <c r="M280" s="42">
        <v>6146500</v>
      </c>
      <c r="N280" s="42">
        <v>6357182</v>
      </c>
      <c r="O280" s="42">
        <v>20082309</v>
      </c>
      <c r="P280" s="42">
        <v>18038906</v>
      </c>
      <c r="Q280" s="42">
        <v>870296155</v>
      </c>
      <c r="R280" s="42">
        <v>315744</v>
      </c>
      <c r="S280" s="42">
        <v>107499</v>
      </c>
      <c r="T280" s="42">
        <v>112182115</v>
      </c>
      <c r="U280" s="42">
        <v>117545078</v>
      </c>
      <c r="V280" s="42">
        <v>18655664</v>
      </c>
      <c r="W280" s="42">
        <v>19936935</v>
      </c>
      <c r="X280" s="42">
        <v>277574</v>
      </c>
      <c r="Y280" s="42">
        <v>34364</v>
      </c>
      <c r="Z280" s="42">
        <v>269054973</v>
      </c>
      <c r="AA280" s="42">
        <v>601241182</v>
      </c>
    </row>
    <row r="281" spans="1:27">
      <c r="A281" t="s">
        <v>380</v>
      </c>
      <c r="B281" s="44" t="s">
        <v>381</v>
      </c>
      <c r="C281" s="42">
        <v>1448901700</v>
      </c>
      <c r="D281" s="42">
        <v>6775</v>
      </c>
      <c r="E281" s="42">
        <v>485542549</v>
      </c>
      <c r="F281" s="42">
        <v>9601228</v>
      </c>
      <c r="G281" s="42">
        <v>440</v>
      </c>
      <c r="H281" s="42">
        <v>61</v>
      </c>
      <c r="I281" s="42">
        <v>46871627</v>
      </c>
      <c r="J281" s="42">
        <v>704509</v>
      </c>
      <c r="K281" s="42">
        <v>17777544</v>
      </c>
      <c r="L281" s="42">
        <v>76529100</v>
      </c>
      <c r="M281" s="42">
        <v>3485800</v>
      </c>
      <c r="N281" s="42">
        <v>7897282</v>
      </c>
      <c r="O281" s="42">
        <v>16368887</v>
      </c>
      <c r="P281" s="42">
        <v>12025762</v>
      </c>
      <c r="Q281" s="42">
        <v>676804288</v>
      </c>
      <c r="R281" s="42">
        <v>381166</v>
      </c>
      <c r="S281" s="42">
        <v>17926</v>
      </c>
      <c r="T281" s="42">
        <v>79979155</v>
      </c>
      <c r="U281" s="42">
        <v>88447411</v>
      </c>
      <c r="V281" s="42">
        <v>15000614</v>
      </c>
      <c r="W281" s="42">
        <v>20061559</v>
      </c>
      <c r="X281" s="42">
        <v>201852</v>
      </c>
      <c r="Y281" s="42">
        <v>19247</v>
      </c>
      <c r="Z281" s="42">
        <v>204108930</v>
      </c>
      <c r="AA281" s="42">
        <v>472695358</v>
      </c>
    </row>
    <row r="282" spans="1:27">
      <c r="A282" t="s">
        <v>542</v>
      </c>
      <c r="B282" s="44" t="s">
        <v>543</v>
      </c>
      <c r="C282" s="42">
        <v>461494100</v>
      </c>
      <c r="D282" s="42">
        <v>2269</v>
      </c>
      <c r="E282" s="42">
        <v>156445039</v>
      </c>
      <c r="F282" s="42">
        <v>2464243</v>
      </c>
      <c r="G282" s="42">
        <v>130</v>
      </c>
      <c r="H282" s="42">
        <v>13</v>
      </c>
      <c r="I282" s="42">
        <v>8345993</v>
      </c>
      <c r="J282" s="42">
        <v>97684</v>
      </c>
      <c r="K282" s="42">
        <v>1503751</v>
      </c>
      <c r="L282" s="42">
        <v>23849800</v>
      </c>
      <c r="M282" s="42">
        <v>1042400</v>
      </c>
      <c r="N282" s="42">
        <v>1855931</v>
      </c>
      <c r="O282" s="42">
        <v>4918002</v>
      </c>
      <c r="P282" s="42">
        <v>2539368</v>
      </c>
      <c r="Q282" s="42">
        <v>203062211</v>
      </c>
      <c r="R282" s="42">
        <v>0</v>
      </c>
      <c r="S282" s="42">
        <v>0</v>
      </c>
      <c r="T282" s="42">
        <v>24877999</v>
      </c>
      <c r="U282" s="42">
        <v>26582592</v>
      </c>
      <c r="V282" s="42">
        <v>3093276</v>
      </c>
      <c r="W282" s="42">
        <v>2785349</v>
      </c>
      <c r="X282" s="42">
        <v>58656</v>
      </c>
      <c r="Y282" s="42">
        <v>507</v>
      </c>
      <c r="Z282" s="42">
        <v>57398379</v>
      </c>
      <c r="AA282" s="42">
        <v>145663832</v>
      </c>
    </row>
    <row r="283" spans="1:27">
      <c r="A283" t="s">
        <v>226</v>
      </c>
      <c r="B283" s="44" t="s">
        <v>227</v>
      </c>
      <c r="C283" s="42">
        <v>2496761500</v>
      </c>
      <c r="D283" s="42">
        <v>10733</v>
      </c>
      <c r="E283" s="42">
        <v>773195276</v>
      </c>
      <c r="F283" s="42">
        <v>26270832</v>
      </c>
      <c r="G283" s="42">
        <v>992</v>
      </c>
      <c r="H283" s="42">
        <v>201</v>
      </c>
      <c r="I283" s="42">
        <v>39195675</v>
      </c>
      <c r="J283" s="42">
        <v>476078</v>
      </c>
      <c r="K283" s="42">
        <v>22032561</v>
      </c>
      <c r="L283" s="42">
        <v>144044400</v>
      </c>
      <c r="M283" s="42">
        <v>4793100</v>
      </c>
      <c r="N283" s="42">
        <v>5154176</v>
      </c>
      <c r="O283" s="42">
        <v>18073555</v>
      </c>
      <c r="P283" s="42">
        <v>17406121</v>
      </c>
      <c r="Q283" s="42">
        <v>1050641774</v>
      </c>
      <c r="R283" s="42">
        <v>464540</v>
      </c>
      <c r="S283" s="42">
        <v>76866</v>
      </c>
      <c r="T283" s="42">
        <v>148793195</v>
      </c>
      <c r="U283" s="42">
        <v>139485181</v>
      </c>
      <c r="V283" s="42">
        <v>31260829</v>
      </c>
      <c r="W283" s="42">
        <v>20037097</v>
      </c>
      <c r="X283" s="42">
        <v>176651</v>
      </c>
      <c r="Y283" s="42">
        <v>7372</v>
      </c>
      <c r="Z283" s="42">
        <v>340301731</v>
      </c>
      <c r="AA283" s="42">
        <v>710340043</v>
      </c>
    </row>
    <row r="284" spans="1:27">
      <c r="A284" t="s">
        <v>92</v>
      </c>
      <c r="B284" s="44" t="s">
        <v>93</v>
      </c>
      <c r="C284" s="42">
        <v>2073872000</v>
      </c>
      <c r="D284" s="42">
        <v>8869</v>
      </c>
      <c r="E284" s="42">
        <v>677045121</v>
      </c>
      <c r="F284" s="42">
        <v>22989882</v>
      </c>
      <c r="G284" s="42">
        <v>837</v>
      </c>
      <c r="H284" s="42">
        <v>169</v>
      </c>
      <c r="I284" s="42">
        <v>63277740</v>
      </c>
      <c r="J284" s="42">
        <v>877670</v>
      </c>
      <c r="K284" s="42">
        <v>19580386</v>
      </c>
      <c r="L284" s="42">
        <v>112494000</v>
      </c>
      <c r="M284" s="42">
        <v>4246700</v>
      </c>
      <c r="N284" s="42">
        <v>7451556</v>
      </c>
      <c r="O284" s="42">
        <v>20980746</v>
      </c>
      <c r="P284" s="42">
        <v>14221767</v>
      </c>
      <c r="Q284" s="42">
        <v>943165568</v>
      </c>
      <c r="R284" s="42">
        <v>300220</v>
      </c>
      <c r="S284" s="42">
        <v>2492</v>
      </c>
      <c r="T284" s="42">
        <v>116720297</v>
      </c>
      <c r="U284" s="42">
        <v>117948563</v>
      </c>
      <c r="V284" s="42">
        <v>20415107</v>
      </c>
      <c r="W284" s="42">
        <v>26032629</v>
      </c>
      <c r="X284" s="42">
        <v>281093</v>
      </c>
      <c r="Y284" s="42">
        <v>44324</v>
      </c>
      <c r="Z284" s="42">
        <v>281744725</v>
      </c>
      <c r="AA284" s="42">
        <v>661420843</v>
      </c>
    </row>
    <row r="285" spans="1:27">
      <c r="A285" t="s">
        <v>144</v>
      </c>
      <c r="B285" s="44" t="s">
        <v>145</v>
      </c>
      <c r="C285" s="42">
        <v>3376047500</v>
      </c>
      <c r="D285" s="42">
        <v>12158</v>
      </c>
      <c r="E285" s="42">
        <v>1098731639</v>
      </c>
      <c r="F285" s="42">
        <v>95273732</v>
      </c>
      <c r="G285" s="42">
        <v>2078</v>
      </c>
      <c r="H285" s="42">
        <v>705</v>
      </c>
      <c r="I285" s="42">
        <v>96419847</v>
      </c>
      <c r="J285" s="42">
        <v>780386</v>
      </c>
      <c r="K285" s="42">
        <v>27897201</v>
      </c>
      <c r="L285" s="42">
        <v>177276900</v>
      </c>
      <c r="M285" s="42">
        <v>5299900</v>
      </c>
      <c r="N285" s="42">
        <v>11610562</v>
      </c>
      <c r="O285" s="42">
        <v>26140330</v>
      </c>
      <c r="P285" s="42">
        <v>18192175</v>
      </c>
      <c r="Q285" s="42">
        <v>1557622672</v>
      </c>
      <c r="R285" s="42">
        <v>467318</v>
      </c>
      <c r="S285" s="42">
        <v>18969</v>
      </c>
      <c r="T285" s="42">
        <v>182540959</v>
      </c>
      <c r="U285" s="42">
        <v>179741778</v>
      </c>
      <c r="V285" s="42">
        <v>27304610</v>
      </c>
      <c r="W285" s="42">
        <v>47078779</v>
      </c>
      <c r="X285" s="42">
        <v>382950</v>
      </c>
      <c r="Y285" s="42">
        <v>23347</v>
      </c>
      <c r="Z285" s="42">
        <v>437558710</v>
      </c>
      <c r="AA285" s="42">
        <v>1120063962</v>
      </c>
    </row>
    <row r="286" spans="1:27">
      <c r="A286" t="s">
        <v>452</v>
      </c>
      <c r="B286" s="44" t="s">
        <v>453</v>
      </c>
      <c r="C286" s="42">
        <v>1178986100</v>
      </c>
      <c r="D286" s="42">
        <v>5508</v>
      </c>
      <c r="E286" s="42">
        <v>400246363</v>
      </c>
      <c r="F286" s="42">
        <v>6187855</v>
      </c>
      <c r="G286" s="42">
        <v>304</v>
      </c>
      <c r="H286" s="42">
        <v>44</v>
      </c>
      <c r="I286" s="42">
        <v>21266386</v>
      </c>
      <c r="J286" s="42">
        <v>550637</v>
      </c>
      <c r="K286" s="42">
        <v>11175663</v>
      </c>
      <c r="L286" s="42">
        <v>64430300</v>
      </c>
      <c r="M286" s="42">
        <v>1985500</v>
      </c>
      <c r="N286" s="42">
        <v>4068594</v>
      </c>
      <c r="O286" s="42">
        <v>12828804</v>
      </c>
      <c r="P286" s="42">
        <v>5254998</v>
      </c>
      <c r="Q286" s="42">
        <v>527995100</v>
      </c>
      <c r="R286" s="42">
        <v>113845</v>
      </c>
      <c r="S286" s="42">
        <v>18383</v>
      </c>
      <c r="T286" s="42">
        <v>66398025</v>
      </c>
      <c r="U286" s="42">
        <v>71550578</v>
      </c>
      <c r="V286" s="42">
        <v>10827002</v>
      </c>
      <c r="W286" s="42">
        <v>14997232</v>
      </c>
      <c r="X286" s="42">
        <v>127582</v>
      </c>
      <c r="Y286" s="42">
        <v>2881</v>
      </c>
      <c r="Z286" s="42">
        <v>164035528</v>
      </c>
      <c r="AA286" s="42">
        <v>363959572</v>
      </c>
    </row>
    <row r="287" spans="1:27">
      <c r="A287" t="s">
        <v>54</v>
      </c>
      <c r="B287" s="44" t="s">
        <v>55</v>
      </c>
      <c r="C287" s="42">
        <v>1685473300</v>
      </c>
      <c r="D287" s="42">
        <v>6979</v>
      </c>
      <c r="E287" s="42">
        <v>570524412</v>
      </c>
      <c r="F287" s="42">
        <v>19736220</v>
      </c>
      <c r="G287" s="42">
        <v>841</v>
      </c>
      <c r="H287" s="42">
        <v>133</v>
      </c>
      <c r="I287" s="42">
        <v>31280237</v>
      </c>
      <c r="J287" s="42">
        <v>260036</v>
      </c>
      <c r="K287" s="42">
        <v>14425654</v>
      </c>
      <c r="L287" s="42">
        <v>91888200</v>
      </c>
      <c r="M287" s="42">
        <v>1818000</v>
      </c>
      <c r="N287" s="42">
        <v>5048747</v>
      </c>
      <c r="O287" s="42">
        <v>13681143</v>
      </c>
      <c r="P287" s="42">
        <v>6108224</v>
      </c>
      <c r="Q287" s="42">
        <v>754770873</v>
      </c>
      <c r="R287" s="42">
        <v>223315</v>
      </c>
      <c r="S287" s="42">
        <v>41101</v>
      </c>
      <c r="T287" s="42">
        <v>93686331</v>
      </c>
      <c r="U287" s="42">
        <v>93907012</v>
      </c>
      <c r="V287" s="42">
        <v>17955326</v>
      </c>
      <c r="W287" s="42">
        <v>16498750</v>
      </c>
      <c r="X287" s="42">
        <v>153609</v>
      </c>
      <c r="Y287" s="42">
        <v>3129</v>
      </c>
      <c r="Z287" s="42">
        <v>222468573</v>
      </c>
      <c r="AA287" s="42">
        <v>532302300</v>
      </c>
    </row>
    <row r="288" spans="1:27">
      <c r="A288" t="s">
        <v>566</v>
      </c>
      <c r="B288" s="44" t="s">
        <v>567</v>
      </c>
      <c r="C288" s="42">
        <v>1465656700</v>
      </c>
      <c r="D288" s="42">
        <v>6511</v>
      </c>
      <c r="E288" s="42">
        <v>478160804</v>
      </c>
      <c r="F288" s="42">
        <v>11859149</v>
      </c>
      <c r="G288" s="42">
        <v>525</v>
      </c>
      <c r="H288" s="42">
        <v>76</v>
      </c>
      <c r="I288" s="42">
        <v>33916915</v>
      </c>
      <c r="J288" s="42">
        <v>240727</v>
      </c>
      <c r="K288" s="42">
        <v>6977307</v>
      </c>
      <c r="L288" s="42">
        <v>80409400</v>
      </c>
      <c r="M288" s="42">
        <v>1719200</v>
      </c>
      <c r="N288" s="42">
        <v>3800509</v>
      </c>
      <c r="O288" s="42">
        <v>12373581</v>
      </c>
      <c r="P288" s="42">
        <v>4773620</v>
      </c>
      <c r="Q288" s="42">
        <v>634231212</v>
      </c>
      <c r="R288" s="42">
        <v>7282</v>
      </c>
      <c r="S288" s="42">
        <v>0</v>
      </c>
      <c r="T288" s="42">
        <v>82105943</v>
      </c>
      <c r="U288" s="42">
        <v>81872902</v>
      </c>
      <c r="V288" s="42">
        <v>10135145</v>
      </c>
      <c r="W288" s="42">
        <v>12044368</v>
      </c>
      <c r="X288" s="42">
        <v>147844</v>
      </c>
      <c r="Y288" s="42">
        <v>172</v>
      </c>
      <c r="Z288" s="42">
        <v>186313656</v>
      </c>
      <c r="AA288" s="42">
        <v>447917556</v>
      </c>
    </row>
    <row r="289" spans="1:27">
      <c r="A289" t="s">
        <v>250</v>
      </c>
      <c r="B289" s="44" t="s">
        <v>251</v>
      </c>
      <c r="C289" s="42">
        <v>8158560000</v>
      </c>
      <c r="D289" s="42">
        <v>31305</v>
      </c>
      <c r="E289" s="42">
        <v>2485065112</v>
      </c>
      <c r="F289" s="42">
        <v>174488691</v>
      </c>
      <c r="G289" s="42">
        <v>4312</v>
      </c>
      <c r="H289" s="42">
        <v>1291</v>
      </c>
      <c r="I289" s="42">
        <v>356780151</v>
      </c>
      <c r="J289" s="42">
        <v>2930281</v>
      </c>
      <c r="K289" s="42">
        <v>70488885</v>
      </c>
      <c r="L289" s="42">
        <v>422784300</v>
      </c>
      <c r="M289" s="42">
        <v>15862700</v>
      </c>
      <c r="N289" s="42">
        <v>20252998</v>
      </c>
      <c r="O289" s="42">
        <v>67108452</v>
      </c>
      <c r="P289" s="42">
        <v>53979848</v>
      </c>
      <c r="Q289" s="42">
        <v>3669741418</v>
      </c>
      <c r="R289" s="42">
        <v>2197116</v>
      </c>
      <c r="S289" s="42">
        <v>241383</v>
      </c>
      <c r="T289" s="42">
        <v>438516423</v>
      </c>
      <c r="U289" s="42">
        <v>406400012</v>
      </c>
      <c r="V289" s="42">
        <v>85130283</v>
      </c>
      <c r="W289" s="42">
        <v>106449542</v>
      </c>
      <c r="X289" s="42">
        <v>1091846</v>
      </c>
      <c r="Y289" s="42">
        <v>91925</v>
      </c>
      <c r="Z289" s="42">
        <v>1040118530</v>
      </c>
      <c r="AA289" s="42">
        <v>2629622888</v>
      </c>
    </row>
    <row r="290" spans="1:27">
      <c r="A290" t="s">
        <v>270</v>
      </c>
      <c r="B290" s="44" t="s">
        <v>271</v>
      </c>
      <c r="C290" s="42">
        <v>2771270700</v>
      </c>
      <c r="D290" s="42">
        <v>9690</v>
      </c>
      <c r="E290" s="42">
        <v>893050768</v>
      </c>
      <c r="F290" s="42">
        <v>72668472</v>
      </c>
      <c r="G290" s="42">
        <v>1857</v>
      </c>
      <c r="H290" s="42">
        <v>538</v>
      </c>
      <c r="I290" s="42">
        <v>120832091</v>
      </c>
      <c r="J290" s="42">
        <v>1869290</v>
      </c>
      <c r="K290" s="42">
        <v>28030239</v>
      </c>
      <c r="L290" s="42">
        <v>140239200</v>
      </c>
      <c r="M290" s="42">
        <v>4875400</v>
      </c>
      <c r="N290" s="42">
        <v>4974692</v>
      </c>
      <c r="O290" s="42">
        <v>22034111</v>
      </c>
      <c r="P290" s="42">
        <v>18144974</v>
      </c>
      <c r="Q290" s="42">
        <v>1306719237</v>
      </c>
      <c r="R290" s="42">
        <v>1138685</v>
      </c>
      <c r="S290" s="42">
        <v>608880</v>
      </c>
      <c r="T290" s="42">
        <v>145091536</v>
      </c>
      <c r="U290" s="42">
        <v>140043878</v>
      </c>
      <c r="V290" s="42">
        <v>33087110</v>
      </c>
      <c r="W290" s="42">
        <v>44226010</v>
      </c>
      <c r="X290" s="42">
        <v>670458</v>
      </c>
      <c r="Y290" s="42">
        <v>2184</v>
      </c>
      <c r="Z290" s="42">
        <v>364868741</v>
      </c>
      <c r="AA290" s="42">
        <v>941850496</v>
      </c>
    </row>
    <row r="291" spans="1:27">
      <c r="A291" t="s">
        <v>84</v>
      </c>
      <c r="B291" s="44" t="s">
        <v>85</v>
      </c>
      <c r="C291" s="42">
        <v>880844700</v>
      </c>
      <c r="D291" s="42">
        <v>4093</v>
      </c>
      <c r="E291" s="42">
        <v>284509722</v>
      </c>
      <c r="F291" s="42">
        <v>8504624</v>
      </c>
      <c r="G291" s="42">
        <v>311</v>
      </c>
      <c r="H291" s="42">
        <v>56</v>
      </c>
      <c r="I291" s="42">
        <v>28271989</v>
      </c>
      <c r="J291" s="42">
        <v>382129</v>
      </c>
      <c r="K291" s="42">
        <v>7576864</v>
      </c>
      <c r="L291" s="42">
        <v>46292200</v>
      </c>
      <c r="M291" s="42">
        <v>2987400</v>
      </c>
      <c r="N291" s="42">
        <v>3165103</v>
      </c>
      <c r="O291" s="42">
        <v>7474332</v>
      </c>
      <c r="P291" s="42">
        <v>10171956</v>
      </c>
      <c r="Q291" s="42">
        <v>399336319</v>
      </c>
      <c r="R291" s="42">
        <v>78628</v>
      </c>
      <c r="S291" s="42">
        <v>27923</v>
      </c>
      <c r="T291" s="42">
        <v>49266331</v>
      </c>
      <c r="U291" s="42">
        <v>49825388</v>
      </c>
      <c r="V291" s="42">
        <v>8266866</v>
      </c>
      <c r="W291" s="42">
        <v>11747492</v>
      </c>
      <c r="X291" s="42">
        <v>146474</v>
      </c>
      <c r="Y291" s="42">
        <v>83613</v>
      </c>
      <c r="Z291" s="42">
        <v>119442715</v>
      </c>
      <c r="AA291" s="42">
        <v>279893604</v>
      </c>
    </row>
    <row r="292" spans="1:27">
      <c r="A292" t="s">
        <v>408</v>
      </c>
      <c r="B292" s="46" t="s">
        <v>409</v>
      </c>
      <c r="C292" s="42">
        <v>27402953900</v>
      </c>
      <c r="D292" s="42">
        <v>106085</v>
      </c>
      <c r="E292" s="42">
        <v>8877405473</v>
      </c>
      <c r="F292" s="42">
        <v>526561929</v>
      </c>
      <c r="G292" s="42">
        <v>14457</v>
      </c>
      <c r="H292" s="42">
        <v>3950</v>
      </c>
      <c r="I292" s="42">
        <v>882582936</v>
      </c>
      <c r="J292" s="42">
        <v>16367549</v>
      </c>
      <c r="K292" s="42">
        <v>158345873</v>
      </c>
      <c r="L292" s="42">
        <v>1537079300</v>
      </c>
      <c r="M292" s="42">
        <v>31181800</v>
      </c>
      <c r="N292" s="42">
        <v>46769311</v>
      </c>
      <c r="O292" s="42">
        <v>174319037</v>
      </c>
      <c r="P292" s="42">
        <v>122744406</v>
      </c>
      <c r="Q292" s="42">
        <v>12373357614</v>
      </c>
      <c r="R292" s="42">
        <v>2809427</v>
      </c>
      <c r="S292" s="42">
        <v>268765</v>
      </c>
      <c r="T292" s="42">
        <v>1567801573</v>
      </c>
      <c r="U292" s="42">
        <v>1529555184</v>
      </c>
      <c r="V292" s="42">
        <v>229425406</v>
      </c>
      <c r="W292" s="42">
        <v>291523794</v>
      </c>
      <c r="X292" s="42">
        <v>4121955</v>
      </c>
      <c r="Y292" s="42">
        <v>128811</v>
      </c>
      <c r="Z292" s="42">
        <v>3625634915</v>
      </c>
      <c r="AA292" s="42">
        <v>8747722699</v>
      </c>
    </row>
    <row r="293" spans="1:27">
      <c r="A293" t="s">
        <v>198</v>
      </c>
      <c r="B293" s="44" t="s">
        <v>199</v>
      </c>
      <c r="C293" s="42">
        <v>1621010900</v>
      </c>
      <c r="D293" s="42">
        <v>7341</v>
      </c>
      <c r="E293" s="42">
        <v>481266183</v>
      </c>
      <c r="F293" s="42">
        <v>16376364</v>
      </c>
      <c r="G293" s="42">
        <v>609</v>
      </c>
      <c r="H293" s="42">
        <v>116</v>
      </c>
      <c r="I293" s="42">
        <v>43071092</v>
      </c>
      <c r="J293" s="42">
        <v>609371</v>
      </c>
      <c r="K293" s="42">
        <v>15357785</v>
      </c>
      <c r="L293" s="42">
        <v>87947400</v>
      </c>
      <c r="M293" s="42">
        <v>4018600</v>
      </c>
      <c r="N293" s="42">
        <v>3215998</v>
      </c>
      <c r="O293" s="42">
        <v>13462615</v>
      </c>
      <c r="P293" s="42">
        <v>14190865</v>
      </c>
      <c r="Q293" s="42">
        <v>679516273</v>
      </c>
      <c r="R293" s="42">
        <v>281311</v>
      </c>
      <c r="S293" s="42">
        <v>81818</v>
      </c>
      <c r="T293" s="42">
        <v>91933490</v>
      </c>
      <c r="U293" s="42">
        <v>84597687</v>
      </c>
      <c r="V293" s="42">
        <v>17787404</v>
      </c>
      <c r="W293" s="42">
        <v>16986382</v>
      </c>
      <c r="X293" s="42">
        <v>220416</v>
      </c>
      <c r="Y293" s="42">
        <v>17253</v>
      </c>
      <c r="Z293" s="42">
        <v>211905761</v>
      </c>
      <c r="AA293" s="42">
        <v>467610512</v>
      </c>
    </row>
    <row r="294" spans="1:27">
      <c r="A294" t="s">
        <v>502</v>
      </c>
      <c r="B294" s="44" t="s">
        <v>503</v>
      </c>
      <c r="C294" s="42">
        <v>10910597900</v>
      </c>
      <c r="D294" s="42">
        <v>43385</v>
      </c>
      <c r="E294" s="42">
        <v>3614531279</v>
      </c>
      <c r="F294" s="42">
        <v>156733565</v>
      </c>
      <c r="G294" s="42">
        <v>5498</v>
      </c>
      <c r="H294" s="42">
        <v>1111</v>
      </c>
      <c r="I294" s="42">
        <v>301907626</v>
      </c>
      <c r="J294" s="42">
        <v>2175675</v>
      </c>
      <c r="K294" s="42">
        <v>75207539</v>
      </c>
      <c r="L294" s="42">
        <v>592281400</v>
      </c>
      <c r="M294" s="42">
        <v>13278300</v>
      </c>
      <c r="N294" s="42">
        <v>34102789</v>
      </c>
      <c r="O294" s="42">
        <v>122478594</v>
      </c>
      <c r="P294" s="42">
        <v>45144946</v>
      </c>
      <c r="Q294" s="42">
        <v>4957841713</v>
      </c>
      <c r="R294" s="42">
        <v>655090</v>
      </c>
      <c r="S294" s="42">
        <v>121335</v>
      </c>
      <c r="T294" s="42">
        <v>605424413</v>
      </c>
      <c r="U294" s="42">
        <v>603945600</v>
      </c>
      <c r="V294" s="42">
        <v>78189857</v>
      </c>
      <c r="W294" s="42">
        <v>122842379</v>
      </c>
      <c r="X294" s="42">
        <v>1688832</v>
      </c>
      <c r="Y294" s="42">
        <v>51182</v>
      </c>
      <c r="Z294" s="42">
        <v>1412918688</v>
      </c>
      <c r="AA294" s="42">
        <v>3544923025</v>
      </c>
    </row>
    <row r="295" spans="1:27">
      <c r="A295" t="s">
        <v>518</v>
      </c>
      <c r="B295" s="44" t="s">
        <v>519</v>
      </c>
      <c r="C295" s="42">
        <v>11634549400</v>
      </c>
      <c r="D295" s="42">
        <v>47008</v>
      </c>
      <c r="E295" s="42">
        <v>3864740371</v>
      </c>
      <c r="F295" s="42">
        <v>164498446</v>
      </c>
      <c r="G295" s="42">
        <v>5219</v>
      </c>
      <c r="H295" s="42">
        <v>1240</v>
      </c>
      <c r="I295" s="42">
        <v>378237463</v>
      </c>
      <c r="J295" s="42">
        <v>3823165</v>
      </c>
      <c r="K295" s="42">
        <v>79574823</v>
      </c>
      <c r="L295" s="42">
        <v>644535800</v>
      </c>
      <c r="M295" s="42">
        <v>13733400</v>
      </c>
      <c r="N295" s="42">
        <v>26834668</v>
      </c>
      <c r="O295" s="42">
        <v>108084597</v>
      </c>
      <c r="P295" s="42">
        <v>40298266</v>
      </c>
      <c r="Q295" s="42">
        <v>5324360999</v>
      </c>
      <c r="R295" s="42">
        <v>1646426</v>
      </c>
      <c r="S295" s="42">
        <v>75133</v>
      </c>
      <c r="T295" s="42">
        <v>658135684</v>
      </c>
      <c r="U295" s="42">
        <v>669052636</v>
      </c>
      <c r="V295" s="42">
        <v>94908706</v>
      </c>
      <c r="W295" s="42">
        <v>130461285</v>
      </c>
      <c r="X295" s="42">
        <v>1563428</v>
      </c>
      <c r="Y295" s="42">
        <v>151572</v>
      </c>
      <c r="Z295" s="42">
        <v>1555994870</v>
      </c>
      <c r="AA295" s="42">
        <v>3768366129</v>
      </c>
    </row>
    <row r="296" spans="1:27">
      <c r="A296" t="s">
        <v>4</v>
      </c>
      <c r="B296" s="44" t="s">
        <v>5</v>
      </c>
      <c r="C296" s="42">
        <v>9692905500</v>
      </c>
      <c r="D296" s="42">
        <v>30146</v>
      </c>
      <c r="E296" s="42">
        <v>2980036382</v>
      </c>
      <c r="F296" s="42">
        <v>371647920</v>
      </c>
      <c r="G296" s="42">
        <v>6994</v>
      </c>
      <c r="H296" s="42">
        <v>2661</v>
      </c>
      <c r="I296" s="42">
        <v>606228959</v>
      </c>
      <c r="J296" s="42">
        <v>5937702</v>
      </c>
      <c r="K296" s="42">
        <v>83875488</v>
      </c>
      <c r="L296" s="42">
        <v>477623100</v>
      </c>
      <c r="M296" s="42">
        <v>20163400</v>
      </c>
      <c r="N296" s="42">
        <v>10382190</v>
      </c>
      <c r="O296" s="42">
        <v>51908871</v>
      </c>
      <c r="P296" s="42">
        <v>73879279</v>
      </c>
      <c r="Q296" s="42">
        <v>4681683291</v>
      </c>
      <c r="R296" s="42">
        <v>1588654</v>
      </c>
      <c r="S296" s="42">
        <v>107178</v>
      </c>
      <c r="T296" s="42">
        <v>497681622</v>
      </c>
      <c r="U296" s="42">
        <v>452825920</v>
      </c>
      <c r="V296" s="42">
        <v>114015239</v>
      </c>
      <c r="W296" s="42">
        <v>142244114</v>
      </c>
      <c r="X296" s="42">
        <v>1370194</v>
      </c>
      <c r="Y296" s="42">
        <v>40870</v>
      </c>
      <c r="Z296" s="42">
        <v>1209873791</v>
      </c>
      <c r="AA296" s="42">
        <v>3471809500</v>
      </c>
    </row>
    <row r="297" spans="1:27">
      <c r="A297" t="s">
        <v>64</v>
      </c>
      <c r="B297" s="44" t="s">
        <v>65</v>
      </c>
      <c r="C297" s="42">
        <v>4277234900</v>
      </c>
      <c r="D297" s="42">
        <v>16965</v>
      </c>
      <c r="E297" s="42">
        <v>1404971858</v>
      </c>
      <c r="F297" s="42">
        <v>60235552</v>
      </c>
      <c r="G297" s="42">
        <v>2358</v>
      </c>
      <c r="H297" s="42">
        <v>445</v>
      </c>
      <c r="I297" s="42">
        <v>125111456</v>
      </c>
      <c r="J297" s="42">
        <v>1719305</v>
      </c>
      <c r="K297" s="42">
        <v>43189491</v>
      </c>
      <c r="L297" s="42">
        <v>226775100</v>
      </c>
      <c r="M297" s="42">
        <v>9127300</v>
      </c>
      <c r="N297" s="42">
        <v>13159951</v>
      </c>
      <c r="O297" s="42">
        <v>40562165</v>
      </c>
      <c r="P297" s="42">
        <v>31187933</v>
      </c>
      <c r="Q297" s="42">
        <v>1956040111</v>
      </c>
      <c r="R297" s="42">
        <v>1347422</v>
      </c>
      <c r="S297" s="42">
        <v>162400</v>
      </c>
      <c r="T297" s="42">
        <v>235850086</v>
      </c>
      <c r="U297" s="42">
        <v>234010507</v>
      </c>
      <c r="V297" s="42">
        <v>38401936</v>
      </c>
      <c r="W297" s="42">
        <v>42535335</v>
      </c>
      <c r="X297" s="42">
        <v>548193</v>
      </c>
      <c r="Y297" s="42">
        <v>71374</v>
      </c>
      <c r="Z297" s="42">
        <v>552927253</v>
      </c>
      <c r="AA297" s="42">
        <v>1403112858</v>
      </c>
    </row>
    <row r="298" spans="1:27">
      <c r="A298" t="s">
        <v>196</v>
      </c>
      <c r="B298" s="44" t="s">
        <v>197</v>
      </c>
      <c r="C298" s="42">
        <v>2341637200</v>
      </c>
      <c r="D298" s="42">
        <v>10504</v>
      </c>
      <c r="E298" s="42">
        <v>744412272</v>
      </c>
      <c r="F298" s="42">
        <v>22413381</v>
      </c>
      <c r="G298" s="42">
        <v>805</v>
      </c>
      <c r="H298" s="42">
        <v>161</v>
      </c>
      <c r="I298" s="42">
        <v>45977859</v>
      </c>
      <c r="J298" s="42">
        <v>573446</v>
      </c>
      <c r="K298" s="42">
        <v>17564751</v>
      </c>
      <c r="L298" s="42">
        <v>128320300</v>
      </c>
      <c r="M298" s="42">
        <v>5200600</v>
      </c>
      <c r="N298" s="42">
        <v>8455722</v>
      </c>
      <c r="O298" s="42">
        <v>21237999</v>
      </c>
      <c r="P298" s="42">
        <v>17745057</v>
      </c>
      <c r="Q298" s="42">
        <v>1011901387</v>
      </c>
      <c r="R298" s="42">
        <v>104902</v>
      </c>
      <c r="S298" s="42">
        <v>36199</v>
      </c>
      <c r="T298" s="42">
        <v>133482752</v>
      </c>
      <c r="U298" s="42">
        <v>130529304</v>
      </c>
      <c r="V298" s="42">
        <v>22458623</v>
      </c>
      <c r="W298" s="42">
        <v>32200101</v>
      </c>
      <c r="X298" s="42">
        <v>183544</v>
      </c>
      <c r="Y298" s="42">
        <v>48727</v>
      </c>
      <c r="Z298" s="42">
        <v>319044152</v>
      </c>
      <c r="AA298" s="42">
        <v>692857235</v>
      </c>
    </row>
    <row r="299" spans="1:27">
      <c r="A299" t="s">
        <v>556</v>
      </c>
      <c r="B299" s="44" t="s">
        <v>557</v>
      </c>
      <c r="C299" s="42">
        <v>615296800</v>
      </c>
      <c r="D299" s="42">
        <v>2845</v>
      </c>
      <c r="E299" s="42">
        <v>202923188</v>
      </c>
      <c r="F299" s="42">
        <v>4537238</v>
      </c>
      <c r="G299" s="42">
        <v>189</v>
      </c>
      <c r="H299" s="42">
        <v>29</v>
      </c>
      <c r="I299" s="42">
        <v>8212271</v>
      </c>
      <c r="J299" s="42">
        <v>92348</v>
      </c>
      <c r="K299" s="42">
        <v>1948159</v>
      </c>
      <c r="L299" s="42">
        <v>31013900</v>
      </c>
      <c r="M299" s="42">
        <v>1238000</v>
      </c>
      <c r="N299" s="42">
        <v>2821378</v>
      </c>
      <c r="O299" s="42">
        <v>5294900</v>
      </c>
      <c r="P299" s="42">
        <v>3812422</v>
      </c>
      <c r="Q299" s="42">
        <v>261893804</v>
      </c>
      <c r="R299" s="42">
        <v>0</v>
      </c>
      <c r="S299" s="42">
        <v>0</v>
      </c>
      <c r="T299" s="42">
        <v>32240681</v>
      </c>
      <c r="U299" s="42">
        <v>33461214</v>
      </c>
      <c r="V299" s="42">
        <v>4234486</v>
      </c>
      <c r="W299" s="42">
        <v>8349452</v>
      </c>
      <c r="X299" s="42">
        <v>43326</v>
      </c>
      <c r="Y299" s="42">
        <v>0</v>
      </c>
      <c r="Z299" s="42">
        <v>78329159</v>
      </c>
      <c r="AA299" s="42">
        <v>183564645</v>
      </c>
    </row>
    <row r="300" spans="1:27">
      <c r="A300" t="s">
        <v>560</v>
      </c>
      <c r="B300" s="44" t="s">
        <v>561</v>
      </c>
      <c r="C300" s="42">
        <v>781635000</v>
      </c>
      <c r="D300" s="42">
        <v>3708</v>
      </c>
      <c r="E300" s="42">
        <v>249345164</v>
      </c>
      <c r="F300" s="42">
        <v>5262912</v>
      </c>
      <c r="G300" s="42">
        <v>258</v>
      </c>
      <c r="H300" s="42">
        <v>32</v>
      </c>
      <c r="I300" s="42">
        <v>11691199</v>
      </c>
      <c r="J300" s="42">
        <v>201992</v>
      </c>
      <c r="K300" s="42">
        <v>3351007</v>
      </c>
      <c r="L300" s="42">
        <v>39947600</v>
      </c>
      <c r="M300" s="42">
        <v>1535400</v>
      </c>
      <c r="N300" s="42">
        <v>3501898</v>
      </c>
      <c r="O300" s="42">
        <v>7003837</v>
      </c>
      <c r="P300" s="42">
        <v>3882745</v>
      </c>
      <c r="Q300" s="42">
        <v>325723754</v>
      </c>
      <c r="R300" s="42">
        <v>477</v>
      </c>
      <c r="S300" s="42">
        <v>0</v>
      </c>
      <c r="T300" s="42">
        <v>41467920</v>
      </c>
      <c r="U300" s="42">
        <v>41498021</v>
      </c>
      <c r="V300" s="42">
        <v>5546120</v>
      </c>
      <c r="W300" s="42">
        <v>6755096</v>
      </c>
      <c r="X300" s="42">
        <v>55568</v>
      </c>
      <c r="Y300" s="42">
        <v>0</v>
      </c>
      <c r="Z300" s="42">
        <v>95323202</v>
      </c>
      <c r="AA300" s="42">
        <v>230400552</v>
      </c>
    </row>
  </sheetData>
  <phoneticPr fontId="8" type="noConversion"/>
  <printOptions headings="1"/>
  <pageMargins left="0.70866141732283472" right="0.19685039370078741" top="0.98425196850393704" bottom="0.98425196850393704" header="0.51181102362204722" footer="0.51181102362204722"/>
  <pageSetup paperSize="9" pageOrder="overThenDown" orientation="landscape" r:id="rId1"/>
  <headerFooter alignWithMargins="0">
    <oddFooter>&amp;L&amp;F   &amp;A&amp;RSida &amp;P(&amp;N)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Blad1</vt:lpstr>
      <vt:lpstr>Blad2</vt:lpstr>
      <vt:lpstr>Blad1!Utskriftsområde</vt:lpstr>
      <vt:lpstr>Blad2!Utskriftsrubriker</vt:lpstr>
    </vt:vector>
  </TitlesOfParts>
  <Company>SCB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scbalfp</dc:creator>
  <cp:lastModifiedBy>Glanzelius Marie NR/OEM-Ö</cp:lastModifiedBy>
  <cp:lastPrinted>2016-02-25T11:58:32Z</cp:lastPrinted>
  <dcterms:created xsi:type="dcterms:W3CDTF">2004-02-02T13:01:05Z</dcterms:created>
  <dcterms:modified xsi:type="dcterms:W3CDTF">2017-01-26T15:31:13Z</dcterms:modified>
</cp:coreProperties>
</file>