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Prod\NR\Offentlig Ekonomi\Taxeringsutfallet\2017\Tabeller och diagram\"/>
    </mc:Choice>
  </mc:AlternateContent>
  <bookViews>
    <workbookView xWindow="1260" yWindow="630" windowWidth="11580" windowHeight="12360"/>
  </bookViews>
  <sheets>
    <sheet name="Blad1" sheetId="1" r:id="rId1"/>
    <sheet name="Blad2" sheetId="3" state="hidden" r:id="rId2"/>
  </sheets>
  <definedNames>
    <definedName name="_xlnm.Print_Area" localSheetId="0">Blad1!$B$1:$D$40</definedName>
    <definedName name="_xlnm.Print_Titles" localSheetId="1">Blad2!$B:$B</definedName>
  </definedNames>
  <calcPr calcId="162913"/>
</workbook>
</file>

<file path=xl/calcChain.xml><?xml version="1.0" encoding="utf-8"?>
<calcChain xmlns="http://schemas.openxmlformats.org/spreadsheetml/2006/main">
  <c r="C30" i="1" l="1"/>
  <c r="C29" i="1"/>
  <c r="C28" i="1"/>
  <c r="C27" i="1" l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C12" i="1"/>
  <c r="C11" i="1"/>
  <c r="C7" i="1"/>
</calcChain>
</file>

<file path=xl/sharedStrings.xml><?xml version="1.0" encoding="utf-8"?>
<sst xmlns="http://schemas.openxmlformats.org/spreadsheetml/2006/main" count="707" uniqueCount="679">
  <si>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</si>
  <si>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</si>
  <si>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</si>
  <si>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</si>
  <si>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</si>
  <si>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</si>
  <si>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</si>
  <si>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</si>
  <si>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</si>
  <si>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</si>
  <si>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</si>
  <si>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</si>
  <si>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</si>
  <si>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</si>
  <si>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</si>
  <si>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</si>
  <si>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</si>
  <si>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</si>
  <si>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</si>
  <si>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</si>
  <si>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</si>
  <si>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</si>
  <si>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</si>
  <si>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</si>
  <si>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</si>
  <si>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</si>
  <si>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</si>
  <si>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</si>
  <si>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</si>
  <si>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</si>
  <si>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</si>
  <si>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</si>
  <si>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</si>
  <si>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</si>
  <si>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</si>
  <si>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</si>
  <si>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</si>
  <si>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</si>
  <si>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</si>
  <si>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</si>
  <si>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</si>
  <si>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</si>
  <si>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</si>
  <si>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</si>
  <si>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</si>
  <si>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</si>
  <si>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</si>
  <si>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</si>
  <si>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</si>
  <si>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</si>
  <si>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</si>
  <si>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</si>
  <si>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</si>
  <si>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</si>
  <si>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</si>
  <si>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</si>
  <si>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</si>
  <si>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</si>
  <si>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</si>
  <si>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</si>
  <si>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</si>
  <si>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</si>
  <si>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</si>
  <si>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</si>
  <si>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</si>
  <si>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</si>
  <si>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</si>
  <si>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</si>
  <si>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</si>
  <si>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</si>
  <si>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</si>
  <si>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</si>
  <si>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</si>
  <si>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</si>
  <si>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</si>
  <si>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</si>
  <si>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</si>
  <si>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</si>
  <si>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</si>
  <si>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</si>
  <si>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</si>
  <si>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</si>
  <si>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</si>
  <si>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</si>
  <si>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</si>
  <si>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</si>
  <si>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</si>
  <si>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</si>
  <si>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</si>
  <si>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</si>
  <si>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</si>
  <si>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</si>
  <si>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</si>
  <si>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</si>
  <si>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</si>
  <si>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</si>
  <si>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</si>
  <si>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</si>
  <si>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</si>
  <si>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</si>
  <si>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</si>
  <si>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</si>
  <si>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</si>
  <si>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</si>
  <si>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</si>
  <si>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</si>
  <si>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</si>
  <si>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</si>
  <si>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</si>
  <si>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</si>
  <si>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</si>
  <si>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</si>
  <si>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</si>
  <si>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</si>
  <si>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</si>
  <si>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</si>
  <si>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</si>
  <si>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</si>
  <si>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</si>
  <si>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</si>
  <si>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</si>
  <si>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</si>
  <si>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</si>
  <si>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</si>
  <si>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</si>
  <si>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</si>
  <si>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</si>
  <si>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</si>
  <si>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</si>
  <si>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</si>
  <si>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</si>
  <si>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</si>
  <si>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</si>
  <si>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</si>
  <si>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</si>
  <si>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</si>
  <si>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</si>
  <si>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</si>
  <si>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</si>
  <si>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</si>
  <si>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</si>
  <si>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</si>
  <si>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</si>
  <si>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</si>
  <si>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</si>
  <si>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</si>
  <si>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</si>
  <si>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</si>
  <si>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</si>
  <si>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</si>
  <si>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</si>
  <si>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</si>
  <si>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</si>
  <si>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</si>
  <si>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</si>
  <si>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</si>
  <si>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</si>
  <si>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</si>
  <si>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</si>
  <si>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</si>
  <si>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</si>
  <si>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</si>
  <si>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</si>
  <si>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</si>
  <si>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</si>
  <si>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</si>
  <si>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</si>
  <si>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</si>
  <si>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</si>
  <si>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</si>
  <si>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</si>
  <si>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</si>
  <si>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</si>
  <si>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</si>
  <si>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</si>
  <si>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</si>
  <si>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</si>
  <si>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</si>
  <si>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</si>
  <si>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</si>
  <si>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</si>
  <si>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</si>
  <si>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</si>
  <si>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</si>
  <si>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</si>
  <si>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</si>
  <si>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</si>
  <si>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</si>
  <si>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</si>
  <si>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</si>
  <si>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</si>
  <si>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</si>
  <si>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</si>
  <si>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</si>
  <si>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</si>
  <si>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</si>
  <si>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</si>
  <si>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</si>
  <si>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</si>
  <si>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</si>
  <si>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</si>
  <si>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</si>
  <si>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</si>
  <si>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</si>
  <si>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</si>
  <si>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</si>
  <si>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</si>
  <si>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</si>
  <si>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</si>
  <si>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</si>
  <si>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</si>
  <si>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</si>
  <si>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</si>
  <si>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</si>
  <si>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</si>
  <si>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</si>
  <si>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</si>
  <si>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</si>
  <si>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</si>
  <si>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</si>
  <si>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</si>
  <si>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</si>
  <si>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</si>
  <si>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</si>
  <si>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</si>
  <si>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</si>
  <si>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</si>
  <si>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</si>
  <si>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</si>
  <si>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</si>
  <si>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</si>
  <si>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</si>
  <si>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</si>
  <si>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</si>
  <si>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</si>
  <si>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</si>
  <si>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</si>
  <si>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</si>
  <si>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</si>
  <si>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</si>
  <si>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</si>
  <si>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</si>
  <si>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</si>
  <si>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</si>
  <si>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</si>
  <si>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</si>
  <si>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</si>
  <si>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</si>
  <si>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</si>
  <si>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</si>
  <si>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</si>
  <si>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</si>
  <si>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</si>
  <si>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</si>
  <si>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</si>
  <si>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</si>
  <si>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</si>
  <si>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</si>
  <si>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</si>
  <si>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</si>
  <si>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</si>
  <si>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</si>
  <si>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</si>
  <si>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</si>
  <si>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</si>
  <si>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</si>
  <si>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</si>
  <si>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</si>
  <si>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</si>
  <si>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</si>
  <si>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</si>
  <si>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</si>
  <si>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</si>
  <si>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</si>
  <si>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</si>
  <si>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</si>
  <si>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</si>
  <si>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</si>
  <si>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</si>
  <si>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</si>
  <si>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</si>
  <si>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</si>
  <si>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</si>
  <si>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</si>
  <si>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</si>
  <si>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</si>
  <si>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</si>
  <si>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</si>
  <si>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</si>
  <si>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</si>
  <si>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</si>
  <si>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</si>
  <si>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</si>
  <si>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</si>
  <si>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</si>
  <si>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</si>
  <si>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</si>
  <si>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</si>
  <si>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</si>
  <si>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</si>
  <si>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</si>
  <si>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</si>
  <si>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</si>
  <si>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</si>
  <si>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</si>
  <si>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</si>
  <si>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</si>
  <si>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</si>
  <si>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</si>
  <si>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</si>
  <si>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</si>
  <si>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</si>
  <si>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</si>
  <si>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</si>
  <si>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</si>
  <si>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</si>
  <si>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</si>
  <si>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</si>
  <si>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</si>
  <si>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</si>
  <si>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</si>
  <si>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</si>
  <si>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</si>
  <si>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</si>
  <si>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</si>
  <si>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</si>
  <si>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</si>
  <si>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</si>
  <si>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</si>
  <si>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</si>
  <si>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</si>
  <si>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</si>
  <si>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</si>
  <si>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</si>
  <si>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</si>
  <si>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</si>
  <si>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</si>
  <si>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</si>
  <si>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</si>
  <si>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</si>
  <si>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</si>
  <si>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</si>
  <si>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</si>
  <si>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</si>
  <si>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</si>
  <si>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</si>
  <si>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</si>
  <si>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</si>
  <si>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</si>
  <si>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</si>
  <si>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</si>
  <si>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</si>
  <si>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</si>
  <si>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</si>
  <si>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</si>
  <si>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</si>
  <si>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</si>
  <si>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</si>
  <si>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</si>
  <si>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</si>
  <si>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</si>
  <si>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</si>
  <si>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</si>
  <si>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</si>
  <si>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</si>
  <si>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</si>
  <si>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</si>
  <si>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</si>
  <si>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</si>
  <si>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</si>
  <si>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</si>
  <si>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</si>
  <si>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</si>
  <si>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</si>
  <si>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</si>
  <si>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</si>
  <si>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</si>
  <si>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</si>
  <si>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</si>
  <si>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</si>
  <si>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</si>
  <si>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</si>
  <si>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</si>
  <si>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</si>
  <si>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</si>
  <si>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</si>
  <si>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</si>
  <si>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</si>
  <si>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</si>
  <si>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</si>
  <si>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</si>
  <si>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</si>
  <si>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</si>
  <si>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</si>
  <si>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</si>
  <si>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</si>
  <si>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</si>
  <si>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</si>
  <si>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</si>
  <si>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</si>
  <si>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</si>
  <si>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</si>
  <si>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</si>
  <si>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</si>
  <si>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</si>
  <si>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</si>
  <si>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</si>
  <si>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</si>
  <si>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</si>
  <si>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</si>
  <si>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</si>
  <si>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</si>
  <si>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</si>
  <si>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</si>
  <si>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</si>
  <si>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</si>
  <si>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</si>
  <si>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</si>
  <si>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</si>
  <si>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</si>
  <si>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</si>
  <si>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</si>
  <si>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</si>
  <si>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</si>
  <si>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</si>
  <si>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</si>
  <si>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</si>
  <si>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</si>
  <si>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</si>
  <si>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</si>
  <si>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</si>
  <si>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</si>
  <si>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</si>
  <si>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</si>
  <si>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</si>
  <si>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</si>
  <si>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</si>
  <si>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</si>
  <si>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</si>
  <si>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</si>
  <si>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</si>
  <si>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</si>
  <si>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</si>
  <si>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</si>
  <si>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</si>
  <si>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</si>
  <si>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</si>
  <si>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</si>
  <si>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</si>
  <si>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</si>
  <si>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</si>
  <si>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</si>
  <si>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</si>
  <si>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</si>
  <si>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</si>
  <si>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</si>
  <si>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</si>
  <si>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</si>
  <si>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</si>
  <si>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</si>
  <si>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</si>
  <si>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</si>
  <si>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</si>
  <si>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</si>
  <si>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</si>
  <si>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</si>
  <si>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</si>
  <si>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</si>
  <si>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</si>
  <si>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</si>
  <si>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</si>
  <si>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</si>
  <si>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</si>
  <si>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</si>
  <si>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</si>
  <si>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</si>
  <si>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</si>
  <si>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</si>
  <si>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</si>
  <si>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</si>
  <si>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</si>
  <si>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</si>
  <si>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</si>
  <si>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</si>
  <si>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</si>
  <si>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</si>
  <si>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</si>
  <si>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</si>
  <si>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</si>
  <si>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</si>
  <si>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</si>
  <si>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</si>
  <si>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</si>
  <si>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</si>
  <si>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</si>
  <si>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</si>
  <si>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</si>
  <si>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</si>
  <si>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</si>
  <si>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</si>
  <si>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</si>
  <si>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</si>
  <si>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</si>
  <si>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</si>
  <si>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</si>
  <si>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</si>
  <si>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</si>
  <si>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</si>
  <si>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</si>
  <si>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</si>
  <si>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</si>
  <si>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</si>
  <si>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</si>
  <si>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</si>
  <si>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</si>
  <si>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</si>
  <si>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</si>
  <si>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</si>
  <si>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</si>
  <si>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</si>
  <si>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</si>
  <si>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</si>
  <si>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</si>
  <si>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</si>
  <si>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</si>
  <si>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</si>
  <si>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</si>
  <si>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</si>
  <si>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</si>
  <si>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</si>
  <si>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</si>
  <si>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</si>
  <si>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</si>
  <si>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</si>
  <si>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</si>
  <si>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</si>
  <si>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</si>
  <si>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</si>
  <si>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</si>
  <si>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</si>
  <si>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</si>
  <si>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</si>
  <si>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</si>
  <si>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</si>
  <si>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</si>
  <si>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</si>
  <si>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</si>
  <si>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</si>
  <si>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</si>
  <si>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</si>
  <si>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</si>
  <si>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</si>
  <si>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</si>
  <si>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</si>
  <si>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</si>
  <si>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</si>
  <si>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</si>
  <si>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</si>
  <si>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</si>
  <si>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</si>
  <si>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</si>
  <si>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</si>
  <si>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</si>
  <si>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</si>
  <si>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</si>
  <si>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</si>
  <si>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</si>
  <si>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</si>
  <si>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</si>
  <si>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</si>
  <si>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</si>
  <si>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</si>
  <si>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</si>
  <si>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</si>
  <si>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</si>
  <si>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</si>
  <si>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</si>
  <si>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</si>
  <si>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</si>
  <si>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</si>
  <si>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</si>
  <si>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</si>
  <si>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</si>
  <si>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</si>
  <si>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</si>
  <si>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</si>
  <si>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</si>
  <si>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</si>
  <si>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</si>
  <si>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</si>
  <si>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</si>
  <si>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</si>
  <si>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</si>
  <si>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</si>
  <si>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</si>
  <si>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</si>
  <si>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</si>
  <si>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</si>
  <si>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</si>
  <si>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</si>
  <si>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</si>
  <si>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</si>
  <si>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</si>
  <si>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</si>
  <si>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</si>
  <si>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</si>
  <si>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</si>
  <si>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</si>
  <si>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</si>
  <si>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</si>
  <si>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</si>
  <si>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</si>
  <si>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</si>
  <si>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</si>
  <si>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</si>
  <si>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</si>
  <si>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</si>
  <si>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</si>
  <si>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</si>
  <si>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</si>
  <si>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</si>
  <si>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</si>
  <si>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</si>
  <si>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</si>
  <si>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</si>
  <si>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</si>
  <si>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</si>
  <si>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</si>
  <si>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</si>
  <si>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</si>
  <si>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</si>
  <si>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</si>
  <si>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</si>
  <si>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</si>
  <si>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</si>
  <si>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</si>
  <si>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</si>
  <si>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</si>
  <si>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</si>
  <si>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</si>
  <si>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</si>
  <si>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</si>
  <si>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</si>
  <si>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</si>
  <si>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</si>
  <si>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</si>
  <si>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</si>
  <si>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</si>
  <si>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</si>
  <si>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</si>
  <si>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</si>
  <si>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</si>
  <si>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</si>
  <si>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</si>
  <si>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</si>
  <si>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</si>
  <si>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1) Statlig inkomstskatt betalas med 20 procent på den del av den beskattningsbara förvärvs-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</si>
  <si>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</si>
  <si>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</si>
  <si>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</si>
  <si>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</si>
  <si>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</si>
  <si>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</si>
  <si>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Skattereduktion för husarbete</t>
  </si>
  <si>
    <t>Malung-Sälen</t>
  </si>
  <si>
    <t>3) I "Övriga skatter och avgifter" ingår företagares egenavgifter, avkastningsskatt, löneskatter,</t>
  </si>
  <si>
    <t>allmän löneavgift, avgifter till andra trossamfund än Svenska kyrkan m.m. Tidigare kunde moms</t>
  </si>
  <si>
    <t>har försvunnit fr.o.m. inkomstår 2013.</t>
  </si>
  <si>
    <t>redovisas på inkomstdeklarationen och då ingick även denna post här, men den möjligheten</t>
  </si>
  <si>
    <t>fysiska personer</t>
  </si>
  <si>
    <t>el</t>
  </si>
  <si>
    <t>för förnybar</t>
  </si>
  <si>
    <t>Skattereduktion för förnybar el</t>
  </si>
  <si>
    <t>Debiterade skatter och avgifter enligt deklarationsår 2017, fysiska personer, belopp i kronor, kommunvis</t>
  </si>
  <si>
    <t>inkomsten som för deklarationsår 2017 (inkomstår 2016) översteg 430 200 kronor.</t>
  </si>
  <si>
    <t>2) Vid en beskattningsbar förvärvsinkomst som är högre än 625 800 kronor för deklarationsår 2017</t>
  </si>
  <si>
    <t>som överstiger 625 800 kronor.</t>
  </si>
  <si>
    <t>(inkomstår 2016) betalas statlig inkomstskatt ("värnskatt") med ytterligare fem procent på den del</t>
  </si>
  <si>
    <t>Debiterade skatter och avgifter m.m. för deklarationsår 2017 (inkomstår 2016),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</si>
</sst>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2"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5"/>
  <sheetViews>
    <sheetView showGridLines="0" tabSelected="1" zoomScaleNormal="100" workbookViewId="0">
      <selection activeCell="B4" sqref="B4"/>
    </sheetView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678</v>
      </c>
      <c r="C1" s="8"/>
    </row>
    <row r="2" spans="1:4" ht="18" customHeight="1">
      <c r="A2" s="6"/>
      <c r="B2" s="18" t="s">
        <v>669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38"/>
      <c r="C5" s="11"/>
    </row>
    <row r="6" spans="1:4" ht="12.75" customHeight="1">
      <c r="A6" s="6"/>
      <c r="B6" s="12" t="s">
        <v>657</v>
      </c>
      <c r="C6" s="11">
        <f>VLOOKUP($C$4,Blad2!$B$11:$AD$300,2,0)/1000</f>
        <v>6043699.2000000002</v>
      </c>
    </row>
    <row r="7" spans="1:4" ht="12.75" customHeight="1">
      <c r="A7" s="6"/>
      <c r="B7" s="10" t="s">
        <v>662</v>
      </c>
      <c r="C7" s="11">
        <f>VLOOKUP($C$4,Blad2!$B$11:$AD$300,3,0)</f>
        <v>21513</v>
      </c>
    </row>
    <row r="8" spans="1:4" ht="21" customHeight="1">
      <c r="A8" s="6"/>
      <c r="B8" s="12" t="s">
        <v>661</v>
      </c>
      <c r="C8" s="11"/>
    </row>
    <row r="9" spans="1:4" s="1" customFormat="1" ht="15" customHeight="1">
      <c r="A9" s="7"/>
      <c r="B9" s="10" t="s">
        <v>639</v>
      </c>
      <c r="C9" s="11">
        <f>VLOOKUP($C$4,Blad2!$B$11:$AD$300,4,0)/1000</f>
        <v>2015179.895</v>
      </c>
    </row>
    <row r="10" spans="1:4" ht="18" customHeight="1">
      <c r="A10" s="6"/>
      <c r="B10" s="10" t="s">
        <v>640</v>
      </c>
      <c r="C10" s="11">
        <f>VLOOKUP($C$4,Blad2!$B$11:$AD$300,5,0)/1000</f>
        <v>101582.34</v>
      </c>
      <c r="D10"/>
    </row>
    <row r="11" spans="1:4" ht="15" customHeight="1">
      <c r="A11" s="6"/>
      <c r="B11" s="10" t="s">
        <v>653</v>
      </c>
      <c r="C11" s="11">
        <f>VLOOKUP($C$4,Blad2!$B$11:$AD$300,6,0)</f>
        <v>3634</v>
      </c>
      <c r="D11"/>
    </row>
    <row r="12" spans="1:4" ht="15" customHeight="1">
      <c r="A12" s="6"/>
      <c r="B12" s="10" t="s">
        <v>654</v>
      </c>
      <c r="C12" s="11">
        <f>VLOOKUP($C$4,Blad2!$B$11:$AD$300,7,0)</f>
        <v>764</v>
      </c>
      <c r="D12"/>
    </row>
    <row r="13" spans="1:4" ht="21" customHeight="1">
      <c r="A13" s="6"/>
      <c r="B13" s="19" t="s">
        <v>641</v>
      </c>
      <c r="C13" s="11">
        <f>VLOOKUP($C$4,Blad2!$B$11:$AD$300,8,0)/1000</f>
        <v>166265.01699999999</v>
      </c>
    </row>
    <row r="14" spans="1:4" ht="21" customHeight="1">
      <c r="A14" s="6"/>
      <c r="B14" s="19" t="s">
        <v>642</v>
      </c>
      <c r="C14" s="11">
        <f>VLOOKUP($C$4,Blad2!$B$11:$AD$300,9,0)/1000</f>
        <v>1777.1020000000001</v>
      </c>
    </row>
    <row r="15" spans="1:4" ht="12.75" customHeight="1">
      <c r="A15" s="6"/>
      <c r="B15" s="10" t="s">
        <v>643</v>
      </c>
      <c r="C15" s="11">
        <f>VLOOKUP($C$4,Blad2!$B$11:$AD$300,10,0)/1000</f>
        <v>52069.508000000002</v>
      </c>
    </row>
    <row r="16" spans="1:4" ht="21" customHeight="1">
      <c r="A16" s="6"/>
      <c r="B16" s="10" t="s">
        <v>644</v>
      </c>
      <c r="C16" s="11">
        <f>VLOOKUP($C$4,Blad2!$B$11:$AD$300,11,0)/1000</f>
        <v>344899.2</v>
      </c>
    </row>
    <row r="17" spans="1:4" ht="12.75" customHeight="1">
      <c r="A17" s="6"/>
      <c r="B17" s="10" t="s">
        <v>645</v>
      </c>
      <c r="C17" s="11">
        <f>VLOOKUP($C$4,Blad2!$B$11:$AD$300,12,0)/1000</f>
        <v>8128.2</v>
      </c>
    </row>
    <row r="18" spans="1:4" ht="21" customHeight="1">
      <c r="A18" s="6"/>
      <c r="B18" s="19" t="s">
        <v>646</v>
      </c>
      <c r="C18" s="11">
        <f>VLOOKUP($C$4,Blad2!$B$11:$AD$300,13,0)/1000</f>
        <v>12832.115</v>
      </c>
    </row>
    <row r="19" spans="1:4" ht="12.75" customHeight="1">
      <c r="A19" s="6"/>
      <c r="B19" s="15" t="s">
        <v>647</v>
      </c>
      <c r="C19" s="11">
        <f>VLOOKUP($C$4,Blad2!$B$11:$AD$300,14,0)/1000</f>
        <v>40092.879000000001</v>
      </c>
    </row>
    <row r="20" spans="1:4" ht="21" customHeight="1">
      <c r="A20" s="6"/>
      <c r="B20" s="16" t="s">
        <v>655</v>
      </c>
      <c r="C20" s="11">
        <f>VLOOKUP($C$4,Blad2!$B$11:$AD$300,15,0)/1000</f>
        <v>30328.257000000001</v>
      </c>
    </row>
    <row r="21" spans="1:4" ht="21" customHeight="1">
      <c r="A21" s="6"/>
      <c r="B21" s="40" t="s">
        <v>658</v>
      </c>
      <c r="C21" s="11">
        <f>VLOOKUP($C$4,Blad2!$B$11:$AD$300,16,0)/1000</f>
        <v>2773154.5129999998</v>
      </c>
    </row>
    <row r="22" spans="1:4" ht="21" customHeight="1">
      <c r="A22" s="6"/>
      <c r="B22" s="15" t="s">
        <v>648</v>
      </c>
      <c r="C22" s="11">
        <f>VLOOKUP($C$4,Blad2!$B$11:$AD$300,17,0)/1000</f>
        <v>1346.0619999999999</v>
      </c>
    </row>
    <row r="23" spans="1:4" s="14" customFormat="1" ht="12.75" customHeight="1">
      <c r="B23" s="15" t="s">
        <v>649</v>
      </c>
      <c r="C23" s="11">
        <f>VLOOKUP($C$4,Blad2!$B$11:$AD$300,18,0)/1000</f>
        <v>239.28399999999999</v>
      </c>
    </row>
    <row r="24" spans="1:4" s="14" customFormat="1" ht="12.75" customHeight="1">
      <c r="B24" s="15" t="s">
        <v>650</v>
      </c>
      <c r="C24" s="11">
        <f>VLOOKUP($C$4,Blad2!$B$11:$AD$300,19,0)/1000</f>
        <v>352970.01899999997</v>
      </c>
    </row>
    <row r="25" spans="1:4" ht="12.75" customHeight="1">
      <c r="B25" s="15" t="s">
        <v>652</v>
      </c>
      <c r="C25" s="11">
        <f>VLOOKUP($C$4,Blad2!$B$11:$AD$300,20,0)/1000</f>
        <v>338400.61</v>
      </c>
      <c r="D25" s="14"/>
    </row>
    <row r="26" spans="1:4" ht="12.75" customHeight="1">
      <c r="B26" s="15" t="s">
        <v>651</v>
      </c>
      <c r="C26" s="11">
        <f>VLOOKUP($C$4,Blad2!$B$11:$AD$300,21,0)/1000</f>
        <v>61939.281000000003</v>
      </c>
      <c r="D26" s="14"/>
    </row>
    <row r="27" spans="1:4" ht="12.75" customHeight="1">
      <c r="B27" s="16" t="s">
        <v>663</v>
      </c>
      <c r="C27" s="11">
        <f>VLOOKUP($C$4,Blad2!$B$11:$AD$300,22,0)/1000</f>
        <v>32687.371999999999</v>
      </c>
      <c r="D27" s="14"/>
    </row>
    <row r="28" spans="1:4" ht="12.75" customHeight="1">
      <c r="B28" s="16" t="s">
        <v>672</v>
      </c>
      <c r="C28" s="11">
        <f>VLOOKUP($C$4,Blad2!$B$11:$AD$300,23,0)/1000</f>
        <v>60.234999999999999</v>
      </c>
      <c r="D28" s="14"/>
    </row>
    <row r="29" spans="1:4" ht="18" customHeight="1">
      <c r="B29" s="20" t="s">
        <v>659</v>
      </c>
      <c r="C29" s="11">
        <f>VLOOKUP($C$4,Blad2!$B$11:$AD$300,24,0)/1000</f>
        <v>787642.86300000001</v>
      </c>
      <c r="D29" s="14"/>
    </row>
    <row r="30" spans="1:4" ht="24" customHeight="1">
      <c r="B30" s="41" t="s">
        <v>660</v>
      </c>
      <c r="C30" s="11">
        <f>VLOOKUP($C$4,Blad2!$B$11:$AD$300,25,0)/1000</f>
        <v>1985511.65</v>
      </c>
      <c r="D30" s="14"/>
    </row>
    <row r="31" spans="1:4" ht="3" customHeight="1">
      <c r="B31" s="29"/>
      <c r="C31" s="30"/>
      <c r="D31" s="14"/>
    </row>
    <row r="32" spans="1:4" ht="18" customHeight="1">
      <c r="B32" s="16" t="s">
        <v>656</v>
      </c>
      <c r="C32" s="39"/>
      <c r="D32" s="14"/>
    </row>
    <row r="33" spans="2:4" ht="12.75" customHeight="1">
      <c r="B33" s="16" t="s">
        <v>674</v>
      </c>
      <c r="C33" s="39"/>
      <c r="D33" s="14"/>
    </row>
    <row r="34" spans="2:4" ht="18" customHeight="1">
      <c r="B34" s="16" t="s">
        <v>675</v>
      </c>
      <c r="C34" s="39"/>
      <c r="D34" s="14"/>
    </row>
    <row r="35" spans="2:4" ht="12.75" customHeight="1">
      <c r="B35" s="16" t="s">
        <v>677</v>
      </c>
      <c r="C35" s="39"/>
      <c r="D35" s="14"/>
    </row>
    <row r="36" spans="2:4" ht="12.75" customHeight="1">
      <c r="B36" s="16" t="s">
        <v>676</v>
      </c>
      <c r="C36" s="39"/>
      <c r="D36" s="14"/>
    </row>
    <row r="37" spans="2:4" ht="18" customHeight="1">
      <c r="B37" s="14" t="s">
        <v>665</v>
      </c>
    </row>
    <row r="38" spans="2:4" ht="12.75" customHeight="1">
      <c r="B38" s="14" t="s">
        <v>666</v>
      </c>
    </row>
    <row r="39" spans="2:4" ht="12.75" customHeight="1">
      <c r="B39" s="14" t="s">
        <v>668</v>
      </c>
    </row>
    <row r="40" spans="2:4" ht="12.75" customHeight="1">
      <c r="B40" s="14" t="s">
        <v>667</v>
      </c>
    </row>
    <row r="41" spans="2:4">
      <c r="B41" s="14"/>
    </row>
    <row r="42" spans="2:4"/>
    <row r="43" spans="2:4"/>
    <row r="44" spans="2:4">
      <c r="B44" s="4"/>
    </row>
    <row r="45" spans="2:4">
      <c r="B45" s="4"/>
    </row>
    <row r="46" spans="2:4"/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</sheetData>
  <phoneticPr fontId="0" type="noConversion"/>
  <conditionalFormatting sqref="C6:C9">
    <cfRule type="cellIs" dxfId="1" priority="1" stopIfTrue="1" operator="lessThan">
      <formula>0</formula>
    </cfRule>
  </conditionalFormatting>
  <conditionalFormatting sqref="C24:C30">
    <cfRule type="cellIs" dxfId="0" priority="2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mikrosimuleringar&amp;CFebruari 2016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Z300"/>
  <sheetViews>
    <sheetView zoomScaleNormal="100" workbookViewId="0"/>
  </sheetViews>
  <sheetFormatPr defaultRowHeight="12.75"/>
  <cols>
    <col min="1" max="1" width="5.7109375" customWidth="1"/>
    <col min="2" max="2" width="14.7109375" style="43" bestFit="1" customWidth="1"/>
    <col min="3" max="3" width="14.85546875" style="24" bestFit="1" customWidth="1"/>
    <col min="4" max="4" width="14" style="24" bestFit="1" customWidth="1"/>
    <col min="5" max="5" width="13.85546875" style="24" bestFit="1" customWidth="1"/>
    <col min="6" max="6" width="12.7109375" style="24" bestFit="1" customWidth="1"/>
    <col min="7" max="7" width="13.140625" style="24" bestFit="1" customWidth="1"/>
    <col min="8" max="8" width="15.140625" style="24" bestFit="1" customWidth="1"/>
    <col min="9" max="9" width="13.855468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5" width="11.140625" style="24" bestFit="1" customWidth="1"/>
    <col min="16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0" width="13.85546875" style="24" bestFit="1" customWidth="1"/>
    <col min="21" max="23" width="12.7109375" style="24" bestFit="1" customWidth="1"/>
    <col min="24" max="24" width="12.7109375" style="24" customWidth="1"/>
    <col min="25" max="25" width="13.85546875" style="24" bestFit="1" customWidth="1"/>
    <col min="26" max="26" width="15.7109375" style="24" bestFit="1" customWidth="1"/>
    <col min="27" max="28" width="7.85546875" bestFit="1" customWidth="1"/>
  </cols>
  <sheetData>
    <row r="1" spans="1:26" ht="15.75">
      <c r="A1" s="37" t="s">
        <v>673</v>
      </c>
    </row>
    <row r="2" spans="1:26">
      <c r="A2" s="35"/>
      <c r="B2" s="36" t="s">
        <v>578</v>
      </c>
      <c r="C2" s="31" t="s">
        <v>581</v>
      </c>
      <c r="D2" s="31" t="s">
        <v>582</v>
      </c>
      <c r="E2" s="31" t="s">
        <v>583</v>
      </c>
      <c r="F2" s="31" t="s">
        <v>584</v>
      </c>
      <c r="G2" s="31" t="s">
        <v>582</v>
      </c>
      <c r="H2" s="31" t="s">
        <v>582</v>
      </c>
      <c r="I2" s="31" t="s">
        <v>584</v>
      </c>
      <c r="J2" s="31" t="s">
        <v>585</v>
      </c>
      <c r="K2" s="31" t="s">
        <v>583</v>
      </c>
      <c r="L2" s="31" t="s">
        <v>586</v>
      </c>
      <c r="M2" s="31" t="s">
        <v>586</v>
      </c>
      <c r="N2" s="31" t="s">
        <v>587</v>
      </c>
      <c r="O2" s="31" t="s">
        <v>588</v>
      </c>
      <c r="P2" s="31" t="s">
        <v>589</v>
      </c>
      <c r="Q2" s="31" t="s">
        <v>590</v>
      </c>
      <c r="R2" s="31" t="s">
        <v>591</v>
      </c>
      <c r="S2" s="31" t="s">
        <v>591</v>
      </c>
      <c r="T2" s="31" t="s">
        <v>591</v>
      </c>
      <c r="U2" s="31" t="s">
        <v>591</v>
      </c>
      <c r="V2" s="31" t="s">
        <v>591</v>
      </c>
      <c r="W2" s="31" t="s">
        <v>591</v>
      </c>
      <c r="X2" s="31" t="s">
        <v>591</v>
      </c>
      <c r="Y2" s="31" t="s">
        <v>591</v>
      </c>
      <c r="Z2" s="31" t="s">
        <v>592</v>
      </c>
    </row>
    <row r="3" spans="1:26">
      <c r="B3" s="21"/>
      <c r="C3" s="32" t="s">
        <v>593</v>
      </c>
      <c r="D3" s="32" t="s">
        <v>594</v>
      </c>
      <c r="E3" s="32" t="s">
        <v>595</v>
      </c>
      <c r="F3" s="32" t="s">
        <v>596</v>
      </c>
      <c r="G3" s="32" t="s">
        <v>597</v>
      </c>
      <c r="H3" s="32" t="s">
        <v>598</v>
      </c>
      <c r="I3" s="32" t="s">
        <v>599</v>
      </c>
      <c r="J3" s="32" t="s">
        <v>600</v>
      </c>
      <c r="K3" s="32" t="s">
        <v>600</v>
      </c>
      <c r="L3" s="32" t="s">
        <v>601</v>
      </c>
      <c r="M3" s="32" t="s">
        <v>601</v>
      </c>
      <c r="N3" s="32" t="s">
        <v>602</v>
      </c>
      <c r="O3" s="32" t="s">
        <v>603</v>
      </c>
      <c r="P3" s="32" t="s">
        <v>604</v>
      </c>
      <c r="Q3" s="32" t="s">
        <v>605</v>
      </c>
      <c r="R3" s="32" t="s">
        <v>606</v>
      </c>
      <c r="S3" s="32" t="s">
        <v>606</v>
      </c>
      <c r="T3" s="32" t="s">
        <v>606</v>
      </c>
      <c r="U3" s="32" t="s">
        <v>606</v>
      </c>
      <c r="V3" s="32" t="s">
        <v>606</v>
      </c>
      <c r="W3" s="32" t="s">
        <v>606</v>
      </c>
      <c r="X3" s="32" t="s">
        <v>606</v>
      </c>
      <c r="Y3" s="32" t="s">
        <v>607</v>
      </c>
      <c r="Z3" s="32" t="s">
        <v>608</v>
      </c>
    </row>
    <row r="4" spans="1:26">
      <c r="B4" s="21"/>
      <c r="C4" s="32" t="s">
        <v>609</v>
      </c>
      <c r="D4" s="32" t="s">
        <v>610</v>
      </c>
      <c r="E4" s="32" t="s">
        <v>611</v>
      </c>
      <c r="F4" s="32" t="s">
        <v>609</v>
      </c>
      <c r="G4" s="32" t="s">
        <v>612</v>
      </c>
      <c r="H4" s="32" t="s">
        <v>613</v>
      </c>
      <c r="I4" s="32" t="s">
        <v>614</v>
      </c>
      <c r="J4" s="32" t="s">
        <v>611</v>
      </c>
      <c r="K4" s="32" t="s">
        <v>602</v>
      </c>
      <c r="L4" s="32" t="s">
        <v>615</v>
      </c>
      <c r="M4" s="32" t="s">
        <v>616</v>
      </c>
      <c r="N4" s="32"/>
      <c r="O4" s="32" t="s">
        <v>617</v>
      </c>
      <c r="P4" s="32" t="s">
        <v>618</v>
      </c>
      <c r="Q4" s="32" t="s">
        <v>619</v>
      </c>
      <c r="R4" s="32" t="s">
        <v>620</v>
      </c>
      <c r="S4" s="32" t="s">
        <v>621</v>
      </c>
      <c r="T4" s="32" t="s">
        <v>622</v>
      </c>
      <c r="U4" s="32" t="s">
        <v>623</v>
      </c>
      <c r="V4" s="32" t="s">
        <v>624</v>
      </c>
      <c r="W4" s="32" t="s">
        <v>625</v>
      </c>
      <c r="X4" s="32" t="s">
        <v>671</v>
      </c>
      <c r="Y4" s="32" t="s">
        <v>626</v>
      </c>
      <c r="Z4" s="32" t="s">
        <v>627</v>
      </c>
    </row>
    <row r="5" spans="1:26">
      <c r="B5" s="21"/>
      <c r="C5" s="32"/>
      <c r="D5" s="32" t="s">
        <v>628</v>
      </c>
      <c r="E5" s="32"/>
      <c r="F5" s="32"/>
      <c r="G5" s="32" t="s">
        <v>629</v>
      </c>
      <c r="H5" s="32" t="s">
        <v>630</v>
      </c>
      <c r="I5" s="32"/>
      <c r="J5" s="32"/>
      <c r="K5" s="32"/>
      <c r="L5" s="32"/>
      <c r="M5" s="32" t="s">
        <v>631</v>
      </c>
      <c r="N5" s="32"/>
      <c r="O5" s="32"/>
      <c r="P5" s="32"/>
      <c r="Q5" s="32"/>
      <c r="R5" s="32" t="s">
        <v>632</v>
      </c>
      <c r="S5" s="32" t="s">
        <v>609</v>
      </c>
      <c r="T5" s="32" t="s">
        <v>633</v>
      </c>
      <c r="U5" s="32" t="s">
        <v>634</v>
      </c>
      <c r="V5" s="32" t="s">
        <v>635</v>
      </c>
      <c r="W5" s="32" t="s">
        <v>636</v>
      </c>
      <c r="X5" s="32" t="s">
        <v>670</v>
      </c>
      <c r="Y5" s="32"/>
      <c r="Z5" s="32" t="s">
        <v>619</v>
      </c>
    </row>
    <row r="6" spans="1:26">
      <c r="B6" s="21"/>
      <c r="C6" s="32"/>
      <c r="D6" s="32" t="s">
        <v>637</v>
      </c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 t="s">
        <v>602</v>
      </c>
      <c r="U6" s="32"/>
      <c r="V6" s="32" t="s">
        <v>638</v>
      </c>
      <c r="W6" s="32" t="s">
        <v>631</v>
      </c>
      <c r="X6" s="32"/>
      <c r="Y6" s="32"/>
      <c r="Z6" s="32"/>
    </row>
    <row r="7" spans="1:26">
      <c r="B7" s="21"/>
      <c r="C7" s="33"/>
      <c r="D7" s="26"/>
      <c r="E7" s="34"/>
      <c r="F7" s="34"/>
      <c r="G7" s="34"/>
      <c r="H7" s="34"/>
      <c r="I7" s="34"/>
      <c r="J7" s="34"/>
      <c r="K7" s="34"/>
      <c r="L7" s="34"/>
      <c r="M7" s="34"/>
      <c r="N7" s="34"/>
      <c r="O7" s="33"/>
      <c r="P7" s="26"/>
      <c r="Q7" s="26"/>
      <c r="R7" s="26"/>
      <c r="S7" s="33"/>
      <c r="T7" s="33"/>
      <c r="U7" s="33"/>
      <c r="V7" s="33"/>
      <c r="W7" s="33"/>
      <c r="X7" s="33"/>
      <c r="Y7" s="33"/>
      <c r="Z7" s="26"/>
    </row>
    <row r="8" spans="1:26">
      <c r="B8" s="21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</row>
    <row r="9" spans="1:26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</row>
    <row r="10" spans="1:26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24</v>
      </c>
      <c r="Y10" s="28">
        <v>25</v>
      </c>
      <c r="Z10" s="28">
        <v>26</v>
      </c>
    </row>
    <row r="11" spans="1:26">
      <c r="A11" t="s">
        <v>288</v>
      </c>
      <c r="B11" s="44" t="s">
        <v>289</v>
      </c>
      <c r="C11" s="42">
        <v>6043699200</v>
      </c>
      <c r="D11" s="42">
        <v>21513</v>
      </c>
      <c r="E11" s="42">
        <v>2015179895</v>
      </c>
      <c r="F11" s="42">
        <v>101582340</v>
      </c>
      <c r="G11" s="42">
        <v>3634</v>
      </c>
      <c r="H11" s="42">
        <v>764</v>
      </c>
      <c r="I11" s="42">
        <v>166265017</v>
      </c>
      <c r="J11" s="42">
        <v>1777102</v>
      </c>
      <c r="K11" s="42">
        <v>52069508</v>
      </c>
      <c r="L11" s="42">
        <v>344899200</v>
      </c>
      <c r="M11" s="42">
        <v>8128200</v>
      </c>
      <c r="N11" s="42">
        <v>12832115</v>
      </c>
      <c r="O11" s="42">
        <v>40092879</v>
      </c>
      <c r="P11" s="42">
        <v>30328257</v>
      </c>
      <c r="Q11" s="42">
        <v>2773154513</v>
      </c>
      <c r="R11" s="42">
        <v>1346062</v>
      </c>
      <c r="S11" s="42">
        <v>239284</v>
      </c>
      <c r="T11" s="42">
        <v>352970019</v>
      </c>
      <c r="U11" s="42">
        <v>338400610</v>
      </c>
      <c r="V11" s="42">
        <v>61939281</v>
      </c>
      <c r="W11" s="42">
        <v>32687372</v>
      </c>
      <c r="X11" s="42">
        <v>60235</v>
      </c>
      <c r="Y11" s="42">
        <v>787642863</v>
      </c>
      <c r="Z11" s="42">
        <v>1985511650</v>
      </c>
    </row>
    <row r="12" spans="1:26">
      <c r="A12" t="s">
        <v>342</v>
      </c>
      <c r="B12" s="44" t="s">
        <v>343</v>
      </c>
      <c r="C12" s="42">
        <v>8239188000</v>
      </c>
      <c r="D12" s="42">
        <v>30461</v>
      </c>
      <c r="E12" s="42">
        <v>2705258725</v>
      </c>
      <c r="F12" s="42">
        <v>169838426</v>
      </c>
      <c r="G12" s="42">
        <v>4689</v>
      </c>
      <c r="H12" s="42">
        <v>1219</v>
      </c>
      <c r="I12" s="42">
        <v>305586872</v>
      </c>
      <c r="J12" s="42">
        <v>2696661</v>
      </c>
      <c r="K12" s="42">
        <v>66241545</v>
      </c>
      <c r="L12" s="42">
        <v>440049100</v>
      </c>
      <c r="M12" s="42">
        <v>11997200</v>
      </c>
      <c r="N12" s="42">
        <v>20944728</v>
      </c>
      <c r="O12" s="42">
        <v>65514799</v>
      </c>
      <c r="P12" s="42">
        <v>48674054</v>
      </c>
      <c r="Q12" s="42">
        <v>3836802110</v>
      </c>
      <c r="R12" s="42">
        <v>1749007</v>
      </c>
      <c r="S12" s="42">
        <v>212746</v>
      </c>
      <c r="T12" s="42">
        <v>451971421</v>
      </c>
      <c r="U12" s="42">
        <v>433822220</v>
      </c>
      <c r="V12" s="42">
        <v>70753701</v>
      </c>
      <c r="W12" s="42">
        <v>57864061</v>
      </c>
      <c r="X12" s="42">
        <v>74161</v>
      </c>
      <c r="Y12" s="42">
        <v>1016447317</v>
      </c>
      <c r="Z12" s="42">
        <v>2820354793</v>
      </c>
    </row>
    <row r="13" spans="1:26">
      <c r="A13" t="s">
        <v>142</v>
      </c>
      <c r="B13" s="44" t="s">
        <v>143</v>
      </c>
      <c r="C13" s="42">
        <v>3547289700</v>
      </c>
      <c r="D13" s="42">
        <v>14591</v>
      </c>
      <c r="E13" s="42">
        <v>1171095681</v>
      </c>
      <c r="F13" s="42">
        <v>39666976</v>
      </c>
      <c r="G13" s="42">
        <v>1519</v>
      </c>
      <c r="H13" s="42">
        <v>275</v>
      </c>
      <c r="I13" s="42">
        <v>115543023</v>
      </c>
      <c r="J13" s="42">
        <v>624315</v>
      </c>
      <c r="K13" s="42">
        <v>32000817</v>
      </c>
      <c r="L13" s="42">
        <v>196499200</v>
      </c>
      <c r="M13" s="42">
        <v>7289800</v>
      </c>
      <c r="N13" s="42">
        <v>12885354</v>
      </c>
      <c r="O13" s="42">
        <v>30645243</v>
      </c>
      <c r="P13" s="42">
        <v>25768125</v>
      </c>
      <c r="Q13" s="42">
        <v>1632018534</v>
      </c>
      <c r="R13" s="42">
        <v>462481</v>
      </c>
      <c r="S13" s="42">
        <v>16126</v>
      </c>
      <c r="T13" s="42">
        <v>203750716</v>
      </c>
      <c r="U13" s="42">
        <v>204005474</v>
      </c>
      <c r="V13" s="42">
        <v>28063328</v>
      </c>
      <c r="W13" s="42">
        <v>23735599</v>
      </c>
      <c r="X13" s="42">
        <v>86069</v>
      </c>
      <c r="Y13" s="42">
        <v>460119793</v>
      </c>
      <c r="Z13" s="42">
        <v>1171898741</v>
      </c>
    </row>
    <row r="14" spans="1:26">
      <c r="A14" t="s">
        <v>110</v>
      </c>
      <c r="B14" s="44" t="s">
        <v>111</v>
      </c>
      <c r="C14" s="42">
        <v>1244776100</v>
      </c>
      <c r="D14" s="42">
        <v>5113</v>
      </c>
      <c r="E14" s="42">
        <v>415094845</v>
      </c>
      <c r="F14" s="42">
        <v>13255362</v>
      </c>
      <c r="G14" s="42">
        <v>509</v>
      </c>
      <c r="H14" s="42">
        <v>91</v>
      </c>
      <c r="I14" s="42">
        <v>52083146</v>
      </c>
      <c r="J14" s="42">
        <v>260064</v>
      </c>
      <c r="K14" s="42">
        <v>9455818</v>
      </c>
      <c r="L14" s="42">
        <v>69198000</v>
      </c>
      <c r="M14" s="42">
        <v>3366800</v>
      </c>
      <c r="N14" s="42">
        <v>4095179</v>
      </c>
      <c r="O14" s="42">
        <v>13069158</v>
      </c>
      <c r="P14" s="42">
        <v>11875466</v>
      </c>
      <c r="Q14" s="42">
        <v>591753838</v>
      </c>
      <c r="R14" s="42">
        <v>75334</v>
      </c>
      <c r="S14" s="42">
        <v>9517</v>
      </c>
      <c r="T14" s="42">
        <v>72546382</v>
      </c>
      <c r="U14" s="42">
        <v>73786852</v>
      </c>
      <c r="V14" s="42">
        <v>10293613</v>
      </c>
      <c r="W14" s="42">
        <v>7098311</v>
      </c>
      <c r="X14" s="42">
        <v>20513</v>
      </c>
      <c r="Y14" s="42">
        <v>163830522</v>
      </c>
      <c r="Z14" s="42">
        <v>427923316</v>
      </c>
    </row>
    <row r="15" spans="1:26">
      <c r="A15" t="s">
        <v>439</v>
      </c>
      <c r="B15" s="44" t="s">
        <v>440</v>
      </c>
      <c r="C15" s="42">
        <v>2568282500</v>
      </c>
      <c r="D15" s="42">
        <v>10727</v>
      </c>
      <c r="E15" s="42">
        <v>857297365</v>
      </c>
      <c r="F15" s="42">
        <v>31434928</v>
      </c>
      <c r="G15" s="42">
        <v>1276</v>
      </c>
      <c r="H15" s="42">
        <v>210</v>
      </c>
      <c r="I15" s="42">
        <v>59142063</v>
      </c>
      <c r="J15" s="42">
        <v>411081</v>
      </c>
      <c r="K15" s="42">
        <v>17908541</v>
      </c>
      <c r="L15" s="42">
        <v>137596800</v>
      </c>
      <c r="M15" s="42">
        <v>3907000</v>
      </c>
      <c r="N15" s="42">
        <v>10750169</v>
      </c>
      <c r="O15" s="42">
        <v>21688989</v>
      </c>
      <c r="P15" s="42">
        <v>13350373</v>
      </c>
      <c r="Q15" s="42">
        <v>1153487309</v>
      </c>
      <c r="R15" s="42">
        <v>442593</v>
      </c>
      <c r="S15" s="42">
        <v>32000</v>
      </c>
      <c r="T15" s="42">
        <v>141471189</v>
      </c>
      <c r="U15" s="42">
        <v>139303342</v>
      </c>
      <c r="V15" s="42">
        <v>18354026</v>
      </c>
      <c r="W15" s="42">
        <v>12456720</v>
      </c>
      <c r="X15" s="42">
        <v>18448</v>
      </c>
      <c r="Y15" s="42">
        <v>312078318</v>
      </c>
      <c r="Z15" s="42">
        <v>841408991</v>
      </c>
    </row>
    <row r="16" spans="1:26">
      <c r="A16" t="s">
        <v>552</v>
      </c>
      <c r="B16" s="44" t="s">
        <v>553</v>
      </c>
      <c r="C16" s="42">
        <v>563517200</v>
      </c>
      <c r="D16" s="42">
        <v>2395</v>
      </c>
      <c r="E16" s="42">
        <v>196265293</v>
      </c>
      <c r="F16" s="42">
        <v>5093387</v>
      </c>
      <c r="G16" s="42">
        <v>232</v>
      </c>
      <c r="H16" s="42">
        <v>31</v>
      </c>
      <c r="I16" s="42">
        <v>12301535</v>
      </c>
      <c r="J16" s="42">
        <v>170512</v>
      </c>
      <c r="K16" s="42">
        <v>3303161</v>
      </c>
      <c r="L16" s="42">
        <v>30767800</v>
      </c>
      <c r="M16" s="42">
        <v>1128600</v>
      </c>
      <c r="N16" s="42">
        <v>2185915</v>
      </c>
      <c r="O16" s="42">
        <v>4925581</v>
      </c>
      <c r="P16" s="42">
        <v>3311739</v>
      </c>
      <c r="Q16" s="42">
        <v>259453523</v>
      </c>
      <c r="R16" s="42">
        <v>17634</v>
      </c>
      <c r="S16" s="42">
        <v>14345</v>
      </c>
      <c r="T16" s="42">
        <v>31891923</v>
      </c>
      <c r="U16" s="42">
        <v>33776970</v>
      </c>
      <c r="V16" s="42">
        <v>3385146</v>
      </c>
      <c r="W16" s="42">
        <v>2084940</v>
      </c>
      <c r="X16" s="42">
        <v>0</v>
      </c>
      <c r="Y16" s="42">
        <v>71170958</v>
      </c>
      <c r="Z16" s="42">
        <v>188282565</v>
      </c>
    </row>
    <row r="17" spans="1:26">
      <c r="A17" t="s">
        <v>550</v>
      </c>
      <c r="B17" s="44" t="s">
        <v>551</v>
      </c>
      <c r="C17" s="42">
        <v>1241007900</v>
      </c>
      <c r="D17" s="42">
        <v>5232</v>
      </c>
      <c r="E17" s="42">
        <v>423284262</v>
      </c>
      <c r="F17" s="42">
        <v>10414243</v>
      </c>
      <c r="G17" s="42">
        <v>498</v>
      </c>
      <c r="H17" s="42">
        <v>81</v>
      </c>
      <c r="I17" s="42">
        <v>17546709</v>
      </c>
      <c r="J17" s="42">
        <v>179070</v>
      </c>
      <c r="K17" s="42">
        <v>5422345</v>
      </c>
      <c r="L17" s="42">
        <v>68117400</v>
      </c>
      <c r="M17" s="42">
        <v>1281100</v>
      </c>
      <c r="N17" s="42">
        <v>5942457</v>
      </c>
      <c r="O17" s="42">
        <v>10735016</v>
      </c>
      <c r="P17" s="42">
        <v>3654405</v>
      </c>
      <c r="Q17" s="42">
        <v>546577007</v>
      </c>
      <c r="R17" s="42">
        <v>5351</v>
      </c>
      <c r="S17" s="42">
        <v>0</v>
      </c>
      <c r="T17" s="42">
        <v>69388720</v>
      </c>
      <c r="U17" s="42">
        <v>71487691</v>
      </c>
      <c r="V17" s="42">
        <v>8001837</v>
      </c>
      <c r="W17" s="42">
        <v>4381784</v>
      </c>
      <c r="X17" s="42">
        <v>0</v>
      </c>
      <c r="Y17" s="42">
        <v>153265383</v>
      </c>
      <c r="Z17" s="42">
        <v>393311624</v>
      </c>
    </row>
    <row r="18" spans="1:26">
      <c r="A18" t="s">
        <v>392</v>
      </c>
      <c r="B18" s="44" t="s">
        <v>393</v>
      </c>
      <c r="C18" s="42">
        <v>4673718700</v>
      </c>
      <c r="D18" s="42">
        <v>19973</v>
      </c>
      <c r="E18" s="42">
        <v>1498942044</v>
      </c>
      <c r="F18" s="42">
        <v>47095648</v>
      </c>
      <c r="G18" s="42">
        <v>1765</v>
      </c>
      <c r="H18" s="42">
        <v>323</v>
      </c>
      <c r="I18" s="42">
        <v>112416022</v>
      </c>
      <c r="J18" s="42">
        <v>2651914</v>
      </c>
      <c r="K18" s="42">
        <v>40536531</v>
      </c>
      <c r="L18" s="42">
        <v>251835000</v>
      </c>
      <c r="M18" s="42">
        <v>7002500</v>
      </c>
      <c r="N18" s="42">
        <v>23025444</v>
      </c>
      <c r="O18" s="42">
        <v>45129948</v>
      </c>
      <c r="P18" s="42">
        <v>26604553</v>
      </c>
      <c r="Q18" s="42">
        <v>2055239604</v>
      </c>
      <c r="R18" s="42">
        <v>701720</v>
      </c>
      <c r="S18" s="42">
        <v>68583</v>
      </c>
      <c r="T18" s="42">
        <v>258780933</v>
      </c>
      <c r="U18" s="42">
        <v>254662657</v>
      </c>
      <c r="V18" s="42">
        <v>39157808</v>
      </c>
      <c r="W18" s="42">
        <v>24730370</v>
      </c>
      <c r="X18" s="42">
        <v>31553</v>
      </c>
      <c r="Y18" s="42">
        <v>578133624</v>
      </c>
      <c r="Z18" s="42">
        <v>1477105980</v>
      </c>
    </row>
    <row r="19" spans="1:26">
      <c r="A19" t="s">
        <v>412</v>
      </c>
      <c r="B19" s="44" t="s">
        <v>413</v>
      </c>
      <c r="C19" s="42">
        <v>2202703500</v>
      </c>
      <c r="D19" s="42">
        <v>8889</v>
      </c>
      <c r="E19" s="42">
        <v>737487223</v>
      </c>
      <c r="F19" s="42">
        <v>30409515</v>
      </c>
      <c r="G19" s="42">
        <v>1145</v>
      </c>
      <c r="H19" s="42">
        <v>189</v>
      </c>
      <c r="I19" s="42">
        <v>53772769</v>
      </c>
      <c r="J19" s="42">
        <v>1008180</v>
      </c>
      <c r="K19" s="42">
        <v>18312504</v>
      </c>
      <c r="L19" s="42">
        <v>113417200</v>
      </c>
      <c r="M19" s="42">
        <v>4308300</v>
      </c>
      <c r="N19" s="42">
        <v>7841373</v>
      </c>
      <c r="O19" s="42">
        <v>20035958</v>
      </c>
      <c r="P19" s="42">
        <v>16465066</v>
      </c>
      <c r="Q19" s="42">
        <v>1003058088</v>
      </c>
      <c r="R19" s="42">
        <v>359273</v>
      </c>
      <c r="S19" s="42">
        <v>18561</v>
      </c>
      <c r="T19" s="42">
        <v>117692199</v>
      </c>
      <c r="U19" s="42">
        <v>117795232</v>
      </c>
      <c r="V19" s="42">
        <v>17556491</v>
      </c>
      <c r="W19" s="42">
        <v>10647714</v>
      </c>
      <c r="X19" s="42">
        <v>57271</v>
      </c>
      <c r="Y19" s="42">
        <v>264126741</v>
      </c>
      <c r="Z19" s="42">
        <v>738931347</v>
      </c>
    </row>
    <row r="20" spans="1:26">
      <c r="A20" t="s">
        <v>466</v>
      </c>
      <c r="B20" s="44" t="s">
        <v>467</v>
      </c>
      <c r="C20" s="42">
        <v>4339138000</v>
      </c>
      <c r="D20" s="42">
        <v>17567</v>
      </c>
      <c r="E20" s="42">
        <v>1457846175</v>
      </c>
      <c r="F20" s="42">
        <v>56409716</v>
      </c>
      <c r="G20" s="42">
        <v>2166</v>
      </c>
      <c r="H20" s="42">
        <v>378</v>
      </c>
      <c r="I20" s="42">
        <v>80206767</v>
      </c>
      <c r="J20" s="42">
        <v>683767</v>
      </c>
      <c r="K20" s="42">
        <v>28268046</v>
      </c>
      <c r="L20" s="42">
        <v>231982300</v>
      </c>
      <c r="M20" s="42">
        <v>5843400</v>
      </c>
      <c r="N20" s="42">
        <v>10918514</v>
      </c>
      <c r="O20" s="42">
        <v>37064092</v>
      </c>
      <c r="P20" s="42">
        <v>20289445</v>
      </c>
      <c r="Q20" s="42">
        <v>1929512222</v>
      </c>
      <c r="R20" s="42">
        <v>271467</v>
      </c>
      <c r="S20" s="42">
        <v>105048</v>
      </c>
      <c r="T20" s="42">
        <v>237779165</v>
      </c>
      <c r="U20" s="42">
        <v>236514520</v>
      </c>
      <c r="V20" s="42">
        <v>33053646</v>
      </c>
      <c r="W20" s="42">
        <v>20013087</v>
      </c>
      <c r="X20" s="42">
        <v>27015</v>
      </c>
      <c r="Y20" s="42">
        <v>527763948</v>
      </c>
      <c r="Z20" s="42">
        <v>1401748274</v>
      </c>
    </row>
    <row r="21" spans="1:26">
      <c r="A21" t="s">
        <v>306</v>
      </c>
      <c r="B21" s="44" t="s">
        <v>307</v>
      </c>
      <c r="C21" s="42">
        <v>1642372800</v>
      </c>
      <c r="D21" s="42">
        <v>7358</v>
      </c>
      <c r="E21" s="42">
        <v>564039047</v>
      </c>
      <c r="F21" s="42">
        <v>14308732</v>
      </c>
      <c r="G21" s="42">
        <v>644</v>
      </c>
      <c r="H21" s="42">
        <v>97</v>
      </c>
      <c r="I21" s="42">
        <v>33320058</v>
      </c>
      <c r="J21" s="42">
        <v>529906</v>
      </c>
      <c r="K21" s="42">
        <v>15381468</v>
      </c>
      <c r="L21" s="42">
        <v>85873700</v>
      </c>
      <c r="M21" s="42">
        <v>3575400</v>
      </c>
      <c r="N21" s="42">
        <v>7870141</v>
      </c>
      <c r="O21" s="42">
        <v>18172546</v>
      </c>
      <c r="P21" s="42">
        <v>12795750</v>
      </c>
      <c r="Q21" s="42">
        <v>755866748</v>
      </c>
      <c r="R21" s="42">
        <v>225178</v>
      </c>
      <c r="S21" s="42">
        <v>58630</v>
      </c>
      <c r="T21" s="42">
        <v>89422925</v>
      </c>
      <c r="U21" s="42">
        <v>94147728</v>
      </c>
      <c r="V21" s="42">
        <v>12830495</v>
      </c>
      <c r="W21" s="42">
        <v>8903341</v>
      </c>
      <c r="X21" s="42">
        <v>33963</v>
      </c>
      <c r="Y21" s="42">
        <v>205622260</v>
      </c>
      <c r="Z21" s="42">
        <v>550244488</v>
      </c>
    </row>
    <row r="22" spans="1:26">
      <c r="A22" t="s">
        <v>514</v>
      </c>
      <c r="B22" s="44" t="s">
        <v>515</v>
      </c>
      <c r="C22" s="42">
        <v>1190096000</v>
      </c>
      <c r="D22" s="42">
        <v>5622</v>
      </c>
      <c r="E22" s="42">
        <v>401154124</v>
      </c>
      <c r="F22" s="42">
        <v>7814768</v>
      </c>
      <c r="G22" s="42">
        <v>359</v>
      </c>
      <c r="H22" s="42">
        <v>56</v>
      </c>
      <c r="I22" s="42">
        <v>32867546</v>
      </c>
      <c r="J22" s="42">
        <v>464308</v>
      </c>
      <c r="K22" s="42">
        <v>9503237</v>
      </c>
      <c r="L22" s="42">
        <v>62706500</v>
      </c>
      <c r="M22" s="42">
        <v>3978400</v>
      </c>
      <c r="N22" s="42">
        <v>6400609</v>
      </c>
      <c r="O22" s="42">
        <v>12700706</v>
      </c>
      <c r="P22" s="42">
        <v>11146531</v>
      </c>
      <c r="Q22" s="42">
        <v>548736729</v>
      </c>
      <c r="R22" s="42">
        <v>72636</v>
      </c>
      <c r="S22" s="42">
        <v>27136</v>
      </c>
      <c r="T22" s="42">
        <v>66666144</v>
      </c>
      <c r="U22" s="42">
        <v>69594521</v>
      </c>
      <c r="V22" s="42">
        <v>10498216</v>
      </c>
      <c r="W22" s="42">
        <v>4753186</v>
      </c>
      <c r="X22" s="42">
        <v>120020</v>
      </c>
      <c r="Y22" s="42">
        <v>151731859</v>
      </c>
      <c r="Z22" s="42">
        <v>397004870</v>
      </c>
    </row>
    <row r="23" spans="1:26">
      <c r="A23" t="s">
        <v>522</v>
      </c>
      <c r="B23" s="44" t="s">
        <v>523</v>
      </c>
      <c r="C23" s="42">
        <v>415616300</v>
      </c>
      <c r="D23" s="42">
        <v>1953</v>
      </c>
      <c r="E23" s="42">
        <v>141100569</v>
      </c>
      <c r="F23" s="42">
        <v>2829323</v>
      </c>
      <c r="G23" s="42">
        <v>119</v>
      </c>
      <c r="H23" s="42">
        <v>21</v>
      </c>
      <c r="I23" s="42">
        <v>10677046</v>
      </c>
      <c r="J23" s="42">
        <v>170566</v>
      </c>
      <c r="K23" s="42">
        <v>2011587</v>
      </c>
      <c r="L23" s="42">
        <v>21625400</v>
      </c>
      <c r="M23" s="42">
        <v>1224100</v>
      </c>
      <c r="N23" s="42">
        <v>1619070</v>
      </c>
      <c r="O23" s="42">
        <v>3455472</v>
      </c>
      <c r="P23" s="42">
        <v>3433522</v>
      </c>
      <c r="Q23" s="42">
        <v>188146655</v>
      </c>
      <c r="R23" s="42">
        <v>0</v>
      </c>
      <c r="S23" s="42">
        <v>0</v>
      </c>
      <c r="T23" s="42">
        <v>22843192</v>
      </c>
      <c r="U23" s="42">
        <v>23924241</v>
      </c>
      <c r="V23" s="42">
        <v>2576072</v>
      </c>
      <c r="W23" s="42">
        <v>1753706</v>
      </c>
      <c r="X23" s="42">
        <v>0</v>
      </c>
      <c r="Y23" s="42">
        <v>51097211</v>
      </c>
      <c r="Z23" s="42">
        <v>137049444</v>
      </c>
    </row>
    <row r="24" spans="1:26">
      <c r="A24" t="s">
        <v>200</v>
      </c>
      <c r="B24" s="44" t="s">
        <v>201</v>
      </c>
      <c r="C24" s="42">
        <v>2619060200</v>
      </c>
      <c r="D24" s="42">
        <v>11069</v>
      </c>
      <c r="E24" s="42">
        <v>826800007</v>
      </c>
      <c r="F24" s="42">
        <v>24418843</v>
      </c>
      <c r="G24" s="42">
        <v>1094</v>
      </c>
      <c r="H24" s="42">
        <v>153</v>
      </c>
      <c r="I24" s="42">
        <v>40989333</v>
      </c>
      <c r="J24" s="42">
        <v>503865</v>
      </c>
      <c r="K24" s="42">
        <v>23852330</v>
      </c>
      <c r="L24" s="42">
        <v>151521300</v>
      </c>
      <c r="M24" s="42">
        <v>4318500</v>
      </c>
      <c r="N24" s="42">
        <v>6340315</v>
      </c>
      <c r="O24" s="42">
        <v>17622260</v>
      </c>
      <c r="P24" s="42">
        <v>14992193</v>
      </c>
      <c r="Q24" s="42">
        <v>1111358946</v>
      </c>
      <c r="R24" s="42">
        <v>491030</v>
      </c>
      <c r="S24" s="42">
        <v>130184</v>
      </c>
      <c r="T24" s="42">
        <v>155816071</v>
      </c>
      <c r="U24" s="42">
        <v>146809692</v>
      </c>
      <c r="V24" s="42">
        <v>32014207</v>
      </c>
      <c r="W24" s="42">
        <v>9957094</v>
      </c>
      <c r="X24" s="42">
        <v>28755</v>
      </c>
      <c r="Y24" s="42">
        <v>345247033</v>
      </c>
      <c r="Z24" s="42">
        <v>766111913</v>
      </c>
    </row>
    <row r="25" spans="1:26">
      <c r="A25" t="s">
        <v>572</v>
      </c>
      <c r="B25" s="44" t="s">
        <v>573</v>
      </c>
      <c r="C25" s="42">
        <v>5676810700</v>
      </c>
      <c r="D25" s="42">
        <v>22383</v>
      </c>
      <c r="E25" s="42">
        <v>1926433574</v>
      </c>
      <c r="F25" s="42">
        <v>75036236</v>
      </c>
      <c r="G25" s="42">
        <v>2767</v>
      </c>
      <c r="H25" s="42">
        <v>501</v>
      </c>
      <c r="I25" s="42">
        <v>99004458</v>
      </c>
      <c r="J25" s="42">
        <v>888213</v>
      </c>
      <c r="K25" s="42">
        <v>33936890</v>
      </c>
      <c r="L25" s="42">
        <v>308933300</v>
      </c>
      <c r="M25" s="42">
        <v>4769600</v>
      </c>
      <c r="N25" s="42">
        <v>13081635</v>
      </c>
      <c r="O25" s="42">
        <v>40481679</v>
      </c>
      <c r="P25" s="42">
        <v>17564152</v>
      </c>
      <c r="Q25" s="42">
        <v>2520129737</v>
      </c>
      <c r="R25" s="42">
        <v>233682</v>
      </c>
      <c r="S25" s="42">
        <v>23209</v>
      </c>
      <c r="T25" s="42">
        <v>313643583</v>
      </c>
      <c r="U25" s="42">
        <v>316421851</v>
      </c>
      <c r="V25" s="42">
        <v>45441076</v>
      </c>
      <c r="W25" s="42">
        <v>25088777</v>
      </c>
      <c r="X25" s="42">
        <v>2112</v>
      </c>
      <c r="Y25" s="42">
        <v>700854290</v>
      </c>
      <c r="Z25" s="42">
        <v>1819275447</v>
      </c>
    </row>
    <row r="26" spans="1:26">
      <c r="A26" t="s">
        <v>294</v>
      </c>
      <c r="B26" s="44" t="s">
        <v>295</v>
      </c>
      <c r="C26" s="42">
        <v>1855951000</v>
      </c>
      <c r="D26" s="42">
        <v>6556</v>
      </c>
      <c r="E26" s="42">
        <v>613730389</v>
      </c>
      <c r="F26" s="42">
        <v>37178545</v>
      </c>
      <c r="G26" s="42">
        <v>1117</v>
      </c>
      <c r="H26" s="42">
        <v>283</v>
      </c>
      <c r="I26" s="42">
        <v>106637651</v>
      </c>
      <c r="J26" s="42">
        <v>734817</v>
      </c>
      <c r="K26" s="42">
        <v>18526283</v>
      </c>
      <c r="L26" s="42">
        <v>101314000</v>
      </c>
      <c r="M26" s="42">
        <v>3280000</v>
      </c>
      <c r="N26" s="42">
        <v>4444345</v>
      </c>
      <c r="O26" s="42">
        <v>15005121</v>
      </c>
      <c r="P26" s="42">
        <v>11292508</v>
      </c>
      <c r="Q26" s="42">
        <v>912143659</v>
      </c>
      <c r="R26" s="42">
        <v>421235</v>
      </c>
      <c r="S26" s="42">
        <v>77268</v>
      </c>
      <c r="T26" s="42">
        <v>104568472</v>
      </c>
      <c r="U26" s="42">
        <v>99746228</v>
      </c>
      <c r="V26" s="42">
        <v>18340058</v>
      </c>
      <c r="W26" s="42">
        <v>13686567</v>
      </c>
      <c r="X26" s="42">
        <v>37309</v>
      </c>
      <c r="Y26" s="42">
        <v>236877137</v>
      </c>
      <c r="Z26" s="42">
        <v>675266522</v>
      </c>
    </row>
    <row r="27" spans="1:26">
      <c r="A27" t="s">
        <v>486</v>
      </c>
      <c r="B27" s="44" t="s">
        <v>487</v>
      </c>
      <c r="C27" s="42">
        <v>4762674000</v>
      </c>
      <c r="D27" s="42">
        <v>20580</v>
      </c>
      <c r="E27" s="42">
        <v>1589136387</v>
      </c>
      <c r="F27" s="42">
        <v>49563733</v>
      </c>
      <c r="G27" s="42">
        <v>1814</v>
      </c>
      <c r="H27" s="42">
        <v>337</v>
      </c>
      <c r="I27" s="42">
        <v>115403234</v>
      </c>
      <c r="J27" s="42">
        <v>1037122</v>
      </c>
      <c r="K27" s="42">
        <v>34547031</v>
      </c>
      <c r="L27" s="42">
        <v>254565000</v>
      </c>
      <c r="M27" s="42">
        <v>7923000</v>
      </c>
      <c r="N27" s="42">
        <v>17564527</v>
      </c>
      <c r="O27" s="42">
        <v>39176930</v>
      </c>
      <c r="P27" s="42">
        <v>27708857</v>
      </c>
      <c r="Q27" s="42">
        <v>2136625821</v>
      </c>
      <c r="R27" s="42">
        <v>314260</v>
      </c>
      <c r="S27" s="42">
        <v>108878</v>
      </c>
      <c r="T27" s="42">
        <v>262432135</v>
      </c>
      <c r="U27" s="42">
        <v>265274259</v>
      </c>
      <c r="V27" s="42">
        <v>39958003</v>
      </c>
      <c r="W27" s="42">
        <v>23224765</v>
      </c>
      <c r="X27" s="42">
        <v>21855</v>
      </c>
      <c r="Y27" s="42">
        <v>591334155</v>
      </c>
      <c r="Z27" s="42">
        <v>1545291666</v>
      </c>
    </row>
    <row r="28" spans="1:26">
      <c r="A28" t="s">
        <v>174</v>
      </c>
      <c r="B28" s="44" t="s">
        <v>175</v>
      </c>
      <c r="C28" s="42">
        <v>1914380800</v>
      </c>
      <c r="D28" s="42">
        <v>8914</v>
      </c>
      <c r="E28" s="42">
        <v>630634008</v>
      </c>
      <c r="F28" s="42">
        <v>21345988</v>
      </c>
      <c r="G28" s="42">
        <v>696</v>
      </c>
      <c r="H28" s="42">
        <v>142</v>
      </c>
      <c r="I28" s="42">
        <v>77180500</v>
      </c>
      <c r="J28" s="42">
        <v>1596549</v>
      </c>
      <c r="K28" s="42">
        <v>26908369</v>
      </c>
      <c r="L28" s="42">
        <v>88649600</v>
      </c>
      <c r="M28" s="42">
        <v>8548400</v>
      </c>
      <c r="N28" s="42">
        <v>7812868</v>
      </c>
      <c r="O28" s="42">
        <v>22292515</v>
      </c>
      <c r="P28" s="42">
        <v>31174353</v>
      </c>
      <c r="Q28" s="42">
        <v>916143150</v>
      </c>
      <c r="R28" s="42">
        <v>1496097</v>
      </c>
      <c r="S28" s="42">
        <v>287153</v>
      </c>
      <c r="T28" s="42">
        <v>97161179</v>
      </c>
      <c r="U28" s="42">
        <v>101632410</v>
      </c>
      <c r="V28" s="42">
        <v>19912402</v>
      </c>
      <c r="W28" s="42">
        <v>13613653</v>
      </c>
      <c r="X28" s="42">
        <v>87824</v>
      </c>
      <c r="Y28" s="42">
        <v>234190718</v>
      </c>
      <c r="Z28" s="42">
        <v>681952432</v>
      </c>
    </row>
    <row r="29" spans="1:26">
      <c r="A29" t="s">
        <v>460</v>
      </c>
      <c r="B29" s="44" t="s">
        <v>461</v>
      </c>
      <c r="C29" s="42">
        <v>9673735700</v>
      </c>
      <c r="D29" s="42">
        <v>37787</v>
      </c>
      <c r="E29" s="42">
        <v>3293771464</v>
      </c>
      <c r="F29" s="42">
        <v>132531841</v>
      </c>
      <c r="G29" s="42">
        <v>4915</v>
      </c>
      <c r="H29" s="42">
        <v>962</v>
      </c>
      <c r="I29" s="42">
        <v>245086410</v>
      </c>
      <c r="J29" s="42">
        <v>1846335</v>
      </c>
      <c r="K29" s="42">
        <v>79629237</v>
      </c>
      <c r="L29" s="42">
        <v>541428400</v>
      </c>
      <c r="M29" s="42">
        <v>8815300</v>
      </c>
      <c r="N29" s="42">
        <v>27014453</v>
      </c>
      <c r="O29" s="42">
        <v>60226853</v>
      </c>
      <c r="P29" s="42">
        <v>32684947</v>
      </c>
      <c r="Q29" s="42">
        <v>4423035240</v>
      </c>
      <c r="R29" s="42">
        <v>2315090</v>
      </c>
      <c r="S29" s="42">
        <v>127408</v>
      </c>
      <c r="T29" s="42">
        <v>550102143</v>
      </c>
      <c r="U29" s="42">
        <v>551719594</v>
      </c>
      <c r="V29" s="42">
        <v>74182913</v>
      </c>
      <c r="W29" s="42">
        <v>53707117</v>
      </c>
      <c r="X29" s="42">
        <v>53445</v>
      </c>
      <c r="Y29" s="42">
        <v>1232207710</v>
      </c>
      <c r="Z29" s="42">
        <v>3190827530</v>
      </c>
    </row>
    <row r="30" spans="1:26">
      <c r="A30" t="s">
        <v>344</v>
      </c>
      <c r="B30" s="44" t="s">
        <v>345</v>
      </c>
      <c r="C30" s="42">
        <v>21529767200</v>
      </c>
      <c r="D30" s="42">
        <v>82627</v>
      </c>
      <c r="E30" s="42">
        <v>7058554671</v>
      </c>
      <c r="F30" s="42">
        <v>388079467</v>
      </c>
      <c r="G30" s="42">
        <v>11053</v>
      </c>
      <c r="H30" s="42">
        <v>2752</v>
      </c>
      <c r="I30" s="42">
        <v>970641406</v>
      </c>
      <c r="J30" s="42">
        <v>4707648</v>
      </c>
      <c r="K30" s="42">
        <v>151655592</v>
      </c>
      <c r="L30" s="42">
        <v>1203546900</v>
      </c>
      <c r="M30" s="42">
        <v>24177200</v>
      </c>
      <c r="N30" s="42">
        <v>44258823</v>
      </c>
      <c r="O30" s="42">
        <v>149797514</v>
      </c>
      <c r="P30" s="42">
        <v>93704696</v>
      </c>
      <c r="Q30" s="42">
        <v>10089123917</v>
      </c>
      <c r="R30" s="42">
        <v>3678562</v>
      </c>
      <c r="S30" s="42">
        <v>344107</v>
      </c>
      <c r="T30" s="42">
        <v>1227429447</v>
      </c>
      <c r="U30" s="42">
        <v>1188246555</v>
      </c>
      <c r="V30" s="42">
        <v>167107368</v>
      </c>
      <c r="W30" s="42">
        <v>118810022</v>
      </c>
      <c r="X30" s="42">
        <v>117175</v>
      </c>
      <c r="Y30" s="42">
        <v>2705733236</v>
      </c>
      <c r="Z30" s="42">
        <v>7383390681</v>
      </c>
    </row>
    <row r="31" spans="1:26">
      <c r="A31" t="s">
        <v>14</v>
      </c>
      <c r="B31" s="44" t="s">
        <v>15</v>
      </c>
      <c r="C31" s="42">
        <v>16449741000</v>
      </c>
      <c r="D31" s="42">
        <v>63745</v>
      </c>
      <c r="E31" s="42">
        <v>5301246165</v>
      </c>
      <c r="F31" s="42">
        <v>302536157</v>
      </c>
      <c r="G31" s="42">
        <v>9090</v>
      </c>
      <c r="H31" s="42">
        <v>2284</v>
      </c>
      <c r="I31" s="42">
        <v>498541452</v>
      </c>
      <c r="J31" s="42">
        <v>3958683</v>
      </c>
      <c r="K31" s="42">
        <v>88755265</v>
      </c>
      <c r="L31" s="42">
        <v>949513300</v>
      </c>
      <c r="M31" s="42">
        <v>34703600</v>
      </c>
      <c r="N31" s="42">
        <v>30658833</v>
      </c>
      <c r="O31" s="42">
        <v>67950524</v>
      </c>
      <c r="P31" s="42">
        <v>139087095</v>
      </c>
      <c r="Q31" s="42">
        <v>7416951074</v>
      </c>
      <c r="R31" s="42">
        <v>1771478</v>
      </c>
      <c r="S31" s="42">
        <v>217956</v>
      </c>
      <c r="T31" s="42">
        <v>983849391</v>
      </c>
      <c r="U31" s="42">
        <v>919327904</v>
      </c>
      <c r="V31" s="42">
        <v>171272538</v>
      </c>
      <c r="W31" s="42">
        <v>66826764</v>
      </c>
      <c r="X31" s="42">
        <v>18626</v>
      </c>
      <c r="Y31" s="42">
        <v>2143284657</v>
      </c>
      <c r="Z31" s="42">
        <v>5273666417</v>
      </c>
    </row>
    <row r="32" spans="1:26">
      <c r="A32" t="s">
        <v>90</v>
      </c>
      <c r="B32" s="44" t="s">
        <v>91</v>
      </c>
      <c r="C32" s="42">
        <v>1007188400</v>
      </c>
      <c r="D32" s="42">
        <v>4165</v>
      </c>
      <c r="E32" s="42">
        <v>327469522</v>
      </c>
      <c r="F32" s="42">
        <v>8801110</v>
      </c>
      <c r="G32" s="42">
        <v>387</v>
      </c>
      <c r="H32" s="42">
        <v>47</v>
      </c>
      <c r="I32" s="42">
        <v>46062425</v>
      </c>
      <c r="J32" s="42">
        <v>311535</v>
      </c>
      <c r="K32" s="42">
        <v>8452027</v>
      </c>
      <c r="L32" s="42">
        <v>55248700</v>
      </c>
      <c r="M32" s="42">
        <v>1674200</v>
      </c>
      <c r="N32" s="42">
        <v>3621120</v>
      </c>
      <c r="O32" s="42">
        <v>8642755</v>
      </c>
      <c r="P32" s="42">
        <v>5961475</v>
      </c>
      <c r="Q32" s="42">
        <v>466244869</v>
      </c>
      <c r="R32" s="42">
        <v>111622</v>
      </c>
      <c r="S32" s="42">
        <v>0</v>
      </c>
      <c r="T32" s="42">
        <v>56915614</v>
      </c>
      <c r="U32" s="42">
        <v>56740989</v>
      </c>
      <c r="V32" s="42">
        <v>8112117</v>
      </c>
      <c r="W32" s="42">
        <v>5454321</v>
      </c>
      <c r="X32" s="42">
        <v>66060</v>
      </c>
      <c r="Y32" s="42">
        <v>127400723</v>
      </c>
      <c r="Z32" s="42">
        <v>338844146</v>
      </c>
    </row>
    <row r="33" spans="1:26">
      <c r="A33" t="s">
        <v>218</v>
      </c>
      <c r="B33" s="44" t="s">
        <v>219</v>
      </c>
      <c r="C33" s="42">
        <v>2312029800</v>
      </c>
      <c r="D33" s="42">
        <v>9535</v>
      </c>
      <c r="E33" s="42">
        <v>750210935</v>
      </c>
      <c r="F33" s="42">
        <v>23597196</v>
      </c>
      <c r="G33" s="42">
        <v>1147</v>
      </c>
      <c r="H33" s="42">
        <v>149</v>
      </c>
      <c r="I33" s="42">
        <v>38782051</v>
      </c>
      <c r="J33" s="42">
        <v>480392</v>
      </c>
      <c r="K33" s="42">
        <v>19566891</v>
      </c>
      <c r="L33" s="42">
        <v>126008600</v>
      </c>
      <c r="M33" s="42">
        <v>3185100</v>
      </c>
      <c r="N33" s="42">
        <v>7611425</v>
      </c>
      <c r="O33" s="42">
        <v>16980926</v>
      </c>
      <c r="P33" s="42">
        <v>12805664</v>
      </c>
      <c r="Q33" s="42">
        <v>999229180</v>
      </c>
      <c r="R33" s="42">
        <v>282218</v>
      </c>
      <c r="S33" s="42">
        <v>17801</v>
      </c>
      <c r="T33" s="42">
        <v>129167890</v>
      </c>
      <c r="U33" s="42">
        <v>123683310</v>
      </c>
      <c r="V33" s="42">
        <v>23323327</v>
      </c>
      <c r="W33" s="42">
        <v>11575952</v>
      </c>
      <c r="X33" s="42">
        <v>49352</v>
      </c>
      <c r="Y33" s="42">
        <v>288099850</v>
      </c>
      <c r="Z33" s="42">
        <v>711129330</v>
      </c>
    </row>
    <row r="34" spans="1:26">
      <c r="A34" t="s">
        <v>506</v>
      </c>
      <c r="B34" s="44" t="s">
        <v>507</v>
      </c>
      <c r="C34" s="42">
        <v>1100353600</v>
      </c>
      <c r="D34" s="42">
        <v>5091</v>
      </c>
      <c r="E34" s="42">
        <v>380535007</v>
      </c>
      <c r="F34" s="42">
        <v>8102119</v>
      </c>
      <c r="G34" s="42">
        <v>356</v>
      </c>
      <c r="H34" s="42">
        <v>53</v>
      </c>
      <c r="I34" s="42">
        <v>21334562</v>
      </c>
      <c r="J34" s="42">
        <v>219350</v>
      </c>
      <c r="K34" s="42">
        <v>5268556</v>
      </c>
      <c r="L34" s="42">
        <v>57668900</v>
      </c>
      <c r="M34" s="42">
        <v>2612600</v>
      </c>
      <c r="N34" s="42">
        <v>5570334</v>
      </c>
      <c r="O34" s="42">
        <v>11809565</v>
      </c>
      <c r="P34" s="42">
        <v>7919417</v>
      </c>
      <c r="Q34" s="42">
        <v>501040410</v>
      </c>
      <c r="R34" s="42">
        <v>7967</v>
      </c>
      <c r="S34" s="42">
        <v>23482</v>
      </c>
      <c r="T34" s="42">
        <v>60269499</v>
      </c>
      <c r="U34" s="42">
        <v>63667205</v>
      </c>
      <c r="V34" s="42">
        <v>8926617</v>
      </c>
      <c r="W34" s="42">
        <v>3649011</v>
      </c>
      <c r="X34" s="42">
        <v>49902</v>
      </c>
      <c r="Y34" s="42">
        <v>136593683</v>
      </c>
      <c r="Z34" s="42">
        <v>364446727</v>
      </c>
    </row>
    <row r="35" spans="1:26">
      <c r="A35" t="s">
        <v>192</v>
      </c>
      <c r="B35" s="44" t="s">
        <v>193</v>
      </c>
      <c r="C35" s="42">
        <v>3132580900</v>
      </c>
      <c r="D35" s="42">
        <v>12378</v>
      </c>
      <c r="E35" s="42">
        <v>964026716</v>
      </c>
      <c r="F35" s="42">
        <v>60604042</v>
      </c>
      <c r="G35" s="42">
        <v>1624</v>
      </c>
      <c r="H35" s="42">
        <v>434</v>
      </c>
      <c r="I35" s="42">
        <v>67355796</v>
      </c>
      <c r="J35" s="42">
        <v>587175</v>
      </c>
      <c r="K35" s="42">
        <v>20848493</v>
      </c>
      <c r="L35" s="42">
        <v>172940100</v>
      </c>
      <c r="M35" s="42">
        <v>4339900</v>
      </c>
      <c r="N35" s="42">
        <v>6223995</v>
      </c>
      <c r="O35" s="42">
        <v>14881337</v>
      </c>
      <c r="P35" s="42">
        <v>16658885</v>
      </c>
      <c r="Q35" s="42">
        <v>1328466439</v>
      </c>
      <c r="R35" s="42">
        <v>527601</v>
      </c>
      <c r="S35" s="42">
        <v>96914</v>
      </c>
      <c r="T35" s="42">
        <v>177227172</v>
      </c>
      <c r="U35" s="42">
        <v>158893150</v>
      </c>
      <c r="V35" s="42">
        <v>31425221</v>
      </c>
      <c r="W35" s="42">
        <v>14335287</v>
      </c>
      <c r="X35" s="42">
        <v>32271</v>
      </c>
      <c r="Y35" s="42">
        <v>382537616</v>
      </c>
      <c r="Z35" s="42">
        <v>945928823</v>
      </c>
    </row>
    <row r="36" spans="1:26">
      <c r="A36" t="s">
        <v>228</v>
      </c>
      <c r="B36" s="44" t="s">
        <v>229</v>
      </c>
      <c r="C36" s="42">
        <v>3052214600</v>
      </c>
      <c r="D36" s="42">
        <v>11569</v>
      </c>
      <c r="E36" s="42">
        <v>943385597</v>
      </c>
      <c r="F36" s="42">
        <v>84855455</v>
      </c>
      <c r="G36" s="42">
        <v>1655</v>
      </c>
      <c r="H36" s="42">
        <v>527</v>
      </c>
      <c r="I36" s="42">
        <v>260242107</v>
      </c>
      <c r="J36" s="42">
        <v>3990252</v>
      </c>
      <c r="K36" s="42">
        <v>36638772</v>
      </c>
      <c r="L36" s="42">
        <v>134753400</v>
      </c>
      <c r="M36" s="42">
        <v>8872300</v>
      </c>
      <c r="N36" s="42">
        <v>10331469</v>
      </c>
      <c r="O36" s="42">
        <v>27918393</v>
      </c>
      <c r="P36" s="42">
        <v>36564894</v>
      </c>
      <c r="Q36" s="42">
        <v>1547552639</v>
      </c>
      <c r="R36" s="42">
        <v>1749241</v>
      </c>
      <c r="S36" s="42">
        <v>111532</v>
      </c>
      <c r="T36" s="42">
        <v>143561162</v>
      </c>
      <c r="U36" s="42">
        <v>135414575</v>
      </c>
      <c r="V36" s="42">
        <v>31384994</v>
      </c>
      <c r="W36" s="42">
        <v>28607647</v>
      </c>
      <c r="X36" s="42">
        <v>57631</v>
      </c>
      <c r="Y36" s="42">
        <v>340886782</v>
      </c>
      <c r="Z36" s="42">
        <v>1206665857</v>
      </c>
    </row>
    <row r="37" spans="1:26">
      <c r="A37" t="s">
        <v>284</v>
      </c>
      <c r="B37" s="44" t="s">
        <v>285</v>
      </c>
      <c r="C37" s="42">
        <v>772524900</v>
      </c>
      <c r="D37" s="42">
        <v>3646</v>
      </c>
      <c r="E37" s="42">
        <v>267253139</v>
      </c>
      <c r="F37" s="42">
        <v>6202266</v>
      </c>
      <c r="G37" s="42">
        <v>247</v>
      </c>
      <c r="H37" s="42">
        <v>45</v>
      </c>
      <c r="I37" s="42">
        <v>22053333</v>
      </c>
      <c r="J37" s="42">
        <v>492525</v>
      </c>
      <c r="K37" s="42">
        <v>8063303</v>
      </c>
      <c r="L37" s="42">
        <v>41150100</v>
      </c>
      <c r="M37" s="42">
        <v>2047500</v>
      </c>
      <c r="N37" s="42">
        <v>3799374</v>
      </c>
      <c r="O37" s="42">
        <v>8189998</v>
      </c>
      <c r="P37" s="42">
        <v>8137959</v>
      </c>
      <c r="Q37" s="42">
        <v>367389497</v>
      </c>
      <c r="R37" s="42">
        <v>132314</v>
      </c>
      <c r="S37" s="42">
        <v>22094</v>
      </c>
      <c r="T37" s="42">
        <v>43185451</v>
      </c>
      <c r="U37" s="42">
        <v>47742847</v>
      </c>
      <c r="V37" s="42">
        <v>6231378</v>
      </c>
      <c r="W37" s="42">
        <v>3467448</v>
      </c>
      <c r="X37" s="42">
        <v>8317</v>
      </c>
      <c r="Y37" s="42">
        <v>100789849</v>
      </c>
      <c r="Z37" s="42">
        <v>266599648</v>
      </c>
    </row>
    <row r="38" spans="1:26">
      <c r="A38" t="s">
        <v>28</v>
      </c>
      <c r="B38" s="44" t="s">
        <v>29</v>
      </c>
      <c r="C38" s="42">
        <v>12040528000</v>
      </c>
      <c r="D38" s="42">
        <v>22633</v>
      </c>
      <c r="E38" s="42">
        <v>3542151904</v>
      </c>
      <c r="F38" s="42">
        <v>1274038598</v>
      </c>
      <c r="G38" s="42">
        <v>9318</v>
      </c>
      <c r="H38" s="42">
        <v>5552</v>
      </c>
      <c r="I38" s="42">
        <v>2632376282</v>
      </c>
      <c r="J38" s="42">
        <v>10120350</v>
      </c>
      <c r="K38" s="42">
        <v>76304047</v>
      </c>
      <c r="L38" s="42">
        <v>382977900</v>
      </c>
      <c r="M38" s="42">
        <v>8919100</v>
      </c>
      <c r="N38" s="42">
        <v>15532506</v>
      </c>
      <c r="O38" s="42">
        <v>55308610</v>
      </c>
      <c r="P38" s="42">
        <v>64440908</v>
      </c>
      <c r="Q38" s="42">
        <v>8062170205</v>
      </c>
      <c r="R38" s="42">
        <v>472463</v>
      </c>
      <c r="S38" s="42">
        <v>68409</v>
      </c>
      <c r="T38" s="42">
        <v>391822335</v>
      </c>
      <c r="U38" s="42">
        <v>266421484</v>
      </c>
      <c r="V38" s="42">
        <v>77627416</v>
      </c>
      <c r="W38" s="42">
        <v>160584017</v>
      </c>
      <c r="X38" s="42">
        <v>45874</v>
      </c>
      <c r="Y38" s="42">
        <v>897041998</v>
      </c>
      <c r="Z38" s="42">
        <v>7165128207</v>
      </c>
    </row>
    <row r="39" spans="1:26">
      <c r="A39" t="s">
        <v>402</v>
      </c>
      <c r="B39" s="44" t="s">
        <v>403</v>
      </c>
      <c r="C39" s="42">
        <v>1768557300</v>
      </c>
      <c r="D39" s="42">
        <v>7507</v>
      </c>
      <c r="E39" s="42">
        <v>598576253</v>
      </c>
      <c r="F39" s="42">
        <v>15766026</v>
      </c>
      <c r="G39" s="42">
        <v>737</v>
      </c>
      <c r="H39" s="42">
        <v>105</v>
      </c>
      <c r="I39" s="42">
        <v>28698521</v>
      </c>
      <c r="J39" s="42">
        <v>235193</v>
      </c>
      <c r="K39" s="42">
        <v>9987838</v>
      </c>
      <c r="L39" s="42">
        <v>93463400</v>
      </c>
      <c r="M39" s="42">
        <v>2151800</v>
      </c>
      <c r="N39" s="42">
        <v>5292001</v>
      </c>
      <c r="O39" s="42">
        <v>11048451</v>
      </c>
      <c r="P39" s="42">
        <v>7920423</v>
      </c>
      <c r="Q39" s="42">
        <v>773139906</v>
      </c>
      <c r="R39" s="42">
        <v>34474</v>
      </c>
      <c r="S39" s="42">
        <v>8112</v>
      </c>
      <c r="T39" s="42">
        <v>95600157</v>
      </c>
      <c r="U39" s="42">
        <v>96350432</v>
      </c>
      <c r="V39" s="42">
        <v>14353141</v>
      </c>
      <c r="W39" s="42">
        <v>7314857</v>
      </c>
      <c r="X39" s="42">
        <v>25286</v>
      </c>
      <c r="Y39" s="42">
        <v>213686459</v>
      </c>
      <c r="Z39" s="42">
        <v>559453447</v>
      </c>
    </row>
    <row r="40" spans="1:26">
      <c r="A40" t="s">
        <v>536</v>
      </c>
      <c r="B40" s="44" t="s">
        <v>537</v>
      </c>
      <c r="C40" s="42">
        <v>466900500</v>
      </c>
      <c r="D40" s="42">
        <v>2203</v>
      </c>
      <c r="E40" s="42">
        <v>162199030</v>
      </c>
      <c r="F40" s="42">
        <v>2698792</v>
      </c>
      <c r="G40" s="42">
        <v>136</v>
      </c>
      <c r="H40" s="42">
        <v>16</v>
      </c>
      <c r="I40" s="42">
        <v>8829030</v>
      </c>
      <c r="J40" s="42">
        <v>95436</v>
      </c>
      <c r="K40" s="42">
        <v>1594172</v>
      </c>
      <c r="L40" s="42">
        <v>25656800</v>
      </c>
      <c r="M40" s="42">
        <v>755400</v>
      </c>
      <c r="N40" s="42">
        <v>1888655</v>
      </c>
      <c r="O40" s="42">
        <v>5077727</v>
      </c>
      <c r="P40" s="42">
        <v>2416565</v>
      </c>
      <c r="Q40" s="42">
        <v>211211607</v>
      </c>
      <c r="R40" s="42">
        <v>10067</v>
      </c>
      <c r="S40" s="42">
        <v>8975</v>
      </c>
      <c r="T40" s="42">
        <v>26404513</v>
      </c>
      <c r="U40" s="42">
        <v>28050032</v>
      </c>
      <c r="V40" s="42">
        <v>3049244</v>
      </c>
      <c r="W40" s="42">
        <v>1081154</v>
      </c>
      <c r="X40" s="42">
        <v>0</v>
      </c>
      <c r="Y40" s="42">
        <v>58603985</v>
      </c>
      <c r="Z40" s="42">
        <v>152607622</v>
      </c>
    </row>
    <row r="41" spans="1:26">
      <c r="A41" t="s">
        <v>366</v>
      </c>
      <c r="B41" s="44" t="s">
        <v>367</v>
      </c>
      <c r="C41" s="42">
        <v>1338596900</v>
      </c>
      <c r="D41" s="42">
        <v>5988</v>
      </c>
      <c r="E41" s="42">
        <v>445133429</v>
      </c>
      <c r="F41" s="42">
        <v>11942098</v>
      </c>
      <c r="G41" s="42">
        <v>448</v>
      </c>
      <c r="H41" s="42">
        <v>75</v>
      </c>
      <c r="I41" s="42">
        <v>25075396</v>
      </c>
      <c r="J41" s="42">
        <v>392233</v>
      </c>
      <c r="K41" s="42">
        <v>12719641</v>
      </c>
      <c r="L41" s="42">
        <v>67026600</v>
      </c>
      <c r="M41" s="42">
        <v>2333400</v>
      </c>
      <c r="N41" s="42">
        <v>6385646</v>
      </c>
      <c r="O41" s="42">
        <v>13280032</v>
      </c>
      <c r="P41" s="42">
        <v>8443304</v>
      </c>
      <c r="Q41" s="42">
        <v>592731779</v>
      </c>
      <c r="R41" s="42">
        <v>226427</v>
      </c>
      <c r="S41" s="42">
        <v>23000</v>
      </c>
      <c r="T41" s="42">
        <v>69343299</v>
      </c>
      <c r="U41" s="42">
        <v>78477935</v>
      </c>
      <c r="V41" s="42">
        <v>12786243</v>
      </c>
      <c r="W41" s="42">
        <v>5848968</v>
      </c>
      <c r="X41" s="42">
        <v>7301</v>
      </c>
      <c r="Y41" s="42">
        <v>166713173</v>
      </c>
      <c r="Z41" s="42">
        <v>426018606</v>
      </c>
    </row>
    <row r="42" spans="1:26">
      <c r="A42" t="s">
        <v>10</v>
      </c>
      <c r="B42" s="44" t="s">
        <v>11</v>
      </c>
      <c r="C42" s="42">
        <v>7208599700</v>
      </c>
      <c r="D42" s="42">
        <v>19281</v>
      </c>
      <c r="E42" s="42">
        <v>2258014608</v>
      </c>
      <c r="F42" s="42">
        <v>398887825</v>
      </c>
      <c r="G42" s="42">
        <v>5688</v>
      </c>
      <c r="H42" s="42">
        <v>2231</v>
      </c>
      <c r="I42" s="42">
        <v>506814470</v>
      </c>
      <c r="J42" s="42">
        <v>3996105</v>
      </c>
      <c r="K42" s="42">
        <v>58573464</v>
      </c>
      <c r="L42" s="42">
        <v>331876100</v>
      </c>
      <c r="M42" s="42">
        <v>12038200</v>
      </c>
      <c r="N42" s="42">
        <v>11022850</v>
      </c>
      <c r="O42" s="42">
        <v>45958456</v>
      </c>
      <c r="P42" s="42">
        <v>46397870</v>
      </c>
      <c r="Q42" s="42">
        <v>3673579948</v>
      </c>
      <c r="R42" s="42">
        <v>1167112</v>
      </c>
      <c r="S42" s="42">
        <v>75019</v>
      </c>
      <c r="T42" s="42">
        <v>343853209</v>
      </c>
      <c r="U42" s="42">
        <v>290998361</v>
      </c>
      <c r="V42" s="42">
        <v>69638050</v>
      </c>
      <c r="W42" s="42">
        <v>61510570</v>
      </c>
      <c r="X42" s="42">
        <v>41577</v>
      </c>
      <c r="Y42" s="42">
        <v>767283898</v>
      </c>
      <c r="Z42" s="42">
        <v>2906296050</v>
      </c>
    </row>
    <row r="43" spans="1:26">
      <c r="A43" t="s">
        <v>132</v>
      </c>
      <c r="B43" s="44" t="s">
        <v>133</v>
      </c>
      <c r="C43" s="42">
        <v>3350594600</v>
      </c>
      <c r="D43" s="42">
        <v>13221</v>
      </c>
      <c r="E43" s="42">
        <v>1122906967</v>
      </c>
      <c r="F43" s="42">
        <v>52288902</v>
      </c>
      <c r="G43" s="42">
        <v>1604</v>
      </c>
      <c r="H43" s="42">
        <v>351</v>
      </c>
      <c r="I43" s="42">
        <v>117795518</v>
      </c>
      <c r="J43" s="42">
        <v>621050</v>
      </c>
      <c r="K43" s="42">
        <v>25605073</v>
      </c>
      <c r="L43" s="42">
        <v>178989800</v>
      </c>
      <c r="M43" s="42">
        <v>6043900</v>
      </c>
      <c r="N43" s="42">
        <v>11680755</v>
      </c>
      <c r="O43" s="42">
        <v>34307591</v>
      </c>
      <c r="P43" s="42">
        <v>22434132</v>
      </c>
      <c r="Q43" s="42">
        <v>1572673688</v>
      </c>
      <c r="R43" s="42">
        <v>357024</v>
      </c>
      <c r="S43" s="42">
        <v>36481</v>
      </c>
      <c r="T43" s="42">
        <v>184999781</v>
      </c>
      <c r="U43" s="42">
        <v>186837271</v>
      </c>
      <c r="V43" s="42">
        <v>22707619</v>
      </c>
      <c r="W43" s="42">
        <v>18292467</v>
      </c>
      <c r="X43" s="42">
        <v>53696</v>
      </c>
      <c r="Y43" s="42">
        <v>413284339</v>
      </c>
      <c r="Z43" s="42">
        <v>1159389349</v>
      </c>
    </row>
    <row r="44" spans="1:26">
      <c r="A44" t="s">
        <v>162</v>
      </c>
      <c r="B44" s="44" t="s">
        <v>163</v>
      </c>
      <c r="C44" s="42">
        <v>1673631500</v>
      </c>
      <c r="D44" s="42">
        <v>7122</v>
      </c>
      <c r="E44" s="42">
        <v>553313657</v>
      </c>
      <c r="F44" s="42">
        <v>17690571</v>
      </c>
      <c r="G44" s="42">
        <v>708</v>
      </c>
      <c r="H44" s="42">
        <v>116</v>
      </c>
      <c r="I44" s="42">
        <v>41031464</v>
      </c>
      <c r="J44" s="42">
        <v>416381</v>
      </c>
      <c r="K44" s="42">
        <v>11130407</v>
      </c>
      <c r="L44" s="42">
        <v>89177000</v>
      </c>
      <c r="M44" s="42">
        <v>2710000</v>
      </c>
      <c r="N44" s="42">
        <v>5336220</v>
      </c>
      <c r="O44" s="42">
        <v>14250275</v>
      </c>
      <c r="P44" s="42">
        <v>9616227</v>
      </c>
      <c r="Q44" s="42">
        <v>744672202</v>
      </c>
      <c r="R44" s="42">
        <v>18198</v>
      </c>
      <c r="S44" s="42">
        <v>45509</v>
      </c>
      <c r="T44" s="42">
        <v>91850710</v>
      </c>
      <c r="U44" s="42">
        <v>91856069</v>
      </c>
      <c r="V44" s="42">
        <v>11910253</v>
      </c>
      <c r="W44" s="42">
        <v>9236404</v>
      </c>
      <c r="X44" s="42">
        <v>45724</v>
      </c>
      <c r="Y44" s="42">
        <v>204962867</v>
      </c>
      <c r="Z44" s="42">
        <v>539709335</v>
      </c>
    </row>
    <row r="45" spans="1:26">
      <c r="A45" t="s">
        <v>62</v>
      </c>
      <c r="B45" s="44" t="s">
        <v>63</v>
      </c>
      <c r="C45" s="42">
        <v>8689951900</v>
      </c>
      <c r="D45" s="42">
        <v>32127</v>
      </c>
      <c r="E45" s="42">
        <v>2871757756</v>
      </c>
      <c r="F45" s="42">
        <v>176175198</v>
      </c>
      <c r="G45" s="42">
        <v>4991</v>
      </c>
      <c r="H45" s="42">
        <v>1265</v>
      </c>
      <c r="I45" s="42">
        <v>305964011</v>
      </c>
      <c r="J45" s="42">
        <v>2894047</v>
      </c>
      <c r="K45" s="42">
        <v>71618429</v>
      </c>
      <c r="L45" s="42">
        <v>472565800</v>
      </c>
      <c r="M45" s="42">
        <v>18108900</v>
      </c>
      <c r="N45" s="42">
        <v>23366466</v>
      </c>
      <c r="O45" s="42">
        <v>73480654</v>
      </c>
      <c r="P45" s="42">
        <v>71200980</v>
      </c>
      <c r="Q45" s="42">
        <v>4087132241</v>
      </c>
      <c r="R45" s="42">
        <v>2073809</v>
      </c>
      <c r="S45" s="42">
        <v>81085</v>
      </c>
      <c r="T45" s="42">
        <v>490571736</v>
      </c>
      <c r="U45" s="42">
        <v>470856026</v>
      </c>
      <c r="V45" s="42">
        <v>84262976</v>
      </c>
      <c r="W45" s="42">
        <v>45176273</v>
      </c>
      <c r="X45" s="42">
        <v>147109</v>
      </c>
      <c r="Y45" s="42">
        <v>1093169014</v>
      </c>
      <c r="Z45" s="42">
        <v>2993963227</v>
      </c>
    </row>
    <row r="46" spans="1:26">
      <c r="A46" t="s">
        <v>78</v>
      </c>
      <c r="B46" s="44" t="s">
        <v>79</v>
      </c>
      <c r="C46" s="42">
        <v>18896779100</v>
      </c>
      <c r="D46" s="42">
        <v>75079</v>
      </c>
      <c r="E46" s="42">
        <v>6205562692</v>
      </c>
      <c r="F46" s="42">
        <v>312641115</v>
      </c>
      <c r="G46" s="42">
        <v>9406</v>
      </c>
      <c r="H46" s="42">
        <v>2205</v>
      </c>
      <c r="I46" s="42">
        <v>554483615</v>
      </c>
      <c r="J46" s="42">
        <v>6271926</v>
      </c>
      <c r="K46" s="42">
        <v>124108618</v>
      </c>
      <c r="L46" s="42">
        <v>1047061300</v>
      </c>
      <c r="M46" s="42">
        <v>22300700</v>
      </c>
      <c r="N46" s="42">
        <v>47537171</v>
      </c>
      <c r="O46" s="42">
        <v>111176881</v>
      </c>
      <c r="P46" s="42">
        <v>86843633</v>
      </c>
      <c r="Q46" s="42">
        <v>8517987651</v>
      </c>
      <c r="R46" s="42">
        <v>3182855</v>
      </c>
      <c r="S46" s="42">
        <v>564637</v>
      </c>
      <c r="T46" s="42">
        <v>1069085452</v>
      </c>
      <c r="U46" s="42">
        <v>1022938960</v>
      </c>
      <c r="V46" s="42">
        <v>158910558</v>
      </c>
      <c r="W46" s="42">
        <v>96270598</v>
      </c>
      <c r="X46" s="42">
        <v>263149</v>
      </c>
      <c r="Y46" s="42">
        <v>2351216209</v>
      </c>
      <c r="Z46" s="42">
        <v>6166771442</v>
      </c>
    </row>
    <row r="47" spans="1:26">
      <c r="A47" t="s">
        <v>240</v>
      </c>
      <c r="B47" s="44" t="s">
        <v>241</v>
      </c>
      <c r="C47" s="42">
        <v>6239652900</v>
      </c>
      <c r="D47" s="42">
        <v>23935</v>
      </c>
      <c r="E47" s="42">
        <v>1929680055</v>
      </c>
      <c r="F47" s="42">
        <v>112423134</v>
      </c>
      <c r="G47" s="42">
        <v>3252</v>
      </c>
      <c r="H47" s="42">
        <v>777</v>
      </c>
      <c r="I47" s="42">
        <v>226258268</v>
      </c>
      <c r="J47" s="42">
        <v>2277086</v>
      </c>
      <c r="K47" s="42">
        <v>51914868</v>
      </c>
      <c r="L47" s="42">
        <v>346732100</v>
      </c>
      <c r="M47" s="42">
        <v>13313000</v>
      </c>
      <c r="N47" s="42">
        <v>20231298</v>
      </c>
      <c r="O47" s="42">
        <v>42460214</v>
      </c>
      <c r="P47" s="42">
        <v>54469077</v>
      </c>
      <c r="Q47" s="42">
        <v>2799759100</v>
      </c>
      <c r="R47" s="42">
        <v>1085235</v>
      </c>
      <c r="S47" s="42">
        <v>86222</v>
      </c>
      <c r="T47" s="42">
        <v>359955647</v>
      </c>
      <c r="U47" s="42">
        <v>325915438</v>
      </c>
      <c r="V47" s="42">
        <v>63525620</v>
      </c>
      <c r="W47" s="42">
        <v>31661330</v>
      </c>
      <c r="X47" s="42">
        <v>135497</v>
      </c>
      <c r="Y47" s="42">
        <v>782364989</v>
      </c>
      <c r="Z47" s="42">
        <v>2017394111</v>
      </c>
    </row>
    <row r="48" spans="1:26">
      <c r="A48" t="s">
        <v>298</v>
      </c>
      <c r="B48" s="44" t="s">
        <v>299</v>
      </c>
      <c r="C48" s="42">
        <v>1025683600</v>
      </c>
      <c r="D48" s="42">
        <v>4400</v>
      </c>
      <c r="E48" s="42">
        <v>338980741</v>
      </c>
      <c r="F48" s="42">
        <v>9270228</v>
      </c>
      <c r="G48" s="42">
        <v>442</v>
      </c>
      <c r="H48" s="42">
        <v>64</v>
      </c>
      <c r="I48" s="42">
        <v>25667713</v>
      </c>
      <c r="J48" s="42">
        <v>310055</v>
      </c>
      <c r="K48" s="42">
        <v>7972852</v>
      </c>
      <c r="L48" s="42">
        <v>56303700</v>
      </c>
      <c r="M48" s="42">
        <v>2790900</v>
      </c>
      <c r="N48" s="42">
        <v>4859019</v>
      </c>
      <c r="O48" s="42">
        <v>11373663</v>
      </c>
      <c r="P48" s="42">
        <v>9953283</v>
      </c>
      <c r="Q48" s="42">
        <v>467482154</v>
      </c>
      <c r="R48" s="42">
        <v>74961</v>
      </c>
      <c r="S48" s="42">
        <v>19504</v>
      </c>
      <c r="T48" s="42">
        <v>59087051</v>
      </c>
      <c r="U48" s="42">
        <v>58892614</v>
      </c>
      <c r="V48" s="42">
        <v>8526340</v>
      </c>
      <c r="W48" s="42">
        <v>6183475</v>
      </c>
      <c r="X48" s="42">
        <v>48893</v>
      </c>
      <c r="Y48" s="42">
        <v>132832838</v>
      </c>
      <c r="Z48" s="42">
        <v>334649316</v>
      </c>
    </row>
    <row r="49" spans="1:26">
      <c r="A49" t="s">
        <v>435</v>
      </c>
      <c r="B49" s="44" t="s">
        <v>436</v>
      </c>
      <c r="C49" s="42">
        <v>2513015600</v>
      </c>
      <c r="D49" s="42">
        <v>9996</v>
      </c>
      <c r="E49" s="42">
        <v>828924215</v>
      </c>
      <c r="F49" s="42">
        <v>32144353</v>
      </c>
      <c r="G49" s="42">
        <v>1313</v>
      </c>
      <c r="H49" s="42">
        <v>201</v>
      </c>
      <c r="I49" s="42">
        <v>40375442</v>
      </c>
      <c r="J49" s="42">
        <v>308817</v>
      </c>
      <c r="K49" s="42">
        <v>11965577</v>
      </c>
      <c r="L49" s="42">
        <v>135959000</v>
      </c>
      <c r="M49" s="42">
        <v>2451300</v>
      </c>
      <c r="N49" s="42">
        <v>7003468</v>
      </c>
      <c r="O49" s="42">
        <v>20055002</v>
      </c>
      <c r="P49" s="42">
        <v>8719018</v>
      </c>
      <c r="Q49" s="42">
        <v>1087906192</v>
      </c>
      <c r="R49" s="42">
        <v>54887</v>
      </c>
      <c r="S49" s="42">
        <v>41887</v>
      </c>
      <c r="T49" s="42">
        <v>138379441</v>
      </c>
      <c r="U49" s="42">
        <v>133618499</v>
      </c>
      <c r="V49" s="42">
        <v>18626450</v>
      </c>
      <c r="W49" s="42">
        <v>12146301</v>
      </c>
      <c r="X49" s="42">
        <v>5590</v>
      </c>
      <c r="Y49" s="42">
        <v>302873055</v>
      </c>
      <c r="Z49" s="42">
        <v>785033137</v>
      </c>
    </row>
    <row r="50" spans="1:26">
      <c r="A50" t="s">
        <v>260</v>
      </c>
      <c r="B50" s="44" t="s">
        <v>261</v>
      </c>
      <c r="C50" s="42">
        <v>8227114700</v>
      </c>
      <c r="D50" s="42">
        <v>33764</v>
      </c>
      <c r="E50" s="42">
        <v>2624894520</v>
      </c>
      <c r="F50" s="42">
        <v>101384663</v>
      </c>
      <c r="G50" s="42">
        <v>3553</v>
      </c>
      <c r="H50" s="42">
        <v>653</v>
      </c>
      <c r="I50" s="42">
        <v>430045588</v>
      </c>
      <c r="J50" s="42">
        <v>3989840</v>
      </c>
      <c r="K50" s="42">
        <v>76621940</v>
      </c>
      <c r="L50" s="42">
        <v>445364200</v>
      </c>
      <c r="M50" s="42">
        <v>18051900</v>
      </c>
      <c r="N50" s="42">
        <v>24096803</v>
      </c>
      <c r="O50" s="42">
        <v>72994979</v>
      </c>
      <c r="P50" s="42">
        <v>64456892</v>
      </c>
      <c r="Q50" s="42">
        <v>3861901325</v>
      </c>
      <c r="R50" s="42">
        <v>2512721</v>
      </c>
      <c r="S50" s="42">
        <v>309884</v>
      </c>
      <c r="T50" s="42">
        <v>463274875</v>
      </c>
      <c r="U50" s="42">
        <v>451515946</v>
      </c>
      <c r="V50" s="42">
        <v>70289919</v>
      </c>
      <c r="W50" s="42">
        <v>55933304</v>
      </c>
      <c r="X50" s="42">
        <v>253406</v>
      </c>
      <c r="Y50" s="42">
        <v>1044090055</v>
      </c>
      <c r="Z50" s="42">
        <v>2817811270</v>
      </c>
    </row>
    <row r="51" spans="1:26">
      <c r="A51" t="s">
        <v>362</v>
      </c>
      <c r="B51" s="44" t="s">
        <v>363</v>
      </c>
      <c r="C51" s="42">
        <v>5934400600</v>
      </c>
      <c r="D51" s="42">
        <v>24665</v>
      </c>
      <c r="E51" s="42">
        <v>1962726392</v>
      </c>
      <c r="F51" s="42">
        <v>69598382</v>
      </c>
      <c r="G51" s="42">
        <v>2584</v>
      </c>
      <c r="H51" s="42">
        <v>470</v>
      </c>
      <c r="I51" s="42">
        <v>202861621</v>
      </c>
      <c r="J51" s="42">
        <v>1259396</v>
      </c>
      <c r="K51" s="42">
        <v>43989010</v>
      </c>
      <c r="L51" s="42">
        <v>328982300</v>
      </c>
      <c r="M51" s="42">
        <v>13411600</v>
      </c>
      <c r="N51" s="42">
        <v>24134169</v>
      </c>
      <c r="O51" s="42">
        <v>58199859</v>
      </c>
      <c r="P51" s="42">
        <v>48098025</v>
      </c>
      <c r="Q51" s="42">
        <v>2753260754</v>
      </c>
      <c r="R51" s="42">
        <v>591265</v>
      </c>
      <c r="S51" s="42">
        <v>52243</v>
      </c>
      <c r="T51" s="42">
        <v>342315397</v>
      </c>
      <c r="U51" s="42">
        <v>340378222</v>
      </c>
      <c r="V51" s="42">
        <v>43550846</v>
      </c>
      <c r="W51" s="42">
        <v>32455892</v>
      </c>
      <c r="X51" s="42">
        <v>91516</v>
      </c>
      <c r="Y51" s="42">
        <v>759435381</v>
      </c>
      <c r="Z51" s="42">
        <v>1993825373</v>
      </c>
    </row>
    <row r="52" spans="1:26">
      <c r="A52" t="s">
        <v>458</v>
      </c>
      <c r="B52" s="44" t="s">
        <v>459</v>
      </c>
      <c r="C52" s="42">
        <v>11866417600</v>
      </c>
      <c r="D52" s="42">
        <v>43793</v>
      </c>
      <c r="E52" s="42">
        <v>3998611840</v>
      </c>
      <c r="F52" s="42">
        <v>237826020</v>
      </c>
      <c r="G52" s="42">
        <v>6597</v>
      </c>
      <c r="H52" s="42">
        <v>1720</v>
      </c>
      <c r="I52" s="42">
        <v>391378109</v>
      </c>
      <c r="J52" s="42">
        <v>3225720</v>
      </c>
      <c r="K52" s="42">
        <v>98672842</v>
      </c>
      <c r="L52" s="42">
        <v>636224800</v>
      </c>
      <c r="M52" s="42">
        <v>12635500</v>
      </c>
      <c r="N52" s="42">
        <v>33678732</v>
      </c>
      <c r="O52" s="42">
        <v>93397331</v>
      </c>
      <c r="P52" s="42">
        <v>48678065</v>
      </c>
      <c r="Q52" s="42">
        <v>5554328959</v>
      </c>
      <c r="R52" s="42">
        <v>2065278</v>
      </c>
      <c r="S52" s="42">
        <v>138405</v>
      </c>
      <c r="T52" s="42">
        <v>648771823</v>
      </c>
      <c r="U52" s="42">
        <v>644059300</v>
      </c>
      <c r="V52" s="42">
        <v>86786434</v>
      </c>
      <c r="W52" s="42">
        <v>79266410</v>
      </c>
      <c r="X52" s="42">
        <v>65058</v>
      </c>
      <c r="Y52" s="42">
        <v>1461152708</v>
      </c>
      <c r="Z52" s="42">
        <v>4093176251</v>
      </c>
    </row>
    <row r="53" spans="1:26">
      <c r="A53" t="s">
        <v>388</v>
      </c>
      <c r="B53" s="44" t="s">
        <v>389</v>
      </c>
      <c r="C53" s="42">
        <v>1761932200</v>
      </c>
      <c r="D53" s="42">
        <v>8166</v>
      </c>
      <c r="E53" s="42">
        <v>584815385</v>
      </c>
      <c r="F53" s="42">
        <v>13258604</v>
      </c>
      <c r="G53" s="42">
        <v>601</v>
      </c>
      <c r="H53" s="42">
        <v>83</v>
      </c>
      <c r="I53" s="42">
        <v>25845480</v>
      </c>
      <c r="J53" s="42">
        <v>336068</v>
      </c>
      <c r="K53" s="42">
        <v>8244452</v>
      </c>
      <c r="L53" s="42">
        <v>93621300</v>
      </c>
      <c r="M53" s="42">
        <v>1941600</v>
      </c>
      <c r="N53" s="42">
        <v>9301248</v>
      </c>
      <c r="O53" s="42">
        <v>16528779</v>
      </c>
      <c r="P53" s="42">
        <v>6747293</v>
      </c>
      <c r="Q53" s="42">
        <v>760640209</v>
      </c>
      <c r="R53" s="42">
        <v>13095</v>
      </c>
      <c r="S53" s="42">
        <v>28254</v>
      </c>
      <c r="T53" s="42">
        <v>95535314</v>
      </c>
      <c r="U53" s="42">
        <v>97198400</v>
      </c>
      <c r="V53" s="42">
        <v>14068794</v>
      </c>
      <c r="W53" s="42">
        <v>6033703</v>
      </c>
      <c r="X53" s="42">
        <v>15501</v>
      </c>
      <c r="Y53" s="42">
        <v>212893061</v>
      </c>
      <c r="Z53" s="42">
        <v>547747148</v>
      </c>
    </row>
    <row r="54" spans="1:26">
      <c r="A54" t="s">
        <v>94</v>
      </c>
      <c r="B54" s="44" t="s">
        <v>95</v>
      </c>
      <c r="C54" s="42">
        <v>4140462000</v>
      </c>
      <c r="D54" s="42">
        <v>16428</v>
      </c>
      <c r="E54" s="42">
        <v>1359956853</v>
      </c>
      <c r="F54" s="42">
        <v>69662114</v>
      </c>
      <c r="G54" s="42">
        <v>2118</v>
      </c>
      <c r="H54" s="42">
        <v>468</v>
      </c>
      <c r="I54" s="42">
        <v>90973546</v>
      </c>
      <c r="J54" s="42">
        <v>576365</v>
      </c>
      <c r="K54" s="42">
        <v>29424163</v>
      </c>
      <c r="L54" s="42">
        <v>220872000</v>
      </c>
      <c r="M54" s="42">
        <v>4781200</v>
      </c>
      <c r="N54" s="42">
        <v>12343929</v>
      </c>
      <c r="O54" s="42">
        <v>31072910</v>
      </c>
      <c r="P54" s="42">
        <v>17450673</v>
      </c>
      <c r="Q54" s="42">
        <v>1837113753</v>
      </c>
      <c r="R54" s="42">
        <v>429038</v>
      </c>
      <c r="S54" s="42">
        <v>97111</v>
      </c>
      <c r="T54" s="42">
        <v>225605738</v>
      </c>
      <c r="U54" s="42">
        <v>217625142</v>
      </c>
      <c r="V54" s="42">
        <v>32402212</v>
      </c>
      <c r="W54" s="42">
        <v>19958591</v>
      </c>
      <c r="X54" s="42">
        <v>157562</v>
      </c>
      <c r="Y54" s="42">
        <v>496275394</v>
      </c>
      <c r="Z54" s="42">
        <v>1340838359</v>
      </c>
    </row>
    <row r="55" spans="1:26">
      <c r="A55" t="s">
        <v>74</v>
      </c>
      <c r="B55" s="44" t="s">
        <v>75</v>
      </c>
      <c r="C55" s="42">
        <v>2840011100</v>
      </c>
      <c r="D55" s="42">
        <v>12403</v>
      </c>
      <c r="E55" s="42">
        <v>939766679</v>
      </c>
      <c r="F55" s="42">
        <v>37088773</v>
      </c>
      <c r="G55" s="42">
        <v>1202</v>
      </c>
      <c r="H55" s="42">
        <v>266</v>
      </c>
      <c r="I55" s="42">
        <v>73911591</v>
      </c>
      <c r="J55" s="42">
        <v>897415</v>
      </c>
      <c r="K55" s="42">
        <v>25825452</v>
      </c>
      <c r="L55" s="42">
        <v>143258900</v>
      </c>
      <c r="M55" s="42">
        <v>5616300</v>
      </c>
      <c r="N55" s="42">
        <v>9817323</v>
      </c>
      <c r="O55" s="42">
        <v>22440684</v>
      </c>
      <c r="P55" s="42">
        <v>20785981</v>
      </c>
      <c r="Q55" s="42">
        <v>1279409098</v>
      </c>
      <c r="R55" s="42">
        <v>810934</v>
      </c>
      <c r="S55" s="42">
        <v>30718</v>
      </c>
      <c r="T55" s="42">
        <v>148816845</v>
      </c>
      <c r="U55" s="42">
        <v>147178515</v>
      </c>
      <c r="V55" s="42">
        <v>23941033</v>
      </c>
      <c r="W55" s="42">
        <v>15179402</v>
      </c>
      <c r="X55" s="42">
        <v>60740</v>
      </c>
      <c r="Y55" s="42">
        <v>336018187</v>
      </c>
      <c r="Z55" s="42">
        <v>943390911</v>
      </c>
    </row>
    <row r="56" spans="1:26">
      <c r="A56" t="s">
        <v>376</v>
      </c>
      <c r="B56" s="44" t="s">
        <v>377</v>
      </c>
      <c r="C56" s="42">
        <v>2085165300</v>
      </c>
      <c r="D56" s="42">
        <v>8571</v>
      </c>
      <c r="E56" s="42">
        <v>699477329</v>
      </c>
      <c r="F56" s="42">
        <v>22329076</v>
      </c>
      <c r="G56" s="42">
        <v>900</v>
      </c>
      <c r="H56" s="42">
        <v>150</v>
      </c>
      <c r="I56" s="42">
        <v>30640913</v>
      </c>
      <c r="J56" s="42">
        <v>356343</v>
      </c>
      <c r="K56" s="42">
        <v>16372909</v>
      </c>
      <c r="L56" s="42">
        <v>115268000</v>
      </c>
      <c r="M56" s="42">
        <v>2204300</v>
      </c>
      <c r="N56" s="42">
        <v>7691822</v>
      </c>
      <c r="O56" s="42">
        <v>17921872</v>
      </c>
      <c r="P56" s="42">
        <v>8014124</v>
      </c>
      <c r="Q56" s="42">
        <v>920276688</v>
      </c>
      <c r="R56" s="42">
        <v>145801</v>
      </c>
      <c r="S56" s="42">
        <v>5793</v>
      </c>
      <c r="T56" s="42">
        <v>117452810</v>
      </c>
      <c r="U56" s="42">
        <v>116800482</v>
      </c>
      <c r="V56" s="42">
        <v>19767215</v>
      </c>
      <c r="W56" s="42">
        <v>11880379</v>
      </c>
      <c r="X56" s="42">
        <v>8166</v>
      </c>
      <c r="Y56" s="42">
        <v>266060646</v>
      </c>
      <c r="Z56" s="42">
        <v>654216042</v>
      </c>
    </row>
    <row r="57" spans="1:26">
      <c r="A57" t="s">
        <v>286</v>
      </c>
      <c r="B57" s="44" t="s">
        <v>287</v>
      </c>
      <c r="C57" s="42">
        <v>1127662200</v>
      </c>
      <c r="D57" s="42">
        <v>5026</v>
      </c>
      <c r="E57" s="42">
        <v>380111687</v>
      </c>
      <c r="F57" s="42">
        <v>8001635</v>
      </c>
      <c r="G57" s="42">
        <v>401</v>
      </c>
      <c r="H57" s="42">
        <v>44</v>
      </c>
      <c r="I57" s="42">
        <v>30876765</v>
      </c>
      <c r="J57" s="42">
        <v>293280</v>
      </c>
      <c r="K57" s="42">
        <v>8735650</v>
      </c>
      <c r="L57" s="42">
        <v>62143000</v>
      </c>
      <c r="M57" s="42">
        <v>3199600</v>
      </c>
      <c r="N57" s="42">
        <v>4817800</v>
      </c>
      <c r="O57" s="42">
        <v>10727207</v>
      </c>
      <c r="P57" s="42">
        <v>11208855</v>
      </c>
      <c r="Q57" s="42">
        <v>520115479</v>
      </c>
      <c r="R57" s="42">
        <v>65317</v>
      </c>
      <c r="S57" s="42">
        <v>16069</v>
      </c>
      <c r="T57" s="42">
        <v>65320740</v>
      </c>
      <c r="U57" s="42">
        <v>66832887</v>
      </c>
      <c r="V57" s="42">
        <v>9457249</v>
      </c>
      <c r="W57" s="42">
        <v>7150189</v>
      </c>
      <c r="X57" s="42">
        <v>27441</v>
      </c>
      <c r="Y57" s="42">
        <v>148869892</v>
      </c>
      <c r="Z57" s="42">
        <v>371245587</v>
      </c>
    </row>
    <row r="58" spans="1:26">
      <c r="A58" t="s">
        <v>444</v>
      </c>
      <c r="B58" s="44" t="s">
        <v>445</v>
      </c>
      <c r="C58" s="42">
        <v>1907726700</v>
      </c>
      <c r="D58" s="42">
        <v>7658</v>
      </c>
      <c r="E58" s="42">
        <v>646261503</v>
      </c>
      <c r="F58" s="42">
        <v>23730217</v>
      </c>
      <c r="G58" s="42">
        <v>872</v>
      </c>
      <c r="H58" s="42">
        <v>177</v>
      </c>
      <c r="I58" s="42">
        <v>51483280</v>
      </c>
      <c r="J58" s="42">
        <v>574104</v>
      </c>
      <c r="K58" s="42">
        <v>18961449</v>
      </c>
      <c r="L58" s="42">
        <v>104371000</v>
      </c>
      <c r="M58" s="42">
        <v>3156700</v>
      </c>
      <c r="N58" s="42">
        <v>6093925</v>
      </c>
      <c r="O58" s="42">
        <v>18083057</v>
      </c>
      <c r="P58" s="42">
        <v>10816647</v>
      </c>
      <c r="Q58" s="42">
        <v>883531882</v>
      </c>
      <c r="R58" s="42">
        <v>262941</v>
      </c>
      <c r="S58" s="42">
        <v>9000</v>
      </c>
      <c r="T58" s="42">
        <v>107506398</v>
      </c>
      <c r="U58" s="42">
        <v>108563003</v>
      </c>
      <c r="V58" s="42">
        <v>15754569</v>
      </c>
      <c r="W58" s="42">
        <v>13418398</v>
      </c>
      <c r="X58" s="42">
        <v>26362</v>
      </c>
      <c r="Y58" s="42">
        <v>245540671</v>
      </c>
      <c r="Z58" s="42">
        <v>637991211</v>
      </c>
    </row>
    <row r="59" spans="1:26">
      <c r="A59" t="s">
        <v>118</v>
      </c>
      <c r="B59" s="44" t="s">
        <v>119</v>
      </c>
      <c r="C59" s="42">
        <v>5642685100</v>
      </c>
      <c r="D59" s="42">
        <v>22458</v>
      </c>
      <c r="E59" s="42">
        <v>1883888244</v>
      </c>
      <c r="F59" s="42">
        <v>66467906</v>
      </c>
      <c r="G59" s="42">
        <v>2405</v>
      </c>
      <c r="H59" s="42">
        <v>437</v>
      </c>
      <c r="I59" s="42">
        <v>218887950</v>
      </c>
      <c r="J59" s="42">
        <v>1132846</v>
      </c>
      <c r="K59" s="42">
        <v>44660328</v>
      </c>
      <c r="L59" s="42">
        <v>323498500</v>
      </c>
      <c r="M59" s="42">
        <v>7195800</v>
      </c>
      <c r="N59" s="42">
        <v>16291385</v>
      </c>
      <c r="O59" s="42">
        <v>47444495</v>
      </c>
      <c r="P59" s="42">
        <v>27101902</v>
      </c>
      <c r="Q59" s="42">
        <v>2636569356</v>
      </c>
      <c r="R59" s="42">
        <v>502641</v>
      </c>
      <c r="S59" s="42">
        <v>25861</v>
      </c>
      <c r="T59" s="42">
        <v>330582133</v>
      </c>
      <c r="U59" s="42">
        <v>334565003</v>
      </c>
      <c r="V59" s="42">
        <v>43349598</v>
      </c>
      <c r="W59" s="42">
        <v>30968294</v>
      </c>
      <c r="X59" s="42">
        <v>124953</v>
      </c>
      <c r="Y59" s="42">
        <v>740118483</v>
      </c>
      <c r="Z59" s="42">
        <v>1896450873</v>
      </c>
    </row>
    <row r="60" spans="1:26">
      <c r="A60" t="s">
        <v>68</v>
      </c>
      <c r="B60" s="44" t="s">
        <v>69</v>
      </c>
      <c r="C60" s="42">
        <v>2117954100</v>
      </c>
      <c r="D60" s="42">
        <v>8127</v>
      </c>
      <c r="E60" s="42">
        <v>697750437</v>
      </c>
      <c r="F60" s="42">
        <v>36382384</v>
      </c>
      <c r="G60" s="42">
        <v>1126</v>
      </c>
      <c r="H60" s="42">
        <v>276</v>
      </c>
      <c r="I60" s="42">
        <v>83315218</v>
      </c>
      <c r="J60" s="42">
        <v>967166</v>
      </c>
      <c r="K60" s="42">
        <v>21342694</v>
      </c>
      <c r="L60" s="42">
        <v>111554400</v>
      </c>
      <c r="M60" s="42">
        <v>5168700</v>
      </c>
      <c r="N60" s="42">
        <v>5474084</v>
      </c>
      <c r="O60" s="42">
        <v>19180417</v>
      </c>
      <c r="P60" s="42">
        <v>18604991</v>
      </c>
      <c r="Q60" s="42">
        <v>999740491</v>
      </c>
      <c r="R60" s="42">
        <v>709704</v>
      </c>
      <c r="S60" s="42">
        <v>53778</v>
      </c>
      <c r="T60" s="42">
        <v>116697465</v>
      </c>
      <c r="U60" s="42">
        <v>113372598</v>
      </c>
      <c r="V60" s="42">
        <v>21810223</v>
      </c>
      <c r="W60" s="42">
        <v>11894041</v>
      </c>
      <c r="X60" s="42">
        <v>40986</v>
      </c>
      <c r="Y60" s="42">
        <v>264578795</v>
      </c>
      <c r="Z60" s="42">
        <v>735161696</v>
      </c>
    </row>
    <row r="61" spans="1:26">
      <c r="A61" t="s">
        <v>112</v>
      </c>
      <c r="B61" s="44" t="s">
        <v>113</v>
      </c>
      <c r="C61" s="42">
        <v>1899136200</v>
      </c>
      <c r="D61" s="42">
        <v>7356</v>
      </c>
      <c r="E61" s="42">
        <v>636115792</v>
      </c>
      <c r="F61" s="42">
        <v>29405143</v>
      </c>
      <c r="G61" s="42">
        <v>845</v>
      </c>
      <c r="H61" s="42">
        <v>178</v>
      </c>
      <c r="I61" s="42">
        <v>183381113</v>
      </c>
      <c r="J61" s="42">
        <v>459596</v>
      </c>
      <c r="K61" s="42">
        <v>14185380</v>
      </c>
      <c r="L61" s="42">
        <v>107588300</v>
      </c>
      <c r="M61" s="42">
        <v>1619000</v>
      </c>
      <c r="N61" s="42">
        <v>5061480</v>
      </c>
      <c r="O61" s="42">
        <v>14160958</v>
      </c>
      <c r="P61" s="42">
        <v>7219653</v>
      </c>
      <c r="Q61" s="42">
        <v>999196415</v>
      </c>
      <c r="R61" s="42">
        <v>109184</v>
      </c>
      <c r="S61" s="42">
        <v>1504</v>
      </c>
      <c r="T61" s="42">
        <v>109175412</v>
      </c>
      <c r="U61" s="42">
        <v>112265658</v>
      </c>
      <c r="V61" s="42">
        <v>14215204</v>
      </c>
      <c r="W61" s="42">
        <v>11715891</v>
      </c>
      <c r="X61" s="42">
        <v>12935</v>
      </c>
      <c r="Y61" s="42">
        <v>247495788</v>
      </c>
      <c r="Z61" s="42">
        <v>751700627</v>
      </c>
    </row>
    <row r="62" spans="1:26">
      <c r="A62" t="s">
        <v>176</v>
      </c>
      <c r="B62" s="44" t="s">
        <v>177</v>
      </c>
      <c r="C62" s="42">
        <v>10562780800</v>
      </c>
      <c r="D62" s="42">
        <v>45889</v>
      </c>
      <c r="E62" s="42">
        <v>3548651717</v>
      </c>
      <c r="F62" s="42">
        <v>121435732</v>
      </c>
      <c r="G62" s="42">
        <v>4269</v>
      </c>
      <c r="H62" s="42">
        <v>866</v>
      </c>
      <c r="I62" s="42">
        <v>395983023</v>
      </c>
      <c r="J62" s="42">
        <v>7392403</v>
      </c>
      <c r="K62" s="42">
        <v>109707355</v>
      </c>
      <c r="L62" s="42">
        <v>563326100</v>
      </c>
      <c r="M62" s="42">
        <v>27497200</v>
      </c>
      <c r="N62" s="42">
        <v>32505485</v>
      </c>
      <c r="O62" s="42">
        <v>109243178</v>
      </c>
      <c r="P62" s="42">
        <v>98659733</v>
      </c>
      <c r="Q62" s="42">
        <v>5014401926</v>
      </c>
      <c r="R62" s="42">
        <v>4282237</v>
      </c>
      <c r="S62" s="42">
        <v>2787443</v>
      </c>
      <c r="T62" s="42">
        <v>590637879</v>
      </c>
      <c r="U62" s="42">
        <v>611815416</v>
      </c>
      <c r="V62" s="42">
        <v>98239057</v>
      </c>
      <c r="W62" s="42">
        <v>58930129</v>
      </c>
      <c r="X62" s="42">
        <v>533631</v>
      </c>
      <c r="Y62" s="42">
        <v>1367225792</v>
      </c>
      <c r="Z62" s="42">
        <v>3647176134</v>
      </c>
    </row>
    <row r="63" spans="1:26">
      <c r="A63" t="s">
        <v>378</v>
      </c>
      <c r="B63" s="44" t="s">
        <v>379</v>
      </c>
      <c r="C63" s="42">
        <v>1649397300</v>
      </c>
      <c r="D63" s="42">
        <v>6959</v>
      </c>
      <c r="E63" s="42">
        <v>555568535</v>
      </c>
      <c r="F63" s="42">
        <v>16964411</v>
      </c>
      <c r="G63" s="42">
        <v>878</v>
      </c>
      <c r="H63" s="42">
        <v>94</v>
      </c>
      <c r="I63" s="42">
        <v>28059899</v>
      </c>
      <c r="J63" s="42">
        <v>279148</v>
      </c>
      <c r="K63" s="42">
        <v>11067864</v>
      </c>
      <c r="L63" s="42">
        <v>89194800</v>
      </c>
      <c r="M63" s="42">
        <v>2237300</v>
      </c>
      <c r="N63" s="42">
        <v>5918781</v>
      </c>
      <c r="O63" s="42">
        <v>16587986</v>
      </c>
      <c r="P63" s="42">
        <v>8028699</v>
      </c>
      <c r="Q63" s="42">
        <v>733907423</v>
      </c>
      <c r="R63" s="42">
        <v>76344</v>
      </c>
      <c r="S63" s="42">
        <v>23000</v>
      </c>
      <c r="T63" s="42">
        <v>91413567</v>
      </c>
      <c r="U63" s="42">
        <v>89800454</v>
      </c>
      <c r="V63" s="42">
        <v>14148154</v>
      </c>
      <c r="W63" s="42">
        <v>8451988</v>
      </c>
      <c r="X63" s="42">
        <v>6550</v>
      </c>
      <c r="Y63" s="42">
        <v>203920057</v>
      </c>
      <c r="Z63" s="42">
        <v>529987366</v>
      </c>
    </row>
    <row r="64" spans="1:26">
      <c r="A64" t="s">
        <v>296</v>
      </c>
      <c r="B64" s="44" t="s">
        <v>297</v>
      </c>
      <c r="C64" s="42">
        <v>1079611500</v>
      </c>
      <c r="D64" s="42">
        <v>4454</v>
      </c>
      <c r="E64" s="42">
        <v>356796362</v>
      </c>
      <c r="F64" s="42">
        <v>13225738</v>
      </c>
      <c r="G64" s="42">
        <v>469</v>
      </c>
      <c r="H64" s="42">
        <v>90</v>
      </c>
      <c r="I64" s="42">
        <v>31569290</v>
      </c>
      <c r="J64" s="42">
        <v>584038</v>
      </c>
      <c r="K64" s="42">
        <v>8772951</v>
      </c>
      <c r="L64" s="42">
        <v>58770200</v>
      </c>
      <c r="M64" s="42">
        <v>3230000</v>
      </c>
      <c r="N64" s="42">
        <v>4302887</v>
      </c>
      <c r="O64" s="42">
        <v>10540595</v>
      </c>
      <c r="P64" s="42">
        <v>12407686</v>
      </c>
      <c r="Q64" s="42">
        <v>500199747</v>
      </c>
      <c r="R64" s="42">
        <v>111027</v>
      </c>
      <c r="S64" s="42">
        <v>28000</v>
      </c>
      <c r="T64" s="42">
        <v>61994850</v>
      </c>
      <c r="U64" s="42">
        <v>61926332</v>
      </c>
      <c r="V64" s="42">
        <v>8610142</v>
      </c>
      <c r="W64" s="42">
        <v>6624390</v>
      </c>
      <c r="X64" s="42">
        <v>22802</v>
      </c>
      <c r="Y64" s="42">
        <v>139317543</v>
      </c>
      <c r="Z64" s="42">
        <v>360882204</v>
      </c>
    </row>
    <row r="65" spans="1:26">
      <c r="A65" t="s">
        <v>302</v>
      </c>
      <c r="B65" s="44" t="s">
        <v>303</v>
      </c>
      <c r="C65" s="42">
        <v>899402400</v>
      </c>
      <c r="D65" s="42">
        <v>4105</v>
      </c>
      <c r="E65" s="42">
        <v>305231882</v>
      </c>
      <c r="F65" s="42">
        <v>6961294</v>
      </c>
      <c r="G65" s="42">
        <v>308</v>
      </c>
      <c r="H65" s="42">
        <v>44</v>
      </c>
      <c r="I65" s="42">
        <v>18024000</v>
      </c>
      <c r="J65" s="42">
        <v>537288</v>
      </c>
      <c r="K65" s="42">
        <v>5727138</v>
      </c>
      <c r="L65" s="42">
        <v>46246100</v>
      </c>
      <c r="M65" s="42">
        <v>1924700</v>
      </c>
      <c r="N65" s="42">
        <v>3966717</v>
      </c>
      <c r="O65" s="42">
        <v>9097664</v>
      </c>
      <c r="P65" s="42">
        <v>6872018</v>
      </c>
      <c r="Q65" s="42">
        <v>404588801</v>
      </c>
      <c r="R65" s="42">
        <v>30650</v>
      </c>
      <c r="S65" s="42">
        <v>11268</v>
      </c>
      <c r="T65" s="42">
        <v>48166717</v>
      </c>
      <c r="U65" s="42">
        <v>49624892</v>
      </c>
      <c r="V65" s="42">
        <v>6056885</v>
      </c>
      <c r="W65" s="42">
        <v>3840762</v>
      </c>
      <c r="X65" s="42">
        <v>11726</v>
      </c>
      <c r="Y65" s="42">
        <v>107742900</v>
      </c>
      <c r="Z65" s="42">
        <v>296845901</v>
      </c>
    </row>
    <row r="66" spans="1:26">
      <c r="A66" t="s">
        <v>564</v>
      </c>
      <c r="B66" s="44" t="s">
        <v>565</v>
      </c>
      <c r="C66" s="42">
        <v>4268971200</v>
      </c>
      <c r="D66" s="42">
        <v>15016</v>
      </c>
      <c r="E66" s="42">
        <v>1446702484</v>
      </c>
      <c r="F66" s="42">
        <v>70968869</v>
      </c>
      <c r="G66" s="42">
        <v>3193</v>
      </c>
      <c r="H66" s="42">
        <v>371</v>
      </c>
      <c r="I66" s="42">
        <v>83602689</v>
      </c>
      <c r="J66" s="42">
        <v>561904</v>
      </c>
      <c r="K66" s="42">
        <v>24816603</v>
      </c>
      <c r="L66" s="42">
        <v>234108800</v>
      </c>
      <c r="M66" s="42">
        <v>3318000</v>
      </c>
      <c r="N66" s="42">
        <v>11868862</v>
      </c>
      <c r="O66" s="42">
        <v>27005184</v>
      </c>
      <c r="P66" s="42">
        <v>11386156</v>
      </c>
      <c r="Q66" s="42">
        <v>1914339551</v>
      </c>
      <c r="R66" s="42">
        <v>445145</v>
      </c>
      <c r="S66" s="42">
        <v>0</v>
      </c>
      <c r="T66" s="42">
        <v>237393680</v>
      </c>
      <c r="U66" s="42">
        <v>230706358</v>
      </c>
      <c r="V66" s="42">
        <v>29314234</v>
      </c>
      <c r="W66" s="42">
        <v>11287406</v>
      </c>
      <c r="X66" s="42">
        <v>756</v>
      </c>
      <c r="Y66" s="42">
        <v>509147579</v>
      </c>
      <c r="Z66" s="42">
        <v>1405191972</v>
      </c>
    </row>
    <row r="67" spans="1:26">
      <c r="A67" t="s">
        <v>480</v>
      </c>
      <c r="B67" s="44" t="s">
        <v>481</v>
      </c>
      <c r="C67" s="42">
        <v>20244315500</v>
      </c>
      <c r="D67" s="42">
        <v>75142</v>
      </c>
      <c r="E67" s="42">
        <v>6835591911</v>
      </c>
      <c r="F67" s="42">
        <v>397140925</v>
      </c>
      <c r="G67" s="42">
        <v>11982</v>
      </c>
      <c r="H67" s="42">
        <v>2757</v>
      </c>
      <c r="I67" s="42">
        <v>608373863</v>
      </c>
      <c r="J67" s="42">
        <v>3337856</v>
      </c>
      <c r="K67" s="42">
        <v>125240661</v>
      </c>
      <c r="L67" s="42">
        <v>1114776900</v>
      </c>
      <c r="M67" s="42">
        <v>16761900</v>
      </c>
      <c r="N67" s="42">
        <v>44165082</v>
      </c>
      <c r="O67" s="42">
        <v>133233182</v>
      </c>
      <c r="P67" s="42">
        <v>62791826</v>
      </c>
      <c r="Q67" s="42">
        <v>9341414106</v>
      </c>
      <c r="R67" s="42">
        <v>2452961</v>
      </c>
      <c r="S67" s="42">
        <v>496246</v>
      </c>
      <c r="T67" s="42">
        <v>1131290410</v>
      </c>
      <c r="U67" s="42">
        <v>1098034175</v>
      </c>
      <c r="V67" s="42">
        <v>161063346</v>
      </c>
      <c r="W67" s="42">
        <v>109333383</v>
      </c>
      <c r="X67" s="42">
        <v>46000</v>
      </c>
      <c r="Y67" s="42">
        <v>2502716521</v>
      </c>
      <c r="Z67" s="42">
        <v>6838697585</v>
      </c>
    </row>
    <row r="68" spans="1:26">
      <c r="A68" t="s">
        <v>326</v>
      </c>
      <c r="B68" s="44" t="s">
        <v>327</v>
      </c>
      <c r="C68" s="42">
        <v>121057098500</v>
      </c>
      <c r="D68" s="42">
        <v>412945</v>
      </c>
      <c r="E68" s="42">
        <v>39449807762</v>
      </c>
      <c r="F68" s="42">
        <v>3588078321</v>
      </c>
      <c r="G68" s="42">
        <v>80852</v>
      </c>
      <c r="H68" s="42">
        <v>24183</v>
      </c>
      <c r="I68" s="42">
        <v>5884032616</v>
      </c>
      <c r="J68" s="42">
        <v>36377208</v>
      </c>
      <c r="K68" s="42">
        <v>498779440</v>
      </c>
      <c r="L68" s="42">
        <v>6627998400</v>
      </c>
      <c r="M68" s="42">
        <v>135847800</v>
      </c>
      <c r="N68" s="42">
        <v>161592340</v>
      </c>
      <c r="O68" s="42">
        <v>557140337</v>
      </c>
      <c r="P68" s="42">
        <v>579311621</v>
      </c>
      <c r="Q68" s="42">
        <v>57518965845</v>
      </c>
      <c r="R68" s="42">
        <v>7233220</v>
      </c>
      <c r="S68" s="42">
        <v>9864460</v>
      </c>
      <c r="T68" s="42">
        <v>6762145269</v>
      </c>
      <c r="U68" s="42">
        <v>6266990948</v>
      </c>
      <c r="V68" s="42">
        <v>893172933</v>
      </c>
      <c r="W68" s="42">
        <v>662122393</v>
      </c>
      <c r="X68" s="42">
        <v>365902</v>
      </c>
      <c r="Y68" s="42">
        <v>14601895125</v>
      </c>
      <c r="Z68" s="42">
        <v>42917070720</v>
      </c>
    </row>
    <row r="69" spans="1:26">
      <c r="A69" t="s">
        <v>320</v>
      </c>
      <c r="B69" s="44" t="s">
        <v>321</v>
      </c>
      <c r="C69" s="42">
        <v>2511254000</v>
      </c>
      <c r="D69" s="42">
        <v>10258</v>
      </c>
      <c r="E69" s="42">
        <v>834401516</v>
      </c>
      <c r="F69" s="42">
        <v>25507222</v>
      </c>
      <c r="G69" s="42">
        <v>1005</v>
      </c>
      <c r="H69" s="42">
        <v>175</v>
      </c>
      <c r="I69" s="42">
        <v>80467030</v>
      </c>
      <c r="J69" s="42">
        <v>891829</v>
      </c>
      <c r="K69" s="42">
        <v>20694697</v>
      </c>
      <c r="L69" s="42">
        <v>136210000</v>
      </c>
      <c r="M69" s="42">
        <v>6518500</v>
      </c>
      <c r="N69" s="42">
        <v>11256592</v>
      </c>
      <c r="O69" s="42">
        <v>23686195</v>
      </c>
      <c r="P69" s="42">
        <v>23596578</v>
      </c>
      <c r="Q69" s="42">
        <v>1163230159</v>
      </c>
      <c r="R69" s="42">
        <v>347053</v>
      </c>
      <c r="S69" s="42">
        <v>31054</v>
      </c>
      <c r="T69" s="42">
        <v>142698483</v>
      </c>
      <c r="U69" s="42">
        <v>143766435</v>
      </c>
      <c r="V69" s="42">
        <v>20688048</v>
      </c>
      <c r="W69" s="42">
        <v>13551013</v>
      </c>
      <c r="X69" s="42">
        <v>17247</v>
      </c>
      <c r="Y69" s="42">
        <v>321099333</v>
      </c>
      <c r="Z69" s="42">
        <v>842130826</v>
      </c>
    </row>
    <row r="70" spans="1:26">
      <c r="A70" t="s">
        <v>116</v>
      </c>
      <c r="B70" s="44" t="s">
        <v>117</v>
      </c>
      <c r="C70" s="42">
        <v>2256163400</v>
      </c>
      <c r="D70" s="42">
        <v>8153</v>
      </c>
      <c r="E70" s="42">
        <v>753975543</v>
      </c>
      <c r="F70" s="42">
        <v>37830047</v>
      </c>
      <c r="G70" s="42">
        <v>1212</v>
      </c>
      <c r="H70" s="42">
        <v>274</v>
      </c>
      <c r="I70" s="42">
        <v>74193007</v>
      </c>
      <c r="J70" s="42">
        <v>636650</v>
      </c>
      <c r="K70" s="42">
        <v>21955100</v>
      </c>
      <c r="L70" s="42">
        <v>127809600</v>
      </c>
      <c r="M70" s="42">
        <v>3416900</v>
      </c>
      <c r="N70" s="42">
        <v>4502569</v>
      </c>
      <c r="O70" s="42">
        <v>19759760</v>
      </c>
      <c r="P70" s="42">
        <v>12441216</v>
      </c>
      <c r="Q70" s="42">
        <v>1056520392</v>
      </c>
      <c r="R70" s="42">
        <v>511264</v>
      </c>
      <c r="S70" s="42">
        <v>31386</v>
      </c>
      <c r="T70" s="42">
        <v>131190070</v>
      </c>
      <c r="U70" s="42">
        <v>129627914</v>
      </c>
      <c r="V70" s="42">
        <v>22970360</v>
      </c>
      <c r="W70" s="42">
        <v>14783360</v>
      </c>
      <c r="X70" s="42">
        <v>16473</v>
      </c>
      <c r="Y70" s="42">
        <v>299130827</v>
      </c>
      <c r="Z70" s="42">
        <v>757389565</v>
      </c>
    </row>
    <row r="71" spans="1:26">
      <c r="A71" t="s">
        <v>390</v>
      </c>
      <c r="B71" s="44" t="s">
        <v>391</v>
      </c>
      <c r="C71" s="42">
        <v>2160528700</v>
      </c>
      <c r="D71" s="42">
        <v>9460</v>
      </c>
      <c r="E71" s="42">
        <v>727433404</v>
      </c>
      <c r="F71" s="42">
        <v>16296260</v>
      </c>
      <c r="G71" s="42">
        <v>742</v>
      </c>
      <c r="H71" s="42">
        <v>101</v>
      </c>
      <c r="I71" s="42">
        <v>34282069</v>
      </c>
      <c r="J71" s="42">
        <v>385184</v>
      </c>
      <c r="K71" s="42">
        <v>12075303</v>
      </c>
      <c r="L71" s="42">
        <v>114113100</v>
      </c>
      <c r="M71" s="42">
        <v>2687200</v>
      </c>
      <c r="N71" s="42">
        <v>11218345</v>
      </c>
      <c r="O71" s="42">
        <v>20195410</v>
      </c>
      <c r="P71" s="42">
        <v>9340510</v>
      </c>
      <c r="Q71" s="42">
        <v>948026785</v>
      </c>
      <c r="R71" s="42">
        <v>22885</v>
      </c>
      <c r="S71" s="42">
        <v>0</v>
      </c>
      <c r="T71" s="42">
        <v>116780238</v>
      </c>
      <c r="U71" s="42">
        <v>119348068</v>
      </c>
      <c r="V71" s="42">
        <v>17132482</v>
      </c>
      <c r="W71" s="42">
        <v>10071252</v>
      </c>
      <c r="X71" s="42">
        <v>6534</v>
      </c>
      <c r="Y71" s="42">
        <v>263361459</v>
      </c>
      <c r="Z71" s="42">
        <v>684665326</v>
      </c>
    </row>
    <row r="72" spans="1:26">
      <c r="A72" t="s">
        <v>400</v>
      </c>
      <c r="B72" s="44" t="s">
        <v>401</v>
      </c>
      <c r="C72" s="42">
        <v>2941121800</v>
      </c>
      <c r="D72" s="42">
        <v>12045</v>
      </c>
      <c r="E72" s="42">
        <v>973343761</v>
      </c>
      <c r="F72" s="42">
        <v>34278577</v>
      </c>
      <c r="G72" s="42">
        <v>1295</v>
      </c>
      <c r="H72" s="42">
        <v>220</v>
      </c>
      <c r="I72" s="42">
        <v>70287575</v>
      </c>
      <c r="J72" s="42">
        <v>556826</v>
      </c>
      <c r="K72" s="42">
        <v>22849738</v>
      </c>
      <c r="L72" s="42">
        <v>161291800</v>
      </c>
      <c r="M72" s="42">
        <v>5072700</v>
      </c>
      <c r="N72" s="42">
        <v>9586296</v>
      </c>
      <c r="O72" s="42">
        <v>22967958</v>
      </c>
      <c r="P72" s="42">
        <v>18309154</v>
      </c>
      <c r="Q72" s="42">
        <v>1318544385</v>
      </c>
      <c r="R72" s="42">
        <v>227512</v>
      </c>
      <c r="S72" s="42">
        <v>17037</v>
      </c>
      <c r="T72" s="42">
        <v>166334623</v>
      </c>
      <c r="U72" s="42">
        <v>164362288</v>
      </c>
      <c r="V72" s="42">
        <v>24234122</v>
      </c>
      <c r="W72" s="42">
        <v>13102538</v>
      </c>
      <c r="X72" s="42">
        <v>74571</v>
      </c>
      <c r="Y72" s="42">
        <v>368352691</v>
      </c>
      <c r="Z72" s="42">
        <v>950191694</v>
      </c>
    </row>
    <row r="73" spans="1:26">
      <c r="A73" t="s">
        <v>427</v>
      </c>
      <c r="B73" s="44" t="s">
        <v>428</v>
      </c>
      <c r="C73" s="42">
        <v>2942721400</v>
      </c>
      <c r="D73" s="42">
        <v>11948</v>
      </c>
      <c r="E73" s="42">
        <v>961962166</v>
      </c>
      <c r="F73" s="42">
        <v>36468694</v>
      </c>
      <c r="G73" s="42">
        <v>1307</v>
      </c>
      <c r="H73" s="42">
        <v>254</v>
      </c>
      <c r="I73" s="42">
        <v>54402207</v>
      </c>
      <c r="J73" s="42">
        <v>375119</v>
      </c>
      <c r="K73" s="42">
        <v>23244368</v>
      </c>
      <c r="L73" s="42">
        <v>159919500</v>
      </c>
      <c r="M73" s="42">
        <v>3234500</v>
      </c>
      <c r="N73" s="42">
        <v>7330463</v>
      </c>
      <c r="O73" s="42">
        <v>21304963</v>
      </c>
      <c r="P73" s="42">
        <v>12255866</v>
      </c>
      <c r="Q73" s="42">
        <v>1280497846</v>
      </c>
      <c r="R73" s="42">
        <v>415417</v>
      </c>
      <c r="S73" s="42">
        <v>76172</v>
      </c>
      <c r="T73" s="42">
        <v>163118644</v>
      </c>
      <c r="U73" s="42">
        <v>158512229</v>
      </c>
      <c r="V73" s="42">
        <v>27354050</v>
      </c>
      <c r="W73" s="42">
        <v>15623537</v>
      </c>
      <c r="X73" s="42">
        <v>12973</v>
      </c>
      <c r="Y73" s="42">
        <v>365113022</v>
      </c>
      <c r="Z73" s="42">
        <v>915384824</v>
      </c>
    </row>
    <row r="74" spans="1:26">
      <c r="A74" t="s">
        <v>256</v>
      </c>
      <c r="B74" s="44" t="s">
        <v>257</v>
      </c>
      <c r="C74" s="42">
        <v>19430635300</v>
      </c>
      <c r="D74" s="42">
        <v>74497</v>
      </c>
      <c r="E74" s="42">
        <v>6070671821</v>
      </c>
      <c r="F74" s="42">
        <v>357083332</v>
      </c>
      <c r="G74" s="42">
        <v>10168</v>
      </c>
      <c r="H74" s="42">
        <v>2518</v>
      </c>
      <c r="I74" s="42">
        <v>756878241</v>
      </c>
      <c r="J74" s="42">
        <v>7757077</v>
      </c>
      <c r="K74" s="42">
        <v>148225305</v>
      </c>
      <c r="L74" s="42">
        <v>1060468100</v>
      </c>
      <c r="M74" s="42">
        <v>26378600</v>
      </c>
      <c r="N74" s="42">
        <v>43322249</v>
      </c>
      <c r="O74" s="42">
        <v>136466769</v>
      </c>
      <c r="P74" s="42">
        <v>102945382</v>
      </c>
      <c r="Q74" s="42">
        <v>8710196876</v>
      </c>
      <c r="R74" s="42">
        <v>4666526</v>
      </c>
      <c r="S74" s="42">
        <v>371610</v>
      </c>
      <c r="T74" s="42">
        <v>1086605088</v>
      </c>
      <c r="U74" s="42">
        <v>1006081092</v>
      </c>
      <c r="V74" s="42">
        <v>167212768</v>
      </c>
      <c r="W74" s="42">
        <v>122726742</v>
      </c>
      <c r="X74" s="42">
        <v>283790</v>
      </c>
      <c r="Y74" s="42">
        <v>2387947616</v>
      </c>
      <c r="Z74" s="42">
        <v>6322249260</v>
      </c>
    </row>
    <row r="75" spans="1:26">
      <c r="A75" t="s">
        <v>372</v>
      </c>
      <c r="B75" s="44" t="s">
        <v>373</v>
      </c>
      <c r="C75" s="42">
        <v>3457615100</v>
      </c>
      <c r="D75" s="42">
        <v>11268</v>
      </c>
      <c r="E75" s="42">
        <v>1151222896</v>
      </c>
      <c r="F75" s="42">
        <v>92291274</v>
      </c>
      <c r="G75" s="42">
        <v>2426</v>
      </c>
      <c r="H75" s="42">
        <v>660</v>
      </c>
      <c r="I75" s="42">
        <v>136661989</v>
      </c>
      <c r="J75" s="42">
        <v>830851</v>
      </c>
      <c r="K75" s="42">
        <v>30878697</v>
      </c>
      <c r="L75" s="42">
        <v>185049700</v>
      </c>
      <c r="M75" s="42">
        <v>1868100</v>
      </c>
      <c r="N75" s="42">
        <v>7931902</v>
      </c>
      <c r="O75" s="42">
        <v>21579964</v>
      </c>
      <c r="P75" s="42">
        <v>7303238</v>
      </c>
      <c r="Q75" s="42">
        <v>1635618611</v>
      </c>
      <c r="R75" s="42">
        <v>620713</v>
      </c>
      <c r="S75" s="42">
        <v>46984</v>
      </c>
      <c r="T75" s="42">
        <v>186890429</v>
      </c>
      <c r="U75" s="42">
        <v>176007419</v>
      </c>
      <c r="V75" s="42">
        <v>32481851</v>
      </c>
      <c r="W75" s="42">
        <v>27255107</v>
      </c>
      <c r="X75" s="42">
        <v>14666</v>
      </c>
      <c r="Y75" s="42">
        <v>423317169</v>
      </c>
      <c r="Z75" s="42">
        <v>1212301442</v>
      </c>
    </row>
    <row r="76" spans="1:26">
      <c r="A76" t="s">
        <v>18</v>
      </c>
      <c r="B76" s="44" t="s">
        <v>19</v>
      </c>
      <c r="C76" s="42">
        <v>17366514800</v>
      </c>
      <c r="D76" s="42">
        <v>61836</v>
      </c>
      <c r="E76" s="42">
        <v>5515013069</v>
      </c>
      <c r="F76" s="42">
        <v>362880351</v>
      </c>
      <c r="G76" s="42">
        <v>10615</v>
      </c>
      <c r="H76" s="42">
        <v>2685</v>
      </c>
      <c r="I76" s="42">
        <v>598465084</v>
      </c>
      <c r="J76" s="42">
        <v>5797486</v>
      </c>
      <c r="K76" s="42">
        <v>105820534</v>
      </c>
      <c r="L76" s="42">
        <v>971536900</v>
      </c>
      <c r="M76" s="42">
        <v>30595100</v>
      </c>
      <c r="N76" s="42">
        <v>25199630</v>
      </c>
      <c r="O76" s="42">
        <v>85184564</v>
      </c>
      <c r="P76" s="42">
        <v>119635810</v>
      </c>
      <c r="Q76" s="42">
        <v>7820128528</v>
      </c>
      <c r="R76" s="42">
        <v>2038645</v>
      </c>
      <c r="S76" s="42">
        <v>266003</v>
      </c>
      <c r="T76" s="42">
        <v>1001864689</v>
      </c>
      <c r="U76" s="42">
        <v>922863233</v>
      </c>
      <c r="V76" s="42">
        <v>180658681</v>
      </c>
      <c r="W76" s="42">
        <v>86731677</v>
      </c>
      <c r="X76" s="42">
        <v>27963</v>
      </c>
      <c r="Y76" s="42">
        <v>2194450891</v>
      </c>
      <c r="Z76" s="42">
        <v>5625677637</v>
      </c>
    </row>
    <row r="77" spans="1:26">
      <c r="A77" t="s">
        <v>574</v>
      </c>
      <c r="B77" s="44" t="s">
        <v>575</v>
      </c>
      <c r="C77" s="42">
        <v>1640651300</v>
      </c>
      <c r="D77" s="42">
        <v>7571</v>
      </c>
      <c r="E77" s="42">
        <v>553883187</v>
      </c>
      <c r="F77" s="42">
        <v>14681230</v>
      </c>
      <c r="G77" s="42">
        <v>567</v>
      </c>
      <c r="H77" s="42">
        <v>89</v>
      </c>
      <c r="I77" s="42">
        <v>22421770</v>
      </c>
      <c r="J77" s="42">
        <v>307923</v>
      </c>
      <c r="K77" s="42">
        <v>10161857</v>
      </c>
      <c r="L77" s="42">
        <v>82897500</v>
      </c>
      <c r="M77" s="42">
        <v>2381000</v>
      </c>
      <c r="N77" s="42">
        <v>6016445</v>
      </c>
      <c r="O77" s="42">
        <v>11345777</v>
      </c>
      <c r="P77" s="42">
        <v>7472092</v>
      </c>
      <c r="Q77" s="42">
        <v>711568781</v>
      </c>
      <c r="R77" s="42">
        <v>89947</v>
      </c>
      <c r="S77" s="42">
        <v>12235</v>
      </c>
      <c r="T77" s="42">
        <v>85240075</v>
      </c>
      <c r="U77" s="42">
        <v>91333267</v>
      </c>
      <c r="V77" s="42">
        <v>13696666</v>
      </c>
      <c r="W77" s="42">
        <v>5173298</v>
      </c>
      <c r="X77" s="42">
        <v>0</v>
      </c>
      <c r="Y77" s="42">
        <v>195545488</v>
      </c>
      <c r="Z77" s="42">
        <v>516023293</v>
      </c>
    </row>
    <row r="78" spans="1:26">
      <c r="A78" t="s">
        <v>580</v>
      </c>
      <c r="B78" s="44" t="s">
        <v>424</v>
      </c>
      <c r="C78" s="42">
        <v>2494673200</v>
      </c>
      <c r="D78" s="42">
        <v>10589</v>
      </c>
      <c r="E78" s="42">
        <v>853339795</v>
      </c>
      <c r="F78" s="42">
        <v>28991073</v>
      </c>
      <c r="G78" s="42">
        <v>1123</v>
      </c>
      <c r="H78" s="42">
        <v>193</v>
      </c>
      <c r="I78" s="42">
        <v>74737098</v>
      </c>
      <c r="J78" s="42">
        <v>646351</v>
      </c>
      <c r="K78" s="42">
        <v>23875261</v>
      </c>
      <c r="L78" s="42">
        <v>135877800</v>
      </c>
      <c r="M78" s="42">
        <v>7097200</v>
      </c>
      <c r="N78" s="42">
        <v>8850370</v>
      </c>
      <c r="O78" s="42">
        <v>23936115</v>
      </c>
      <c r="P78" s="42">
        <v>24476824</v>
      </c>
      <c r="Q78" s="42">
        <v>1181827887</v>
      </c>
      <c r="R78" s="42">
        <v>451512</v>
      </c>
      <c r="S78" s="42">
        <v>39266</v>
      </c>
      <c r="T78" s="42">
        <v>142951090</v>
      </c>
      <c r="U78" s="42">
        <v>146615570</v>
      </c>
      <c r="V78" s="42">
        <v>23185508</v>
      </c>
      <c r="W78" s="42">
        <v>13068300</v>
      </c>
      <c r="X78" s="42">
        <v>53262</v>
      </c>
      <c r="Y78" s="42">
        <v>326364508</v>
      </c>
      <c r="Z78" s="42">
        <v>855463379</v>
      </c>
    </row>
    <row r="79" spans="1:26">
      <c r="A79" t="s">
        <v>464</v>
      </c>
      <c r="B79" s="44" t="s">
        <v>465</v>
      </c>
      <c r="C79" s="42">
        <v>2863530500</v>
      </c>
      <c r="D79" s="42">
        <v>11873</v>
      </c>
      <c r="E79" s="42">
        <v>967712744</v>
      </c>
      <c r="F79" s="42">
        <v>33830495</v>
      </c>
      <c r="G79" s="42">
        <v>1338</v>
      </c>
      <c r="H79" s="42">
        <v>236</v>
      </c>
      <c r="I79" s="42">
        <v>78292749</v>
      </c>
      <c r="J79" s="42">
        <v>532657</v>
      </c>
      <c r="K79" s="42">
        <v>20024232</v>
      </c>
      <c r="L79" s="42">
        <v>152273300</v>
      </c>
      <c r="M79" s="42">
        <v>4700700</v>
      </c>
      <c r="N79" s="42">
        <v>10538168</v>
      </c>
      <c r="O79" s="42">
        <v>26985531</v>
      </c>
      <c r="P79" s="42">
        <v>15858032</v>
      </c>
      <c r="Q79" s="42">
        <v>1310748608</v>
      </c>
      <c r="R79" s="42">
        <v>203219</v>
      </c>
      <c r="S79" s="42">
        <v>27686</v>
      </c>
      <c r="T79" s="42">
        <v>156926184</v>
      </c>
      <c r="U79" s="42">
        <v>159021537</v>
      </c>
      <c r="V79" s="42">
        <v>22316631</v>
      </c>
      <c r="W79" s="42">
        <v>14732927</v>
      </c>
      <c r="X79" s="42">
        <v>33735</v>
      </c>
      <c r="Y79" s="42">
        <v>353261919</v>
      </c>
      <c r="Z79" s="42">
        <v>957486689</v>
      </c>
    </row>
    <row r="80" spans="1:26">
      <c r="A80" t="s">
        <v>236</v>
      </c>
      <c r="B80" s="44" t="s">
        <v>237</v>
      </c>
      <c r="C80" s="42">
        <v>28145372200</v>
      </c>
      <c r="D80" s="42">
        <v>101730</v>
      </c>
      <c r="E80" s="42">
        <v>8692509828</v>
      </c>
      <c r="F80" s="42">
        <v>778305725</v>
      </c>
      <c r="G80" s="42">
        <v>16936</v>
      </c>
      <c r="H80" s="42">
        <v>5227</v>
      </c>
      <c r="I80" s="42">
        <v>1042989393</v>
      </c>
      <c r="J80" s="42">
        <v>6262194</v>
      </c>
      <c r="K80" s="42">
        <v>141190721</v>
      </c>
      <c r="L80" s="42">
        <v>1483660600</v>
      </c>
      <c r="M80" s="42">
        <v>34927700</v>
      </c>
      <c r="N80" s="42">
        <v>68630155</v>
      </c>
      <c r="O80" s="42">
        <v>172515291</v>
      </c>
      <c r="P80" s="42">
        <v>140404478</v>
      </c>
      <c r="Q80" s="42">
        <v>12561396085</v>
      </c>
      <c r="R80" s="42">
        <v>3159778</v>
      </c>
      <c r="S80" s="42">
        <v>2354465</v>
      </c>
      <c r="T80" s="42">
        <v>1518178001</v>
      </c>
      <c r="U80" s="42">
        <v>1345899470</v>
      </c>
      <c r="V80" s="42">
        <v>238310276</v>
      </c>
      <c r="W80" s="42">
        <v>163795116</v>
      </c>
      <c r="X80" s="42">
        <v>195851</v>
      </c>
      <c r="Y80" s="42">
        <v>3271892957</v>
      </c>
      <c r="Z80" s="42">
        <v>9289503128</v>
      </c>
    </row>
    <row r="81" spans="1:26">
      <c r="A81" t="s">
        <v>316</v>
      </c>
      <c r="B81" s="44" t="s">
        <v>317</v>
      </c>
      <c r="C81" s="42">
        <v>1762422900</v>
      </c>
      <c r="D81" s="42">
        <v>7350</v>
      </c>
      <c r="E81" s="42">
        <v>588860980</v>
      </c>
      <c r="F81" s="42">
        <v>18354935</v>
      </c>
      <c r="G81" s="42">
        <v>729</v>
      </c>
      <c r="H81" s="42">
        <v>121</v>
      </c>
      <c r="I81" s="42">
        <v>43020748</v>
      </c>
      <c r="J81" s="42">
        <v>339601</v>
      </c>
      <c r="K81" s="42">
        <v>13245745</v>
      </c>
      <c r="L81" s="42">
        <v>97596700</v>
      </c>
      <c r="M81" s="42">
        <v>4439300</v>
      </c>
      <c r="N81" s="42">
        <v>7022729</v>
      </c>
      <c r="O81" s="42">
        <v>16925876</v>
      </c>
      <c r="P81" s="42">
        <v>16218360</v>
      </c>
      <c r="Q81" s="42">
        <v>806024974</v>
      </c>
      <c r="R81" s="42">
        <v>149972</v>
      </c>
      <c r="S81" s="42">
        <v>73098</v>
      </c>
      <c r="T81" s="42">
        <v>102023633</v>
      </c>
      <c r="U81" s="42">
        <v>103556321</v>
      </c>
      <c r="V81" s="42">
        <v>12786058</v>
      </c>
      <c r="W81" s="42">
        <v>10311701</v>
      </c>
      <c r="X81" s="42">
        <v>115228</v>
      </c>
      <c r="Y81" s="42">
        <v>229016011</v>
      </c>
      <c r="Z81" s="42">
        <v>577008963</v>
      </c>
    </row>
    <row r="82" spans="1:26">
      <c r="A82" t="s">
        <v>358</v>
      </c>
      <c r="B82" s="44" t="s">
        <v>359</v>
      </c>
      <c r="C82" s="42">
        <v>1691657500</v>
      </c>
      <c r="D82" s="42">
        <v>6992</v>
      </c>
      <c r="E82" s="42">
        <v>558987405</v>
      </c>
      <c r="F82" s="42">
        <v>20726476</v>
      </c>
      <c r="G82" s="42">
        <v>712</v>
      </c>
      <c r="H82" s="42">
        <v>150</v>
      </c>
      <c r="I82" s="42">
        <v>52567634</v>
      </c>
      <c r="J82" s="42">
        <v>603493</v>
      </c>
      <c r="K82" s="42">
        <v>14946844</v>
      </c>
      <c r="L82" s="42">
        <v>89607200</v>
      </c>
      <c r="M82" s="42">
        <v>4018200</v>
      </c>
      <c r="N82" s="42">
        <v>6402362</v>
      </c>
      <c r="O82" s="42">
        <v>13300903</v>
      </c>
      <c r="P82" s="42">
        <v>13521272</v>
      </c>
      <c r="Q82" s="42">
        <v>774681789</v>
      </c>
      <c r="R82" s="42">
        <v>323304</v>
      </c>
      <c r="S82" s="42">
        <v>43213</v>
      </c>
      <c r="T82" s="42">
        <v>93611760</v>
      </c>
      <c r="U82" s="42">
        <v>93832328</v>
      </c>
      <c r="V82" s="42">
        <v>13628021</v>
      </c>
      <c r="W82" s="42">
        <v>12277991</v>
      </c>
      <c r="X82" s="42">
        <v>26417</v>
      </c>
      <c r="Y82" s="42">
        <v>213743034</v>
      </c>
      <c r="Z82" s="42">
        <v>560938755</v>
      </c>
    </row>
    <row r="83" spans="1:26">
      <c r="A83" t="s">
        <v>472</v>
      </c>
      <c r="B83" s="44" t="s">
        <v>473</v>
      </c>
      <c r="C83" s="42">
        <v>1839600700</v>
      </c>
      <c r="D83" s="42">
        <v>7367</v>
      </c>
      <c r="E83" s="42">
        <v>632250619</v>
      </c>
      <c r="F83" s="42">
        <v>19844952</v>
      </c>
      <c r="G83" s="42">
        <v>804</v>
      </c>
      <c r="H83" s="42">
        <v>122</v>
      </c>
      <c r="I83" s="42">
        <v>24642204</v>
      </c>
      <c r="J83" s="42">
        <v>217316</v>
      </c>
      <c r="K83" s="42">
        <v>9809703</v>
      </c>
      <c r="L83" s="42">
        <v>97838000</v>
      </c>
      <c r="M83" s="42">
        <v>1673100</v>
      </c>
      <c r="N83" s="42">
        <v>6740477</v>
      </c>
      <c r="O83" s="42">
        <v>15051267</v>
      </c>
      <c r="P83" s="42">
        <v>5865317</v>
      </c>
      <c r="Q83" s="42">
        <v>813932955</v>
      </c>
      <c r="R83" s="42">
        <v>30724</v>
      </c>
      <c r="S83" s="42">
        <v>16099</v>
      </c>
      <c r="T83" s="42">
        <v>99487251</v>
      </c>
      <c r="U83" s="42">
        <v>101031336</v>
      </c>
      <c r="V83" s="42">
        <v>15459444</v>
      </c>
      <c r="W83" s="42">
        <v>10336768</v>
      </c>
      <c r="X83" s="42">
        <v>70</v>
      </c>
      <c r="Y83" s="42">
        <v>226361692</v>
      </c>
      <c r="Z83" s="42">
        <v>587571263</v>
      </c>
    </row>
    <row r="84" spans="1:26">
      <c r="A84" t="s">
        <v>12</v>
      </c>
      <c r="B84" s="44" t="s">
        <v>13</v>
      </c>
      <c r="C84" s="42">
        <v>23043797900</v>
      </c>
      <c r="D84" s="42">
        <v>74770</v>
      </c>
      <c r="E84" s="42">
        <v>7361926417</v>
      </c>
      <c r="F84" s="42">
        <v>737538798</v>
      </c>
      <c r="G84" s="42">
        <v>17014</v>
      </c>
      <c r="H84" s="42">
        <v>5574</v>
      </c>
      <c r="I84" s="42">
        <v>931817028</v>
      </c>
      <c r="J84" s="42">
        <v>7836493</v>
      </c>
      <c r="K84" s="42">
        <v>143800184</v>
      </c>
      <c r="L84" s="42">
        <v>1258147900</v>
      </c>
      <c r="M84" s="42">
        <v>38536800</v>
      </c>
      <c r="N84" s="42">
        <v>31959918</v>
      </c>
      <c r="O84" s="42">
        <v>92998474</v>
      </c>
      <c r="P84" s="42">
        <v>151685658</v>
      </c>
      <c r="Q84" s="42">
        <v>10756247670</v>
      </c>
      <c r="R84" s="42">
        <v>2009192</v>
      </c>
      <c r="S84" s="42">
        <v>340547</v>
      </c>
      <c r="T84" s="42">
        <v>1296381445</v>
      </c>
      <c r="U84" s="42">
        <v>1157388471</v>
      </c>
      <c r="V84" s="42">
        <v>223995967</v>
      </c>
      <c r="W84" s="42">
        <v>149777267</v>
      </c>
      <c r="X84" s="42">
        <v>60097</v>
      </c>
      <c r="Y84" s="42">
        <v>2829952986</v>
      </c>
      <c r="Z84" s="42">
        <v>7926294684</v>
      </c>
    </row>
    <row r="85" spans="1:26">
      <c r="A85" t="s">
        <v>488</v>
      </c>
      <c r="B85" s="44" t="s">
        <v>489</v>
      </c>
      <c r="C85" s="42">
        <v>7138935200</v>
      </c>
      <c r="D85" s="42">
        <v>28777</v>
      </c>
      <c r="E85" s="42">
        <v>2363750253</v>
      </c>
      <c r="F85" s="42">
        <v>104310147</v>
      </c>
      <c r="G85" s="42">
        <v>3362</v>
      </c>
      <c r="H85" s="42">
        <v>763</v>
      </c>
      <c r="I85" s="42">
        <v>190781091</v>
      </c>
      <c r="J85" s="42">
        <v>2374136</v>
      </c>
      <c r="K85" s="42">
        <v>57763898</v>
      </c>
      <c r="L85" s="42">
        <v>373770700</v>
      </c>
      <c r="M85" s="42">
        <v>12312300</v>
      </c>
      <c r="N85" s="42">
        <v>22471092</v>
      </c>
      <c r="O85" s="42">
        <v>57667265</v>
      </c>
      <c r="P85" s="42">
        <v>43496392</v>
      </c>
      <c r="Q85" s="42">
        <v>3228697274</v>
      </c>
      <c r="R85" s="42">
        <v>854022</v>
      </c>
      <c r="S85" s="42">
        <v>224592</v>
      </c>
      <c r="T85" s="42">
        <v>386010692</v>
      </c>
      <c r="U85" s="42">
        <v>380369629</v>
      </c>
      <c r="V85" s="42">
        <v>58545130</v>
      </c>
      <c r="W85" s="42">
        <v>42290055</v>
      </c>
      <c r="X85" s="42">
        <v>66198</v>
      </c>
      <c r="Y85" s="42">
        <v>868360318</v>
      </c>
      <c r="Z85" s="42">
        <v>2360336956</v>
      </c>
    </row>
    <row r="86" spans="1:26">
      <c r="A86" t="s">
        <v>158</v>
      </c>
      <c r="B86" s="44" t="s">
        <v>159</v>
      </c>
      <c r="C86" s="42">
        <v>2418508000</v>
      </c>
      <c r="D86" s="42">
        <v>10776</v>
      </c>
      <c r="E86" s="42">
        <v>804691674</v>
      </c>
      <c r="F86" s="42">
        <v>20917115</v>
      </c>
      <c r="G86" s="42">
        <v>880</v>
      </c>
      <c r="H86" s="42">
        <v>113</v>
      </c>
      <c r="I86" s="42">
        <v>68013173</v>
      </c>
      <c r="J86" s="42">
        <v>573666</v>
      </c>
      <c r="K86" s="42">
        <v>13284844</v>
      </c>
      <c r="L86" s="42">
        <v>129824900</v>
      </c>
      <c r="M86" s="42">
        <v>5099600</v>
      </c>
      <c r="N86" s="42">
        <v>7701531</v>
      </c>
      <c r="O86" s="42">
        <v>23987113</v>
      </c>
      <c r="P86" s="42">
        <v>19278489</v>
      </c>
      <c r="Q86" s="42">
        <v>1093372105</v>
      </c>
      <c r="R86" s="42">
        <v>26775</v>
      </c>
      <c r="S86" s="42">
        <v>67577</v>
      </c>
      <c r="T86" s="42">
        <v>134890431</v>
      </c>
      <c r="U86" s="42">
        <v>137868596</v>
      </c>
      <c r="V86" s="42">
        <v>17865871</v>
      </c>
      <c r="W86" s="42">
        <v>14227928</v>
      </c>
      <c r="X86" s="42">
        <v>33588</v>
      </c>
      <c r="Y86" s="42">
        <v>304980766</v>
      </c>
      <c r="Z86" s="42">
        <v>788391339</v>
      </c>
    </row>
    <row r="87" spans="1:26">
      <c r="A87" t="s">
        <v>254</v>
      </c>
      <c r="B87" s="44" t="s">
        <v>255</v>
      </c>
      <c r="C87" s="42">
        <v>1846086600</v>
      </c>
      <c r="D87" s="42">
        <v>7833</v>
      </c>
      <c r="E87" s="42">
        <v>595398117</v>
      </c>
      <c r="F87" s="42">
        <v>17060830</v>
      </c>
      <c r="G87" s="42">
        <v>732</v>
      </c>
      <c r="H87" s="42">
        <v>91</v>
      </c>
      <c r="I87" s="42">
        <v>64212243</v>
      </c>
      <c r="J87" s="42">
        <v>381301</v>
      </c>
      <c r="K87" s="42">
        <v>13546164</v>
      </c>
      <c r="L87" s="42">
        <v>104095200</v>
      </c>
      <c r="M87" s="42">
        <v>3094600</v>
      </c>
      <c r="N87" s="42">
        <v>5726541</v>
      </c>
      <c r="O87" s="42">
        <v>19738332</v>
      </c>
      <c r="P87" s="42">
        <v>10355397</v>
      </c>
      <c r="Q87" s="42">
        <v>833608725</v>
      </c>
      <c r="R87" s="42">
        <v>86773</v>
      </c>
      <c r="S87" s="42">
        <v>30865</v>
      </c>
      <c r="T87" s="42">
        <v>107151731</v>
      </c>
      <c r="U87" s="42">
        <v>105297155</v>
      </c>
      <c r="V87" s="42">
        <v>15141598</v>
      </c>
      <c r="W87" s="42">
        <v>11605380</v>
      </c>
      <c r="X87" s="42">
        <v>42190</v>
      </c>
      <c r="Y87" s="42">
        <v>239355692</v>
      </c>
      <c r="Z87" s="42">
        <v>594253033</v>
      </c>
    </row>
    <row r="88" spans="1:26">
      <c r="A88" t="s">
        <v>52</v>
      </c>
      <c r="B88" s="44" t="s">
        <v>53</v>
      </c>
      <c r="C88" s="42">
        <v>4603450300</v>
      </c>
      <c r="D88" s="42">
        <v>14992</v>
      </c>
      <c r="E88" s="42">
        <v>1521149389</v>
      </c>
      <c r="F88" s="42">
        <v>123670703</v>
      </c>
      <c r="G88" s="42">
        <v>3247</v>
      </c>
      <c r="H88" s="42">
        <v>912</v>
      </c>
      <c r="I88" s="42">
        <v>171569090</v>
      </c>
      <c r="J88" s="42">
        <v>1076230</v>
      </c>
      <c r="K88" s="42">
        <v>41259541</v>
      </c>
      <c r="L88" s="42">
        <v>247365400</v>
      </c>
      <c r="M88" s="42">
        <v>6183900</v>
      </c>
      <c r="N88" s="42">
        <v>5504604</v>
      </c>
      <c r="O88" s="42">
        <v>35013978</v>
      </c>
      <c r="P88" s="42">
        <v>22779302</v>
      </c>
      <c r="Q88" s="42">
        <v>2175572137</v>
      </c>
      <c r="R88" s="42">
        <v>902342</v>
      </c>
      <c r="S88" s="42">
        <v>97230</v>
      </c>
      <c r="T88" s="42">
        <v>253500943</v>
      </c>
      <c r="U88" s="42">
        <v>235360578</v>
      </c>
      <c r="V88" s="42">
        <v>52510965</v>
      </c>
      <c r="W88" s="42">
        <v>28526945</v>
      </c>
      <c r="X88" s="42">
        <v>22750</v>
      </c>
      <c r="Y88" s="42">
        <v>570921753</v>
      </c>
      <c r="Z88" s="42">
        <v>1604650384</v>
      </c>
    </row>
    <row r="89" spans="1:26">
      <c r="A89" t="s">
        <v>404</v>
      </c>
      <c r="B89" s="44" t="s">
        <v>405</v>
      </c>
      <c r="C89" s="42">
        <v>1218346200</v>
      </c>
      <c r="D89" s="42">
        <v>5592</v>
      </c>
      <c r="E89" s="42">
        <v>409184700</v>
      </c>
      <c r="F89" s="42">
        <v>8484109</v>
      </c>
      <c r="G89" s="42">
        <v>391</v>
      </c>
      <c r="H89" s="42">
        <v>51</v>
      </c>
      <c r="I89" s="42">
        <v>19358460</v>
      </c>
      <c r="J89" s="42">
        <v>209002</v>
      </c>
      <c r="K89" s="42">
        <v>5923339</v>
      </c>
      <c r="L89" s="42">
        <v>63137400</v>
      </c>
      <c r="M89" s="42">
        <v>1403500</v>
      </c>
      <c r="N89" s="42">
        <v>4554563</v>
      </c>
      <c r="O89" s="42">
        <v>11228867</v>
      </c>
      <c r="P89" s="42">
        <v>5116428</v>
      </c>
      <c r="Q89" s="42">
        <v>528600368</v>
      </c>
      <c r="R89" s="42">
        <v>16114</v>
      </c>
      <c r="S89" s="42">
        <v>22977</v>
      </c>
      <c r="T89" s="42">
        <v>64525689</v>
      </c>
      <c r="U89" s="42">
        <v>66196034</v>
      </c>
      <c r="V89" s="42">
        <v>8893945</v>
      </c>
      <c r="W89" s="42">
        <v>4796599</v>
      </c>
      <c r="X89" s="42">
        <v>1557</v>
      </c>
      <c r="Y89" s="42">
        <v>144452915</v>
      </c>
      <c r="Z89" s="42">
        <v>384147453</v>
      </c>
    </row>
    <row r="90" spans="1:26">
      <c r="A90" t="s">
        <v>516</v>
      </c>
      <c r="B90" s="44" t="s">
        <v>517</v>
      </c>
      <c r="C90" s="42">
        <v>1871450900</v>
      </c>
      <c r="D90" s="42">
        <v>8336</v>
      </c>
      <c r="E90" s="42">
        <v>629832787</v>
      </c>
      <c r="F90" s="42">
        <v>15800469</v>
      </c>
      <c r="G90" s="42">
        <v>631</v>
      </c>
      <c r="H90" s="42">
        <v>105</v>
      </c>
      <c r="I90" s="42">
        <v>43327716</v>
      </c>
      <c r="J90" s="42">
        <v>994397</v>
      </c>
      <c r="K90" s="42">
        <v>13835722</v>
      </c>
      <c r="L90" s="42">
        <v>98762200</v>
      </c>
      <c r="M90" s="42">
        <v>5059600</v>
      </c>
      <c r="N90" s="42">
        <v>10497829</v>
      </c>
      <c r="O90" s="42">
        <v>21320930</v>
      </c>
      <c r="P90" s="42">
        <v>15222019</v>
      </c>
      <c r="Q90" s="42">
        <v>854653669</v>
      </c>
      <c r="R90" s="42">
        <v>253178</v>
      </c>
      <c r="S90" s="42">
        <v>5545</v>
      </c>
      <c r="T90" s="42">
        <v>103799602</v>
      </c>
      <c r="U90" s="42">
        <v>110505502</v>
      </c>
      <c r="V90" s="42">
        <v>14129929</v>
      </c>
      <c r="W90" s="42">
        <v>6096313</v>
      </c>
      <c r="X90" s="42">
        <v>4566</v>
      </c>
      <c r="Y90" s="42">
        <v>234794635</v>
      </c>
      <c r="Z90" s="42">
        <v>619859034</v>
      </c>
    </row>
    <row r="91" spans="1:26">
      <c r="A91" t="s">
        <v>494</v>
      </c>
      <c r="B91" s="44" t="s">
        <v>495</v>
      </c>
      <c r="C91" s="42">
        <v>4676915800</v>
      </c>
      <c r="D91" s="42">
        <v>19348</v>
      </c>
      <c r="E91" s="42">
        <v>1619459898</v>
      </c>
      <c r="F91" s="42">
        <v>57215862</v>
      </c>
      <c r="G91" s="42">
        <v>2124</v>
      </c>
      <c r="H91" s="42">
        <v>439</v>
      </c>
      <c r="I91" s="42">
        <v>99657156</v>
      </c>
      <c r="J91" s="42">
        <v>608839</v>
      </c>
      <c r="K91" s="42">
        <v>28864749</v>
      </c>
      <c r="L91" s="42">
        <v>244723500</v>
      </c>
      <c r="M91" s="42">
        <v>5771800</v>
      </c>
      <c r="N91" s="42">
        <v>12155270</v>
      </c>
      <c r="O91" s="42">
        <v>44445514</v>
      </c>
      <c r="P91" s="42">
        <v>20267729</v>
      </c>
      <c r="Q91" s="42">
        <v>2133170317</v>
      </c>
      <c r="R91" s="42">
        <v>122432</v>
      </c>
      <c r="S91" s="42">
        <v>234507</v>
      </c>
      <c r="T91" s="42">
        <v>250427734</v>
      </c>
      <c r="U91" s="42">
        <v>259840109</v>
      </c>
      <c r="V91" s="42">
        <v>31907605</v>
      </c>
      <c r="W91" s="42">
        <v>21027843</v>
      </c>
      <c r="X91" s="42">
        <v>69879</v>
      </c>
      <c r="Y91" s="42">
        <v>563630109</v>
      </c>
      <c r="Z91" s="42">
        <v>1569540208</v>
      </c>
    </row>
    <row r="92" spans="1:26">
      <c r="A92" t="s">
        <v>266</v>
      </c>
      <c r="B92" s="44" t="s">
        <v>267</v>
      </c>
      <c r="C92" s="42">
        <v>8727443000</v>
      </c>
      <c r="D92" s="42">
        <v>26491</v>
      </c>
      <c r="E92" s="42">
        <v>2800825540</v>
      </c>
      <c r="F92" s="42">
        <v>304730482</v>
      </c>
      <c r="G92" s="42">
        <v>6748</v>
      </c>
      <c r="H92" s="42">
        <v>2264</v>
      </c>
      <c r="I92" s="42">
        <v>350497403</v>
      </c>
      <c r="J92" s="42">
        <v>2423728</v>
      </c>
      <c r="K92" s="42">
        <v>73936101</v>
      </c>
      <c r="L92" s="42">
        <v>463492500</v>
      </c>
      <c r="M92" s="42">
        <v>9432300</v>
      </c>
      <c r="N92" s="42">
        <v>16693305</v>
      </c>
      <c r="O92" s="42">
        <v>58935837</v>
      </c>
      <c r="P92" s="42">
        <v>36621548</v>
      </c>
      <c r="Q92" s="42">
        <v>4117588744</v>
      </c>
      <c r="R92" s="42">
        <v>1598348</v>
      </c>
      <c r="S92" s="42">
        <v>210702</v>
      </c>
      <c r="T92" s="42">
        <v>472835260</v>
      </c>
      <c r="U92" s="42">
        <v>418197602</v>
      </c>
      <c r="V92" s="42">
        <v>82887547</v>
      </c>
      <c r="W92" s="42">
        <v>67397226</v>
      </c>
      <c r="X92" s="42">
        <v>39216</v>
      </c>
      <c r="Y92" s="42">
        <v>1043165901</v>
      </c>
      <c r="Z92" s="42">
        <v>3074422843</v>
      </c>
    </row>
    <row r="93" spans="1:26">
      <c r="A93" t="s">
        <v>252</v>
      </c>
      <c r="B93" s="44" t="s">
        <v>253</v>
      </c>
      <c r="C93" s="42">
        <v>9380856600</v>
      </c>
      <c r="D93" s="42">
        <v>38999</v>
      </c>
      <c r="E93" s="42">
        <v>2977058319</v>
      </c>
      <c r="F93" s="42">
        <v>135572492</v>
      </c>
      <c r="G93" s="42">
        <v>4301</v>
      </c>
      <c r="H93" s="42">
        <v>967</v>
      </c>
      <c r="I93" s="42">
        <v>312606864</v>
      </c>
      <c r="J93" s="42">
        <v>2769333</v>
      </c>
      <c r="K93" s="42">
        <v>79509793</v>
      </c>
      <c r="L93" s="42">
        <v>508289700</v>
      </c>
      <c r="M93" s="42">
        <v>18284900</v>
      </c>
      <c r="N93" s="42">
        <v>27921448</v>
      </c>
      <c r="O93" s="42">
        <v>78091661</v>
      </c>
      <c r="P93" s="42">
        <v>66910705</v>
      </c>
      <c r="Q93" s="42">
        <v>4207015215</v>
      </c>
      <c r="R93" s="42">
        <v>1445832</v>
      </c>
      <c r="S93" s="42">
        <v>269641</v>
      </c>
      <c r="T93" s="42">
        <v>526437606</v>
      </c>
      <c r="U93" s="42">
        <v>498662212</v>
      </c>
      <c r="V93" s="42">
        <v>81780178</v>
      </c>
      <c r="W93" s="42">
        <v>57646074</v>
      </c>
      <c r="X93" s="42">
        <v>171841</v>
      </c>
      <c r="Y93" s="42">
        <v>1166413384</v>
      </c>
      <c r="Z93" s="42">
        <v>3040601831</v>
      </c>
    </row>
    <row r="94" spans="1:26">
      <c r="A94" t="s">
        <v>238</v>
      </c>
      <c r="B94" s="44" t="s">
        <v>239</v>
      </c>
      <c r="C94" s="42">
        <v>5635680100</v>
      </c>
      <c r="D94" s="42">
        <v>19499</v>
      </c>
      <c r="E94" s="42">
        <v>1713012739</v>
      </c>
      <c r="F94" s="42">
        <v>187192747</v>
      </c>
      <c r="G94" s="42">
        <v>3648</v>
      </c>
      <c r="H94" s="42">
        <v>1199</v>
      </c>
      <c r="I94" s="42">
        <v>345677651</v>
      </c>
      <c r="J94" s="42">
        <v>2945507</v>
      </c>
      <c r="K94" s="42">
        <v>56603516</v>
      </c>
      <c r="L94" s="42">
        <v>262648900</v>
      </c>
      <c r="M94" s="42">
        <v>10534100</v>
      </c>
      <c r="N94" s="42">
        <v>13067359</v>
      </c>
      <c r="O94" s="42">
        <v>40191024</v>
      </c>
      <c r="P94" s="42">
        <v>42576964</v>
      </c>
      <c r="Q94" s="42">
        <v>2674450507</v>
      </c>
      <c r="R94" s="42">
        <v>1901760</v>
      </c>
      <c r="S94" s="42">
        <v>536427</v>
      </c>
      <c r="T94" s="42">
        <v>273128336</v>
      </c>
      <c r="U94" s="42">
        <v>239475320</v>
      </c>
      <c r="V94" s="42">
        <v>56550442</v>
      </c>
      <c r="W94" s="42">
        <v>57298468</v>
      </c>
      <c r="X94" s="42">
        <v>58744</v>
      </c>
      <c r="Y94" s="42">
        <v>628949497</v>
      </c>
      <c r="Z94" s="42">
        <v>2045501010</v>
      </c>
    </row>
    <row r="95" spans="1:26">
      <c r="A95" t="s">
        <v>152</v>
      </c>
      <c r="B95" s="44" t="s">
        <v>153</v>
      </c>
      <c r="C95" s="42">
        <v>956540200</v>
      </c>
      <c r="D95" s="42">
        <v>4418</v>
      </c>
      <c r="E95" s="42">
        <v>316366480</v>
      </c>
      <c r="F95" s="42">
        <v>8536540</v>
      </c>
      <c r="G95" s="42">
        <v>330</v>
      </c>
      <c r="H95" s="42">
        <v>53</v>
      </c>
      <c r="I95" s="42">
        <v>25933498</v>
      </c>
      <c r="J95" s="42">
        <v>183256</v>
      </c>
      <c r="K95" s="42">
        <v>6043895</v>
      </c>
      <c r="L95" s="42">
        <v>51131000</v>
      </c>
      <c r="M95" s="42">
        <v>2410100</v>
      </c>
      <c r="N95" s="42">
        <v>3714374</v>
      </c>
      <c r="O95" s="42">
        <v>9285260</v>
      </c>
      <c r="P95" s="42">
        <v>8816008</v>
      </c>
      <c r="Q95" s="42">
        <v>432420411</v>
      </c>
      <c r="R95" s="42">
        <v>30033</v>
      </c>
      <c r="S95" s="42">
        <v>0</v>
      </c>
      <c r="T95" s="42">
        <v>53527019</v>
      </c>
      <c r="U95" s="42">
        <v>54354665</v>
      </c>
      <c r="V95" s="42">
        <v>8070901</v>
      </c>
      <c r="W95" s="42">
        <v>4986484</v>
      </c>
      <c r="X95" s="42">
        <v>21745</v>
      </c>
      <c r="Y95" s="42">
        <v>120990847</v>
      </c>
      <c r="Z95" s="42">
        <v>311429564</v>
      </c>
    </row>
    <row r="96" spans="1:26">
      <c r="A96" t="s">
        <v>212</v>
      </c>
      <c r="B96" s="44" t="s">
        <v>213</v>
      </c>
      <c r="C96" s="42">
        <v>2783820500</v>
      </c>
      <c r="D96" s="42">
        <v>11417</v>
      </c>
      <c r="E96" s="42">
        <v>883714166</v>
      </c>
      <c r="F96" s="42">
        <v>41429318</v>
      </c>
      <c r="G96" s="42">
        <v>1304</v>
      </c>
      <c r="H96" s="42">
        <v>279</v>
      </c>
      <c r="I96" s="42">
        <v>90341542</v>
      </c>
      <c r="J96" s="42">
        <v>1788295</v>
      </c>
      <c r="K96" s="42">
        <v>29179571</v>
      </c>
      <c r="L96" s="42">
        <v>150134900</v>
      </c>
      <c r="M96" s="42">
        <v>9178900</v>
      </c>
      <c r="N96" s="42">
        <v>11098621</v>
      </c>
      <c r="O96" s="42">
        <v>23879089</v>
      </c>
      <c r="P96" s="42">
        <v>31358818</v>
      </c>
      <c r="Q96" s="42">
        <v>1272103220</v>
      </c>
      <c r="R96" s="42">
        <v>681520</v>
      </c>
      <c r="S96" s="42">
        <v>42305</v>
      </c>
      <c r="T96" s="42">
        <v>159293916</v>
      </c>
      <c r="U96" s="42">
        <v>151127344</v>
      </c>
      <c r="V96" s="42">
        <v>30141847</v>
      </c>
      <c r="W96" s="42">
        <v>14857026</v>
      </c>
      <c r="X96" s="42">
        <v>68495</v>
      </c>
      <c r="Y96" s="42">
        <v>356212453</v>
      </c>
      <c r="Z96" s="42">
        <v>915890767</v>
      </c>
    </row>
    <row r="97" spans="1:26">
      <c r="A97" t="s">
        <v>214</v>
      </c>
      <c r="B97" s="44" t="s">
        <v>215</v>
      </c>
      <c r="C97" s="42">
        <v>3150196400</v>
      </c>
      <c r="D97" s="42">
        <v>11830</v>
      </c>
      <c r="E97" s="42">
        <v>995526257</v>
      </c>
      <c r="F97" s="42">
        <v>57572796</v>
      </c>
      <c r="G97" s="42">
        <v>1786</v>
      </c>
      <c r="H97" s="42">
        <v>426</v>
      </c>
      <c r="I97" s="42">
        <v>99837074</v>
      </c>
      <c r="J97" s="42">
        <v>1243961</v>
      </c>
      <c r="K97" s="42">
        <v>34266019</v>
      </c>
      <c r="L97" s="42">
        <v>170489500</v>
      </c>
      <c r="M97" s="42">
        <v>7525500</v>
      </c>
      <c r="N97" s="42">
        <v>10868529</v>
      </c>
      <c r="O97" s="42">
        <v>25551672</v>
      </c>
      <c r="P97" s="42">
        <v>28567820</v>
      </c>
      <c r="Q97" s="42">
        <v>1431449128</v>
      </c>
      <c r="R97" s="42">
        <v>800609</v>
      </c>
      <c r="S97" s="42">
        <v>41258</v>
      </c>
      <c r="T97" s="42">
        <v>177990477</v>
      </c>
      <c r="U97" s="42">
        <v>164248368</v>
      </c>
      <c r="V97" s="42">
        <v>34628823</v>
      </c>
      <c r="W97" s="42">
        <v>20002528</v>
      </c>
      <c r="X97" s="42">
        <v>77555</v>
      </c>
      <c r="Y97" s="42">
        <v>397789618</v>
      </c>
      <c r="Z97" s="42">
        <v>1033659510</v>
      </c>
    </row>
    <row r="98" spans="1:26">
      <c r="A98" t="s">
        <v>554</v>
      </c>
      <c r="B98" s="44" t="s">
        <v>555</v>
      </c>
      <c r="C98" s="42">
        <v>994815400</v>
      </c>
      <c r="D98" s="42">
        <v>4147</v>
      </c>
      <c r="E98" s="42">
        <v>341031040</v>
      </c>
      <c r="F98" s="42">
        <v>11687933</v>
      </c>
      <c r="G98" s="42">
        <v>497</v>
      </c>
      <c r="H98" s="42">
        <v>69</v>
      </c>
      <c r="I98" s="42">
        <v>13613766</v>
      </c>
      <c r="J98" s="42">
        <v>110322</v>
      </c>
      <c r="K98" s="42">
        <v>3836962</v>
      </c>
      <c r="L98" s="42">
        <v>53478900</v>
      </c>
      <c r="M98" s="42">
        <v>1913200</v>
      </c>
      <c r="N98" s="42">
        <v>4459103</v>
      </c>
      <c r="O98" s="42">
        <v>9802855</v>
      </c>
      <c r="P98" s="42">
        <v>5378496</v>
      </c>
      <c r="Q98" s="42">
        <v>445312577</v>
      </c>
      <c r="R98" s="42">
        <v>602</v>
      </c>
      <c r="S98" s="42">
        <v>0</v>
      </c>
      <c r="T98" s="42">
        <v>55376384</v>
      </c>
      <c r="U98" s="42">
        <v>56909173</v>
      </c>
      <c r="V98" s="42">
        <v>6990939</v>
      </c>
      <c r="W98" s="42">
        <v>2511429</v>
      </c>
      <c r="X98" s="42">
        <v>1030</v>
      </c>
      <c r="Y98" s="42">
        <v>121789557</v>
      </c>
      <c r="Z98" s="42">
        <v>323523020</v>
      </c>
    </row>
    <row r="99" spans="1:26">
      <c r="A99" t="s">
        <v>8</v>
      </c>
      <c r="B99" s="44" t="s">
        <v>9</v>
      </c>
      <c r="C99" s="42">
        <v>16211304800</v>
      </c>
      <c r="D99" s="42">
        <v>53111</v>
      </c>
      <c r="E99" s="42">
        <v>5062229333</v>
      </c>
      <c r="F99" s="42">
        <v>489970774</v>
      </c>
      <c r="G99" s="42">
        <v>11744</v>
      </c>
      <c r="H99" s="42">
        <v>3713</v>
      </c>
      <c r="I99" s="42">
        <v>672083426</v>
      </c>
      <c r="J99" s="42">
        <v>2743084</v>
      </c>
      <c r="K99" s="42">
        <v>87997759</v>
      </c>
      <c r="L99" s="42">
        <v>850285100</v>
      </c>
      <c r="M99" s="42">
        <v>18818700</v>
      </c>
      <c r="N99" s="42">
        <v>27375430</v>
      </c>
      <c r="O99" s="42">
        <v>64664479</v>
      </c>
      <c r="P99" s="42">
        <v>78613782</v>
      </c>
      <c r="Q99" s="42">
        <v>7354781867</v>
      </c>
      <c r="R99" s="42">
        <v>1016235</v>
      </c>
      <c r="S99" s="42">
        <v>140237</v>
      </c>
      <c r="T99" s="42">
        <v>868899201</v>
      </c>
      <c r="U99" s="42">
        <v>759792093</v>
      </c>
      <c r="V99" s="42">
        <v>144210445</v>
      </c>
      <c r="W99" s="42">
        <v>98522198</v>
      </c>
      <c r="X99" s="42">
        <v>62564</v>
      </c>
      <c r="Y99" s="42">
        <v>1872642973</v>
      </c>
      <c r="Z99" s="42">
        <v>5482138894</v>
      </c>
    </row>
    <row r="100" spans="1:26">
      <c r="A100" t="s">
        <v>122</v>
      </c>
      <c r="B100" s="44" t="s">
        <v>123</v>
      </c>
      <c r="C100" s="42">
        <v>27593647900</v>
      </c>
      <c r="D100" s="42">
        <v>102553</v>
      </c>
      <c r="E100" s="42">
        <v>8994980566</v>
      </c>
      <c r="F100" s="42">
        <v>544136491</v>
      </c>
      <c r="G100" s="42">
        <v>14733</v>
      </c>
      <c r="H100" s="42">
        <v>3891</v>
      </c>
      <c r="I100" s="42">
        <v>1167839145</v>
      </c>
      <c r="J100" s="42">
        <v>5507123</v>
      </c>
      <c r="K100" s="42">
        <v>190858707</v>
      </c>
      <c r="L100" s="42">
        <v>1537293900</v>
      </c>
      <c r="M100" s="42">
        <v>26574600</v>
      </c>
      <c r="N100" s="42">
        <v>68050052</v>
      </c>
      <c r="O100" s="42">
        <v>204622978</v>
      </c>
      <c r="P100" s="42">
        <v>110270267</v>
      </c>
      <c r="Q100" s="42">
        <v>12850133829</v>
      </c>
      <c r="R100" s="42">
        <v>4255481</v>
      </c>
      <c r="S100" s="42">
        <v>132419</v>
      </c>
      <c r="T100" s="42">
        <v>1563532148</v>
      </c>
      <c r="U100" s="42">
        <v>1509299798</v>
      </c>
      <c r="V100" s="42">
        <v>210640938</v>
      </c>
      <c r="W100" s="42">
        <v>164213353</v>
      </c>
      <c r="X100" s="42">
        <v>139103</v>
      </c>
      <c r="Y100" s="42">
        <v>3452213240</v>
      </c>
      <c r="Z100" s="42">
        <v>9397920589</v>
      </c>
    </row>
    <row r="101" spans="1:26">
      <c r="A101" t="s">
        <v>558</v>
      </c>
      <c r="B101" s="44" t="s">
        <v>559</v>
      </c>
      <c r="C101" s="42">
        <v>3188034800</v>
      </c>
      <c r="D101" s="42">
        <v>13190</v>
      </c>
      <c r="E101" s="42">
        <v>1080112228</v>
      </c>
      <c r="F101" s="42">
        <v>37360729</v>
      </c>
      <c r="G101" s="42">
        <v>1444</v>
      </c>
      <c r="H101" s="42">
        <v>236</v>
      </c>
      <c r="I101" s="42">
        <v>45867740</v>
      </c>
      <c r="J101" s="42">
        <v>664260</v>
      </c>
      <c r="K101" s="42">
        <v>14411837</v>
      </c>
      <c r="L101" s="42">
        <v>166790700</v>
      </c>
      <c r="M101" s="42">
        <v>4683900</v>
      </c>
      <c r="N101" s="42">
        <v>8615613</v>
      </c>
      <c r="O101" s="42">
        <v>23736460</v>
      </c>
      <c r="P101" s="42">
        <v>15128000</v>
      </c>
      <c r="Q101" s="42">
        <v>1397371467</v>
      </c>
      <c r="R101" s="42">
        <v>14617</v>
      </c>
      <c r="S101" s="42">
        <v>62339</v>
      </c>
      <c r="T101" s="42">
        <v>171447602</v>
      </c>
      <c r="U101" s="42">
        <v>171688336</v>
      </c>
      <c r="V101" s="42">
        <v>21334660</v>
      </c>
      <c r="W101" s="42">
        <v>11623866</v>
      </c>
      <c r="X101" s="42">
        <v>247</v>
      </c>
      <c r="Y101" s="42">
        <v>376171667</v>
      </c>
      <c r="Z101" s="42">
        <v>1021199800</v>
      </c>
    </row>
    <row r="102" spans="1:26">
      <c r="A102" t="s">
        <v>164</v>
      </c>
      <c r="B102" s="44" t="s">
        <v>165</v>
      </c>
      <c r="C102" s="42">
        <v>13285362900</v>
      </c>
      <c r="D102" s="42">
        <v>50970</v>
      </c>
      <c r="E102" s="42">
        <v>4406301668</v>
      </c>
      <c r="F102" s="42">
        <v>238972334</v>
      </c>
      <c r="G102" s="42">
        <v>6823</v>
      </c>
      <c r="H102" s="42">
        <v>1703</v>
      </c>
      <c r="I102" s="42">
        <v>466696862</v>
      </c>
      <c r="J102" s="42">
        <v>3273160</v>
      </c>
      <c r="K102" s="42">
        <v>94259481</v>
      </c>
      <c r="L102" s="42">
        <v>734898600</v>
      </c>
      <c r="M102" s="42">
        <v>17077600</v>
      </c>
      <c r="N102" s="42">
        <v>35052587</v>
      </c>
      <c r="O102" s="42">
        <v>108153460</v>
      </c>
      <c r="P102" s="42">
        <v>68251979</v>
      </c>
      <c r="Q102" s="42">
        <v>6172937731</v>
      </c>
      <c r="R102" s="42">
        <v>1977340</v>
      </c>
      <c r="S102" s="42">
        <v>2503587</v>
      </c>
      <c r="T102" s="42">
        <v>751803730</v>
      </c>
      <c r="U102" s="42">
        <v>741166917</v>
      </c>
      <c r="V102" s="42">
        <v>114479702</v>
      </c>
      <c r="W102" s="42">
        <v>76977502</v>
      </c>
      <c r="X102" s="42">
        <v>143312</v>
      </c>
      <c r="Y102" s="42">
        <v>1689052090</v>
      </c>
      <c r="Z102" s="42">
        <v>4483885641</v>
      </c>
    </row>
    <row r="103" spans="1:26">
      <c r="A103" t="s">
        <v>300</v>
      </c>
      <c r="B103" s="44" t="s">
        <v>301</v>
      </c>
      <c r="C103" s="42">
        <v>1331097300</v>
      </c>
      <c r="D103" s="42">
        <v>5483</v>
      </c>
      <c r="E103" s="42">
        <v>436463079</v>
      </c>
      <c r="F103" s="42">
        <v>17530307</v>
      </c>
      <c r="G103" s="42">
        <v>611</v>
      </c>
      <c r="H103" s="42">
        <v>145</v>
      </c>
      <c r="I103" s="42">
        <v>27642174</v>
      </c>
      <c r="J103" s="42">
        <v>263511</v>
      </c>
      <c r="K103" s="42">
        <v>9860524</v>
      </c>
      <c r="L103" s="42">
        <v>68320100</v>
      </c>
      <c r="M103" s="42">
        <v>2580100</v>
      </c>
      <c r="N103" s="42">
        <v>6108183</v>
      </c>
      <c r="O103" s="42">
        <v>12614135</v>
      </c>
      <c r="P103" s="42">
        <v>9398106</v>
      </c>
      <c r="Q103" s="42">
        <v>590780219</v>
      </c>
      <c r="R103" s="42">
        <v>151982</v>
      </c>
      <c r="S103" s="42">
        <v>12424</v>
      </c>
      <c r="T103" s="42">
        <v>70884643</v>
      </c>
      <c r="U103" s="42">
        <v>69818798</v>
      </c>
      <c r="V103" s="42">
        <v>9782433</v>
      </c>
      <c r="W103" s="42">
        <v>7416580</v>
      </c>
      <c r="X103" s="42">
        <v>11768</v>
      </c>
      <c r="Y103" s="42">
        <v>158078628</v>
      </c>
      <c r="Z103" s="42">
        <v>432701591</v>
      </c>
    </row>
    <row r="104" spans="1:26">
      <c r="A104" t="s">
        <v>184</v>
      </c>
      <c r="B104" s="44" t="s">
        <v>185</v>
      </c>
      <c r="C104" s="42">
        <v>6160374100</v>
      </c>
      <c r="D104" s="42">
        <v>24837</v>
      </c>
      <c r="E104" s="42">
        <v>2057228212</v>
      </c>
      <c r="F104" s="42">
        <v>96733130</v>
      </c>
      <c r="G104" s="42">
        <v>3182</v>
      </c>
      <c r="H104" s="42">
        <v>658</v>
      </c>
      <c r="I104" s="42">
        <v>137101329</v>
      </c>
      <c r="J104" s="42">
        <v>2839349</v>
      </c>
      <c r="K104" s="42">
        <v>51675300</v>
      </c>
      <c r="L104" s="42">
        <v>327424900</v>
      </c>
      <c r="M104" s="42">
        <v>7457300</v>
      </c>
      <c r="N104" s="42">
        <v>19803122</v>
      </c>
      <c r="O104" s="42">
        <v>46383304</v>
      </c>
      <c r="P104" s="42">
        <v>29831141</v>
      </c>
      <c r="Q104" s="42">
        <v>2776477087</v>
      </c>
      <c r="R104" s="42">
        <v>1051597</v>
      </c>
      <c r="S104" s="42">
        <v>205457</v>
      </c>
      <c r="T104" s="42">
        <v>334824731</v>
      </c>
      <c r="U104" s="42">
        <v>329399941</v>
      </c>
      <c r="V104" s="42">
        <v>51778337</v>
      </c>
      <c r="W104" s="42">
        <v>37931214</v>
      </c>
      <c r="X104" s="42">
        <v>68638</v>
      </c>
      <c r="Y104" s="42">
        <v>755259915</v>
      </c>
      <c r="Z104" s="42">
        <v>2021217172</v>
      </c>
    </row>
    <row r="105" spans="1:26">
      <c r="A105" t="s">
        <v>414</v>
      </c>
      <c r="B105" s="44" t="s">
        <v>415</v>
      </c>
      <c r="C105" s="42">
        <v>5913768700</v>
      </c>
      <c r="D105" s="42">
        <v>23355</v>
      </c>
      <c r="E105" s="42">
        <v>1983745259</v>
      </c>
      <c r="F105" s="42">
        <v>100775949</v>
      </c>
      <c r="G105" s="42">
        <v>2923</v>
      </c>
      <c r="H105" s="42">
        <v>691</v>
      </c>
      <c r="I105" s="42">
        <v>124932862</v>
      </c>
      <c r="J105" s="42">
        <v>1661819</v>
      </c>
      <c r="K105" s="42">
        <v>37108594</v>
      </c>
      <c r="L105" s="42">
        <v>310984900</v>
      </c>
      <c r="M105" s="42">
        <v>5549400</v>
      </c>
      <c r="N105" s="42">
        <v>15330810</v>
      </c>
      <c r="O105" s="42">
        <v>34967235</v>
      </c>
      <c r="P105" s="42">
        <v>21090649</v>
      </c>
      <c r="Q105" s="42">
        <v>2636147477</v>
      </c>
      <c r="R105" s="42">
        <v>262515</v>
      </c>
      <c r="S105" s="42">
        <v>47661</v>
      </c>
      <c r="T105" s="42">
        <v>316463745</v>
      </c>
      <c r="U105" s="42">
        <v>309708058</v>
      </c>
      <c r="V105" s="42">
        <v>42027637</v>
      </c>
      <c r="W105" s="42">
        <v>26197808</v>
      </c>
      <c r="X105" s="42">
        <v>23782</v>
      </c>
      <c r="Y105" s="42">
        <v>694731206</v>
      </c>
      <c r="Z105" s="42">
        <v>1941416271</v>
      </c>
    </row>
    <row r="106" spans="1:26">
      <c r="A106" t="s">
        <v>180</v>
      </c>
      <c r="B106" s="44" t="s">
        <v>181</v>
      </c>
      <c r="C106" s="42">
        <v>12894174100</v>
      </c>
      <c r="D106" s="42">
        <v>49072</v>
      </c>
      <c r="E106" s="42">
        <v>4291766690</v>
      </c>
      <c r="F106" s="42">
        <v>247169244</v>
      </c>
      <c r="G106" s="42">
        <v>7335</v>
      </c>
      <c r="H106" s="42">
        <v>1817</v>
      </c>
      <c r="I106" s="42">
        <v>311999271</v>
      </c>
      <c r="J106" s="42">
        <v>3666584</v>
      </c>
      <c r="K106" s="42">
        <v>104457788</v>
      </c>
      <c r="L106" s="42">
        <v>698559000</v>
      </c>
      <c r="M106" s="42">
        <v>16179100</v>
      </c>
      <c r="N106" s="42">
        <v>39158308</v>
      </c>
      <c r="O106" s="42">
        <v>97204444</v>
      </c>
      <c r="P106" s="42">
        <v>61195261</v>
      </c>
      <c r="Q106" s="42">
        <v>5871355690</v>
      </c>
      <c r="R106" s="42">
        <v>2559088</v>
      </c>
      <c r="S106" s="42">
        <v>1120260</v>
      </c>
      <c r="T106" s="42">
        <v>714569289</v>
      </c>
      <c r="U106" s="42">
        <v>695773694</v>
      </c>
      <c r="V106" s="42">
        <v>110321288</v>
      </c>
      <c r="W106" s="42">
        <v>72612627</v>
      </c>
      <c r="X106" s="42">
        <v>133024</v>
      </c>
      <c r="Y106" s="42">
        <v>1597089270</v>
      </c>
      <c r="Z106" s="42">
        <v>4274266420</v>
      </c>
    </row>
    <row r="107" spans="1:26">
      <c r="A107" t="s">
        <v>384</v>
      </c>
      <c r="B107" s="44" t="s">
        <v>385</v>
      </c>
      <c r="C107" s="42">
        <v>18406697700</v>
      </c>
      <c r="D107" s="42">
        <v>68837</v>
      </c>
      <c r="E107" s="42">
        <v>6063294023</v>
      </c>
      <c r="F107" s="42">
        <v>356968652</v>
      </c>
      <c r="G107" s="42">
        <v>10324</v>
      </c>
      <c r="H107" s="42">
        <v>2538</v>
      </c>
      <c r="I107" s="42">
        <v>599576170</v>
      </c>
      <c r="J107" s="42">
        <v>3562017</v>
      </c>
      <c r="K107" s="42">
        <v>114971289</v>
      </c>
      <c r="L107" s="42">
        <v>1008642100</v>
      </c>
      <c r="M107" s="42">
        <v>18065300</v>
      </c>
      <c r="N107" s="42">
        <v>41158525</v>
      </c>
      <c r="O107" s="42">
        <v>130398410</v>
      </c>
      <c r="P107" s="42">
        <v>69474794</v>
      </c>
      <c r="Q107" s="42">
        <v>8406111280</v>
      </c>
      <c r="R107" s="42">
        <v>2169013</v>
      </c>
      <c r="S107" s="42">
        <v>381317</v>
      </c>
      <c r="T107" s="42">
        <v>1026479323</v>
      </c>
      <c r="U107" s="42">
        <v>992783996</v>
      </c>
      <c r="V107" s="42">
        <v>142435862</v>
      </c>
      <c r="W107" s="42">
        <v>111637487</v>
      </c>
      <c r="X107" s="42">
        <v>46639</v>
      </c>
      <c r="Y107" s="42">
        <v>2275933637</v>
      </c>
      <c r="Z107" s="42">
        <v>6130177643</v>
      </c>
    </row>
    <row r="108" spans="1:26">
      <c r="A108" t="s">
        <v>76</v>
      </c>
      <c r="B108" s="44" t="s">
        <v>77</v>
      </c>
      <c r="C108" s="42">
        <v>6171148100</v>
      </c>
      <c r="D108" s="42">
        <v>25183</v>
      </c>
      <c r="E108" s="42">
        <v>2033144821</v>
      </c>
      <c r="F108" s="42">
        <v>89271142</v>
      </c>
      <c r="G108" s="42">
        <v>2891</v>
      </c>
      <c r="H108" s="42">
        <v>630</v>
      </c>
      <c r="I108" s="42">
        <v>140420597</v>
      </c>
      <c r="J108" s="42">
        <v>1092468</v>
      </c>
      <c r="K108" s="42">
        <v>46988804</v>
      </c>
      <c r="L108" s="42">
        <v>333103400</v>
      </c>
      <c r="M108" s="42">
        <v>9196200</v>
      </c>
      <c r="N108" s="42">
        <v>18480332</v>
      </c>
      <c r="O108" s="42">
        <v>45119168</v>
      </c>
      <c r="P108" s="42">
        <v>34281377</v>
      </c>
      <c r="Q108" s="42">
        <v>2751098309</v>
      </c>
      <c r="R108" s="42">
        <v>1153199</v>
      </c>
      <c r="S108" s="42">
        <v>100168</v>
      </c>
      <c r="T108" s="42">
        <v>342189916</v>
      </c>
      <c r="U108" s="42">
        <v>332167758</v>
      </c>
      <c r="V108" s="42">
        <v>50431299</v>
      </c>
      <c r="W108" s="42">
        <v>33093332</v>
      </c>
      <c r="X108" s="42">
        <v>129496</v>
      </c>
      <c r="Y108" s="42">
        <v>759265168</v>
      </c>
      <c r="Z108" s="42">
        <v>1991833141</v>
      </c>
    </row>
    <row r="109" spans="1:26">
      <c r="A109" t="s">
        <v>364</v>
      </c>
      <c r="B109" s="44" t="s">
        <v>365</v>
      </c>
      <c r="C109" s="42">
        <v>2211941800</v>
      </c>
      <c r="D109" s="42">
        <v>8876</v>
      </c>
      <c r="E109" s="42">
        <v>741876429</v>
      </c>
      <c r="F109" s="42">
        <v>26916478</v>
      </c>
      <c r="G109" s="42">
        <v>1034</v>
      </c>
      <c r="H109" s="42">
        <v>174</v>
      </c>
      <c r="I109" s="42">
        <v>53763493</v>
      </c>
      <c r="J109" s="42">
        <v>442175</v>
      </c>
      <c r="K109" s="42">
        <v>19414048</v>
      </c>
      <c r="L109" s="42">
        <v>120832000</v>
      </c>
      <c r="M109" s="42">
        <v>3183000</v>
      </c>
      <c r="N109" s="42">
        <v>7725217</v>
      </c>
      <c r="O109" s="42">
        <v>18986387</v>
      </c>
      <c r="P109" s="42">
        <v>12318057</v>
      </c>
      <c r="Q109" s="42">
        <v>1005457284</v>
      </c>
      <c r="R109" s="42">
        <v>236630</v>
      </c>
      <c r="S109" s="42">
        <v>9271</v>
      </c>
      <c r="T109" s="42">
        <v>123993830</v>
      </c>
      <c r="U109" s="42">
        <v>123097749</v>
      </c>
      <c r="V109" s="42">
        <v>19652747</v>
      </c>
      <c r="W109" s="42">
        <v>12232620</v>
      </c>
      <c r="X109" s="42">
        <v>5051</v>
      </c>
      <c r="Y109" s="42">
        <v>279227898</v>
      </c>
      <c r="Z109" s="42">
        <v>726229386</v>
      </c>
    </row>
    <row r="110" spans="1:26">
      <c r="A110" t="s">
        <v>88</v>
      </c>
      <c r="B110" s="44" t="s">
        <v>89</v>
      </c>
      <c r="C110" s="42">
        <v>1839130100</v>
      </c>
      <c r="D110" s="42">
        <v>7649</v>
      </c>
      <c r="E110" s="42">
        <v>582073869</v>
      </c>
      <c r="F110" s="42">
        <v>23855182</v>
      </c>
      <c r="G110" s="42">
        <v>826</v>
      </c>
      <c r="H110" s="42">
        <v>161</v>
      </c>
      <c r="I110" s="42">
        <v>86675869</v>
      </c>
      <c r="J110" s="42">
        <v>1771705</v>
      </c>
      <c r="K110" s="42">
        <v>17660308</v>
      </c>
      <c r="L110" s="42">
        <v>97606500</v>
      </c>
      <c r="M110" s="42">
        <v>4463800</v>
      </c>
      <c r="N110" s="42">
        <v>8203878</v>
      </c>
      <c r="O110" s="42">
        <v>19057220</v>
      </c>
      <c r="P110" s="42">
        <v>16746231</v>
      </c>
      <c r="Q110" s="42">
        <v>858114562</v>
      </c>
      <c r="R110" s="42">
        <v>320526</v>
      </c>
      <c r="S110" s="42">
        <v>16446</v>
      </c>
      <c r="T110" s="42">
        <v>102040720</v>
      </c>
      <c r="U110" s="42">
        <v>98501239</v>
      </c>
      <c r="V110" s="42">
        <v>13969928</v>
      </c>
      <c r="W110" s="42">
        <v>12267497</v>
      </c>
      <c r="X110" s="42">
        <v>43875</v>
      </c>
      <c r="Y110" s="42">
        <v>227160231</v>
      </c>
      <c r="Z110" s="42">
        <v>630954331</v>
      </c>
    </row>
    <row r="111" spans="1:26">
      <c r="A111" t="s">
        <v>576</v>
      </c>
      <c r="B111" s="44" t="s">
        <v>577</v>
      </c>
      <c r="C111" s="42">
        <v>5450129800</v>
      </c>
      <c r="D111" s="42">
        <v>18682</v>
      </c>
      <c r="E111" s="42">
        <v>1874259174</v>
      </c>
      <c r="F111" s="42">
        <v>91910026</v>
      </c>
      <c r="G111" s="42">
        <v>4169</v>
      </c>
      <c r="H111" s="42">
        <v>561</v>
      </c>
      <c r="I111" s="42">
        <v>101939988</v>
      </c>
      <c r="J111" s="42">
        <v>954331</v>
      </c>
      <c r="K111" s="42">
        <v>33162189</v>
      </c>
      <c r="L111" s="42">
        <v>309287500</v>
      </c>
      <c r="M111" s="42">
        <v>3191200</v>
      </c>
      <c r="N111" s="42">
        <v>12907066</v>
      </c>
      <c r="O111" s="42">
        <v>38549143</v>
      </c>
      <c r="P111" s="42">
        <v>9544475</v>
      </c>
      <c r="Q111" s="42">
        <v>2475705092</v>
      </c>
      <c r="R111" s="42">
        <v>505650</v>
      </c>
      <c r="S111" s="42">
        <v>14098</v>
      </c>
      <c r="T111" s="42">
        <v>312433404</v>
      </c>
      <c r="U111" s="42">
        <v>309784851</v>
      </c>
      <c r="V111" s="42">
        <v>38236842</v>
      </c>
      <c r="W111" s="42">
        <v>11936123</v>
      </c>
      <c r="X111" s="42">
        <v>1627</v>
      </c>
      <c r="Y111" s="42">
        <v>672912595</v>
      </c>
      <c r="Z111" s="42">
        <v>1802792497</v>
      </c>
    </row>
    <row r="112" spans="1:26">
      <c r="A112" t="s">
        <v>224</v>
      </c>
      <c r="B112" s="44" t="s">
        <v>225</v>
      </c>
      <c r="C112" s="42">
        <v>2982094800</v>
      </c>
      <c r="D112" s="42">
        <v>12854</v>
      </c>
      <c r="E112" s="42">
        <v>936864065</v>
      </c>
      <c r="F112" s="42">
        <v>33437341</v>
      </c>
      <c r="G112" s="42">
        <v>1333</v>
      </c>
      <c r="H112" s="42">
        <v>215</v>
      </c>
      <c r="I112" s="42">
        <v>69938701</v>
      </c>
      <c r="J112" s="42">
        <v>730453</v>
      </c>
      <c r="K112" s="42">
        <v>25741028</v>
      </c>
      <c r="L112" s="42">
        <v>163247900</v>
      </c>
      <c r="M112" s="42">
        <v>6232400</v>
      </c>
      <c r="N112" s="42">
        <v>8281691</v>
      </c>
      <c r="O112" s="42">
        <v>25202746</v>
      </c>
      <c r="P112" s="42">
        <v>23708491</v>
      </c>
      <c r="Q112" s="42">
        <v>1293384816</v>
      </c>
      <c r="R112" s="42">
        <v>434928</v>
      </c>
      <c r="S112" s="42">
        <v>104871</v>
      </c>
      <c r="T112" s="42">
        <v>169442859</v>
      </c>
      <c r="U112" s="42">
        <v>159718202</v>
      </c>
      <c r="V112" s="42">
        <v>30465016</v>
      </c>
      <c r="W112" s="42">
        <v>15239204</v>
      </c>
      <c r="X112" s="42">
        <v>63988</v>
      </c>
      <c r="Y112" s="42">
        <v>375469068</v>
      </c>
      <c r="Z112" s="42">
        <v>917915748</v>
      </c>
    </row>
    <row r="113" spans="1:26">
      <c r="A113" t="s">
        <v>56</v>
      </c>
      <c r="B113" s="44" t="s">
        <v>57</v>
      </c>
      <c r="C113" s="42">
        <v>4027762600</v>
      </c>
      <c r="D113" s="42">
        <v>11792</v>
      </c>
      <c r="E113" s="42">
        <v>1313451130</v>
      </c>
      <c r="F113" s="42">
        <v>148575407</v>
      </c>
      <c r="G113" s="42">
        <v>3222</v>
      </c>
      <c r="H113" s="42">
        <v>1087</v>
      </c>
      <c r="I113" s="42">
        <v>189285195</v>
      </c>
      <c r="J113" s="42">
        <v>1292970</v>
      </c>
      <c r="K113" s="42">
        <v>29510018</v>
      </c>
      <c r="L113" s="42">
        <v>214418000</v>
      </c>
      <c r="M113" s="42">
        <v>5646800</v>
      </c>
      <c r="N113" s="42">
        <v>10034414</v>
      </c>
      <c r="O113" s="42">
        <v>27964403</v>
      </c>
      <c r="P113" s="42">
        <v>21307322</v>
      </c>
      <c r="Q113" s="42">
        <v>1961485659</v>
      </c>
      <c r="R113" s="42">
        <v>598431</v>
      </c>
      <c r="S113" s="42">
        <v>45636</v>
      </c>
      <c r="T113" s="42">
        <v>220032861</v>
      </c>
      <c r="U113" s="42">
        <v>198613050</v>
      </c>
      <c r="V113" s="42">
        <v>38813532</v>
      </c>
      <c r="W113" s="42">
        <v>29541422</v>
      </c>
      <c r="X113" s="42">
        <v>34872</v>
      </c>
      <c r="Y113" s="42">
        <v>487679804</v>
      </c>
      <c r="Z113" s="42">
        <v>1473805855</v>
      </c>
    </row>
    <row r="114" spans="1:26">
      <c r="A114" t="s">
        <v>498</v>
      </c>
      <c r="B114" s="44" t="s">
        <v>499</v>
      </c>
      <c r="C114" s="42">
        <v>3351448700</v>
      </c>
      <c r="D114" s="42">
        <v>14688</v>
      </c>
      <c r="E114" s="42">
        <v>1153800286</v>
      </c>
      <c r="F114" s="42">
        <v>33104837</v>
      </c>
      <c r="G114" s="42">
        <v>1317</v>
      </c>
      <c r="H114" s="42">
        <v>212</v>
      </c>
      <c r="I114" s="42">
        <v>69910712</v>
      </c>
      <c r="J114" s="42">
        <v>477397</v>
      </c>
      <c r="K114" s="42">
        <v>14863572</v>
      </c>
      <c r="L114" s="42">
        <v>172614600</v>
      </c>
      <c r="M114" s="42">
        <v>6129900</v>
      </c>
      <c r="N114" s="42">
        <v>13639703</v>
      </c>
      <c r="O114" s="42">
        <v>33101251</v>
      </c>
      <c r="P114" s="42">
        <v>21713702</v>
      </c>
      <c r="Q114" s="42">
        <v>1519355960</v>
      </c>
      <c r="R114" s="42">
        <v>97254</v>
      </c>
      <c r="S114" s="42">
        <v>121119</v>
      </c>
      <c r="T114" s="42">
        <v>178697518</v>
      </c>
      <c r="U114" s="42">
        <v>185045391</v>
      </c>
      <c r="V114" s="42">
        <v>23242383</v>
      </c>
      <c r="W114" s="42">
        <v>14620765</v>
      </c>
      <c r="X114" s="42">
        <v>61524</v>
      </c>
      <c r="Y114" s="42">
        <v>401885954</v>
      </c>
      <c r="Z114" s="42">
        <v>1117470006</v>
      </c>
    </row>
    <row r="115" spans="1:26">
      <c r="A115" t="s">
        <v>246</v>
      </c>
      <c r="B115" s="44" t="s">
        <v>247</v>
      </c>
      <c r="C115" s="42">
        <v>15757125300</v>
      </c>
      <c r="D115" s="42">
        <v>62022</v>
      </c>
      <c r="E115" s="42">
        <v>5065071198</v>
      </c>
      <c r="F115" s="42">
        <v>291425867</v>
      </c>
      <c r="G115" s="42">
        <v>7842</v>
      </c>
      <c r="H115" s="42">
        <v>2011</v>
      </c>
      <c r="I115" s="42">
        <v>508369152</v>
      </c>
      <c r="J115" s="42">
        <v>6160640</v>
      </c>
      <c r="K115" s="42">
        <v>132315632</v>
      </c>
      <c r="L115" s="42">
        <v>843490100</v>
      </c>
      <c r="M115" s="42">
        <v>25972900</v>
      </c>
      <c r="N115" s="42">
        <v>39934500</v>
      </c>
      <c r="O115" s="42">
        <v>118949126</v>
      </c>
      <c r="P115" s="42">
        <v>96158675</v>
      </c>
      <c r="Q115" s="42">
        <v>7127847790</v>
      </c>
      <c r="R115" s="42">
        <v>2842190</v>
      </c>
      <c r="S115" s="42">
        <v>242399</v>
      </c>
      <c r="T115" s="42">
        <v>869232309</v>
      </c>
      <c r="U115" s="42">
        <v>822810580</v>
      </c>
      <c r="V115" s="42">
        <v>138207968</v>
      </c>
      <c r="W115" s="42">
        <v>99532214</v>
      </c>
      <c r="X115" s="42">
        <v>231592</v>
      </c>
      <c r="Y115" s="42">
        <v>1933099252</v>
      </c>
      <c r="Z115" s="42">
        <v>5194748538</v>
      </c>
    </row>
    <row r="116" spans="1:26">
      <c r="A116" t="s">
        <v>386</v>
      </c>
      <c r="B116" s="44" t="s">
        <v>387</v>
      </c>
      <c r="C116" s="42">
        <v>4393739900</v>
      </c>
      <c r="D116" s="42">
        <v>18744</v>
      </c>
      <c r="E116" s="42">
        <v>1477723912</v>
      </c>
      <c r="F116" s="42">
        <v>52605286</v>
      </c>
      <c r="G116" s="42">
        <v>1874</v>
      </c>
      <c r="H116" s="42">
        <v>344</v>
      </c>
      <c r="I116" s="42">
        <v>101696849</v>
      </c>
      <c r="J116" s="42">
        <v>958290</v>
      </c>
      <c r="K116" s="42">
        <v>28249942</v>
      </c>
      <c r="L116" s="42">
        <v>231077300</v>
      </c>
      <c r="M116" s="42">
        <v>5904500</v>
      </c>
      <c r="N116" s="42">
        <v>14458957</v>
      </c>
      <c r="O116" s="42">
        <v>35384331</v>
      </c>
      <c r="P116" s="42">
        <v>22108730</v>
      </c>
      <c r="Q116" s="42">
        <v>1970168097</v>
      </c>
      <c r="R116" s="42">
        <v>274317</v>
      </c>
      <c r="S116" s="42">
        <v>72736</v>
      </c>
      <c r="T116" s="42">
        <v>236895197</v>
      </c>
      <c r="U116" s="42">
        <v>237366217</v>
      </c>
      <c r="V116" s="42">
        <v>34930721</v>
      </c>
      <c r="W116" s="42">
        <v>24016295</v>
      </c>
      <c r="X116" s="42">
        <v>2296</v>
      </c>
      <c r="Y116" s="42">
        <v>533557779</v>
      </c>
      <c r="Z116" s="42">
        <v>1436610318</v>
      </c>
    </row>
    <row r="117" spans="1:26">
      <c r="A117" t="s">
        <v>508</v>
      </c>
      <c r="B117" s="44" t="s">
        <v>509</v>
      </c>
      <c r="C117" s="42">
        <v>2741368800</v>
      </c>
      <c r="D117" s="42">
        <v>10946</v>
      </c>
      <c r="E117" s="42">
        <v>914654026</v>
      </c>
      <c r="F117" s="42">
        <v>31981787</v>
      </c>
      <c r="G117" s="42">
        <v>1246</v>
      </c>
      <c r="H117" s="42">
        <v>224</v>
      </c>
      <c r="I117" s="42">
        <v>67464993</v>
      </c>
      <c r="J117" s="42">
        <v>886057</v>
      </c>
      <c r="K117" s="42">
        <v>24229366</v>
      </c>
      <c r="L117" s="42">
        <v>151139900</v>
      </c>
      <c r="M117" s="42">
        <v>6530200</v>
      </c>
      <c r="N117" s="42">
        <v>8321143</v>
      </c>
      <c r="O117" s="42">
        <v>30912425</v>
      </c>
      <c r="P117" s="42">
        <v>20085153</v>
      </c>
      <c r="Q117" s="42">
        <v>1256205050</v>
      </c>
      <c r="R117" s="42">
        <v>345534</v>
      </c>
      <c r="S117" s="42">
        <v>18887</v>
      </c>
      <c r="T117" s="42">
        <v>157651440</v>
      </c>
      <c r="U117" s="42">
        <v>158418669</v>
      </c>
      <c r="V117" s="42">
        <v>25905285</v>
      </c>
      <c r="W117" s="42">
        <v>14463990</v>
      </c>
      <c r="X117" s="42">
        <v>162264</v>
      </c>
      <c r="Y117" s="42">
        <v>356966069</v>
      </c>
      <c r="Z117" s="42">
        <v>899238981</v>
      </c>
    </row>
    <row r="118" spans="1:26">
      <c r="A118" t="s">
        <v>410</v>
      </c>
      <c r="B118" s="44" t="s">
        <v>411</v>
      </c>
      <c r="C118" s="42">
        <v>4099091200</v>
      </c>
      <c r="D118" s="42">
        <v>15704</v>
      </c>
      <c r="E118" s="42">
        <v>1325955343</v>
      </c>
      <c r="F118" s="42">
        <v>59159430</v>
      </c>
      <c r="G118" s="42">
        <v>2028</v>
      </c>
      <c r="H118" s="42">
        <v>396</v>
      </c>
      <c r="I118" s="42">
        <v>148660027</v>
      </c>
      <c r="J118" s="42">
        <v>574678</v>
      </c>
      <c r="K118" s="42">
        <v>32861486</v>
      </c>
      <c r="L118" s="42">
        <v>232161300</v>
      </c>
      <c r="M118" s="42">
        <v>4323100</v>
      </c>
      <c r="N118" s="42">
        <v>9813249</v>
      </c>
      <c r="O118" s="42">
        <v>30029885</v>
      </c>
      <c r="P118" s="42">
        <v>16726961</v>
      </c>
      <c r="Q118" s="42">
        <v>1860265459</v>
      </c>
      <c r="R118" s="42">
        <v>612632</v>
      </c>
      <c r="S118" s="42">
        <v>32885</v>
      </c>
      <c r="T118" s="42">
        <v>236431305</v>
      </c>
      <c r="U118" s="42">
        <v>226328427</v>
      </c>
      <c r="V118" s="42">
        <v>40116952</v>
      </c>
      <c r="W118" s="42">
        <v>20157308</v>
      </c>
      <c r="X118" s="42">
        <v>63995</v>
      </c>
      <c r="Y118" s="42">
        <v>523743504</v>
      </c>
      <c r="Z118" s="42">
        <v>1336521955</v>
      </c>
    </row>
    <row r="119" spans="1:26">
      <c r="A119" t="s">
        <v>264</v>
      </c>
      <c r="B119" s="44" t="s">
        <v>265</v>
      </c>
      <c r="C119" s="42">
        <v>19474702300</v>
      </c>
      <c r="D119" s="42">
        <v>58845</v>
      </c>
      <c r="E119" s="42">
        <v>6259258905</v>
      </c>
      <c r="F119" s="42">
        <v>763833493</v>
      </c>
      <c r="G119" s="42">
        <v>14653</v>
      </c>
      <c r="H119" s="42">
        <v>5293</v>
      </c>
      <c r="I119" s="42">
        <v>1191469303</v>
      </c>
      <c r="J119" s="42">
        <v>11158221</v>
      </c>
      <c r="K119" s="42">
        <v>164085065</v>
      </c>
      <c r="L119" s="42">
        <v>971369900</v>
      </c>
      <c r="M119" s="42">
        <v>25720800</v>
      </c>
      <c r="N119" s="42">
        <v>34136473</v>
      </c>
      <c r="O119" s="42">
        <v>150576450</v>
      </c>
      <c r="P119" s="42">
        <v>104168185</v>
      </c>
      <c r="Q119" s="42">
        <v>9675776795</v>
      </c>
      <c r="R119" s="42">
        <v>3952811</v>
      </c>
      <c r="S119" s="42">
        <v>717878</v>
      </c>
      <c r="T119" s="42">
        <v>996909132</v>
      </c>
      <c r="U119" s="42">
        <v>888577797</v>
      </c>
      <c r="V119" s="42">
        <v>191402317</v>
      </c>
      <c r="W119" s="42">
        <v>162820141</v>
      </c>
      <c r="X119" s="42">
        <v>259851</v>
      </c>
      <c r="Y119" s="42">
        <v>2244639927</v>
      </c>
      <c r="Z119" s="42">
        <v>7431136868</v>
      </c>
    </row>
    <row r="120" spans="1:26">
      <c r="A120" t="s">
        <v>425</v>
      </c>
      <c r="B120" s="44" t="s">
        <v>426</v>
      </c>
      <c r="C120" s="42">
        <v>1563708300</v>
      </c>
      <c r="D120" s="42">
        <v>6389</v>
      </c>
      <c r="E120" s="42">
        <v>514588179</v>
      </c>
      <c r="F120" s="42">
        <v>19164850</v>
      </c>
      <c r="G120" s="42">
        <v>743</v>
      </c>
      <c r="H120" s="42">
        <v>129</v>
      </c>
      <c r="I120" s="42">
        <v>39940568</v>
      </c>
      <c r="J120" s="42">
        <v>237723</v>
      </c>
      <c r="K120" s="42">
        <v>13004193</v>
      </c>
      <c r="L120" s="42">
        <v>83519800</v>
      </c>
      <c r="M120" s="42">
        <v>2404100</v>
      </c>
      <c r="N120" s="42">
        <v>4673864</v>
      </c>
      <c r="O120" s="42">
        <v>12817569</v>
      </c>
      <c r="P120" s="42">
        <v>8390906</v>
      </c>
      <c r="Q120" s="42">
        <v>698741752</v>
      </c>
      <c r="R120" s="42">
        <v>173322</v>
      </c>
      <c r="S120" s="42">
        <v>22900</v>
      </c>
      <c r="T120" s="42">
        <v>85897773</v>
      </c>
      <c r="U120" s="42">
        <v>83824389</v>
      </c>
      <c r="V120" s="42">
        <v>13837665</v>
      </c>
      <c r="W120" s="42">
        <v>8363037</v>
      </c>
      <c r="X120" s="42">
        <v>13170</v>
      </c>
      <c r="Y120" s="42">
        <v>192132256</v>
      </c>
      <c r="Z120" s="42">
        <v>506609496</v>
      </c>
    </row>
    <row r="121" spans="1:26">
      <c r="A121" t="s">
        <v>330</v>
      </c>
      <c r="B121" s="44" t="s">
        <v>331</v>
      </c>
      <c r="C121" s="42">
        <v>9741998100</v>
      </c>
      <c r="D121" s="42">
        <v>32690</v>
      </c>
      <c r="E121" s="42">
        <v>3206502637</v>
      </c>
      <c r="F121" s="42">
        <v>240552534</v>
      </c>
      <c r="G121" s="42">
        <v>6610</v>
      </c>
      <c r="H121" s="42">
        <v>1805</v>
      </c>
      <c r="I121" s="42">
        <v>434641325</v>
      </c>
      <c r="J121" s="42">
        <v>3866873</v>
      </c>
      <c r="K121" s="42">
        <v>79131161</v>
      </c>
      <c r="L121" s="42">
        <v>522204300</v>
      </c>
      <c r="M121" s="42">
        <v>12297400</v>
      </c>
      <c r="N121" s="42">
        <v>18920875</v>
      </c>
      <c r="O121" s="42">
        <v>67996681</v>
      </c>
      <c r="P121" s="42">
        <v>47008785</v>
      </c>
      <c r="Q121" s="42">
        <v>4633122571</v>
      </c>
      <c r="R121" s="42">
        <v>2028902</v>
      </c>
      <c r="S121" s="42">
        <v>469455</v>
      </c>
      <c r="T121" s="42">
        <v>534435176</v>
      </c>
      <c r="U121" s="42">
        <v>500089427</v>
      </c>
      <c r="V121" s="42">
        <v>87758722</v>
      </c>
      <c r="W121" s="42">
        <v>63969343</v>
      </c>
      <c r="X121" s="42">
        <v>90074</v>
      </c>
      <c r="Y121" s="42">
        <v>1188841099</v>
      </c>
      <c r="Z121" s="42">
        <v>3444281472</v>
      </c>
    </row>
    <row r="122" spans="1:26">
      <c r="A122" t="s">
        <v>202</v>
      </c>
      <c r="B122" s="44" t="s">
        <v>203</v>
      </c>
      <c r="C122" s="42">
        <v>6713614700</v>
      </c>
      <c r="D122" s="42">
        <v>21857</v>
      </c>
      <c r="E122" s="42">
        <v>1959998402</v>
      </c>
      <c r="F122" s="42">
        <v>201075905</v>
      </c>
      <c r="G122" s="42">
        <v>4775</v>
      </c>
      <c r="H122" s="42">
        <v>1491</v>
      </c>
      <c r="I122" s="42">
        <v>221787530</v>
      </c>
      <c r="J122" s="42">
        <v>2293532</v>
      </c>
      <c r="K122" s="42">
        <v>56153089</v>
      </c>
      <c r="L122" s="42">
        <v>352344800</v>
      </c>
      <c r="M122" s="42">
        <v>10268800</v>
      </c>
      <c r="N122" s="42">
        <v>11129809</v>
      </c>
      <c r="O122" s="42">
        <v>49862569</v>
      </c>
      <c r="P122" s="42">
        <v>37768460</v>
      </c>
      <c r="Q122" s="42">
        <v>2902682896</v>
      </c>
      <c r="R122" s="42">
        <v>1147737</v>
      </c>
      <c r="S122" s="42">
        <v>121128</v>
      </c>
      <c r="T122" s="42">
        <v>362555514</v>
      </c>
      <c r="U122" s="42">
        <v>297262939</v>
      </c>
      <c r="V122" s="42">
        <v>67086955</v>
      </c>
      <c r="W122" s="42">
        <v>46668272</v>
      </c>
      <c r="X122" s="42">
        <v>79033</v>
      </c>
      <c r="Y122" s="42">
        <v>774921578</v>
      </c>
      <c r="Z122" s="42">
        <v>2127761318</v>
      </c>
    </row>
    <row r="123" spans="1:26">
      <c r="A123" t="s">
        <v>437</v>
      </c>
      <c r="B123" s="44" t="s">
        <v>438</v>
      </c>
      <c r="C123" s="42">
        <v>4896012600</v>
      </c>
      <c r="D123" s="42">
        <v>19657</v>
      </c>
      <c r="E123" s="42">
        <v>1617557827</v>
      </c>
      <c r="F123" s="42">
        <v>66054924</v>
      </c>
      <c r="G123" s="42">
        <v>2472</v>
      </c>
      <c r="H123" s="42">
        <v>434</v>
      </c>
      <c r="I123" s="42">
        <v>104216753</v>
      </c>
      <c r="J123" s="42">
        <v>821154</v>
      </c>
      <c r="K123" s="42">
        <v>33442507</v>
      </c>
      <c r="L123" s="42">
        <v>267250600</v>
      </c>
      <c r="M123" s="42">
        <v>6356100</v>
      </c>
      <c r="N123" s="42">
        <v>12199864</v>
      </c>
      <c r="O123" s="42">
        <v>35428829</v>
      </c>
      <c r="P123" s="42">
        <v>24180381</v>
      </c>
      <c r="Q123" s="42">
        <v>2167508939</v>
      </c>
      <c r="R123" s="42">
        <v>644625</v>
      </c>
      <c r="S123" s="42">
        <v>98038</v>
      </c>
      <c r="T123" s="42">
        <v>273552745</v>
      </c>
      <c r="U123" s="42">
        <v>265832824</v>
      </c>
      <c r="V123" s="42">
        <v>35934580</v>
      </c>
      <c r="W123" s="42">
        <v>24923967</v>
      </c>
      <c r="X123" s="42">
        <v>111356</v>
      </c>
      <c r="Y123" s="42">
        <v>601098135</v>
      </c>
      <c r="Z123" s="42">
        <v>1566410804</v>
      </c>
    </row>
    <row r="124" spans="1:26">
      <c r="A124" t="s">
        <v>258</v>
      </c>
      <c r="B124" s="44" t="s">
        <v>259</v>
      </c>
      <c r="C124" s="42">
        <v>4525626200</v>
      </c>
      <c r="D124" s="42">
        <v>18777</v>
      </c>
      <c r="E124" s="42">
        <v>1419395888</v>
      </c>
      <c r="F124" s="42">
        <v>60890003</v>
      </c>
      <c r="G124" s="42">
        <v>2003</v>
      </c>
      <c r="H124" s="42">
        <v>394</v>
      </c>
      <c r="I124" s="42">
        <v>172788595</v>
      </c>
      <c r="J124" s="42">
        <v>2612315</v>
      </c>
      <c r="K124" s="42">
        <v>49681185</v>
      </c>
      <c r="L124" s="42">
        <v>238970200</v>
      </c>
      <c r="M124" s="42">
        <v>13410900</v>
      </c>
      <c r="N124" s="42">
        <v>17548756</v>
      </c>
      <c r="O124" s="42">
        <v>36393404</v>
      </c>
      <c r="P124" s="42">
        <v>47723472</v>
      </c>
      <c r="Q124" s="42">
        <v>2059414718</v>
      </c>
      <c r="R124" s="42">
        <v>1373393</v>
      </c>
      <c r="S124" s="42">
        <v>113149</v>
      </c>
      <c r="T124" s="42">
        <v>252320244</v>
      </c>
      <c r="U124" s="42">
        <v>242560029</v>
      </c>
      <c r="V124" s="42">
        <v>43881860</v>
      </c>
      <c r="W124" s="42">
        <v>29279704</v>
      </c>
      <c r="X124" s="42">
        <v>180696</v>
      </c>
      <c r="Y124" s="42">
        <v>569709075</v>
      </c>
      <c r="Z124" s="42">
        <v>1489705643</v>
      </c>
    </row>
    <row r="125" spans="1:26">
      <c r="A125" t="s">
        <v>234</v>
      </c>
      <c r="B125" s="44" t="s">
        <v>235</v>
      </c>
      <c r="C125" s="42">
        <v>7725916300</v>
      </c>
      <c r="D125" s="42">
        <v>31797</v>
      </c>
      <c r="E125" s="42">
        <v>2388857410</v>
      </c>
      <c r="F125" s="42">
        <v>125450806</v>
      </c>
      <c r="G125" s="42">
        <v>3773</v>
      </c>
      <c r="H125" s="42">
        <v>882</v>
      </c>
      <c r="I125" s="42">
        <v>221971449</v>
      </c>
      <c r="J125" s="42">
        <v>1515836</v>
      </c>
      <c r="K125" s="42">
        <v>46693902</v>
      </c>
      <c r="L125" s="42">
        <v>420724000</v>
      </c>
      <c r="M125" s="42">
        <v>10769400</v>
      </c>
      <c r="N125" s="42">
        <v>28933666</v>
      </c>
      <c r="O125" s="42">
        <v>47223299</v>
      </c>
      <c r="P125" s="42">
        <v>40489539</v>
      </c>
      <c r="Q125" s="42">
        <v>3332629307</v>
      </c>
      <c r="R125" s="42">
        <v>1391982</v>
      </c>
      <c r="S125" s="42">
        <v>462191</v>
      </c>
      <c r="T125" s="42">
        <v>431350627</v>
      </c>
      <c r="U125" s="42">
        <v>387504408</v>
      </c>
      <c r="V125" s="42">
        <v>71131442</v>
      </c>
      <c r="W125" s="42">
        <v>34784951</v>
      </c>
      <c r="X125" s="42">
        <v>37342</v>
      </c>
      <c r="Y125" s="42">
        <v>926662943</v>
      </c>
      <c r="Z125" s="42">
        <v>2405966364</v>
      </c>
    </row>
    <row r="126" spans="1:26">
      <c r="A126" t="s">
        <v>398</v>
      </c>
      <c r="B126" s="44" t="s">
        <v>399</v>
      </c>
      <c r="C126" s="42">
        <v>1045205800</v>
      </c>
      <c r="D126" s="42">
        <v>4547</v>
      </c>
      <c r="E126" s="42">
        <v>352481651</v>
      </c>
      <c r="F126" s="42">
        <v>10962647</v>
      </c>
      <c r="G126" s="42">
        <v>420</v>
      </c>
      <c r="H126" s="42">
        <v>68</v>
      </c>
      <c r="I126" s="42">
        <v>19860642</v>
      </c>
      <c r="J126" s="42">
        <v>179817</v>
      </c>
      <c r="K126" s="42">
        <v>6362628</v>
      </c>
      <c r="L126" s="42">
        <v>54718600</v>
      </c>
      <c r="M126" s="42">
        <v>1500800</v>
      </c>
      <c r="N126" s="42">
        <v>4775802</v>
      </c>
      <c r="O126" s="42">
        <v>9159397</v>
      </c>
      <c r="P126" s="42">
        <v>5779106</v>
      </c>
      <c r="Q126" s="42">
        <v>465781090</v>
      </c>
      <c r="R126" s="42">
        <v>56919</v>
      </c>
      <c r="S126" s="42">
        <v>3145</v>
      </c>
      <c r="T126" s="42">
        <v>56204060</v>
      </c>
      <c r="U126" s="42">
        <v>56265691</v>
      </c>
      <c r="V126" s="42">
        <v>7840567</v>
      </c>
      <c r="W126" s="42">
        <v>4865998</v>
      </c>
      <c r="X126" s="42">
        <v>24106</v>
      </c>
      <c r="Y126" s="42">
        <v>125260486</v>
      </c>
      <c r="Z126" s="42">
        <v>340520604</v>
      </c>
    </row>
    <row r="127" spans="1:26">
      <c r="A127" t="s">
        <v>396</v>
      </c>
      <c r="B127" s="44" t="s">
        <v>397</v>
      </c>
      <c r="C127" s="42">
        <v>1436322100</v>
      </c>
      <c r="D127" s="42">
        <v>5694</v>
      </c>
      <c r="E127" s="42">
        <v>473650438</v>
      </c>
      <c r="F127" s="42">
        <v>17795039</v>
      </c>
      <c r="G127" s="42">
        <v>678</v>
      </c>
      <c r="H127" s="42">
        <v>121</v>
      </c>
      <c r="I127" s="42">
        <v>42527905</v>
      </c>
      <c r="J127" s="42">
        <v>555369</v>
      </c>
      <c r="K127" s="42">
        <v>13325341</v>
      </c>
      <c r="L127" s="42">
        <v>79971400</v>
      </c>
      <c r="M127" s="42">
        <v>3206600</v>
      </c>
      <c r="N127" s="42">
        <v>4526324</v>
      </c>
      <c r="O127" s="42">
        <v>13248968</v>
      </c>
      <c r="P127" s="42">
        <v>11494748</v>
      </c>
      <c r="Q127" s="42">
        <v>660302132</v>
      </c>
      <c r="R127" s="42">
        <v>210466</v>
      </c>
      <c r="S127" s="42">
        <v>12008</v>
      </c>
      <c r="T127" s="42">
        <v>83165589</v>
      </c>
      <c r="U127" s="42">
        <v>82101671</v>
      </c>
      <c r="V127" s="42">
        <v>13469857</v>
      </c>
      <c r="W127" s="42">
        <v>8429389</v>
      </c>
      <c r="X127" s="42">
        <v>62913</v>
      </c>
      <c r="Y127" s="42">
        <v>187451893</v>
      </c>
      <c r="Z127" s="42">
        <v>472850239</v>
      </c>
    </row>
    <row r="128" spans="1:26">
      <c r="A128" t="s">
        <v>446</v>
      </c>
      <c r="B128" s="44" t="s">
        <v>447</v>
      </c>
      <c r="C128" s="42">
        <v>3028013600</v>
      </c>
      <c r="D128" s="42">
        <v>12254</v>
      </c>
      <c r="E128" s="42">
        <v>1012668370</v>
      </c>
      <c r="F128" s="42">
        <v>46809865</v>
      </c>
      <c r="G128" s="42">
        <v>1389</v>
      </c>
      <c r="H128" s="42">
        <v>319</v>
      </c>
      <c r="I128" s="42">
        <v>126655409</v>
      </c>
      <c r="J128" s="42">
        <v>1582775</v>
      </c>
      <c r="K128" s="42">
        <v>34192120</v>
      </c>
      <c r="L128" s="42">
        <v>154848600</v>
      </c>
      <c r="M128" s="42">
        <v>5393800</v>
      </c>
      <c r="N128" s="42">
        <v>9424526</v>
      </c>
      <c r="O128" s="42">
        <v>32247978</v>
      </c>
      <c r="P128" s="42">
        <v>18853207</v>
      </c>
      <c r="Q128" s="42">
        <v>1442676650</v>
      </c>
      <c r="R128" s="42">
        <v>1200775</v>
      </c>
      <c r="S128" s="42">
        <v>53473</v>
      </c>
      <c r="T128" s="42">
        <v>160200061</v>
      </c>
      <c r="U128" s="42">
        <v>162789738</v>
      </c>
      <c r="V128" s="42">
        <v>25697657</v>
      </c>
      <c r="W128" s="42">
        <v>23696706</v>
      </c>
      <c r="X128" s="42">
        <v>36357</v>
      </c>
      <c r="Y128" s="42">
        <v>373674767</v>
      </c>
      <c r="Z128" s="42">
        <v>1069001883</v>
      </c>
    </row>
    <row r="129" spans="1:26">
      <c r="A129" t="s">
        <v>290</v>
      </c>
      <c r="B129" s="44" t="s">
        <v>291</v>
      </c>
      <c r="C129" s="42">
        <v>9235490300</v>
      </c>
      <c r="D129" s="42">
        <v>29324</v>
      </c>
      <c r="E129" s="42">
        <v>2967058378</v>
      </c>
      <c r="F129" s="42">
        <v>276135041</v>
      </c>
      <c r="G129" s="42">
        <v>6735</v>
      </c>
      <c r="H129" s="42">
        <v>2053</v>
      </c>
      <c r="I129" s="42">
        <v>439268930</v>
      </c>
      <c r="J129" s="42">
        <v>3021966</v>
      </c>
      <c r="K129" s="42">
        <v>86898015</v>
      </c>
      <c r="L129" s="42">
        <v>491343800</v>
      </c>
      <c r="M129" s="42">
        <v>11316100</v>
      </c>
      <c r="N129" s="42">
        <v>17283315</v>
      </c>
      <c r="O129" s="42">
        <v>63853452</v>
      </c>
      <c r="P129" s="42">
        <v>46563318</v>
      </c>
      <c r="Q129" s="42">
        <v>4402742315</v>
      </c>
      <c r="R129" s="42">
        <v>1967463</v>
      </c>
      <c r="S129" s="42">
        <v>283361</v>
      </c>
      <c r="T129" s="42">
        <v>502583040</v>
      </c>
      <c r="U129" s="42">
        <v>451794738</v>
      </c>
      <c r="V129" s="42">
        <v>93317431</v>
      </c>
      <c r="W129" s="42">
        <v>71184297</v>
      </c>
      <c r="X129" s="42">
        <v>52217</v>
      </c>
      <c r="Y129" s="42">
        <v>1121182547</v>
      </c>
      <c r="Z129" s="42">
        <v>3281559768</v>
      </c>
    </row>
    <row r="130" spans="1:26">
      <c r="A130" t="s">
        <v>138</v>
      </c>
      <c r="B130" s="44" t="s">
        <v>139</v>
      </c>
      <c r="C130" s="42">
        <v>1391544000</v>
      </c>
      <c r="D130" s="42">
        <v>6194</v>
      </c>
      <c r="E130" s="42">
        <v>464866693</v>
      </c>
      <c r="F130" s="42">
        <v>11640442</v>
      </c>
      <c r="G130" s="42">
        <v>498</v>
      </c>
      <c r="H130" s="42">
        <v>89</v>
      </c>
      <c r="I130" s="42">
        <v>33561930</v>
      </c>
      <c r="J130" s="42">
        <v>337123</v>
      </c>
      <c r="K130" s="42">
        <v>10292243</v>
      </c>
      <c r="L130" s="42">
        <v>76961500</v>
      </c>
      <c r="M130" s="42">
        <v>2141600</v>
      </c>
      <c r="N130" s="42">
        <v>4853371</v>
      </c>
      <c r="O130" s="42">
        <v>12767613</v>
      </c>
      <c r="P130" s="42">
        <v>7646167</v>
      </c>
      <c r="Q130" s="42">
        <v>625068682</v>
      </c>
      <c r="R130" s="42">
        <v>73763</v>
      </c>
      <c r="S130" s="42">
        <v>28659</v>
      </c>
      <c r="T130" s="42">
        <v>79080276</v>
      </c>
      <c r="U130" s="42">
        <v>79833970</v>
      </c>
      <c r="V130" s="42">
        <v>10784988</v>
      </c>
      <c r="W130" s="42">
        <v>7424506</v>
      </c>
      <c r="X130" s="42">
        <v>1569</v>
      </c>
      <c r="Y130" s="42">
        <v>177227731</v>
      </c>
      <c r="Z130" s="42">
        <v>447840951</v>
      </c>
    </row>
    <row r="131" spans="1:26">
      <c r="A131" t="s">
        <v>42</v>
      </c>
      <c r="B131" s="44" t="s">
        <v>43</v>
      </c>
      <c r="C131" s="42">
        <v>14758954800</v>
      </c>
      <c r="D131" s="42">
        <v>33625</v>
      </c>
      <c r="E131" s="42">
        <v>4533165847</v>
      </c>
      <c r="F131" s="42">
        <v>1222828551</v>
      </c>
      <c r="G131" s="42">
        <v>11369</v>
      </c>
      <c r="H131" s="42">
        <v>5824</v>
      </c>
      <c r="I131" s="42">
        <v>1980846408</v>
      </c>
      <c r="J131" s="42">
        <v>10801084</v>
      </c>
      <c r="K131" s="42">
        <v>82826053</v>
      </c>
      <c r="L131" s="42">
        <v>549308700</v>
      </c>
      <c r="M131" s="42">
        <v>15683400</v>
      </c>
      <c r="N131" s="42">
        <v>14618942</v>
      </c>
      <c r="O131" s="42">
        <v>64486539</v>
      </c>
      <c r="P131" s="42">
        <v>78054247</v>
      </c>
      <c r="Q131" s="42">
        <v>8552619771</v>
      </c>
      <c r="R131" s="42">
        <v>528283</v>
      </c>
      <c r="S131" s="42">
        <v>144629</v>
      </c>
      <c r="T131" s="42">
        <v>564882869</v>
      </c>
      <c r="U131" s="42">
        <v>438847097</v>
      </c>
      <c r="V131" s="42">
        <v>109718908</v>
      </c>
      <c r="W131" s="42">
        <v>160768824</v>
      </c>
      <c r="X131" s="42">
        <v>61089</v>
      </c>
      <c r="Y131" s="42">
        <v>1274951699</v>
      </c>
      <c r="Z131" s="42">
        <v>7277668072</v>
      </c>
    </row>
    <row r="132" spans="1:26">
      <c r="A132" t="s">
        <v>352</v>
      </c>
      <c r="B132" s="44" t="s">
        <v>353</v>
      </c>
      <c r="C132" s="42">
        <v>7933926700</v>
      </c>
      <c r="D132" s="42">
        <v>30650</v>
      </c>
      <c r="E132" s="42">
        <v>2564459212</v>
      </c>
      <c r="F132" s="42">
        <v>130717700</v>
      </c>
      <c r="G132" s="42">
        <v>3962</v>
      </c>
      <c r="H132" s="42">
        <v>912</v>
      </c>
      <c r="I132" s="42">
        <v>282549014</v>
      </c>
      <c r="J132" s="42">
        <v>3161410</v>
      </c>
      <c r="K132" s="42">
        <v>66962239</v>
      </c>
      <c r="L132" s="42">
        <v>428418700</v>
      </c>
      <c r="M132" s="42">
        <v>14720000</v>
      </c>
      <c r="N132" s="42">
        <v>26583126</v>
      </c>
      <c r="O132" s="42">
        <v>72089548</v>
      </c>
      <c r="P132" s="42">
        <v>55771596</v>
      </c>
      <c r="Q132" s="42">
        <v>3645432545</v>
      </c>
      <c r="R132" s="42">
        <v>1768988</v>
      </c>
      <c r="S132" s="42">
        <v>113531</v>
      </c>
      <c r="T132" s="42">
        <v>443067759</v>
      </c>
      <c r="U132" s="42">
        <v>425760037</v>
      </c>
      <c r="V132" s="42">
        <v>65208956</v>
      </c>
      <c r="W132" s="42">
        <v>44534417</v>
      </c>
      <c r="X132" s="42">
        <v>114440</v>
      </c>
      <c r="Y132" s="42">
        <v>980568128</v>
      </c>
      <c r="Z132" s="42">
        <v>2664864417</v>
      </c>
    </row>
    <row r="133" spans="1:26">
      <c r="A133" t="s">
        <v>310</v>
      </c>
      <c r="B133" s="44" t="s">
        <v>311</v>
      </c>
      <c r="C133" s="42">
        <v>2563675800</v>
      </c>
      <c r="D133" s="42">
        <v>10109</v>
      </c>
      <c r="E133" s="42">
        <v>867431762</v>
      </c>
      <c r="F133" s="42">
        <v>30333470</v>
      </c>
      <c r="G133" s="42">
        <v>1277</v>
      </c>
      <c r="H133" s="42">
        <v>205</v>
      </c>
      <c r="I133" s="42">
        <v>56541702</v>
      </c>
      <c r="J133" s="42">
        <v>779573</v>
      </c>
      <c r="K133" s="42">
        <v>24795078</v>
      </c>
      <c r="L133" s="42">
        <v>145379900</v>
      </c>
      <c r="M133" s="42">
        <v>4721300</v>
      </c>
      <c r="N133" s="42">
        <v>8387266</v>
      </c>
      <c r="O133" s="42">
        <v>18602469</v>
      </c>
      <c r="P133" s="42">
        <v>17507540</v>
      </c>
      <c r="Q133" s="42">
        <v>1174480060</v>
      </c>
      <c r="R133" s="42">
        <v>506089</v>
      </c>
      <c r="S133" s="42">
        <v>138294</v>
      </c>
      <c r="T133" s="42">
        <v>150080505</v>
      </c>
      <c r="U133" s="42">
        <v>147016396</v>
      </c>
      <c r="V133" s="42">
        <v>26457325</v>
      </c>
      <c r="W133" s="42">
        <v>13520431</v>
      </c>
      <c r="X133" s="42">
        <v>25440</v>
      </c>
      <c r="Y133" s="42">
        <v>337744480</v>
      </c>
      <c r="Z133" s="42">
        <v>836735580</v>
      </c>
    </row>
    <row r="134" spans="1:26">
      <c r="A134" t="s">
        <v>418</v>
      </c>
      <c r="B134" s="44" t="s">
        <v>419</v>
      </c>
      <c r="C134" s="42">
        <v>4409207500</v>
      </c>
      <c r="D134" s="42">
        <v>18015</v>
      </c>
      <c r="E134" s="42">
        <v>1492328347</v>
      </c>
      <c r="F134" s="42">
        <v>55111102</v>
      </c>
      <c r="G134" s="42">
        <v>2131</v>
      </c>
      <c r="H134" s="42">
        <v>356</v>
      </c>
      <c r="I134" s="42">
        <v>105308394</v>
      </c>
      <c r="J134" s="42">
        <v>915612</v>
      </c>
      <c r="K134" s="42">
        <v>30859796</v>
      </c>
      <c r="L134" s="42">
        <v>238304400</v>
      </c>
      <c r="M134" s="42">
        <v>7084300</v>
      </c>
      <c r="N134" s="42">
        <v>11973373</v>
      </c>
      <c r="O134" s="42">
        <v>39314118</v>
      </c>
      <c r="P134" s="42">
        <v>25682975</v>
      </c>
      <c r="Q134" s="42">
        <v>2006882417</v>
      </c>
      <c r="R134" s="42">
        <v>268148</v>
      </c>
      <c r="S134" s="42">
        <v>52589</v>
      </c>
      <c r="T134" s="42">
        <v>245317431</v>
      </c>
      <c r="U134" s="42">
        <v>246286746</v>
      </c>
      <c r="V134" s="42">
        <v>36041892</v>
      </c>
      <c r="W134" s="42">
        <v>21268139</v>
      </c>
      <c r="X134" s="42">
        <v>113056</v>
      </c>
      <c r="Y134" s="42">
        <v>549348001</v>
      </c>
      <c r="Z134" s="42">
        <v>1457534416</v>
      </c>
    </row>
    <row r="135" spans="1:26">
      <c r="A135" t="s">
        <v>98</v>
      </c>
      <c r="B135" s="44" t="s">
        <v>99</v>
      </c>
      <c r="C135" s="42">
        <v>32353703900</v>
      </c>
      <c r="D135" s="42">
        <v>113934</v>
      </c>
      <c r="E135" s="42">
        <v>9995665122</v>
      </c>
      <c r="F135" s="42">
        <v>872530021</v>
      </c>
      <c r="G135" s="42">
        <v>21560</v>
      </c>
      <c r="H135" s="42">
        <v>6423</v>
      </c>
      <c r="I135" s="42">
        <v>1222942004</v>
      </c>
      <c r="J135" s="42">
        <v>8014262</v>
      </c>
      <c r="K135" s="42">
        <v>194666402</v>
      </c>
      <c r="L135" s="42">
        <v>1763508600</v>
      </c>
      <c r="M135" s="42">
        <v>31431500</v>
      </c>
      <c r="N135" s="42">
        <v>47759034</v>
      </c>
      <c r="O135" s="42">
        <v>250420789</v>
      </c>
      <c r="P135" s="42">
        <v>129505842</v>
      </c>
      <c r="Q135" s="42">
        <v>14516443576</v>
      </c>
      <c r="R135" s="42">
        <v>3536480</v>
      </c>
      <c r="S135" s="42">
        <v>172412</v>
      </c>
      <c r="T135" s="42">
        <v>1794398178</v>
      </c>
      <c r="U135" s="42">
        <v>1596434993</v>
      </c>
      <c r="V135" s="42">
        <v>227579523</v>
      </c>
      <c r="W135" s="42">
        <v>187708771</v>
      </c>
      <c r="X135" s="42">
        <v>590796</v>
      </c>
      <c r="Y135" s="42">
        <v>3810421153</v>
      </c>
      <c r="Z135" s="42">
        <v>10706022423</v>
      </c>
    </row>
    <row r="136" spans="1:26">
      <c r="A136" t="s">
        <v>150</v>
      </c>
      <c r="B136" s="44" t="s">
        <v>151</v>
      </c>
      <c r="C136" s="42">
        <v>5372754800</v>
      </c>
      <c r="D136" s="42">
        <v>21732</v>
      </c>
      <c r="E136" s="42">
        <v>1754557850</v>
      </c>
      <c r="F136" s="42">
        <v>74926053</v>
      </c>
      <c r="G136" s="42">
        <v>2262</v>
      </c>
      <c r="H136" s="42">
        <v>488</v>
      </c>
      <c r="I136" s="42">
        <v>179730002</v>
      </c>
      <c r="J136" s="42">
        <v>1563164</v>
      </c>
      <c r="K136" s="42">
        <v>49948707</v>
      </c>
      <c r="L136" s="42">
        <v>294385300</v>
      </c>
      <c r="M136" s="42">
        <v>9998200</v>
      </c>
      <c r="N136" s="42">
        <v>22125264</v>
      </c>
      <c r="O136" s="42">
        <v>42025234</v>
      </c>
      <c r="P136" s="42">
        <v>37509005</v>
      </c>
      <c r="Q136" s="42">
        <v>2466768779</v>
      </c>
      <c r="R136" s="42">
        <v>1178179</v>
      </c>
      <c r="S136" s="42">
        <v>51266</v>
      </c>
      <c r="T136" s="42">
        <v>304316650</v>
      </c>
      <c r="U136" s="42">
        <v>302427636</v>
      </c>
      <c r="V136" s="42">
        <v>45857042</v>
      </c>
      <c r="W136" s="42">
        <v>32313680</v>
      </c>
      <c r="X136" s="42">
        <v>135591</v>
      </c>
      <c r="Y136" s="42">
        <v>686280044</v>
      </c>
      <c r="Z136" s="42">
        <v>1780488735</v>
      </c>
    </row>
    <row r="137" spans="1:26">
      <c r="A137" t="s">
        <v>478</v>
      </c>
      <c r="B137" s="44" t="s">
        <v>479</v>
      </c>
      <c r="C137" s="42">
        <v>3346254100</v>
      </c>
      <c r="D137" s="42">
        <v>14857</v>
      </c>
      <c r="E137" s="42">
        <v>1133322418</v>
      </c>
      <c r="F137" s="42">
        <v>31195391</v>
      </c>
      <c r="G137" s="42">
        <v>1218</v>
      </c>
      <c r="H137" s="42">
        <v>221</v>
      </c>
      <c r="I137" s="42">
        <v>77458170</v>
      </c>
      <c r="J137" s="42">
        <v>880066</v>
      </c>
      <c r="K137" s="42">
        <v>24098553</v>
      </c>
      <c r="L137" s="42">
        <v>175954500</v>
      </c>
      <c r="M137" s="42">
        <v>9075800</v>
      </c>
      <c r="N137" s="42">
        <v>11415745</v>
      </c>
      <c r="O137" s="42">
        <v>28524760</v>
      </c>
      <c r="P137" s="42">
        <v>28156743</v>
      </c>
      <c r="Q137" s="42">
        <v>1520082146</v>
      </c>
      <c r="R137" s="42">
        <v>229761</v>
      </c>
      <c r="S137" s="42">
        <v>60002</v>
      </c>
      <c r="T137" s="42">
        <v>184961548</v>
      </c>
      <c r="U137" s="42">
        <v>191307174</v>
      </c>
      <c r="V137" s="42">
        <v>28158914</v>
      </c>
      <c r="W137" s="42">
        <v>18797093</v>
      </c>
      <c r="X137" s="42">
        <v>28201</v>
      </c>
      <c r="Y137" s="42">
        <v>423542693</v>
      </c>
      <c r="Z137" s="42">
        <v>1096539453</v>
      </c>
    </row>
    <row r="138" spans="1:26">
      <c r="A138" t="s">
        <v>406</v>
      </c>
      <c r="B138" s="44" t="s">
        <v>407</v>
      </c>
      <c r="C138" s="42">
        <v>828225500</v>
      </c>
      <c r="D138" s="42">
        <v>3845</v>
      </c>
      <c r="E138" s="42">
        <v>269983402</v>
      </c>
      <c r="F138" s="42">
        <v>7277838</v>
      </c>
      <c r="G138" s="42">
        <v>295</v>
      </c>
      <c r="H138" s="42">
        <v>47</v>
      </c>
      <c r="I138" s="42">
        <v>12955408</v>
      </c>
      <c r="J138" s="42">
        <v>296586</v>
      </c>
      <c r="K138" s="42">
        <v>3816154</v>
      </c>
      <c r="L138" s="42">
        <v>42735300</v>
      </c>
      <c r="M138" s="42">
        <v>1009300</v>
      </c>
      <c r="N138" s="42">
        <v>3622702</v>
      </c>
      <c r="O138" s="42">
        <v>7195325</v>
      </c>
      <c r="P138" s="42">
        <v>3500393</v>
      </c>
      <c r="Q138" s="42">
        <v>352392408</v>
      </c>
      <c r="R138" s="42">
        <v>11600</v>
      </c>
      <c r="S138" s="42">
        <v>0</v>
      </c>
      <c r="T138" s="42">
        <v>43739142</v>
      </c>
      <c r="U138" s="42">
        <v>43030206</v>
      </c>
      <c r="V138" s="42">
        <v>6476947</v>
      </c>
      <c r="W138" s="42">
        <v>3032942</v>
      </c>
      <c r="X138" s="42">
        <v>6621</v>
      </c>
      <c r="Y138" s="42">
        <v>96297458</v>
      </c>
      <c r="Z138" s="42">
        <v>256094950</v>
      </c>
    </row>
    <row r="139" spans="1:26">
      <c r="A139" t="s">
        <v>204</v>
      </c>
      <c r="B139" s="44" t="s">
        <v>205</v>
      </c>
      <c r="C139" s="42">
        <v>6278453300</v>
      </c>
      <c r="D139" s="42">
        <v>16577</v>
      </c>
      <c r="E139" s="42">
        <v>1903261398</v>
      </c>
      <c r="F139" s="42">
        <v>351467529</v>
      </c>
      <c r="G139" s="42">
        <v>5353</v>
      </c>
      <c r="H139" s="42">
        <v>2405</v>
      </c>
      <c r="I139" s="42">
        <v>357430427</v>
      </c>
      <c r="J139" s="42">
        <v>1709052</v>
      </c>
      <c r="K139" s="42">
        <v>47880136</v>
      </c>
      <c r="L139" s="42">
        <v>278028100</v>
      </c>
      <c r="M139" s="42">
        <v>5967500</v>
      </c>
      <c r="N139" s="42">
        <v>12184875</v>
      </c>
      <c r="O139" s="42">
        <v>40884627</v>
      </c>
      <c r="P139" s="42">
        <v>25549953</v>
      </c>
      <c r="Q139" s="42">
        <v>3024363597</v>
      </c>
      <c r="R139" s="42">
        <v>902289</v>
      </c>
      <c r="S139" s="42">
        <v>84394</v>
      </c>
      <c r="T139" s="42">
        <v>283941249</v>
      </c>
      <c r="U139" s="42">
        <v>224030441</v>
      </c>
      <c r="V139" s="42">
        <v>51089891</v>
      </c>
      <c r="W139" s="42">
        <v>64595687</v>
      </c>
      <c r="X139" s="42">
        <v>14425</v>
      </c>
      <c r="Y139" s="42">
        <v>624658376</v>
      </c>
      <c r="Z139" s="42">
        <v>2399705221</v>
      </c>
    </row>
    <row r="140" spans="1:26">
      <c r="A140" t="s">
        <v>468</v>
      </c>
      <c r="B140" s="44" t="s">
        <v>469</v>
      </c>
      <c r="C140" s="42">
        <v>5138235000</v>
      </c>
      <c r="D140" s="42">
        <v>20361</v>
      </c>
      <c r="E140" s="42">
        <v>1731345833</v>
      </c>
      <c r="F140" s="42">
        <v>82103817</v>
      </c>
      <c r="G140" s="42">
        <v>2556</v>
      </c>
      <c r="H140" s="42">
        <v>590</v>
      </c>
      <c r="I140" s="42">
        <v>100215089</v>
      </c>
      <c r="J140" s="42">
        <v>807894</v>
      </c>
      <c r="K140" s="42">
        <v>32098878</v>
      </c>
      <c r="L140" s="42">
        <v>275172000</v>
      </c>
      <c r="M140" s="42">
        <v>3942100</v>
      </c>
      <c r="N140" s="42">
        <v>16915063</v>
      </c>
      <c r="O140" s="42">
        <v>39805364</v>
      </c>
      <c r="P140" s="42">
        <v>14765447</v>
      </c>
      <c r="Q140" s="42">
        <v>2297171485</v>
      </c>
      <c r="R140" s="42">
        <v>389982</v>
      </c>
      <c r="S140" s="42">
        <v>44934</v>
      </c>
      <c r="T140" s="42">
        <v>279054441</v>
      </c>
      <c r="U140" s="42">
        <v>275667242</v>
      </c>
      <c r="V140" s="42">
        <v>38976654</v>
      </c>
      <c r="W140" s="42">
        <v>28127242</v>
      </c>
      <c r="X140" s="42">
        <v>10520</v>
      </c>
      <c r="Y140" s="42">
        <v>622271015</v>
      </c>
      <c r="Z140" s="42">
        <v>1674900470</v>
      </c>
    </row>
    <row r="141" spans="1:26">
      <c r="A141" t="s">
        <v>568</v>
      </c>
      <c r="B141" s="45" t="s">
        <v>569</v>
      </c>
      <c r="C141" s="42">
        <v>16528717400</v>
      </c>
      <c r="D141" s="42">
        <v>60152</v>
      </c>
      <c r="E141" s="42">
        <v>5592831939</v>
      </c>
      <c r="F141" s="42">
        <v>322299654</v>
      </c>
      <c r="G141" s="42">
        <v>9786</v>
      </c>
      <c r="H141" s="42">
        <v>2251</v>
      </c>
      <c r="I141" s="42">
        <v>518156409</v>
      </c>
      <c r="J141" s="42">
        <v>4359718</v>
      </c>
      <c r="K141" s="42">
        <v>111575784</v>
      </c>
      <c r="L141" s="42">
        <v>911442400</v>
      </c>
      <c r="M141" s="42">
        <v>12598400</v>
      </c>
      <c r="N141" s="42">
        <v>32856127</v>
      </c>
      <c r="O141" s="42">
        <v>112179312</v>
      </c>
      <c r="P141" s="42">
        <v>49926682</v>
      </c>
      <c r="Q141" s="42">
        <v>7668226425</v>
      </c>
      <c r="R141" s="42">
        <v>1766011</v>
      </c>
      <c r="S141" s="42">
        <v>108691</v>
      </c>
      <c r="T141" s="42">
        <v>923843338</v>
      </c>
      <c r="U141" s="42">
        <v>912018853</v>
      </c>
      <c r="V141" s="42">
        <v>128471006</v>
      </c>
      <c r="W141" s="42">
        <v>84260621</v>
      </c>
      <c r="X141" s="42">
        <v>28144</v>
      </c>
      <c r="Y141" s="42">
        <v>2050496664</v>
      </c>
      <c r="Z141" s="42">
        <v>5617729761</v>
      </c>
    </row>
    <row r="142" spans="1:26">
      <c r="A142" t="s">
        <v>232</v>
      </c>
      <c r="B142" s="44" t="s">
        <v>233</v>
      </c>
      <c r="C142" s="42">
        <v>24958005000</v>
      </c>
      <c r="D142" s="42">
        <v>83960</v>
      </c>
      <c r="E142" s="42">
        <v>7966599718</v>
      </c>
      <c r="F142" s="42">
        <v>905572129</v>
      </c>
      <c r="G142" s="42">
        <v>18395</v>
      </c>
      <c r="H142" s="42">
        <v>6493</v>
      </c>
      <c r="I142" s="42">
        <v>1138981285</v>
      </c>
      <c r="J142" s="42">
        <v>8658713</v>
      </c>
      <c r="K142" s="42">
        <v>138888777</v>
      </c>
      <c r="L142" s="42">
        <v>1287332100</v>
      </c>
      <c r="M142" s="42">
        <v>28822400</v>
      </c>
      <c r="N142" s="42">
        <v>60121843</v>
      </c>
      <c r="O142" s="42">
        <v>151981790</v>
      </c>
      <c r="P142" s="42">
        <v>125054551</v>
      </c>
      <c r="Q142" s="42">
        <v>11812013306</v>
      </c>
      <c r="R142" s="42">
        <v>2123465</v>
      </c>
      <c r="S142" s="42">
        <v>239545</v>
      </c>
      <c r="T142" s="42">
        <v>1315667151</v>
      </c>
      <c r="U142" s="42">
        <v>1192022041</v>
      </c>
      <c r="V142" s="42">
        <v>170649109</v>
      </c>
      <c r="W142" s="42">
        <v>172678397</v>
      </c>
      <c r="X142" s="42">
        <v>220175</v>
      </c>
      <c r="Y142" s="42">
        <v>2853599883</v>
      </c>
      <c r="Z142" s="42">
        <v>8958413423</v>
      </c>
    </row>
    <row r="143" spans="1:26">
      <c r="A143" t="s">
        <v>546</v>
      </c>
      <c r="B143" s="44" t="s">
        <v>547</v>
      </c>
      <c r="C143" s="42">
        <v>2308704300</v>
      </c>
      <c r="D143" s="42">
        <v>9657</v>
      </c>
      <c r="E143" s="42">
        <v>782485976</v>
      </c>
      <c r="F143" s="42">
        <v>24771704</v>
      </c>
      <c r="G143" s="42">
        <v>919</v>
      </c>
      <c r="H143" s="42">
        <v>166</v>
      </c>
      <c r="I143" s="42">
        <v>44988503</v>
      </c>
      <c r="J143" s="42">
        <v>331075</v>
      </c>
      <c r="K143" s="42">
        <v>12575754</v>
      </c>
      <c r="L143" s="42">
        <v>127398300</v>
      </c>
      <c r="M143" s="42">
        <v>1716400</v>
      </c>
      <c r="N143" s="42">
        <v>9313276</v>
      </c>
      <c r="O143" s="42">
        <v>22809233</v>
      </c>
      <c r="P143" s="42">
        <v>5133967</v>
      </c>
      <c r="Q143" s="42">
        <v>1031524188</v>
      </c>
      <c r="R143" s="42">
        <v>58808</v>
      </c>
      <c r="S143" s="42">
        <v>18000</v>
      </c>
      <c r="T143" s="42">
        <v>129087514</v>
      </c>
      <c r="U143" s="42">
        <v>131076783</v>
      </c>
      <c r="V143" s="42">
        <v>14589387</v>
      </c>
      <c r="W143" s="42">
        <v>8413468</v>
      </c>
      <c r="X143" s="42">
        <v>1957</v>
      </c>
      <c r="Y143" s="42">
        <v>283245917</v>
      </c>
      <c r="Z143" s="42">
        <v>748278271</v>
      </c>
    </row>
    <row r="144" spans="1:26">
      <c r="A144" t="s">
        <v>332</v>
      </c>
      <c r="B144" s="44" t="s">
        <v>333</v>
      </c>
      <c r="C144" s="42">
        <v>2915080000</v>
      </c>
      <c r="D144" s="42">
        <v>11574</v>
      </c>
      <c r="E144" s="42">
        <v>988810322</v>
      </c>
      <c r="F144" s="42">
        <v>49526245</v>
      </c>
      <c r="G144" s="42">
        <v>1593</v>
      </c>
      <c r="H144" s="42">
        <v>329</v>
      </c>
      <c r="I144" s="42">
        <v>81735401</v>
      </c>
      <c r="J144" s="42">
        <v>923205</v>
      </c>
      <c r="K144" s="42">
        <v>27598062</v>
      </c>
      <c r="L144" s="42">
        <v>145189400</v>
      </c>
      <c r="M144" s="42">
        <v>4361100</v>
      </c>
      <c r="N144" s="42">
        <v>11543403</v>
      </c>
      <c r="O144" s="42">
        <v>22540175</v>
      </c>
      <c r="P144" s="42">
        <v>15418128</v>
      </c>
      <c r="Q144" s="42">
        <v>1347645441</v>
      </c>
      <c r="R144" s="42">
        <v>1010531</v>
      </c>
      <c r="S144" s="42">
        <v>164003</v>
      </c>
      <c r="T144" s="42">
        <v>149516286</v>
      </c>
      <c r="U144" s="42">
        <v>151751803</v>
      </c>
      <c r="V144" s="42">
        <v>24921067</v>
      </c>
      <c r="W144" s="42">
        <v>17676323</v>
      </c>
      <c r="X144" s="42">
        <v>11937</v>
      </c>
      <c r="Y144" s="42">
        <v>345051950</v>
      </c>
      <c r="Z144" s="42">
        <v>1002593491</v>
      </c>
    </row>
    <row r="145" spans="1:26">
      <c r="A145" t="s">
        <v>230</v>
      </c>
      <c r="B145" s="44" t="s">
        <v>231</v>
      </c>
      <c r="C145" s="42">
        <v>58641693200</v>
      </c>
      <c r="D145" s="42">
        <v>222773</v>
      </c>
      <c r="E145" s="42">
        <v>18712210981</v>
      </c>
      <c r="F145" s="42">
        <v>1451439473</v>
      </c>
      <c r="G145" s="42">
        <v>33180</v>
      </c>
      <c r="H145" s="42">
        <v>9796</v>
      </c>
      <c r="I145" s="42">
        <v>2075021063</v>
      </c>
      <c r="J145" s="42">
        <v>14937910</v>
      </c>
      <c r="K145" s="42">
        <v>211254796</v>
      </c>
      <c r="L145" s="42">
        <v>3246322700</v>
      </c>
      <c r="M145" s="42">
        <v>83731300</v>
      </c>
      <c r="N145" s="42">
        <v>133652126</v>
      </c>
      <c r="O145" s="42">
        <v>239776016</v>
      </c>
      <c r="P145" s="42">
        <v>341925796</v>
      </c>
      <c r="Q145" s="42">
        <v>26510272161</v>
      </c>
      <c r="R145" s="42">
        <v>4356808</v>
      </c>
      <c r="S145" s="42">
        <v>1989788</v>
      </c>
      <c r="T145" s="42">
        <v>3328897326</v>
      </c>
      <c r="U145" s="42">
        <v>3052650533</v>
      </c>
      <c r="V145" s="42">
        <v>482330300</v>
      </c>
      <c r="W145" s="42">
        <v>291377431</v>
      </c>
      <c r="X145" s="42">
        <v>98642</v>
      </c>
      <c r="Y145" s="42">
        <v>7161700828</v>
      </c>
      <c r="Z145" s="42">
        <v>19348571333</v>
      </c>
    </row>
    <row r="146" spans="1:26">
      <c r="A146" t="s">
        <v>443</v>
      </c>
      <c r="B146" s="44" t="s">
        <v>664</v>
      </c>
      <c r="C146" s="42">
        <v>1841773900</v>
      </c>
      <c r="D146" s="42">
        <v>8037</v>
      </c>
      <c r="E146" s="42">
        <v>629659892</v>
      </c>
      <c r="F146" s="42">
        <v>15514802</v>
      </c>
      <c r="G146" s="42">
        <v>675</v>
      </c>
      <c r="H146" s="42">
        <v>106</v>
      </c>
      <c r="I146" s="42">
        <v>50065423</v>
      </c>
      <c r="J146" s="42">
        <v>918910</v>
      </c>
      <c r="K146" s="42">
        <v>15441114</v>
      </c>
      <c r="L146" s="42">
        <v>99928700</v>
      </c>
      <c r="M146" s="42">
        <v>3893800</v>
      </c>
      <c r="N146" s="42">
        <v>7173347</v>
      </c>
      <c r="O146" s="42">
        <v>19130792</v>
      </c>
      <c r="P146" s="42">
        <v>12257829</v>
      </c>
      <c r="Q146" s="42">
        <v>853984609</v>
      </c>
      <c r="R146" s="42">
        <v>168832</v>
      </c>
      <c r="S146" s="42">
        <v>19108</v>
      </c>
      <c r="T146" s="42">
        <v>103795615</v>
      </c>
      <c r="U146" s="42">
        <v>111820201</v>
      </c>
      <c r="V146" s="42">
        <v>13442992</v>
      </c>
      <c r="W146" s="42">
        <v>9385092</v>
      </c>
      <c r="X146" s="42">
        <v>2290</v>
      </c>
      <c r="Y146" s="42">
        <v>238634130</v>
      </c>
      <c r="Z146" s="42">
        <v>615350479</v>
      </c>
    </row>
    <row r="147" spans="1:26">
      <c r="A147" t="s">
        <v>530</v>
      </c>
      <c r="B147" s="44" t="s">
        <v>531</v>
      </c>
      <c r="C147" s="42">
        <v>609123800</v>
      </c>
      <c r="D147" s="42">
        <v>2500</v>
      </c>
      <c r="E147" s="42">
        <v>208318964</v>
      </c>
      <c r="F147" s="42">
        <v>5753141</v>
      </c>
      <c r="G147" s="42">
        <v>271</v>
      </c>
      <c r="H147" s="42">
        <v>35</v>
      </c>
      <c r="I147" s="42">
        <v>8297277</v>
      </c>
      <c r="J147" s="42">
        <v>98242</v>
      </c>
      <c r="K147" s="42">
        <v>1736255</v>
      </c>
      <c r="L147" s="42">
        <v>33163500</v>
      </c>
      <c r="M147" s="42">
        <v>655600</v>
      </c>
      <c r="N147" s="42">
        <v>3041598</v>
      </c>
      <c r="O147" s="42">
        <v>5244888</v>
      </c>
      <c r="P147" s="42">
        <v>1857835</v>
      </c>
      <c r="Q147" s="42">
        <v>268167300</v>
      </c>
      <c r="R147" s="42">
        <v>0</v>
      </c>
      <c r="S147" s="42">
        <v>1898</v>
      </c>
      <c r="T147" s="42">
        <v>33813897</v>
      </c>
      <c r="U147" s="42">
        <v>34677261</v>
      </c>
      <c r="V147" s="42">
        <v>3474473</v>
      </c>
      <c r="W147" s="42">
        <v>1144482</v>
      </c>
      <c r="X147" s="42">
        <v>0</v>
      </c>
      <c r="Y147" s="42">
        <v>73112011</v>
      </c>
      <c r="Z147" s="42">
        <v>195055289</v>
      </c>
    </row>
    <row r="148" spans="1:26">
      <c r="A148" t="s">
        <v>350</v>
      </c>
      <c r="B148" s="44" t="s">
        <v>351</v>
      </c>
      <c r="C148" s="42">
        <v>4614706600</v>
      </c>
      <c r="D148" s="42">
        <v>18951</v>
      </c>
      <c r="E148" s="42">
        <v>1510086915</v>
      </c>
      <c r="F148" s="42">
        <v>60434720</v>
      </c>
      <c r="G148" s="42">
        <v>1936</v>
      </c>
      <c r="H148" s="42">
        <v>401</v>
      </c>
      <c r="I148" s="42">
        <v>130079712</v>
      </c>
      <c r="J148" s="42">
        <v>1093304</v>
      </c>
      <c r="K148" s="42">
        <v>33129248</v>
      </c>
      <c r="L148" s="42">
        <v>244152700</v>
      </c>
      <c r="M148" s="42">
        <v>7209700</v>
      </c>
      <c r="N148" s="42">
        <v>16861132</v>
      </c>
      <c r="O148" s="42">
        <v>38063931</v>
      </c>
      <c r="P148" s="42">
        <v>26803526</v>
      </c>
      <c r="Q148" s="42">
        <v>2067914888</v>
      </c>
      <c r="R148" s="42">
        <v>477718</v>
      </c>
      <c r="S148" s="42">
        <v>38139</v>
      </c>
      <c r="T148" s="42">
        <v>251317077</v>
      </c>
      <c r="U148" s="42">
        <v>245719477</v>
      </c>
      <c r="V148" s="42">
        <v>35215891</v>
      </c>
      <c r="W148" s="42">
        <v>22646126</v>
      </c>
      <c r="X148" s="42">
        <v>16192</v>
      </c>
      <c r="Y148" s="42">
        <v>555430620</v>
      </c>
      <c r="Z148" s="42">
        <v>1512484268</v>
      </c>
    </row>
    <row r="149" spans="1:26">
      <c r="A149" t="s">
        <v>312</v>
      </c>
      <c r="B149" s="44" t="s">
        <v>313</v>
      </c>
      <c r="C149" s="42">
        <v>6529608300</v>
      </c>
      <c r="D149" s="42">
        <v>26274</v>
      </c>
      <c r="E149" s="42">
        <v>2134088098</v>
      </c>
      <c r="F149" s="42">
        <v>85025511</v>
      </c>
      <c r="G149" s="42">
        <v>3002</v>
      </c>
      <c r="H149" s="42">
        <v>592</v>
      </c>
      <c r="I149" s="42">
        <v>228384920</v>
      </c>
      <c r="J149" s="42">
        <v>1665906</v>
      </c>
      <c r="K149" s="42">
        <v>62352817</v>
      </c>
      <c r="L149" s="42">
        <v>359651500</v>
      </c>
      <c r="M149" s="42">
        <v>11801800</v>
      </c>
      <c r="N149" s="42">
        <v>18168858</v>
      </c>
      <c r="O149" s="42">
        <v>55502529</v>
      </c>
      <c r="P149" s="42">
        <v>43878475</v>
      </c>
      <c r="Q149" s="42">
        <v>3000520414</v>
      </c>
      <c r="R149" s="42">
        <v>1465615</v>
      </c>
      <c r="S149" s="42">
        <v>223690</v>
      </c>
      <c r="T149" s="42">
        <v>371374246</v>
      </c>
      <c r="U149" s="42">
        <v>365632970</v>
      </c>
      <c r="V149" s="42">
        <v>59258639</v>
      </c>
      <c r="W149" s="42">
        <v>40952101</v>
      </c>
      <c r="X149" s="42">
        <v>65003</v>
      </c>
      <c r="Y149" s="42">
        <v>838972264</v>
      </c>
      <c r="Z149" s="42">
        <v>2161548150</v>
      </c>
    </row>
    <row r="150" spans="1:26">
      <c r="A150" t="s">
        <v>146</v>
      </c>
      <c r="B150" s="44" t="s">
        <v>147</v>
      </c>
      <c r="C150" s="42">
        <v>1705108800</v>
      </c>
      <c r="D150" s="42">
        <v>7498</v>
      </c>
      <c r="E150" s="42">
        <v>560266687</v>
      </c>
      <c r="F150" s="42">
        <v>17003483</v>
      </c>
      <c r="G150" s="42">
        <v>590</v>
      </c>
      <c r="H150" s="42">
        <v>108</v>
      </c>
      <c r="I150" s="42">
        <v>98319374</v>
      </c>
      <c r="J150" s="42">
        <v>419458</v>
      </c>
      <c r="K150" s="42">
        <v>13490980</v>
      </c>
      <c r="L150" s="42">
        <v>92019500</v>
      </c>
      <c r="M150" s="42">
        <v>3456200</v>
      </c>
      <c r="N150" s="42">
        <v>5132808</v>
      </c>
      <c r="O150" s="42">
        <v>14733066</v>
      </c>
      <c r="P150" s="42">
        <v>12601740</v>
      </c>
      <c r="Q150" s="42">
        <v>817443296</v>
      </c>
      <c r="R150" s="42">
        <v>139433</v>
      </c>
      <c r="S150" s="42">
        <v>5326</v>
      </c>
      <c r="T150" s="42">
        <v>95450558</v>
      </c>
      <c r="U150" s="42">
        <v>96369377</v>
      </c>
      <c r="V150" s="42">
        <v>14586899</v>
      </c>
      <c r="W150" s="42">
        <v>9468027</v>
      </c>
      <c r="X150" s="42">
        <v>35819</v>
      </c>
      <c r="Y150" s="42">
        <v>216055439</v>
      </c>
      <c r="Z150" s="42">
        <v>601387857</v>
      </c>
    </row>
    <row r="151" spans="1:26">
      <c r="A151" t="s">
        <v>308</v>
      </c>
      <c r="B151" s="44" t="s">
        <v>309</v>
      </c>
      <c r="C151" s="42">
        <v>1510847400</v>
      </c>
      <c r="D151" s="42">
        <v>7055</v>
      </c>
      <c r="E151" s="42">
        <v>513994740</v>
      </c>
      <c r="F151" s="42">
        <v>12666606</v>
      </c>
      <c r="G151" s="42">
        <v>554</v>
      </c>
      <c r="H151" s="42">
        <v>79</v>
      </c>
      <c r="I151" s="42">
        <v>36001528</v>
      </c>
      <c r="J151" s="42">
        <v>1021009</v>
      </c>
      <c r="K151" s="42">
        <v>13066239</v>
      </c>
      <c r="L151" s="42">
        <v>78085000</v>
      </c>
      <c r="M151" s="42">
        <v>5179300</v>
      </c>
      <c r="N151" s="42">
        <v>7522982</v>
      </c>
      <c r="O151" s="42">
        <v>15916230</v>
      </c>
      <c r="P151" s="42">
        <v>18790263</v>
      </c>
      <c r="Q151" s="42">
        <v>702243897</v>
      </c>
      <c r="R151" s="42">
        <v>136259</v>
      </c>
      <c r="S151" s="42">
        <v>71622</v>
      </c>
      <c r="T151" s="42">
        <v>83240175</v>
      </c>
      <c r="U151" s="42">
        <v>86758359</v>
      </c>
      <c r="V151" s="42">
        <v>14137141</v>
      </c>
      <c r="W151" s="42">
        <v>8278443</v>
      </c>
      <c r="X151" s="42">
        <v>26900</v>
      </c>
      <c r="Y151" s="42">
        <v>192648899</v>
      </c>
      <c r="Z151" s="42">
        <v>509594998</v>
      </c>
    </row>
    <row r="152" spans="1:26">
      <c r="A152" t="s">
        <v>108</v>
      </c>
      <c r="B152" s="44" t="s">
        <v>109</v>
      </c>
      <c r="C152" s="42">
        <v>5203668400</v>
      </c>
      <c r="D152" s="42">
        <v>20560</v>
      </c>
      <c r="E152" s="42">
        <v>1696240772</v>
      </c>
      <c r="F152" s="42">
        <v>71797571</v>
      </c>
      <c r="G152" s="42">
        <v>2430</v>
      </c>
      <c r="H152" s="42">
        <v>501</v>
      </c>
      <c r="I152" s="42">
        <v>145508142</v>
      </c>
      <c r="J152" s="42">
        <v>1324620</v>
      </c>
      <c r="K152" s="42">
        <v>42503805</v>
      </c>
      <c r="L152" s="42">
        <v>290592600</v>
      </c>
      <c r="M152" s="42">
        <v>8179300</v>
      </c>
      <c r="N152" s="42">
        <v>18679985</v>
      </c>
      <c r="O152" s="42">
        <v>44071939</v>
      </c>
      <c r="P152" s="42">
        <v>30282092</v>
      </c>
      <c r="Q152" s="42">
        <v>2349180826</v>
      </c>
      <c r="R152" s="42">
        <v>927292</v>
      </c>
      <c r="S152" s="42">
        <v>78078</v>
      </c>
      <c r="T152" s="42">
        <v>298714656</v>
      </c>
      <c r="U152" s="42">
        <v>290192283</v>
      </c>
      <c r="V152" s="42">
        <v>46751556</v>
      </c>
      <c r="W152" s="42">
        <v>30953718</v>
      </c>
      <c r="X152" s="42">
        <v>164879</v>
      </c>
      <c r="Y152" s="42">
        <v>667782462</v>
      </c>
      <c r="Z152" s="42">
        <v>1681398364</v>
      </c>
    </row>
    <row r="153" spans="1:26">
      <c r="A153" t="s">
        <v>456</v>
      </c>
      <c r="B153" s="44" t="s">
        <v>457</v>
      </c>
      <c r="C153" s="42">
        <v>3938119600</v>
      </c>
      <c r="D153" s="42">
        <v>16083</v>
      </c>
      <c r="E153" s="42">
        <v>1337453847</v>
      </c>
      <c r="F153" s="42">
        <v>49196078</v>
      </c>
      <c r="G153" s="42">
        <v>1639</v>
      </c>
      <c r="H153" s="42">
        <v>325</v>
      </c>
      <c r="I153" s="42">
        <v>123447526</v>
      </c>
      <c r="J153" s="42">
        <v>1572772</v>
      </c>
      <c r="K153" s="42">
        <v>38782533</v>
      </c>
      <c r="L153" s="42">
        <v>211342100</v>
      </c>
      <c r="M153" s="42">
        <v>4868000</v>
      </c>
      <c r="N153" s="42">
        <v>10959662</v>
      </c>
      <c r="O153" s="42">
        <v>33594135</v>
      </c>
      <c r="P153" s="42">
        <v>17047901</v>
      </c>
      <c r="Q153" s="42">
        <v>1828264554</v>
      </c>
      <c r="R153" s="42">
        <v>978904</v>
      </c>
      <c r="S153" s="42">
        <v>65008</v>
      </c>
      <c r="T153" s="42">
        <v>216169891</v>
      </c>
      <c r="U153" s="42">
        <v>224001231</v>
      </c>
      <c r="V153" s="42">
        <v>30563424</v>
      </c>
      <c r="W153" s="42">
        <v>25421932</v>
      </c>
      <c r="X153" s="42">
        <v>12344</v>
      </c>
      <c r="Y153" s="42">
        <v>497212734</v>
      </c>
      <c r="Z153" s="42">
        <v>1331051820</v>
      </c>
    </row>
    <row r="154" spans="1:26">
      <c r="A154" t="s">
        <v>104</v>
      </c>
      <c r="B154" s="44" t="s">
        <v>105</v>
      </c>
      <c r="C154" s="42">
        <v>8061428500</v>
      </c>
      <c r="D154" s="42">
        <v>33060</v>
      </c>
      <c r="E154" s="42">
        <v>2611801054</v>
      </c>
      <c r="F154" s="42">
        <v>116516150</v>
      </c>
      <c r="G154" s="42">
        <v>3578</v>
      </c>
      <c r="H154" s="42">
        <v>789</v>
      </c>
      <c r="I154" s="42">
        <v>253135643</v>
      </c>
      <c r="J154" s="42">
        <v>1804053</v>
      </c>
      <c r="K154" s="42">
        <v>63962781</v>
      </c>
      <c r="L154" s="42">
        <v>437668800</v>
      </c>
      <c r="M154" s="42">
        <v>10439200</v>
      </c>
      <c r="N154" s="42">
        <v>20935207</v>
      </c>
      <c r="O154" s="42">
        <v>58522883</v>
      </c>
      <c r="P154" s="42">
        <v>38260340</v>
      </c>
      <c r="Q154" s="42">
        <v>3613046111</v>
      </c>
      <c r="R154" s="42">
        <v>1405994</v>
      </c>
      <c r="S154" s="42">
        <v>77824</v>
      </c>
      <c r="T154" s="42">
        <v>448017640</v>
      </c>
      <c r="U154" s="42">
        <v>429510076</v>
      </c>
      <c r="V154" s="42">
        <v>69829932</v>
      </c>
      <c r="W154" s="42">
        <v>47697022</v>
      </c>
      <c r="X154" s="42">
        <v>209840</v>
      </c>
      <c r="Y154" s="42">
        <v>996748328</v>
      </c>
      <c r="Z154" s="42">
        <v>2616297783</v>
      </c>
    </row>
    <row r="155" spans="1:26">
      <c r="A155" t="s">
        <v>114</v>
      </c>
      <c r="B155" s="44" t="s">
        <v>115</v>
      </c>
      <c r="C155" s="42">
        <v>1346630100</v>
      </c>
      <c r="D155" s="42">
        <v>5500</v>
      </c>
      <c r="E155" s="42">
        <v>445726191</v>
      </c>
      <c r="F155" s="42">
        <v>16293507</v>
      </c>
      <c r="G155" s="42">
        <v>549</v>
      </c>
      <c r="H155" s="42">
        <v>113</v>
      </c>
      <c r="I155" s="42">
        <v>29934584</v>
      </c>
      <c r="J155" s="42">
        <v>301695</v>
      </c>
      <c r="K155" s="42">
        <v>12092820</v>
      </c>
      <c r="L155" s="42">
        <v>74662000</v>
      </c>
      <c r="M155" s="42">
        <v>1864100</v>
      </c>
      <c r="N155" s="42">
        <v>4287776</v>
      </c>
      <c r="O155" s="42">
        <v>11409895</v>
      </c>
      <c r="P155" s="42">
        <v>6454210</v>
      </c>
      <c r="Q155" s="42">
        <v>603026778</v>
      </c>
      <c r="R155" s="42">
        <v>172160</v>
      </c>
      <c r="S155" s="42">
        <v>9000</v>
      </c>
      <c r="T155" s="42">
        <v>76516116</v>
      </c>
      <c r="U155" s="42">
        <v>76090128</v>
      </c>
      <c r="V155" s="42">
        <v>11807418</v>
      </c>
      <c r="W155" s="42">
        <v>7669651</v>
      </c>
      <c r="X155" s="42">
        <v>32571</v>
      </c>
      <c r="Y155" s="42">
        <v>172297044</v>
      </c>
      <c r="Z155" s="42">
        <v>430729734</v>
      </c>
    </row>
    <row r="156" spans="1:26">
      <c r="A156" t="s">
        <v>280</v>
      </c>
      <c r="B156" s="44" t="s">
        <v>281</v>
      </c>
      <c r="C156" s="42">
        <v>1859552400</v>
      </c>
      <c r="D156" s="42">
        <v>7865</v>
      </c>
      <c r="E156" s="42">
        <v>652600366</v>
      </c>
      <c r="F156" s="42">
        <v>22103504</v>
      </c>
      <c r="G156" s="42">
        <v>852</v>
      </c>
      <c r="H156" s="42">
        <v>134</v>
      </c>
      <c r="I156" s="42">
        <v>52122171</v>
      </c>
      <c r="J156" s="42">
        <v>565468</v>
      </c>
      <c r="K156" s="42">
        <v>17411209</v>
      </c>
      <c r="L156" s="42">
        <v>101008500</v>
      </c>
      <c r="M156" s="42">
        <v>3901000</v>
      </c>
      <c r="N156" s="42">
        <v>8336384</v>
      </c>
      <c r="O156" s="42">
        <v>16859186</v>
      </c>
      <c r="P156" s="42">
        <v>14729520</v>
      </c>
      <c r="Q156" s="42">
        <v>889637308</v>
      </c>
      <c r="R156" s="42">
        <v>286774</v>
      </c>
      <c r="S156" s="42">
        <v>54874</v>
      </c>
      <c r="T156" s="42">
        <v>104890955</v>
      </c>
      <c r="U156" s="42">
        <v>110796043</v>
      </c>
      <c r="V156" s="42">
        <v>17011483</v>
      </c>
      <c r="W156" s="42">
        <v>10611961</v>
      </c>
      <c r="X156" s="42">
        <v>17619</v>
      </c>
      <c r="Y156" s="42">
        <v>243669709</v>
      </c>
      <c r="Z156" s="42">
        <v>645967599</v>
      </c>
    </row>
    <row r="157" spans="1:26">
      <c r="A157" t="s">
        <v>374</v>
      </c>
      <c r="B157" s="44" t="s">
        <v>375</v>
      </c>
      <c r="C157" s="42">
        <v>628407900</v>
      </c>
      <c r="D157" s="42">
        <v>2872</v>
      </c>
      <c r="E157" s="42">
        <v>211666594</v>
      </c>
      <c r="F157" s="42">
        <v>4173683</v>
      </c>
      <c r="G157" s="42">
        <v>178</v>
      </c>
      <c r="H157" s="42">
        <v>25</v>
      </c>
      <c r="I157" s="42">
        <v>8185862</v>
      </c>
      <c r="J157" s="42">
        <v>62597</v>
      </c>
      <c r="K157" s="42">
        <v>2789012</v>
      </c>
      <c r="L157" s="42">
        <v>34032700</v>
      </c>
      <c r="M157" s="42">
        <v>700400</v>
      </c>
      <c r="N157" s="42">
        <v>2305769</v>
      </c>
      <c r="O157" s="42">
        <v>5596924</v>
      </c>
      <c r="P157" s="42">
        <v>2472854</v>
      </c>
      <c r="Q157" s="42">
        <v>271986395</v>
      </c>
      <c r="R157" s="42">
        <v>959</v>
      </c>
      <c r="S157" s="42">
        <v>13578</v>
      </c>
      <c r="T157" s="42">
        <v>34725931</v>
      </c>
      <c r="U157" s="42">
        <v>35872149</v>
      </c>
      <c r="V157" s="42">
        <v>4460093</v>
      </c>
      <c r="W157" s="42">
        <v>2779537</v>
      </c>
      <c r="X157" s="42">
        <v>0</v>
      </c>
      <c r="Y157" s="42">
        <v>77852247</v>
      </c>
      <c r="Z157" s="42">
        <v>194134148</v>
      </c>
    </row>
    <row r="158" spans="1:26">
      <c r="A158" t="s">
        <v>328</v>
      </c>
      <c r="B158" s="44" t="s">
        <v>329</v>
      </c>
      <c r="C158" s="42">
        <v>14984510700</v>
      </c>
      <c r="D158" s="42">
        <v>47390</v>
      </c>
      <c r="E158" s="42">
        <v>4755165892</v>
      </c>
      <c r="F158" s="42">
        <v>460339221</v>
      </c>
      <c r="G158" s="42">
        <v>11057</v>
      </c>
      <c r="H158" s="42">
        <v>3506</v>
      </c>
      <c r="I158" s="42">
        <v>560729838</v>
      </c>
      <c r="J158" s="42">
        <v>3107034</v>
      </c>
      <c r="K158" s="42">
        <v>96450239</v>
      </c>
      <c r="L158" s="42">
        <v>814504200</v>
      </c>
      <c r="M158" s="42">
        <v>14935500</v>
      </c>
      <c r="N158" s="42">
        <v>25178434</v>
      </c>
      <c r="O158" s="42">
        <v>73545608</v>
      </c>
      <c r="P158" s="42">
        <v>62217536</v>
      </c>
      <c r="Q158" s="42">
        <v>6866173502</v>
      </c>
      <c r="R158" s="42">
        <v>1735605</v>
      </c>
      <c r="S158" s="42">
        <v>601963</v>
      </c>
      <c r="T158" s="42">
        <v>829277134</v>
      </c>
      <c r="U158" s="42">
        <v>737718789</v>
      </c>
      <c r="V158" s="42">
        <v>125301198</v>
      </c>
      <c r="W158" s="42">
        <v>102276801</v>
      </c>
      <c r="X158" s="42">
        <v>56755</v>
      </c>
      <c r="Y158" s="42">
        <v>1796968245</v>
      </c>
      <c r="Z158" s="42">
        <v>5069205257</v>
      </c>
    </row>
    <row r="159" spans="1:26">
      <c r="A159" t="s">
        <v>160</v>
      </c>
      <c r="B159" s="44" t="s">
        <v>161</v>
      </c>
      <c r="C159" s="42">
        <v>2546160700</v>
      </c>
      <c r="D159" s="42">
        <v>10308</v>
      </c>
      <c r="E159" s="42">
        <v>834470320</v>
      </c>
      <c r="F159" s="42">
        <v>33294517</v>
      </c>
      <c r="G159" s="42">
        <v>1248</v>
      </c>
      <c r="H159" s="42">
        <v>211</v>
      </c>
      <c r="I159" s="42">
        <v>71325052</v>
      </c>
      <c r="J159" s="42">
        <v>549735</v>
      </c>
      <c r="K159" s="42">
        <v>21805830</v>
      </c>
      <c r="L159" s="42">
        <v>135308100</v>
      </c>
      <c r="M159" s="42">
        <v>4806100</v>
      </c>
      <c r="N159" s="42">
        <v>7329177</v>
      </c>
      <c r="O159" s="42">
        <v>20940672</v>
      </c>
      <c r="P159" s="42">
        <v>17048005</v>
      </c>
      <c r="Q159" s="42">
        <v>1146877508</v>
      </c>
      <c r="R159" s="42">
        <v>368375</v>
      </c>
      <c r="S159" s="42">
        <v>195012</v>
      </c>
      <c r="T159" s="42">
        <v>140082342</v>
      </c>
      <c r="U159" s="42">
        <v>137444753</v>
      </c>
      <c r="V159" s="42">
        <v>23084176</v>
      </c>
      <c r="W159" s="42">
        <v>14071033</v>
      </c>
      <c r="X159" s="42">
        <v>39571</v>
      </c>
      <c r="Y159" s="42">
        <v>315285262</v>
      </c>
      <c r="Z159" s="42">
        <v>831592246</v>
      </c>
    </row>
    <row r="160" spans="1:26">
      <c r="A160" t="s">
        <v>156</v>
      </c>
      <c r="B160" s="44" t="s">
        <v>157</v>
      </c>
      <c r="C160" s="42">
        <v>2889697800</v>
      </c>
      <c r="D160" s="42">
        <v>11488</v>
      </c>
      <c r="E160" s="42">
        <v>946485988</v>
      </c>
      <c r="F160" s="42">
        <v>42819838</v>
      </c>
      <c r="G160" s="42">
        <v>1351</v>
      </c>
      <c r="H160" s="42">
        <v>299</v>
      </c>
      <c r="I160" s="42">
        <v>111359728</v>
      </c>
      <c r="J160" s="42">
        <v>1153778</v>
      </c>
      <c r="K160" s="42">
        <v>34541581</v>
      </c>
      <c r="L160" s="42">
        <v>148657000</v>
      </c>
      <c r="M160" s="42">
        <v>7157800</v>
      </c>
      <c r="N160" s="42">
        <v>7183241</v>
      </c>
      <c r="O160" s="42">
        <v>33662130</v>
      </c>
      <c r="P160" s="42">
        <v>25822962</v>
      </c>
      <c r="Q160" s="42">
        <v>1358844046</v>
      </c>
      <c r="R160" s="42">
        <v>1336225</v>
      </c>
      <c r="S160" s="42">
        <v>102597</v>
      </c>
      <c r="T160" s="42">
        <v>155783758</v>
      </c>
      <c r="U160" s="42">
        <v>155543670</v>
      </c>
      <c r="V160" s="42">
        <v>31289403</v>
      </c>
      <c r="W160" s="42">
        <v>19347794</v>
      </c>
      <c r="X160" s="42">
        <v>60429</v>
      </c>
      <c r="Y160" s="42">
        <v>363463876</v>
      </c>
      <c r="Z160" s="42">
        <v>995380170</v>
      </c>
    </row>
    <row r="161" spans="1:26">
      <c r="A161" t="s">
        <v>36</v>
      </c>
      <c r="B161" s="44" t="s">
        <v>37</v>
      </c>
      <c r="C161" s="42">
        <v>27181937700</v>
      </c>
      <c r="D161" s="42">
        <v>70271</v>
      </c>
      <c r="E161" s="42">
        <v>8345858370</v>
      </c>
      <c r="F161" s="42">
        <v>1621209215</v>
      </c>
      <c r="G161" s="42">
        <v>22697</v>
      </c>
      <c r="H161" s="42">
        <v>10045</v>
      </c>
      <c r="I161" s="42">
        <v>2072111969</v>
      </c>
      <c r="J161" s="42">
        <v>11248990</v>
      </c>
      <c r="K161" s="42">
        <v>141291716</v>
      </c>
      <c r="L161" s="42">
        <v>1243556700</v>
      </c>
      <c r="M161" s="42">
        <v>35649500</v>
      </c>
      <c r="N161" s="42">
        <v>43051008</v>
      </c>
      <c r="O161" s="42">
        <v>128951490</v>
      </c>
      <c r="P161" s="42">
        <v>154511011</v>
      </c>
      <c r="Q161" s="42">
        <v>13797439969</v>
      </c>
      <c r="R161" s="42">
        <v>1371093</v>
      </c>
      <c r="S161" s="42">
        <v>413126</v>
      </c>
      <c r="T161" s="42">
        <v>1278929907</v>
      </c>
      <c r="U161" s="42">
        <v>1028098101</v>
      </c>
      <c r="V161" s="42">
        <v>232602798</v>
      </c>
      <c r="W161" s="42">
        <v>244433941</v>
      </c>
      <c r="X161" s="42">
        <v>90899</v>
      </c>
      <c r="Y161" s="42">
        <v>2785939865</v>
      </c>
      <c r="Z161" s="42">
        <v>11011500104</v>
      </c>
    </row>
    <row r="162" spans="1:26">
      <c r="A162" t="s">
        <v>416</v>
      </c>
      <c r="B162" s="44" t="s">
        <v>417</v>
      </c>
      <c r="C162" s="42">
        <v>2025826300</v>
      </c>
      <c r="D162" s="42">
        <v>8079</v>
      </c>
      <c r="E162" s="42">
        <v>674560412</v>
      </c>
      <c r="F162" s="42">
        <v>30786361</v>
      </c>
      <c r="G162" s="42">
        <v>1027</v>
      </c>
      <c r="H162" s="42">
        <v>217</v>
      </c>
      <c r="I162" s="42">
        <v>47845298</v>
      </c>
      <c r="J162" s="42">
        <v>439810</v>
      </c>
      <c r="K162" s="42">
        <v>16106835</v>
      </c>
      <c r="L162" s="42">
        <v>105587900</v>
      </c>
      <c r="M162" s="42">
        <v>3170300</v>
      </c>
      <c r="N162" s="42">
        <v>7688510</v>
      </c>
      <c r="O162" s="42">
        <v>18892132</v>
      </c>
      <c r="P162" s="42">
        <v>11935382</v>
      </c>
      <c r="Q162" s="42">
        <v>917012940</v>
      </c>
      <c r="R162" s="42">
        <v>254170</v>
      </c>
      <c r="S162" s="42">
        <v>13092</v>
      </c>
      <c r="T162" s="42">
        <v>108734357</v>
      </c>
      <c r="U162" s="42">
        <v>107345525</v>
      </c>
      <c r="V162" s="42">
        <v>18261580</v>
      </c>
      <c r="W162" s="42">
        <v>11011380</v>
      </c>
      <c r="X162" s="42">
        <v>17558</v>
      </c>
      <c r="Y162" s="42">
        <v>245637662</v>
      </c>
      <c r="Z162" s="42">
        <v>671375278</v>
      </c>
    </row>
    <row r="163" spans="1:26">
      <c r="A163" t="s">
        <v>429</v>
      </c>
      <c r="B163" s="44" t="s">
        <v>430</v>
      </c>
      <c r="C163" s="42">
        <v>1090191000</v>
      </c>
      <c r="D163" s="42">
        <v>4451</v>
      </c>
      <c r="E163" s="42">
        <v>365602282</v>
      </c>
      <c r="F163" s="42">
        <v>13930811</v>
      </c>
      <c r="G163" s="42">
        <v>533</v>
      </c>
      <c r="H163" s="42">
        <v>98</v>
      </c>
      <c r="I163" s="42">
        <v>25217641</v>
      </c>
      <c r="J163" s="42">
        <v>155629</v>
      </c>
      <c r="K163" s="42">
        <v>5861917</v>
      </c>
      <c r="L163" s="42">
        <v>57432500</v>
      </c>
      <c r="M163" s="42">
        <v>1910700</v>
      </c>
      <c r="N163" s="42">
        <v>3576662</v>
      </c>
      <c r="O163" s="42">
        <v>9900914</v>
      </c>
      <c r="P163" s="42">
        <v>6656916</v>
      </c>
      <c r="Q163" s="42">
        <v>490245972</v>
      </c>
      <c r="R163" s="42">
        <v>6703</v>
      </c>
      <c r="S163" s="42">
        <v>2342</v>
      </c>
      <c r="T163" s="42">
        <v>59325634</v>
      </c>
      <c r="U163" s="42">
        <v>59275800</v>
      </c>
      <c r="V163" s="42">
        <v>8921503</v>
      </c>
      <c r="W163" s="42">
        <v>5922324</v>
      </c>
      <c r="X163" s="42">
        <v>8422</v>
      </c>
      <c r="Y163" s="42">
        <v>133462728</v>
      </c>
      <c r="Z163" s="42">
        <v>356783244</v>
      </c>
    </row>
    <row r="164" spans="1:26">
      <c r="A164" t="s">
        <v>476</v>
      </c>
      <c r="B164" s="44" t="s">
        <v>477</v>
      </c>
      <c r="C164" s="42">
        <v>1677203800</v>
      </c>
      <c r="D164" s="42">
        <v>7400</v>
      </c>
      <c r="E164" s="42">
        <v>570545410</v>
      </c>
      <c r="F164" s="42">
        <v>13656653</v>
      </c>
      <c r="G164" s="42">
        <v>578</v>
      </c>
      <c r="H164" s="42">
        <v>84</v>
      </c>
      <c r="I164" s="42">
        <v>33089765</v>
      </c>
      <c r="J164" s="42">
        <v>524716</v>
      </c>
      <c r="K164" s="42">
        <v>10487218</v>
      </c>
      <c r="L164" s="42">
        <v>90127500</v>
      </c>
      <c r="M164" s="42">
        <v>3350700</v>
      </c>
      <c r="N164" s="42">
        <v>6774523</v>
      </c>
      <c r="O164" s="42">
        <v>16620317</v>
      </c>
      <c r="P164" s="42">
        <v>11907123</v>
      </c>
      <c r="Q164" s="42">
        <v>757083925</v>
      </c>
      <c r="R164" s="42">
        <v>64770</v>
      </c>
      <c r="S164" s="42">
        <v>46101</v>
      </c>
      <c r="T164" s="42">
        <v>93455187</v>
      </c>
      <c r="U164" s="42">
        <v>97007051</v>
      </c>
      <c r="V164" s="42">
        <v>14790790</v>
      </c>
      <c r="W164" s="42">
        <v>7830607</v>
      </c>
      <c r="X164" s="42">
        <v>5328</v>
      </c>
      <c r="Y164" s="42">
        <v>213199834</v>
      </c>
      <c r="Z164" s="42">
        <v>543884091</v>
      </c>
    </row>
    <row r="165" spans="1:26">
      <c r="A165" t="s">
        <v>520</v>
      </c>
      <c r="B165" s="44" t="s">
        <v>521</v>
      </c>
      <c r="C165" s="42">
        <v>1296530600</v>
      </c>
      <c r="D165" s="42">
        <v>5550</v>
      </c>
      <c r="E165" s="42">
        <v>442103667</v>
      </c>
      <c r="F165" s="42">
        <v>11802048</v>
      </c>
      <c r="G165" s="42">
        <v>540</v>
      </c>
      <c r="H165" s="42">
        <v>63</v>
      </c>
      <c r="I165" s="42">
        <v>31710335</v>
      </c>
      <c r="J165" s="42">
        <v>403818</v>
      </c>
      <c r="K165" s="42">
        <v>8314129</v>
      </c>
      <c r="L165" s="42">
        <v>69865100</v>
      </c>
      <c r="M165" s="42">
        <v>1856700</v>
      </c>
      <c r="N165" s="42">
        <v>4526809</v>
      </c>
      <c r="O165" s="42">
        <v>10799821</v>
      </c>
      <c r="P165" s="42">
        <v>6698090</v>
      </c>
      <c r="Q165" s="42">
        <v>588080517</v>
      </c>
      <c r="R165" s="42">
        <v>46156</v>
      </c>
      <c r="S165" s="42">
        <v>9000</v>
      </c>
      <c r="T165" s="42">
        <v>71707692</v>
      </c>
      <c r="U165" s="42">
        <v>73047125</v>
      </c>
      <c r="V165" s="42">
        <v>10487743</v>
      </c>
      <c r="W165" s="42">
        <v>4044918</v>
      </c>
      <c r="X165" s="42">
        <v>2116</v>
      </c>
      <c r="Y165" s="42">
        <v>159344750</v>
      </c>
      <c r="Z165" s="42">
        <v>428735767</v>
      </c>
    </row>
    <row r="166" spans="1:26">
      <c r="A166" t="s">
        <v>100</v>
      </c>
      <c r="B166" s="44" t="s">
        <v>101</v>
      </c>
      <c r="C166" s="42">
        <v>26592251400</v>
      </c>
      <c r="D166" s="42">
        <v>102489</v>
      </c>
      <c r="E166" s="42">
        <v>8628676002</v>
      </c>
      <c r="F166" s="42">
        <v>494018042</v>
      </c>
      <c r="G166" s="42">
        <v>14519</v>
      </c>
      <c r="H166" s="42">
        <v>3513</v>
      </c>
      <c r="I166" s="42">
        <v>817689600</v>
      </c>
      <c r="J166" s="42">
        <v>5075540</v>
      </c>
      <c r="K166" s="42">
        <v>165749688</v>
      </c>
      <c r="L166" s="42">
        <v>1479781400</v>
      </c>
      <c r="M166" s="42">
        <v>29665800</v>
      </c>
      <c r="N166" s="42">
        <v>54536241</v>
      </c>
      <c r="O166" s="42">
        <v>175248648</v>
      </c>
      <c r="P166" s="42">
        <v>123883450</v>
      </c>
      <c r="Q166" s="42">
        <v>11974324411</v>
      </c>
      <c r="R166" s="42">
        <v>3580489</v>
      </c>
      <c r="S166" s="42">
        <v>525422</v>
      </c>
      <c r="T166" s="42">
        <v>1509046491</v>
      </c>
      <c r="U166" s="42">
        <v>1425851735</v>
      </c>
      <c r="V166" s="42">
        <v>226332953</v>
      </c>
      <c r="W166" s="42">
        <v>138664402</v>
      </c>
      <c r="X166" s="42">
        <v>329820</v>
      </c>
      <c r="Y166" s="42">
        <v>3304331312</v>
      </c>
      <c r="Z166" s="42">
        <v>8669993099</v>
      </c>
    </row>
    <row r="167" spans="1:26">
      <c r="A167" t="s">
        <v>46</v>
      </c>
      <c r="B167" s="44" t="s">
        <v>47</v>
      </c>
      <c r="C167" s="42">
        <v>11834833000</v>
      </c>
      <c r="D167" s="42">
        <v>46779</v>
      </c>
      <c r="E167" s="42">
        <v>3763069297</v>
      </c>
      <c r="F167" s="42">
        <v>196908521</v>
      </c>
      <c r="G167" s="42">
        <v>6271</v>
      </c>
      <c r="H167" s="42">
        <v>1350</v>
      </c>
      <c r="I167" s="42">
        <v>533939669</v>
      </c>
      <c r="J167" s="42">
        <v>6854252</v>
      </c>
      <c r="K167" s="42">
        <v>116520824</v>
      </c>
      <c r="L167" s="42">
        <v>597658400</v>
      </c>
      <c r="M167" s="42">
        <v>29039500</v>
      </c>
      <c r="N167" s="42">
        <v>30210619</v>
      </c>
      <c r="O167" s="42">
        <v>88436036</v>
      </c>
      <c r="P167" s="42">
        <v>103590513</v>
      </c>
      <c r="Q167" s="42">
        <v>5466227631</v>
      </c>
      <c r="R167" s="42">
        <v>4263259</v>
      </c>
      <c r="S167" s="42">
        <v>448522</v>
      </c>
      <c r="T167" s="42">
        <v>626561387</v>
      </c>
      <c r="U167" s="42">
        <v>595199706</v>
      </c>
      <c r="V167" s="42">
        <v>121797140</v>
      </c>
      <c r="W167" s="42">
        <v>62908515</v>
      </c>
      <c r="X167" s="42">
        <v>48725</v>
      </c>
      <c r="Y167" s="42">
        <v>1411227254</v>
      </c>
      <c r="Z167" s="42">
        <v>4055000377</v>
      </c>
    </row>
    <row r="168" spans="1:26">
      <c r="A168" t="s">
        <v>528</v>
      </c>
      <c r="B168" s="44" t="s">
        <v>529</v>
      </c>
      <c r="C168" s="42">
        <v>749842600</v>
      </c>
      <c r="D168" s="42">
        <v>3258</v>
      </c>
      <c r="E168" s="42">
        <v>256422649</v>
      </c>
      <c r="F168" s="42">
        <v>4751590</v>
      </c>
      <c r="G168" s="42">
        <v>284</v>
      </c>
      <c r="H168" s="42">
        <v>25</v>
      </c>
      <c r="I168" s="42">
        <v>8656969</v>
      </c>
      <c r="J168" s="42">
        <v>53135</v>
      </c>
      <c r="K168" s="42">
        <v>2090468</v>
      </c>
      <c r="L168" s="42">
        <v>40220900</v>
      </c>
      <c r="M168" s="42">
        <v>912000</v>
      </c>
      <c r="N168" s="42">
        <v>3067225</v>
      </c>
      <c r="O168" s="42">
        <v>6495113</v>
      </c>
      <c r="P168" s="42">
        <v>2782786</v>
      </c>
      <c r="Q168" s="42">
        <v>325452835</v>
      </c>
      <c r="R168" s="42">
        <v>0</v>
      </c>
      <c r="S168" s="42">
        <v>0</v>
      </c>
      <c r="T168" s="42">
        <v>41128655</v>
      </c>
      <c r="U168" s="42">
        <v>42679306</v>
      </c>
      <c r="V168" s="42">
        <v>4338633</v>
      </c>
      <c r="W168" s="42">
        <v>2551659</v>
      </c>
      <c r="X168" s="42">
        <v>0</v>
      </c>
      <c r="Y168" s="42">
        <v>90698253</v>
      </c>
      <c r="Z168" s="42">
        <v>234754582</v>
      </c>
    </row>
    <row r="169" spans="1:26">
      <c r="A169" t="s">
        <v>166</v>
      </c>
      <c r="B169" s="44" t="s">
        <v>167</v>
      </c>
      <c r="C169" s="42">
        <v>3496237500</v>
      </c>
      <c r="D169" s="42">
        <v>15377</v>
      </c>
      <c r="E169" s="42">
        <v>1177981415</v>
      </c>
      <c r="F169" s="42">
        <v>30103863</v>
      </c>
      <c r="G169" s="42">
        <v>1222</v>
      </c>
      <c r="H169" s="42">
        <v>191</v>
      </c>
      <c r="I169" s="42">
        <v>95429398</v>
      </c>
      <c r="J169" s="42">
        <v>520446</v>
      </c>
      <c r="K169" s="42">
        <v>26935278</v>
      </c>
      <c r="L169" s="42">
        <v>191028600</v>
      </c>
      <c r="M169" s="42">
        <v>6480900</v>
      </c>
      <c r="N169" s="42">
        <v>11855685</v>
      </c>
      <c r="O169" s="42">
        <v>30058882</v>
      </c>
      <c r="P169" s="42">
        <v>23527245</v>
      </c>
      <c r="Q169" s="42">
        <v>1593921712</v>
      </c>
      <c r="R169" s="42">
        <v>247990</v>
      </c>
      <c r="S169" s="42">
        <v>123596</v>
      </c>
      <c r="T169" s="42">
        <v>197455433</v>
      </c>
      <c r="U169" s="42">
        <v>203777274</v>
      </c>
      <c r="V169" s="42">
        <v>28198425</v>
      </c>
      <c r="W169" s="42">
        <v>18503065</v>
      </c>
      <c r="X169" s="42">
        <v>45407</v>
      </c>
      <c r="Y169" s="42">
        <v>448351190</v>
      </c>
      <c r="Z169" s="42">
        <v>1145570522</v>
      </c>
    </row>
    <row r="170" spans="1:26">
      <c r="A170" t="s">
        <v>24</v>
      </c>
      <c r="B170" s="44" t="s">
        <v>25</v>
      </c>
      <c r="C170" s="42">
        <v>2384096000</v>
      </c>
      <c r="D170" s="42">
        <v>7377</v>
      </c>
      <c r="E170" s="42">
        <v>763848974</v>
      </c>
      <c r="F170" s="42">
        <v>68089098</v>
      </c>
      <c r="G170" s="42">
        <v>1784</v>
      </c>
      <c r="H170" s="42">
        <v>487</v>
      </c>
      <c r="I170" s="42">
        <v>82691312</v>
      </c>
      <c r="J170" s="42">
        <v>886157</v>
      </c>
      <c r="K170" s="42">
        <v>19809484</v>
      </c>
      <c r="L170" s="42">
        <v>128754700</v>
      </c>
      <c r="M170" s="42">
        <v>3321700</v>
      </c>
      <c r="N170" s="42">
        <v>5463101</v>
      </c>
      <c r="O170" s="42">
        <v>18291353</v>
      </c>
      <c r="P170" s="42">
        <v>13741640</v>
      </c>
      <c r="Q170" s="42">
        <v>1104897519</v>
      </c>
      <c r="R170" s="42">
        <v>373835</v>
      </c>
      <c r="S170" s="42">
        <v>14862</v>
      </c>
      <c r="T170" s="42">
        <v>132047530</v>
      </c>
      <c r="U170" s="42">
        <v>118801217</v>
      </c>
      <c r="V170" s="42">
        <v>25731032</v>
      </c>
      <c r="W170" s="42">
        <v>12860251</v>
      </c>
      <c r="X170" s="42">
        <v>23732</v>
      </c>
      <c r="Y170" s="42">
        <v>289852459</v>
      </c>
      <c r="Z170" s="42">
        <v>815045060</v>
      </c>
    </row>
    <row r="171" spans="1:26">
      <c r="A171" t="s">
        <v>70</v>
      </c>
      <c r="B171" s="44" t="s">
        <v>71</v>
      </c>
      <c r="C171" s="42">
        <v>11098176500</v>
      </c>
      <c r="D171" s="42">
        <v>41793</v>
      </c>
      <c r="E171" s="42">
        <v>3575936228</v>
      </c>
      <c r="F171" s="42">
        <v>209175739</v>
      </c>
      <c r="G171" s="42">
        <v>6101</v>
      </c>
      <c r="H171" s="42">
        <v>1550</v>
      </c>
      <c r="I171" s="42">
        <v>413865936</v>
      </c>
      <c r="J171" s="42">
        <v>2317394</v>
      </c>
      <c r="K171" s="42">
        <v>75282647</v>
      </c>
      <c r="L171" s="42">
        <v>582911300</v>
      </c>
      <c r="M171" s="42">
        <v>13953700</v>
      </c>
      <c r="N171" s="42">
        <v>28139859</v>
      </c>
      <c r="O171" s="42">
        <v>87007766</v>
      </c>
      <c r="P171" s="42">
        <v>53564807</v>
      </c>
      <c r="Q171" s="42">
        <v>5042155376</v>
      </c>
      <c r="R171" s="42">
        <v>1883513</v>
      </c>
      <c r="S171" s="42">
        <v>159297</v>
      </c>
      <c r="T171" s="42">
        <v>596716083</v>
      </c>
      <c r="U171" s="42">
        <v>565105944</v>
      </c>
      <c r="V171" s="42">
        <v>91163599</v>
      </c>
      <c r="W171" s="42">
        <v>59854626</v>
      </c>
      <c r="X171" s="42">
        <v>96882</v>
      </c>
      <c r="Y171" s="42">
        <v>1314979944</v>
      </c>
      <c r="Z171" s="42">
        <v>3727175432</v>
      </c>
    </row>
    <row r="172" spans="1:26">
      <c r="A172" t="s">
        <v>50</v>
      </c>
      <c r="B172" s="44" t="s">
        <v>51</v>
      </c>
      <c r="C172" s="42">
        <v>5709182800</v>
      </c>
      <c r="D172" s="42">
        <v>21132</v>
      </c>
      <c r="E172" s="42">
        <v>1822287254</v>
      </c>
      <c r="F172" s="42">
        <v>107952037</v>
      </c>
      <c r="G172" s="42">
        <v>3371</v>
      </c>
      <c r="H172" s="42">
        <v>756</v>
      </c>
      <c r="I172" s="42">
        <v>242984707</v>
      </c>
      <c r="J172" s="42">
        <v>2147712</v>
      </c>
      <c r="K172" s="42">
        <v>42740986</v>
      </c>
      <c r="L172" s="42">
        <v>301400800</v>
      </c>
      <c r="M172" s="42">
        <v>11527800</v>
      </c>
      <c r="N172" s="42">
        <v>12046733</v>
      </c>
      <c r="O172" s="42">
        <v>34713946</v>
      </c>
      <c r="P172" s="42">
        <v>43734095</v>
      </c>
      <c r="Q172" s="42">
        <v>2621536070</v>
      </c>
      <c r="R172" s="42">
        <v>1125964</v>
      </c>
      <c r="S172" s="42">
        <v>228272</v>
      </c>
      <c r="T172" s="42">
        <v>312858740</v>
      </c>
      <c r="U172" s="42">
        <v>289744966</v>
      </c>
      <c r="V172" s="42">
        <v>60786658</v>
      </c>
      <c r="W172" s="42">
        <v>28439247</v>
      </c>
      <c r="X172" s="42">
        <v>21321</v>
      </c>
      <c r="Y172" s="42">
        <v>693205168</v>
      </c>
      <c r="Z172" s="42">
        <v>1928330902</v>
      </c>
    </row>
    <row r="173" spans="1:26">
      <c r="A173" t="s">
        <v>124</v>
      </c>
      <c r="B173" s="44" t="s">
        <v>125</v>
      </c>
      <c r="C173" s="42">
        <v>5668707000</v>
      </c>
      <c r="D173" s="42">
        <v>23130</v>
      </c>
      <c r="E173" s="42">
        <v>1895884075</v>
      </c>
      <c r="F173" s="42">
        <v>68200727</v>
      </c>
      <c r="G173" s="42">
        <v>2517</v>
      </c>
      <c r="H173" s="42">
        <v>443</v>
      </c>
      <c r="I173" s="42">
        <v>165974528</v>
      </c>
      <c r="J173" s="42">
        <v>969320</v>
      </c>
      <c r="K173" s="42">
        <v>44060729</v>
      </c>
      <c r="L173" s="42">
        <v>317992200</v>
      </c>
      <c r="M173" s="42">
        <v>8109300</v>
      </c>
      <c r="N173" s="42">
        <v>17211391</v>
      </c>
      <c r="O173" s="42">
        <v>37886737</v>
      </c>
      <c r="P173" s="42">
        <v>30039722</v>
      </c>
      <c r="Q173" s="42">
        <v>2586328729</v>
      </c>
      <c r="R173" s="42">
        <v>645757</v>
      </c>
      <c r="S173" s="42">
        <v>24540</v>
      </c>
      <c r="T173" s="42">
        <v>326023525</v>
      </c>
      <c r="U173" s="42">
        <v>328519922</v>
      </c>
      <c r="V173" s="42">
        <v>41584079</v>
      </c>
      <c r="W173" s="42">
        <v>29417976</v>
      </c>
      <c r="X173" s="42">
        <v>225294</v>
      </c>
      <c r="Y173" s="42">
        <v>726441093</v>
      </c>
      <c r="Z173" s="42">
        <v>1859887636</v>
      </c>
    </row>
    <row r="174" spans="1:26">
      <c r="A174" t="s">
        <v>470</v>
      </c>
      <c r="B174" s="44" t="s">
        <v>471</v>
      </c>
      <c r="C174" s="42">
        <v>1072015100</v>
      </c>
      <c r="D174" s="42">
        <v>4633</v>
      </c>
      <c r="E174" s="42">
        <v>367373017</v>
      </c>
      <c r="F174" s="42">
        <v>11489980</v>
      </c>
      <c r="G174" s="42">
        <v>405</v>
      </c>
      <c r="H174" s="42">
        <v>82</v>
      </c>
      <c r="I174" s="42">
        <v>21018811</v>
      </c>
      <c r="J174" s="42">
        <v>242321</v>
      </c>
      <c r="K174" s="42">
        <v>7419107</v>
      </c>
      <c r="L174" s="42">
        <v>57036700</v>
      </c>
      <c r="M174" s="42">
        <v>1840100</v>
      </c>
      <c r="N174" s="42">
        <v>2993631</v>
      </c>
      <c r="O174" s="42">
        <v>10280100</v>
      </c>
      <c r="P174" s="42">
        <v>6784263</v>
      </c>
      <c r="Q174" s="42">
        <v>486478030</v>
      </c>
      <c r="R174" s="42">
        <v>26266</v>
      </c>
      <c r="S174" s="42">
        <v>2293</v>
      </c>
      <c r="T174" s="42">
        <v>58867603</v>
      </c>
      <c r="U174" s="42">
        <v>60887705</v>
      </c>
      <c r="V174" s="42">
        <v>8807007</v>
      </c>
      <c r="W174" s="42">
        <v>5083245</v>
      </c>
      <c r="X174" s="42">
        <v>19863</v>
      </c>
      <c r="Y174" s="42">
        <v>133693982</v>
      </c>
      <c r="Z174" s="42">
        <v>352784048</v>
      </c>
    </row>
    <row r="175" spans="1:26">
      <c r="A175" t="s">
        <v>178</v>
      </c>
      <c r="B175" s="44" t="s">
        <v>179</v>
      </c>
      <c r="C175" s="42">
        <v>2510168200</v>
      </c>
      <c r="D175" s="42">
        <v>10401</v>
      </c>
      <c r="E175" s="42">
        <v>836505595</v>
      </c>
      <c r="F175" s="42">
        <v>23982677</v>
      </c>
      <c r="G175" s="42">
        <v>1156</v>
      </c>
      <c r="H175" s="42">
        <v>164</v>
      </c>
      <c r="I175" s="42">
        <v>54793805</v>
      </c>
      <c r="J175" s="42">
        <v>388640</v>
      </c>
      <c r="K175" s="42">
        <v>14743492</v>
      </c>
      <c r="L175" s="42">
        <v>135875100</v>
      </c>
      <c r="M175" s="42">
        <v>2998400</v>
      </c>
      <c r="N175" s="42">
        <v>6937994</v>
      </c>
      <c r="O175" s="42">
        <v>20667772</v>
      </c>
      <c r="P175" s="42">
        <v>11951138</v>
      </c>
      <c r="Q175" s="42">
        <v>1108844613</v>
      </c>
      <c r="R175" s="42">
        <v>31554</v>
      </c>
      <c r="S175" s="42">
        <v>38587</v>
      </c>
      <c r="T175" s="42">
        <v>138845222</v>
      </c>
      <c r="U175" s="42">
        <v>135926394</v>
      </c>
      <c r="V175" s="42">
        <v>18812064</v>
      </c>
      <c r="W175" s="42">
        <v>10884497</v>
      </c>
      <c r="X175" s="42">
        <v>28165</v>
      </c>
      <c r="Y175" s="42">
        <v>304566483</v>
      </c>
      <c r="Z175" s="42">
        <v>804278130</v>
      </c>
    </row>
    <row r="176" spans="1:26">
      <c r="A176" t="s">
        <v>450</v>
      </c>
      <c r="B176" s="44" t="s">
        <v>451</v>
      </c>
      <c r="C176" s="42">
        <v>1184561400</v>
      </c>
      <c r="D176" s="42">
        <v>5317</v>
      </c>
      <c r="E176" s="42">
        <v>403310188</v>
      </c>
      <c r="F176" s="42">
        <v>10479258</v>
      </c>
      <c r="G176" s="42">
        <v>408</v>
      </c>
      <c r="H176" s="42">
        <v>66</v>
      </c>
      <c r="I176" s="42">
        <v>23155746</v>
      </c>
      <c r="J176" s="42">
        <v>352862</v>
      </c>
      <c r="K176" s="42">
        <v>10959727</v>
      </c>
      <c r="L176" s="42">
        <v>64159700</v>
      </c>
      <c r="M176" s="42">
        <v>1873900</v>
      </c>
      <c r="N176" s="42">
        <v>4725149</v>
      </c>
      <c r="O176" s="42">
        <v>9803166</v>
      </c>
      <c r="P176" s="42">
        <v>5711732</v>
      </c>
      <c r="Q176" s="42">
        <v>534531428</v>
      </c>
      <c r="R176" s="42">
        <v>228949</v>
      </c>
      <c r="S176" s="42">
        <v>10355</v>
      </c>
      <c r="T176" s="42">
        <v>66012721</v>
      </c>
      <c r="U176" s="42">
        <v>69456281</v>
      </c>
      <c r="V176" s="42">
        <v>9379417</v>
      </c>
      <c r="W176" s="42">
        <v>6196384</v>
      </c>
      <c r="X176" s="42">
        <v>23053</v>
      </c>
      <c r="Y176" s="42">
        <v>151307160</v>
      </c>
      <c r="Z176" s="42">
        <v>383224268</v>
      </c>
    </row>
    <row r="177" spans="1:26">
      <c r="A177" t="s">
        <v>276</v>
      </c>
      <c r="B177" s="44" t="s">
        <v>277</v>
      </c>
      <c r="C177" s="42">
        <v>3103874500</v>
      </c>
      <c r="D177" s="42">
        <v>12135</v>
      </c>
      <c r="E177" s="42">
        <v>1060252685</v>
      </c>
      <c r="F177" s="42">
        <v>52813975</v>
      </c>
      <c r="G177" s="42">
        <v>1662</v>
      </c>
      <c r="H177" s="42">
        <v>370</v>
      </c>
      <c r="I177" s="42">
        <v>117416415</v>
      </c>
      <c r="J177" s="42">
        <v>1656732</v>
      </c>
      <c r="K177" s="42">
        <v>37928943</v>
      </c>
      <c r="L177" s="42">
        <v>154602400</v>
      </c>
      <c r="M177" s="42">
        <v>7707700</v>
      </c>
      <c r="N177" s="42">
        <v>9279272</v>
      </c>
      <c r="O177" s="42">
        <v>27734172</v>
      </c>
      <c r="P177" s="42">
        <v>28270060</v>
      </c>
      <c r="Q177" s="42">
        <v>1497662354</v>
      </c>
      <c r="R177" s="42">
        <v>1742871</v>
      </c>
      <c r="S177" s="42">
        <v>293279</v>
      </c>
      <c r="T177" s="42">
        <v>162274047</v>
      </c>
      <c r="U177" s="42">
        <v>165022093</v>
      </c>
      <c r="V177" s="42">
        <v>30918066</v>
      </c>
      <c r="W177" s="42">
        <v>18877989</v>
      </c>
      <c r="X177" s="42">
        <v>129512</v>
      </c>
      <c r="Y177" s="42">
        <v>379257857</v>
      </c>
      <c r="Z177" s="42">
        <v>1118404497</v>
      </c>
    </row>
    <row r="178" spans="1:26">
      <c r="A178" t="s">
        <v>220</v>
      </c>
      <c r="B178" s="44" t="s">
        <v>221</v>
      </c>
      <c r="C178" s="42">
        <v>2354351700</v>
      </c>
      <c r="D178" s="42">
        <v>9891</v>
      </c>
      <c r="E178" s="42">
        <v>775532457</v>
      </c>
      <c r="F178" s="42">
        <v>32120163</v>
      </c>
      <c r="G178" s="42">
        <v>1034</v>
      </c>
      <c r="H178" s="42">
        <v>240</v>
      </c>
      <c r="I178" s="42">
        <v>70072600</v>
      </c>
      <c r="J178" s="42">
        <v>688432</v>
      </c>
      <c r="K178" s="42">
        <v>17914570</v>
      </c>
      <c r="L178" s="42">
        <v>126496000</v>
      </c>
      <c r="M178" s="42">
        <v>3840200</v>
      </c>
      <c r="N178" s="42">
        <v>6280142</v>
      </c>
      <c r="O178" s="42">
        <v>19128546</v>
      </c>
      <c r="P178" s="42">
        <v>14559581</v>
      </c>
      <c r="Q178" s="42">
        <v>1066632691</v>
      </c>
      <c r="R178" s="42">
        <v>143022</v>
      </c>
      <c r="S178" s="42">
        <v>40654</v>
      </c>
      <c r="T178" s="42">
        <v>130310435</v>
      </c>
      <c r="U178" s="42">
        <v>129073034</v>
      </c>
      <c r="V178" s="42">
        <v>17851406</v>
      </c>
      <c r="W178" s="42">
        <v>14029571</v>
      </c>
      <c r="X178" s="42">
        <v>37426</v>
      </c>
      <c r="Y178" s="42">
        <v>291485548</v>
      </c>
      <c r="Z178" s="42">
        <v>775147143</v>
      </c>
    </row>
    <row r="179" spans="1:26">
      <c r="A179" t="s">
        <v>168</v>
      </c>
      <c r="B179" s="44" t="s">
        <v>169</v>
      </c>
      <c r="C179" s="42">
        <v>5562081100</v>
      </c>
      <c r="D179" s="42">
        <v>20916</v>
      </c>
      <c r="E179" s="42">
        <v>1870441652</v>
      </c>
      <c r="F179" s="42">
        <v>82773717</v>
      </c>
      <c r="G179" s="42">
        <v>2996</v>
      </c>
      <c r="H179" s="42">
        <v>561</v>
      </c>
      <c r="I179" s="42">
        <v>195023550</v>
      </c>
      <c r="J179" s="42">
        <v>672291</v>
      </c>
      <c r="K179" s="42">
        <v>41485168</v>
      </c>
      <c r="L179" s="42">
        <v>301606100</v>
      </c>
      <c r="M179" s="42">
        <v>5278800</v>
      </c>
      <c r="N179" s="42">
        <v>13404319</v>
      </c>
      <c r="O179" s="42">
        <v>43130247</v>
      </c>
      <c r="P179" s="42">
        <v>18933664</v>
      </c>
      <c r="Q179" s="42">
        <v>2572749508</v>
      </c>
      <c r="R179" s="42">
        <v>921699</v>
      </c>
      <c r="S179" s="42">
        <v>102538</v>
      </c>
      <c r="T179" s="42">
        <v>306830282</v>
      </c>
      <c r="U179" s="42">
        <v>305290441</v>
      </c>
      <c r="V179" s="42">
        <v>46453298</v>
      </c>
      <c r="W179" s="42">
        <v>31719070</v>
      </c>
      <c r="X179" s="42">
        <v>60822</v>
      </c>
      <c r="Y179" s="42">
        <v>691378150</v>
      </c>
      <c r="Z179" s="42">
        <v>1881371358</v>
      </c>
    </row>
    <row r="180" spans="1:26">
      <c r="A180" t="s">
        <v>474</v>
      </c>
      <c r="B180" s="44" t="s">
        <v>475</v>
      </c>
      <c r="C180" s="42">
        <v>2020892900</v>
      </c>
      <c r="D180" s="42">
        <v>9056</v>
      </c>
      <c r="E180" s="42">
        <v>674356070</v>
      </c>
      <c r="F180" s="42">
        <v>14273630</v>
      </c>
      <c r="G180" s="42">
        <v>617</v>
      </c>
      <c r="H180" s="42">
        <v>96</v>
      </c>
      <c r="I180" s="42">
        <v>39982558</v>
      </c>
      <c r="J180" s="42">
        <v>442131</v>
      </c>
      <c r="K180" s="42">
        <v>12991940</v>
      </c>
      <c r="L180" s="42">
        <v>109070900</v>
      </c>
      <c r="M180" s="42">
        <v>3687600</v>
      </c>
      <c r="N180" s="42">
        <v>7451982</v>
      </c>
      <c r="O180" s="42">
        <v>20422522</v>
      </c>
      <c r="P180" s="42">
        <v>13229715</v>
      </c>
      <c r="Q180" s="42">
        <v>895909048</v>
      </c>
      <c r="R180" s="42">
        <v>48708</v>
      </c>
      <c r="S180" s="42">
        <v>37181</v>
      </c>
      <c r="T180" s="42">
        <v>112741006</v>
      </c>
      <c r="U180" s="42">
        <v>117954045</v>
      </c>
      <c r="V180" s="42">
        <v>15260515</v>
      </c>
      <c r="W180" s="42">
        <v>11193992</v>
      </c>
      <c r="X180" s="42">
        <v>22655</v>
      </c>
      <c r="Y180" s="42">
        <v>257258102</v>
      </c>
      <c r="Z180" s="42">
        <v>638650946</v>
      </c>
    </row>
    <row r="181" spans="1:26">
      <c r="A181" t="s">
        <v>72</v>
      </c>
      <c r="B181" s="44" t="s">
        <v>73</v>
      </c>
      <c r="C181" s="42">
        <v>2305554200</v>
      </c>
      <c r="D181" s="42">
        <v>9255</v>
      </c>
      <c r="E181" s="42">
        <v>761912923</v>
      </c>
      <c r="F181" s="42">
        <v>28301394</v>
      </c>
      <c r="G181" s="42">
        <v>1069</v>
      </c>
      <c r="H181" s="42">
        <v>186</v>
      </c>
      <c r="I181" s="42">
        <v>49112840</v>
      </c>
      <c r="J181" s="42">
        <v>300368</v>
      </c>
      <c r="K181" s="42">
        <v>16175082</v>
      </c>
      <c r="L181" s="42">
        <v>118819600</v>
      </c>
      <c r="M181" s="42">
        <v>1553900</v>
      </c>
      <c r="N181" s="42">
        <v>6441728</v>
      </c>
      <c r="O181" s="42">
        <v>13966939</v>
      </c>
      <c r="P181" s="42">
        <v>5942310</v>
      </c>
      <c r="Q181" s="42">
        <v>1002527084</v>
      </c>
      <c r="R181" s="42">
        <v>304379</v>
      </c>
      <c r="S181" s="42">
        <v>21444</v>
      </c>
      <c r="T181" s="42">
        <v>120333836</v>
      </c>
      <c r="U181" s="42">
        <v>116681474</v>
      </c>
      <c r="V181" s="42">
        <v>20020699</v>
      </c>
      <c r="W181" s="42">
        <v>11457836</v>
      </c>
      <c r="X181" s="42">
        <v>2051</v>
      </c>
      <c r="Y181" s="42">
        <v>268821719</v>
      </c>
      <c r="Z181" s="42">
        <v>733705365</v>
      </c>
    </row>
    <row r="182" spans="1:26">
      <c r="A182" t="s">
        <v>562</v>
      </c>
      <c r="B182" s="44" t="s">
        <v>563</v>
      </c>
      <c r="C182" s="42">
        <v>1116357500</v>
      </c>
      <c r="D182" s="42">
        <v>5105</v>
      </c>
      <c r="E182" s="42">
        <v>388688819</v>
      </c>
      <c r="F182" s="42">
        <v>8802243</v>
      </c>
      <c r="G182" s="42">
        <v>417</v>
      </c>
      <c r="H182" s="42">
        <v>53</v>
      </c>
      <c r="I182" s="42">
        <v>23329144</v>
      </c>
      <c r="J182" s="42">
        <v>362534</v>
      </c>
      <c r="K182" s="42">
        <v>6005721</v>
      </c>
      <c r="L182" s="42">
        <v>57085800</v>
      </c>
      <c r="M182" s="42">
        <v>1802800</v>
      </c>
      <c r="N182" s="42">
        <v>6010842</v>
      </c>
      <c r="O182" s="42">
        <v>10529863</v>
      </c>
      <c r="P182" s="42">
        <v>5727722</v>
      </c>
      <c r="Q182" s="42">
        <v>508345488</v>
      </c>
      <c r="R182" s="42">
        <v>64531</v>
      </c>
      <c r="S182" s="42">
        <v>0</v>
      </c>
      <c r="T182" s="42">
        <v>58868982</v>
      </c>
      <c r="U182" s="42">
        <v>61900749</v>
      </c>
      <c r="V182" s="42">
        <v>6775963</v>
      </c>
      <c r="W182" s="42">
        <v>3154217</v>
      </c>
      <c r="X182" s="42">
        <v>5641</v>
      </c>
      <c r="Y182" s="42">
        <v>130770083</v>
      </c>
      <c r="Z182" s="42">
        <v>377575405</v>
      </c>
    </row>
    <row r="183" spans="1:26">
      <c r="A183" t="s">
        <v>268</v>
      </c>
      <c r="B183" s="44" t="s">
        <v>269</v>
      </c>
      <c r="C183" s="42">
        <v>8649054600</v>
      </c>
      <c r="D183" s="42">
        <v>27259</v>
      </c>
      <c r="E183" s="42">
        <v>2718891804</v>
      </c>
      <c r="F183" s="42">
        <v>281800829</v>
      </c>
      <c r="G183" s="42">
        <v>6374</v>
      </c>
      <c r="H183" s="42">
        <v>2096</v>
      </c>
      <c r="I183" s="42">
        <v>340703562</v>
      </c>
      <c r="J183" s="42">
        <v>2236606</v>
      </c>
      <c r="K183" s="42">
        <v>57207100</v>
      </c>
      <c r="L183" s="42">
        <v>459157200</v>
      </c>
      <c r="M183" s="42">
        <v>8967300</v>
      </c>
      <c r="N183" s="42">
        <v>15486406</v>
      </c>
      <c r="O183" s="42">
        <v>54328554</v>
      </c>
      <c r="P183" s="42">
        <v>37315685</v>
      </c>
      <c r="Q183" s="42">
        <v>3976095046</v>
      </c>
      <c r="R183" s="42">
        <v>904425</v>
      </c>
      <c r="S183" s="42">
        <v>276307</v>
      </c>
      <c r="T183" s="42">
        <v>468014774</v>
      </c>
      <c r="U183" s="42">
        <v>409897319</v>
      </c>
      <c r="V183" s="42">
        <v>74600410</v>
      </c>
      <c r="W183" s="42">
        <v>63706767</v>
      </c>
      <c r="X183" s="42">
        <v>30326</v>
      </c>
      <c r="Y183" s="42">
        <v>1017430328</v>
      </c>
      <c r="Z183" s="42">
        <v>2958664718</v>
      </c>
    </row>
    <row r="184" spans="1:26">
      <c r="A184" t="s">
        <v>222</v>
      </c>
      <c r="B184" s="44" t="s">
        <v>223</v>
      </c>
      <c r="C184" s="42">
        <v>1209084400</v>
      </c>
      <c r="D184" s="42">
        <v>5284</v>
      </c>
      <c r="E184" s="42">
        <v>380249101</v>
      </c>
      <c r="F184" s="42">
        <v>16464985</v>
      </c>
      <c r="G184" s="42">
        <v>573</v>
      </c>
      <c r="H184" s="42">
        <v>112</v>
      </c>
      <c r="I184" s="42">
        <v>23892824</v>
      </c>
      <c r="J184" s="42">
        <v>280922</v>
      </c>
      <c r="K184" s="42">
        <v>8167999</v>
      </c>
      <c r="L184" s="42">
        <v>65007100</v>
      </c>
      <c r="M184" s="42">
        <v>2372800</v>
      </c>
      <c r="N184" s="42">
        <v>3970238</v>
      </c>
      <c r="O184" s="42">
        <v>10598877</v>
      </c>
      <c r="P184" s="42">
        <v>9168929</v>
      </c>
      <c r="Q184" s="42">
        <v>520173775</v>
      </c>
      <c r="R184" s="42">
        <v>66740</v>
      </c>
      <c r="S184" s="42">
        <v>44114</v>
      </c>
      <c r="T184" s="42">
        <v>67360430</v>
      </c>
      <c r="U184" s="42">
        <v>62194830</v>
      </c>
      <c r="V184" s="42">
        <v>10596400</v>
      </c>
      <c r="W184" s="42">
        <v>5798926</v>
      </c>
      <c r="X184" s="42">
        <v>1843</v>
      </c>
      <c r="Y184" s="42">
        <v>146063283</v>
      </c>
      <c r="Z184" s="42">
        <v>374110492</v>
      </c>
    </row>
    <row r="185" spans="1:26">
      <c r="A185" t="s">
        <v>570</v>
      </c>
      <c r="B185" s="44" t="s">
        <v>571</v>
      </c>
      <c r="C185" s="42">
        <v>8638133400</v>
      </c>
      <c r="D185" s="42">
        <v>33055</v>
      </c>
      <c r="E185" s="42">
        <v>2901205564</v>
      </c>
      <c r="F185" s="42">
        <v>120658694</v>
      </c>
      <c r="G185" s="42">
        <v>4490</v>
      </c>
      <c r="H185" s="42">
        <v>821</v>
      </c>
      <c r="I185" s="42">
        <v>193533353</v>
      </c>
      <c r="J185" s="42">
        <v>2167416</v>
      </c>
      <c r="K185" s="42">
        <v>63584264</v>
      </c>
      <c r="L185" s="42">
        <v>470198700</v>
      </c>
      <c r="M185" s="42">
        <v>7036000</v>
      </c>
      <c r="N185" s="42">
        <v>27096782</v>
      </c>
      <c r="O185" s="42">
        <v>63341491</v>
      </c>
      <c r="P185" s="42">
        <v>26309793</v>
      </c>
      <c r="Q185" s="42">
        <v>3875132057</v>
      </c>
      <c r="R185" s="42">
        <v>572135</v>
      </c>
      <c r="S185" s="42">
        <v>48138</v>
      </c>
      <c r="T185" s="42">
        <v>477149111</v>
      </c>
      <c r="U185" s="42">
        <v>470926166</v>
      </c>
      <c r="V185" s="42">
        <v>62754897</v>
      </c>
      <c r="W185" s="42">
        <v>37601982</v>
      </c>
      <c r="X185" s="42">
        <v>21851</v>
      </c>
      <c r="Y185" s="42">
        <v>1049074280</v>
      </c>
      <c r="Z185" s="42">
        <v>2826057777</v>
      </c>
    </row>
    <row r="186" spans="1:26">
      <c r="A186" t="s">
        <v>504</v>
      </c>
      <c r="B186" s="44" t="s">
        <v>505</v>
      </c>
      <c r="C186" s="42">
        <v>935417300</v>
      </c>
      <c r="D186" s="42">
        <v>4344</v>
      </c>
      <c r="E186" s="42">
        <v>321931324</v>
      </c>
      <c r="F186" s="42">
        <v>6525599</v>
      </c>
      <c r="G186" s="42">
        <v>300</v>
      </c>
      <c r="H186" s="42">
        <v>40</v>
      </c>
      <c r="I186" s="42">
        <v>12888974</v>
      </c>
      <c r="J186" s="42">
        <v>252483</v>
      </c>
      <c r="K186" s="42">
        <v>3192535</v>
      </c>
      <c r="L186" s="42">
        <v>48644900</v>
      </c>
      <c r="M186" s="42">
        <v>2547700</v>
      </c>
      <c r="N186" s="42">
        <v>4879355</v>
      </c>
      <c r="O186" s="42">
        <v>9691684</v>
      </c>
      <c r="P186" s="42">
        <v>6878491</v>
      </c>
      <c r="Q186" s="42">
        <v>417433045</v>
      </c>
      <c r="R186" s="42">
        <v>1235</v>
      </c>
      <c r="S186" s="42">
        <v>25890</v>
      </c>
      <c r="T186" s="42">
        <v>51180742</v>
      </c>
      <c r="U186" s="42">
        <v>54175202</v>
      </c>
      <c r="V186" s="42">
        <v>6953316</v>
      </c>
      <c r="W186" s="42">
        <v>3520903</v>
      </c>
      <c r="X186" s="42">
        <v>21892</v>
      </c>
      <c r="Y186" s="42">
        <v>115879180</v>
      </c>
      <c r="Z186" s="42">
        <v>301553865</v>
      </c>
    </row>
    <row r="187" spans="1:26">
      <c r="A187" t="s">
        <v>526</v>
      </c>
      <c r="B187" s="44" t="s">
        <v>527</v>
      </c>
      <c r="C187" s="42">
        <v>1231492400</v>
      </c>
      <c r="D187" s="42">
        <v>5356</v>
      </c>
      <c r="E187" s="42">
        <v>418049051</v>
      </c>
      <c r="F187" s="42">
        <v>9839593</v>
      </c>
      <c r="G187" s="42">
        <v>390</v>
      </c>
      <c r="H187" s="42">
        <v>74</v>
      </c>
      <c r="I187" s="42">
        <v>27215305</v>
      </c>
      <c r="J187" s="42">
        <v>399867</v>
      </c>
      <c r="K187" s="42">
        <v>7570239</v>
      </c>
      <c r="L187" s="42">
        <v>66949000</v>
      </c>
      <c r="M187" s="42">
        <v>2367700</v>
      </c>
      <c r="N187" s="42">
        <v>4406175</v>
      </c>
      <c r="O187" s="42">
        <v>10602633</v>
      </c>
      <c r="P187" s="42">
        <v>7919316</v>
      </c>
      <c r="Q187" s="42">
        <v>555318879</v>
      </c>
      <c r="R187" s="42">
        <v>37926</v>
      </c>
      <c r="S187" s="42">
        <v>0</v>
      </c>
      <c r="T187" s="42">
        <v>69306140</v>
      </c>
      <c r="U187" s="42">
        <v>71238451</v>
      </c>
      <c r="V187" s="42">
        <v>8475107</v>
      </c>
      <c r="W187" s="42">
        <v>5751987</v>
      </c>
      <c r="X187" s="42">
        <v>1251</v>
      </c>
      <c r="Y187" s="42">
        <v>154810862</v>
      </c>
      <c r="Z187" s="42">
        <v>400508017</v>
      </c>
    </row>
    <row r="188" spans="1:26">
      <c r="A188" t="s">
        <v>182</v>
      </c>
      <c r="B188" s="44" t="s">
        <v>183</v>
      </c>
      <c r="C188" s="42">
        <v>5177315700</v>
      </c>
      <c r="D188" s="42">
        <v>21768</v>
      </c>
      <c r="E188" s="42">
        <v>1736736133</v>
      </c>
      <c r="F188" s="42">
        <v>67563040</v>
      </c>
      <c r="G188" s="42">
        <v>2344</v>
      </c>
      <c r="H188" s="42">
        <v>462</v>
      </c>
      <c r="I188" s="42">
        <v>140785515</v>
      </c>
      <c r="J188" s="42">
        <v>1772136</v>
      </c>
      <c r="K188" s="42">
        <v>50505170</v>
      </c>
      <c r="L188" s="42">
        <v>274955100</v>
      </c>
      <c r="M188" s="42">
        <v>7577700</v>
      </c>
      <c r="N188" s="42">
        <v>18581411</v>
      </c>
      <c r="O188" s="42">
        <v>42424705</v>
      </c>
      <c r="P188" s="42">
        <v>27467263</v>
      </c>
      <c r="Q188" s="42">
        <v>2368368173</v>
      </c>
      <c r="R188" s="42">
        <v>1129354</v>
      </c>
      <c r="S188" s="42">
        <v>187740</v>
      </c>
      <c r="T188" s="42">
        <v>282459852</v>
      </c>
      <c r="U188" s="42">
        <v>282399110</v>
      </c>
      <c r="V188" s="42">
        <v>50339733</v>
      </c>
      <c r="W188" s="42">
        <v>28779189</v>
      </c>
      <c r="X188" s="42">
        <v>82707</v>
      </c>
      <c r="Y188" s="42">
        <v>645377685</v>
      </c>
      <c r="Z188" s="42">
        <v>1722990488</v>
      </c>
    </row>
    <row r="189" spans="1:26">
      <c r="A189" t="s">
        <v>448</v>
      </c>
      <c r="B189" s="44" t="s">
        <v>449</v>
      </c>
      <c r="C189" s="42">
        <v>2006670000</v>
      </c>
      <c r="D189" s="42">
        <v>8919</v>
      </c>
      <c r="E189" s="42">
        <v>671086853</v>
      </c>
      <c r="F189" s="42">
        <v>20048568</v>
      </c>
      <c r="G189" s="42">
        <v>749</v>
      </c>
      <c r="H189" s="42">
        <v>145</v>
      </c>
      <c r="I189" s="42">
        <v>58447247</v>
      </c>
      <c r="J189" s="42">
        <v>651807</v>
      </c>
      <c r="K189" s="42">
        <v>20486758</v>
      </c>
      <c r="L189" s="42">
        <v>101085800</v>
      </c>
      <c r="M189" s="42">
        <v>3788800</v>
      </c>
      <c r="N189" s="42">
        <v>7182535</v>
      </c>
      <c r="O189" s="42">
        <v>20926725</v>
      </c>
      <c r="P189" s="42">
        <v>13091167</v>
      </c>
      <c r="Q189" s="42">
        <v>916796260</v>
      </c>
      <c r="R189" s="42">
        <v>633648</v>
      </c>
      <c r="S189" s="42">
        <v>13363</v>
      </c>
      <c r="T189" s="42">
        <v>104849525</v>
      </c>
      <c r="U189" s="42">
        <v>108520917</v>
      </c>
      <c r="V189" s="42">
        <v>16077007</v>
      </c>
      <c r="W189" s="42">
        <v>14604296</v>
      </c>
      <c r="X189" s="42">
        <v>22576</v>
      </c>
      <c r="Y189" s="42">
        <v>244721332</v>
      </c>
      <c r="Z189" s="42">
        <v>672074928</v>
      </c>
    </row>
    <row r="190" spans="1:26">
      <c r="A190" t="s">
        <v>433</v>
      </c>
      <c r="B190" s="44" t="s">
        <v>434</v>
      </c>
      <c r="C190" s="42">
        <v>4149752900</v>
      </c>
      <c r="D190" s="42">
        <v>17157</v>
      </c>
      <c r="E190" s="42">
        <v>1377208301</v>
      </c>
      <c r="F190" s="42">
        <v>51257847</v>
      </c>
      <c r="G190" s="42">
        <v>1826</v>
      </c>
      <c r="H190" s="42">
        <v>356</v>
      </c>
      <c r="I190" s="42">
        <v>113085407</v>
      </c>
      <c r="J190" s="42">
        <v>827584</v>
      </c>
      <c r="K190" s="42">
        <v>34898704</v>
      </c>
      <c r="L190" s="42">
        <v>222584900</v>
      </c>
      <c r="M190" s="42">
        <v>9454000</v>
      </c>
      <c r="N190" s="42">
        <v>9567673</v>
      </c>
      <c r="O190" s="42">
        <v>35501051</v>
      </c>
      <c r="P190" s="42">
        <v>33023487</v>
      </c>
      <c r="Q190" s="42">
        <v>1887408954</v>
      </c>
      <c r="R190" s="42">
        <v>737478</v>
      </c>
      <c r="S190" s="42">
        <v>66004</v>
      </c>
      <c r="T190" s="42">
        <v>231998857</v>
      </c>
      <c r="U190" s="42">
        <v>231439794</v>
      </c>
      <c r="V190" s="42">
        <v>34922450</v>
      </c>
      <c r="W190" s="42">
        <v>23486874</v>
      </c>
      <c r="X190" s="42">
        <v>102665</v>
      </c>
      <c r="Y190" s="42">
        <v>522754122</v>
      </c>
      <c r="Z190" s="42">
        <v>1364654832</v>
      </c>
    </row>
    <row r="191" spans="1:26">
      <c r="A191" t="s">
        <v>16</v>
      </c>
      <c r="B191" s="44" t="s">
        <v>17</v>
      </c>
      <c r="C191" s="42">
        <v>3755196900</v>
      </c>
      <c r="D191" s="42">
        <v>11639</v>
      </c>
      <c r="E191" s="42">
        <v>1191788486</v>
      </c>
      <c r="F191" s="42">
        <v>124218100</v>
      </c>
      <c r="G191" s="42">
        <v>2800</v>
      </c>
      <c r="H191" s="42">
        <v>924</v>
      </c>
      <c r="I191" s="42">
        <v>134673479</v>
      </c>
      <c r="J191" s="42">
        <v>1137589</v>
      </c>
      <c r="K191" s="42">
        <v>25113750</v>
      </c>
      <c r="L191" s="42">
        <v>195183700</v>
      </c>
      <c r="M191" s="42">
        <v>5126400</v>
      </c>
      <c r="N191" s="42">
        <v>3355544</v>
      </c>
      <c r="O191" s="42">
        <v>20402494</v>
      </c>
      <c r="P191" s="42">
        <v>20859932</v>
      </c>
      <c r="Q191" s="42">
        <v>1721859474</v>
      </c>
      <c r="R191" s="42">
        <v>377753</v>
      </c>
      <c r="S191" s="42">
        <v>57474</v>
      </c>
      <c r="T191" s="42">
        <v>200266660</v>
      </c>
      <c r="U191" s="42">
        <v>176985666</v>
      </c>
      <c r="V191" s="42">
        <v>37919456</v>
      </c>
      <c r="W191" s="42">
        <v>24544783</v>
      </c>
      <c r="X191" s="42">
        <v>9858</v>
      </c>
      <c r="Y191" s="42">
        <v>440161650</v>
      </c>
      <c r="Z191" s="42">
        <v>1281697824</v>
      </c>
    </row>
    <row r="192" spans="1:26">
      <c r="A192" t="s">
        <v>482</v>
      </c>
      <c r="B192" s="44" t="s">
        <v>483</v>
      </c>
      <c r="C192" s="42">
        <v>7536467100</v>
      </c>
      <c r="D192" s="42">
        <v>29295</v>
      </c>
      <c r="E192" s="42">
        <v>2495964835</v>
      </c>
      <c r="F192" s="42">
        <v>131500904</v>
      </c>
      <c r="G192" s="42">
        <v>4122</v>
      </c>
      <c r="H192" s="42">
        <v>842</v>
      </c>
      <c r="I192" s="42">
        <v>172555252</v>
      </c>
      <c r="J192" s="42">
        <v>1060530</v>
      </c>
      <c r="K192" s="42">
        <v>53230348</v>
      </c>
      <c r="L192" s="42">
        <v>396125500</v>
      </c>
      <c r="M192" s="42">
        <v>7883700</v>
      </c>
      <c r="N192" s="42">
        <v>19055313</v>
      </c>
      <c r="O192" s="42">
        <v>63544851</v>
      </c>
      <c r="P192" s="42">
        <v>29113226</v>
      </c>
      <c r="Q192" s="42">
        <v>3370034459</v>
      </c>
      <c r="R192" s="42">
        <v>633288</v>
      </c>
      <c r="S192" s="42">
        <v>116773</v>
      </c>
      <c r="T192" s="42">
        <v>403915857</v>
      </c>
      <c r="U192" s="42">
        <v>388772005</v>
      </c>
      <c r="V192" s="42">
        <v>61123584</v>
      </c>
      <c r="W192" s="42">
        <v>37197627</v>
      </c>
      <c r="X192" s="42">
        <v>23144</v>
      </c>
      <c r="Y192" s="42">
        <v>891782278</v>
      </c>
      <c r="Z192" s="42">
        <v>2478252181</v>
      </c>
    </row>
    <row r="193" spans="1:26">
      <c r="A193" t="s">
        <v>48</v>
      </c>
      <c r="B193" s="44" t="s">
        <v>49</v>
      </c>
      <c r="C193" s="42">
        <v>9422054300</v>
      </c>
      <c r="D193" s="42">
        <v>32862</v>
      </c>
      <c r="E193" s="42">
        <v>3021833552</v>
      </c>
      <c r="F193" s="42">
        <v>256334077</v>
      </c>
      <c r="G193" s="42">
        <v>5667</v>
      </c>
      <c r="H193" s="42">
        <v>1751</v>
      </c>
      <c r="I193" s="42">
        <v>321660376</v>
      </c>
      <c r="J193" s="42">
        <v>2627202</v>
      </c>
      <c r="K193" s="42">
        <v>48746553</v>
      </c>
      <c r="L193" s="42">
        <v>519965000</v>
      </c>
      <c r="M193" s="42">
        <v>12978600</v>
      </c>
      <c r="N193" s="42">
        <v>16482559</v>
      </c>
      <c r="O193" s="42">
        <v>54296603</v>
      </c>
      <c r="P193" s="42">
        <v>52395937</v>
      </c>
      <c r="Q193" s="42">
        <v>4307320459</v>
      </c>
      <c r="R193" s="42">
        <v>960196</v>
      </c>
      <c r="S193" s="42">
        <v>52486</v>
      </c>
      <c r="T193" s="42">
        <v>532780694</v>
      </c>
      <c r="U193" s="42">
        <v>491091716</v>
      </c>
      <c r="V193" s="42">
        <v>95264955</v>
      </c>
      <c r="W193" s="42">
        <v>48379435</v>
      </c>
      <c r="X193" s="42">
        <v>26890</v>
      </c>
      <c r="Y193" s="42">
        <v>1168556372</v>
      </c>
      <c r="Z193" s="42">
        <v>3138764087</v>
      </c>
    </row>
    <row r="194" spans="1:26">
      <c r="A194" t="s">
        <v>248</v>
      </c>
      <c r="B194" s="44" t="s">
        <v>249</v>
      </c>
      <c r="C194" s="42">
        <v>3570705500</v>
      </c>
      <c r="D194" s="42">
        <v>15642</v>
      </c>
      <c r="E194" s="42">
        <v>1113351665</v>
      </c>
      <c r="F194" s="42">
        <v>52934686</v>
      </c>
      <c r="G194" s="42">
        <v>1549</v>
      </c>
      <c r="H194" s="42">
        <v>381</v>
      </c>
      <c r="I194" s="42">
        <v>158417276</v>
      </c>
      <c r="J194" s="42">
        <v>2356168</v>
      </c>
      <c r="K194" s="42">
        <v>42209338</v>
      </c>
      <c r="L194" s="42">
        <v>161478200</v>
      </c>
      <c r="M194" s="42">
        <v>11759700</v>
      </c>
      <c r="N194" s="42">
        <v>16373318</v>
      </c>
      <c r="O194" s="42">
        <v>32938168</v>
      </c>
      <c r="P194" s="42">
        <v>44511677</v>
      </c>
      <c r="Q194" s="42">
        <v>1636330196</v>
      </c>
      <c r="R194" s="42">
        <v>1801068</v>
      </c>
      <c r="S194" s="42">
        <v>217094</v>
      </c>
      <c r="T194" s="42">
        <v>173174750</v>
      </c>
      <c r="U194" s="42">
        <v>169966400</v>
      </c>
      <c r="V194" s="42">
        <v>32509110</v>
      </c>
      <c r="W194" s="42">
        <v>29877051</v>
      </c>
      <c r="X194" s="42">
        <v>105858</v>
      </c>
      <c r="Y194" s="42">
        <v>407651331</v>
      </c>
      <c r="Z194" s="42">
        <v>1228678865</v>
      </c>
    </row>
    <row r="195" spans="1:26">
      <c r="A195" t="s">
        <v>210</v>
      </c>
      <c r="B195" s="44" t="s">
        <v>211</v>
      </c>
      <c r="C195" s="42">
        <v>3462375900</v>
      </c>
      <c r="D195" s="42">
        <v>14152</v>
      </c>
      <c r="E195" s="42">
        <v>1093640187</v>
      </c>
      <c r="F195" s="42">
        <v>47425342</v>
      </c>
      <c r="G195" s="42">
        <v>1626</v>
      </c>
      <c r="H195" s="42">
        <v>322</v>
      </c>
      <c r="I195" s="42">
        <v>120234339</v>
      </c>
      <c r="J195" s="42">
        <v>1799378</v>
      </c>
      <c r="K195" s="42">
        <v>36850887</v>
      </c>
      <c r="L195" s="42">
        <v>186474900</v>
      </c>
      <c r="M195" s="42">
        <v>12362900</v>
      </c>
      <c r="N195" s="42">
        <v>14320937</v>
      </c>
      <c r="O195" s="42">
        <v>28138509</v>
      </c>
      <c r="P195" s="42">
        <v>44432578</v>
      </c>
      <c r="Q195" s="42">
        <v>1585679957</v>
      </c>
      <c r="R195" s="42">
        <v>829016</v>
      </c>
      <c r="S195" s="42">
        <v>78808</v>
      </c>
      <c r="T195" s="42">
        <v>198790473</v>
      </c>
      <c r="U195" s="42">
        <v>187239041</v>
      </c>
      <c r="V195" s="42">
        <v>42098912</v>
      </c>
      <c r="W195" s="42">
        <v>18639772</v>
      </c>
      <c r="X195" s="42">
        <v>83735</v>
      </c>
      <c r="Y195" s="42">
        <v>447759757</v>
      </c>
      <c r="Z195" s="42">
        <v>1137920200</v>
      </c>
    </row>
    <row r="196" spans="1:26">
      <c r="A196" t="s">
        <v>354</v>
      </c>
      <c r="B196" s="44" t="s">
        <v>355</v>
      </c>
      <c r="C196" s="42">
        <v>3616238500</v>
      </c>
      <c r="D196" s="42">
        <v>14625</v>
      </c>
      <c r="E196" s="42">
        <v>1178015285</v>
      </c>
      <c r="F196" s="42">
        <v>51147980</v>
      </c>
      <c r="G196" s="42">
        <v>1661</v>
      </c>
      <c r="H196" s="42">
        <v>345</v>
      </c>
      <c r="I196" s="42">
        <v>167963347</v>
      </c>
      <c r="J196" s="42">
        <v>1830297</v>
      </c>
      <c r="K196" s="42">
        <v>26805611</v>
      </c>
      <c r="L196" s="42">
        <v>198874100</v>
      </c>
      <c r="M196" s="42">
        <v>5250400</v>
      </c>
      <c r="N196" s="42">
        <v>11832852</v>
      </c>
      <c r="O196" s="42">
        <v>31366965</v>
      </c>
      <c r="P196" s="42">
        <v>20353864</v>
      </c>
      <c r="Q196" s="42">
        <v>1693440701</v>
      </c>
      <c r="R196" s="42">
        <v>440849</v>
      </c>
      <c r="S196" s="42">
        <v>76994</v>
      </c>
      <c r="T196" s="42">
        <v>204075897</v>
      </c>
      <c r="U196" s="42">
        <v>198186825</v>
      </c>
      <c r="V196" s="42">
        <v>27625638</v>
      </c>
      <c r="W196" s="42">
        <v>21867956</v>
      </c>
      <c r="X196" s="42">
        <v>35859</v>
      </c>
      <c r="Y196" s="42">
        <v>452310018</v>
      </c>
      <c r="Z196" s="42">
        <v>1241130683</v>
      </c>
    </row>
    <row r="197" spans="1:26">
      <c r="A197" t="s">
        <v>548</v>
      </c>
      <c r="B197" s="44" t="s">
        <v>549</v>
      </c>
      <c r="C197" s="42">
        <v>14493814300</v>
      </c>
      <c r="D197" s="42">
        <v>56816</v>
      </c>
      <c r="E197" s="42">
        <v>4847856107</v>
      </c>
      <c r="F197" s="42">
        <v>194214857</v>
      </c>
      <c r="G197" s="42">
        <v>7082</v>
      </c>
      <c r="H197" s="42">
        <v>1339</v>
      </c>
      <c r="I197" s="42">
        <v>449624037</v>
      </c>
      <c r="J197" s="42">
        <v>2448558</v>
      </c>
      <c r="K197" s="42">
        <v>92399977</v>
      </c>
      <c r="L197" s="42">
        <v>795405500</v>
      </c>
      <c r="M197" s="42">
        <v>9186200</v>
      </c>
      <c r="N197" s="42">
        <v>37798818</v>
      </c>
      <c r="O197" s="42">
        <v>118322708</v>
      </c>
      <c r="P197" s="42">
        <v>33008798</v>
      </c>
      <c r="Q197" s="42">
        <v>6580265560</v>
      </c>
      <c r="R197" s="42">
        <v>931953</v>
      </c>
      <c r="S197" s="42">
        <v>66489</v>
      </c>
      <c r="T197" s="42">
        <v>804449789</v>
      </c>
      <c r="U197" s="42">
        <v>799819707</v>
      </c>
      <c r="V197" s="42">
        <v>87466612</v>
      </c>
      <c r="W197" s="42">
        <v>74673377</v>
      </c>
      <c r="X197" s="42">
        <v>24715</v>
      </c>
      <c r="Y197" s="42">
        <v>1767432642</v>
      </c>
      <c r="Z197" s="42">
        <v>4812832918</v>
      </c>
    </row>
    <row r="198" spans="1:26">
      <c r="A198" t="s">
        <v>420</v>
      </c>
      <c r="B198" s="44" t="s">
        <v>421</v>
      </c>
      <c r="C198" s="42">
        <v>812954100</v>
      </c>
      <c r="D198" s="42">
        <v>3536</v>
      </c>
      <c r="E198" s="42">
        <v>271423535</v>
      </c>
      <c r="F198" s="42">
        <v>7905586</v>
      </c>
      <c r="G198" s="42">
        <v>335</v>
      </c>
      <c r="H198" s="42">
        <v>51</v>
      </c>
      <c r="I198" s="42">
        <v>25465699</v>
      </c>
      <c r="J198" s="42">
        <v>170406</v>
      </c>
      <c r="K198" s="42">
        <v>5079217</v>
      </c>
      <c r="L198" s="42">
        <v>41190300</v>
      </c>
      <c r="M198" s="42">
        <v>1586700</v>
      </c>
      <c r="N198" s="42">
        <v>2513802</v>
      </c>
      <c r="O198" s="42">
        <v>7003022</v>
      </c>
      <c r="P198" s="42">
        <v>5450744</v>
      </c>
      <c r="Q198" s="42">
        <v>367789011</v>
      </c>
      <c r="R198" s="42">
        <v>25648</v>
      </c>
      <c r="S198" s="42">
        <v>443</v>
      </c>
      <c r="T198" s="42">
        <v>42766500</v>
      </c>
      <c r="U198" s="42">
        <v>42939121</v>
      </c>
      <c r="V198" s="42">
        <v>7058755</v>
      </c>
      <c r="W198" s="42">
        <v>3860434</v>
      </c>
      <c r="X198" s="42">
        <v>9105</v>
      </c>
      <c r="Y198" s="42">
        <v>96660006</v>
      </c>
      <c r="Z198" s="42">
        <v>271129005</v>
      </c>
    </row>
    <row r="199" spans="1:26">
      <c r="A199" t="s">
        <v>208</v>
      </c>
      <c r="B199" s="44" t="s">
        <v>209</v>
      </c>
      <c r="C199" s="42">
        <v>2890368400</v>
      </c>
      <c r="D199" s="42">
        <v>11369</v>
      </c>
      <c r="E199" s="42">
        <v>887348090</v>
      </c>
      <c r="F199" s="42">
        <v>44956133</v>
      </c>
      <c r="G199" s="42">
        <v>1440</v>
      </c>
      <c r="H199" s="42">
        <v>321</v>
      </c>
      <c r="I199" s="42">
        <v>90457106</v>
      </c>
      <c r="J199" s="42">
        <v>1132759</v>
      </c>
      <c r="K199" s="42">
        <v>30357280</v>
      </c>
      <c r="L199" s="42">
        <v>158453600</v>
      </c>
      <c r="M199" s="42">
        <v>7050000</v>
      </c>
      <c r="N199" s="42">
        <v>10625706</v>
      </c>
      <c r="O199" s="42">
        <v>24629190</v>
      </c>
      <c r="P199" s="42">
        <v>25971454</v>
      </c>
      <c r="Q199" s="42">
        <v>1280981318</v>
      </c>
      <c r="R199" s="42">
        <v>858665</v>
      </c>
      <c r="S199" s="42">
        <v>38116</v>
      </c>
      <c r="T199" s="42">
        <v>165466722</v>
      </c>
      <c r="U199" s="42">
        <v>149582833</v>
      </c>
      <c r="V199" s="42">
        <v>33543701</v>
      </c>
      <c r="W199" s="42">
        <v>17491363</v>
      </c>
      <c r="X199" s="42">
        <v>98569</v>
      </c>
      <c r="Y199" s="42">
        <v>367079969</v>
      </c>
      <c r="Z199" s="42">
        <v>913901349</v>
      </c>
    </row>
    <row r="200" spans="1:26">
      <c r="A200" t="s">
        <v>356</v>
      </c>
      <c r="B200" s="44" t="s">
        <v>357</v>
      </c>
      <c r="C200" s="42">
        <v>11227174600</v>
      </c>
      <c r="D200" s="42">
        <v>41602</v>
      </c>
      <c r="E200" s="42">
        <v>3630435983</v>
      </c>
      <c r="F200" s="42">
        <v>193939995</v>
      </c>
      <c r="G200" s="42">
        <v>6286</v>
      </c>
      <c r="H200" s="42">
        <v>1345</v>
      </c>
      <c r="I200" s="42">
        <v>322604803</v>
      </c>
      <c r="J200" s="42">
        <v>2251324</v>
      </c>
      <c r="K200" s="42">
        <v>72317229</v>
      </c>
      <c r="L200" s="42">
        <v>632535000</v>
      </c>
      <c r="M200" s="42">
        <v>12383500</v>
      </c>
      <c r="N200" s="42">
        <v>27329980</v>
      </c>
      <c r="O200" s="42">
        <v>85644785</v>
      </c>
      <c r="P200" s="42">
        <v>48738580</v>
      </c>
      <c r="Q200" s="42">
        <v>5028181179</v>
      </c>
      <c r="R200" s="42">
        <v>1335678</v>
      </c>
      <c r="S200" s="42">
        <v>104665</v>
      </c>
      <c r="T200" s="42">
        <v>644785448</v>
      </c>
      <c r="U200" s="42">
        <v>611808878</v>
      </c>
      <c r="V200" s="42">
        <v>85568416</v>
      </c>
      <c r="W200" s="42">
        <v>60999820</v>
      </c>
      <c r="X200" s="42">
        <v>86956</v>
      </c>
      <c r="Y200" s="42">
        <v>1404689861</v>
      </c>
      <c r="Z200" s="42">
        <v>3623491318</v>
      </c>
    </row>
    <row r="201" spans="1:26">
      <c r="A201" t="s">
        <v>454</v>
      </c>
      <c r="B201" s="44" t="s">
        <v>455</v>
      </c>
      <c r="C201" s="42">
        <v>2126092500</v>
      </c>
      <c r="D201" s="42">
        <v>8568</v>
      </c>
      <c r="E201" s="42">
        <v>724703994</v>
      </c>
      <c r="F201" s="42">
        <v>25179152</v>
      </c>
      <c r="G201" s="42">
        <v>953</v>
      </c>
      <c r="H201" s="42">
        <v>192</v>
      </c>
      <c r="I201" s="42">
        <v>43220561</v>
      </c>
      <c r="J201" s="42">
        <v>374102</v>
      </c>
      <c r="K201" s="42">
        <v>15624071</v>
      </c>
      <c r="L201" s="42">
        <v>111705700</v>
      </c>
      <c r="M201" s="42">
        <v>2298600</v>
      </c>
      <c r="N201" s="42">
        <v>5999293</v>
      </c>
      <c r="O201" s="42">
        <v>19238555</v>
      </c>
      <c r="P201" s="42">
        <v>8394247</v>
      </c>
      <c r="Q201" s="42">
        <v>956738275</v>
      </c>
      <c r="R201" s="42">
        <v>143694</v>
      </c>
      <c r="S201" s="42">
        <v>54397</v>
      </c>
      <c r="T201" s="42">
        <v>113983885</v>
      </c>
      <c r="U201" s="42">
        <v>115820772</v>
      </c>
      <c r="V201" s="42">
        <v>18493388</v>
      </c>
      <c r="W201" s="42">
        <v>11992300</v>
      </c>
      <c r="X201" s="42">
        <v>13397</v>
      </c>
      <c r="Y201" s="42">
        <v>260501833</v>
      </c>
      <c r="Z201" s="42">
        <v>696236442</v>
      </c>
    </row>
    <row r="202" spans="1:26">
      <c r="A202" t="s">
        <v>500</v>
      </c>
      <c r="B202" s="44" t="s">
        <v>501</v>
      </c>
      <c r="C202" s="42">
        <v>3549920000</v>
      </c>
      <c r="D202" s="42">
        <v>15638</v>
      </c>
      <c r="E202" s="42">
        <v>1230893850</v>
      </c>
      <c r="F202" s="42">
        <v>35989774</v>
      </c>
      <c r="G202" s="42">
        <v>1377</v>
      </c>
      <c r="H202" s="42">
        <v>233</v>
      </c>
      <c r="I202" s="42">
        <v>71487206</v>
      </c>
      <c r="J202" s="42">
        <v>519655</v>
      </c>
      <c r="K202" s="42">
        <v>13357129</v>
      </c>
      <c r="L202" s="42">
        <v>187758000</v>
      </c>
      <c r="M202" s="42">
        <v>6180700</v>
      </c>
      <c r="N202" s="42">
        <v>14496656</v>
      </c>
      <c r="O202" s="42">
        <v>36412115</v>
      </c>
      <c r="P202" s="42">
        <v>18661631</v>
      </c>
      <c r="Q202" s="42">
        <v>1615756716</v>
      </c>
      <c r="R202" s="42">
        <v>11392</v>
      </c>
      <c r="S202" s="42">
        <v>22119</v>
      </c>
      <c r="T202" s="42">
        <v>193900258</v>
      </c>
      <c r="U202" s="42">
        <v>201258515</v>
      </c>
      <c r="V202" s="42">
        <v>23201505</v>
      </c>
      <c r="W202" s="42">
        <v>12795407</v>
      </c>
      <c r="X202" s="42">
        <v>77665</v>
      </c>
      <c r="Y202" s="42">
        <v>431266861</v>
      </c>
      <c r="Z202" s="42">
        <v>1184489855</v>
      </c>
    </row>
    <row r="203" spans="1:26">
      <c r="A203" t="s">
        <v>30</v>
      </c>
      <c r="B203" s="44" t="s">
        <v>31</v>
      </c>
      <c r="C203" s="42">
        <v>18936305500</v>
      </c>
      <c r="D203" s="42">
        <v>50413</v>
      </c>
      <c r="E203" s="42">
        <v>5717479950</v>
      </c>
      <c r="F203" s="42">
        <v>1084371154</v>
      </c>
      <c r="G203" s="42">
        <v>15786</v>
      </c>
      <c r="H203" s="42">
        <v>7139</v>
      </c>
      <c r="I203" s="42">
        <v>1000877533</v>
      </c>
      <c r="J203" s="42">
        <v>4793011</v>
      </c>
      <c r="K203" s="42">
        <v>105582965</v>
      </c>
      <c r="L203" s="42">
        <v>881924000</v>
      </c>
      <c r="M203" s="42">
        <v>20476700</v>
      </c>
      <c r="N203" s="42">
        <v>18786621</v>
      </c>
      <c r="O203" s="42">
        <v>91845645</v>
      </c>
      <c r="P203" s="42">
        <v>84769721</v>
      </c>
      <c r="Q203" s="42">
        <v>9010907300</v>
      </c>
      <c r="R203" s="42">
        <v>1084357</v>
      </c>
      <c r="S203" s="42">
        <v>157091</v>
      </c>
      <c r="T203" s="42">
        <v>902182535</v>
      </c>
      <c r="U203" s="42">
        <v>711266212</v>
      </c>
      <c r="V203" s="42">
        <v>150411330</v>
      </c>
      <c r="W203" s="42">
        <v>170195559</v>
      </c>
      <c r="X203" s="42">
        <v>99393</v>
      </c>
      <c r="Y203" s="42">
        <v>1935396477</v>
      </c>
      <c r="Z203" s="42">
        <v>7075510823</v>
      </c>
    </row>
    <row r="204" spans="1:26">
      <c r="A204" t="s">
        <v>40</v>
      </c>
      <c r="B204" s="44" t="s">
        <v>41</v>
      </c>
      <c r="C204" s="42">
        <v>20201505400</v>
      </c>
      <c r="D204" s="42">
        <v>59835</v>
      </c>
      <c r="E204" s="42">
        <v>5897547286</v>
      </c>
      <c r="F204" s="42">
        <v>740657752</v>
      </c>
      <c r="G204" s="42">
        <v>16595</v>
      </c>
      <c r="H204" s="42">
        <v>5513</v>
      </c>
      <c r="I204" s="42">
        <v>1010220311</v>
      </c>
      <c r="J204" s="42">
        <v>3282736</v>
      </c>
      <c r="K204" s="42">
        <v>34846548</v>
      </c>
      <c r="L204" s="42">
        <v>1063843700</v>
      </c>
      <c r="M204" s="42">
        <v>23920200</v>
      </c>
      <c r="N204" s="42">
        <v>15925084</v>
      </c>
      <c r="O204" s="42">
        <v>71410886</v>
      </c>
      <c r="P204" s="42">
        <v>97612432</v>
      </c>
      <c r="Q204" s="42">
        <v>8959266935</v>
      </c>
      <c r="R204" s="42">
        <v>21218</v>
      </c>
      <c r="S204" s="42">
        <v>326773</v>
      </c>
      <c r="T204" s="42">
        <v>1087564225</v>
      </c>
      <c r="U204" s="42">
        <v>875763773</v>
      </c>
      <c r="V204" s="42">
        <v>159020446</v>
      </c>
      <c r="W204" s="42">
        <v>96801893</v>
      </c>
      <c r="X204" s="42">
        <v>7350</v>
      </c>
      <c r="Y204" s="42">
        <v>2219505678</v>
      </c>
      <c r="Z204" s="42">
        <v>6739761257</v>
      </c>
    </row>
    <row r="205" spans="1:26">
      <c r="A205" t="s">
        <v>534</v>
      </c>
      <c r="B205" s="44" t="s">
        <v>535</v>
      </c>
      <c r="C205" s="42">
        <v>437598600</v>
      </c>
      <c r="D205" s="42">
        <v>2015</v>
      </c>
      <c r="E205" s="42">
        <v>148563429</v>
      </c>
      <c r="F205" s="42">
        <v>2820361</v>
      </c>
      <c r="G205" s="42">
        <v>136</v>
      </c>
      <c r="H205" s="42">
        <v>22</v>
      </c>
      <c r="I205" s="42">
        <v>11799617</v>
      </c>
      <c r="J205" s="42">
        <v>88815</v>
      </c>
      <c r="K205" s="42">
        <v>1622303</v>
      </c>
      <c r="L205" s="42">
        <v>24327600</v>
      </c>
      <c r="M205" s="42">
        <v>797000</v>
      </c>
      <c r="N205" s="42">
        <v>2177830</v>
      </c>
      <c r="O205" s="42">
        <v>3605323</v>
      </c>
      <c r="P205" s="42">
        <v>2441738</v>
      </c>
      <c r="Q205" s="42">
        <v>198244016</v>
      </c>
      <c r="R205" s="42">
        <v>5276</v>
      </c>
      <c r="S205" s="42">
        <v>0</v>
      </c>
      <c r="T205" s="42">
        <v>25115299</v>
      </c>
      <c r="U205" s="42">
        <v>26367234</v>
      </c>
      <c r="V205" s="42">
        <v>2904410</v>
      </c>
      <c r="W205" s="42">
        <v>1450143</v>
      </c>
      <c r="X205" s="42">
        <v>100</v>
      </c>
      <c r="Y205" s="42">
        <v>55842462</v>
      </c>
      <c r="Z205" s="42">
        <v>142401554</v>
      </c>
    </row>
    <row r="206" spans="1:26">
      <c r="A206" t="s">
        <v>278</v>
      </c>
      <c r="B206" s="44" t="s">
        <v>279</v>
      </c>
      <c r="C206" s="42">
        <v>1952976700</v>
      </c>
      <c r="D206" s="42">
        <v>7589</v>
      </c>
      <c r="E206" s="42">
        <v>653009671</v>
      </c>
      <c r="F206" s="42">
        <v>39735486</v>
      </c>
      <c r="G206" s="42">
        <v>1008</v>
      </c>
      <c r="H206" s="42">
        <v>266</v>
      </c>
      <c r="I206" s="42">
        <v>108769709</v>
      </c>
      <c r="J206" s="42">
        <v>1217488</v>
      </c>
      <c r="K206" s="42">
        <v>21406472</v>
      </c>
      <c r="L206" s="42">
        <v>92453100</v>
      </c>
      <c r="M206" s="42">
        <v>3036300</v>
      </c>
      <c r="N206" s="42">
        <v>6726579</v>
      </c>
      <c r="O206" s="42">
        <v>17889470</v>
      </c>
      <c r="P206" s="42">
        <v>11579197</v>
      </c>
      <c r="Q206" s="42">
        <v>955823472</v>
      </c>
      <c r="R206" s="42">
        <v>1110220</v>
      </c>
      <c r="S206" s="42">
        <v>214920</v>
      </c>
      <c r="T206" s="42">
        <v>95467145</v>
      </c>
      <c r="U206" s="42">
        <v>96550489</v>
      </c>
      <c r="V206" s="42">
        <v>17603748</v>
      </c>
      <c r="W206" s="42">
        <v>13299516</v>
      </c>
      <c r="X206" s="42">
        <v>21591</v>
      </c>
      <c r="Y206" s="42">
        <v>224267629</v>
      </c>
      <c r="Z206" s="42">
        <v>731555843</v>
      </c>
    </row>
    <row r="207" spans="1:26">
      <c r="A207" t="s">
        <v>190</v>
      </c>
      <c r="B207" s="44" t="s">
        <v>191</v>
      </c>
      <c r="C207" s="42">
        <v>5100898200</v>
      </c>
      <c r="D207" s="42">
        <v>16592</v>
      </c>
      <c r="E207" s="42">
        <v>1521250811</v>
      </c>
      <c r="F207" s="42">
        <v>147435400</v>
      </c>
      <c r="G207" s="42">
        <v>3685</v>
      </c>
      <c r="H207" s="42">
        <v>1123</v>
      </c>
      <c r="I207" s="42">
        <v>167815403</v>
      </c>
      <c r="J207" s="42">
        <v>1379495</v>
      </c>
      <c r="K207" s="42">
        <v>45878642</v>
      </c>
      <c r="L207" s="42">
        <v>266678100</v>
      </c>
      <c r="M207" s="42">
        <v>6971200</v>
      </c>
      <c r="N207" s="42">
        <v>9124706</v>
      </c>
      <c r="O207" s="42">
        <v>34341745</v>
      </c>
      <c r="P207" s="42">
        <v>28929747</v>
      </c>
      <c r="Q207" s="42">
        <v>2229805249</v>
      </c>
      <c r="R207" s="42">
        <v>1093488</v>
      </c>
      <c r="S207" s="42">
        <v>82874</v>
      </c>
      <c r="T207" s="42">
        <v>273607235</v>
      </c>
      <c r="U207" s="42">
        <v>230048341</v>
      </c>
      <c r="V207" s="42">
        <v>50148349</v>
      </c>
      <c r="W207" s="42">
        <v>42393224</v>
      </c>
      <c r="X207" s="42">
        <v>65302</v>
      </c>
      <c r="Y207" s="42">
        <v>597438813</v>
      </c>
      <c r="Z207" s="42">
        <v>1632366436</v>
      </c>
    </row>
    <row r="208" spans="1:26">
      <c r="A208" t="s">
        <v>272</v>
      </c>
      <c r="B208" s="44" t="s">
        <v>273</v>
      </c>
      <c r="C208" s="42">
        <v>5883791500</v>
      </c>
      <c r="D208" s="42">
        <v>19497</v>
      </c>
      <c r="E208" s="42">
        <v>1948109495</v>
      </c>
      <c r="F208" s="42">
        <v>158046532</v>
      </c>
      <c r="G208" s="42">
        <v>4316</v>
      </c>
      <c r="H208" s="42">
        <v>1197</v>
      </c>
      <c r="I208" s="42">
        <v>174658385</v>
      </c>
      <c r="J208" s="42">
        <v>2129224</v>
      </c>
      <c r="K208" s="42">
        <v>48507389</v>
      </c>
      <c r="L208" s="42">
        <v>315831200</v>
      </c>
      <c r="M208" s="42">
        <v>6882100</v>
      </c>
      <c r="N208" s="42">
        <v>10124200</v>
      </c>
      <c r="O208" s="42">
        <v>45450595</v>
      </c>
      <c r="P208" s="42">
        <v>25572852</v>
      </c>
      <c r="Q208" s="42">
        <v>2735311972</v>
      </c>
      <c r="R208" s="42">
        <v>1203799</v>
      </c>
      <c r="S208" s="42">
        <v>205049</v>
      </c>
      <c r="T208" s="42">
        <v>322647848</v>
      </c>
      <c r="U208" s="42">
        <v>303938420</v>
      </c>
      <c r="V208" s="42">
        <v>56315188</v>
      </c>
      <c r="W208" s="42">
        <v>36860255</v>
      </c>
      <c r="X208" s="42">
        <v>90806</v>
      </c>
      <c r="Y208" s="42">
        <v>721261365</v>
      </c>
      <c r="Z208" s="42">
        <v>2014050607</v>
      </c>
    </row>
    <row r="209" spans="1:26">
      <c r="A209" t="s">
        <v>32</v>
      </c>
      <c r="B209" s="44" t="s">
        <v>33</v>
      </c>
      <c r="C209" s="42">
        <v>245950439400</v>
      </c>
      <c r="D209" s="42">
        <v>702192</v>
      </c>
      <c r="E209" s="42">
        <v>73716907808</v>
      </c>
      <c r="F209" s="42">
        <v>11944017787</v>
      </c>
      <c r="G209" s="42">
        <v>194193</v>
      </c>
      <c r="H209" s="42">
        <v>73736</v>
      </c>
      <c r="I209" s="42">
        <v>19493227950</v>
      </c>
      <c r="J209" s="42">
        <v>85702443</v>
      </c>
      <c r="K209" s="42">
        <v>742693984</v>
      </c>
      <c r="L209" s="42">
        <v>12212101000</v>
      </c>
      <c r="M209" s="42">
        <v>361249300</v>
      </c>
      <c r="N209" s="42">
        <v>181522916</v>
      </c>
      <c r="O209" s="42">
        <v>1039303349</v>
      </c>
      <c r="P209" s="42">
        <v>1590021550</v>
      </c>
      <c r="Q209" s="42">
        <v>121366748087</v>
      </c>
      <c r="R209" s="42">
        <v>4071802</v>
      </c>
      <c r="S209" s="42">
        <v>3115033</v>
      </c>
      <c r="T209" s="42">
        <v>12570425625</v>
      </c>
      <c r="U209" s="42">
        <v>10234388762</v>
      </c>
      <c r="V209" s="42">
        <v>1914111311</v>
      </c>
      <c r="W209" s="42">
        <v>1727197414</v>
      </c>
      <c r="X209" s="42">
        <v>404022</v>
      </c>
      <c r="Y209" s="42">
        <v>26453713969</v>
      </c>
      <c r="Z209" s="42">
        <v>94913034118</v>
      </c>
    </row>
    <row r="210" spans="1:26">
      <c r="A210" t="s">
        <v>370</v>
      </c>
      <c r="B210" s="44" t="s">
        <v>371</v>
      </c>
      <c r="C210" s="42">
        <v>731252900</v>
      </c>
      <c r="D210" s="42">
        <v>3126</v>
      </c>
      <c r="E210" s="42">
        <v>246403517</v>
      </c>
      <c r="F210" s="42">
        <v>7848423</v>
      </c>
      <c r="G210" s="42">
        <v>291</v>
      </c>
      <c r="H210" s="42">
        <v>57</v>
      </c>
      <c r="I210" s="42">
        <v>10817704</v>
      </c>
      <c r="J210" s="42">
        <v>163951</v>
      </c>
      <c r="K210" s="42">
        <v>4236465</v>
      </c>
      <c r="L210" s="42">
        <v>38643500</v>
      </c>
      <c r="M210" s="42">
        <v>844800</v>
      </c>
      <c r="N210" s="42">
        <v>1748357</v>
      </c>
      <c r="O210" s="42">
        <v>7136485</v>
      </c>
      <c r="P210" s="42">
        <v>3100178</v>
      </c>
      <c r="Q210" s="42">
        <v>320943380</v>
      </c>
      <c r="R210" s="42">
        <v>15326</v>
      </c>
      <c r="S210" s="42">
        <v>1602</v>
      </c>
      <c r="T210" s="42">
        <v>39482672</v>
      </c>
      <c r="U210" s="42">
        <v>39747174</v>
      </c>
      <c r="V210" s="42">
        <v>6929971</v>
      </c>
      <c r="W210" s="42">
        <v>3373268</v>
      </c>
      <c r="X210" s="42">
        <v>0</v>
      </c>
      <c r="Y210" s="42">
        <v>89550013</v>
      </c>
      <c r="Z210" s="42">
        <v>231393367</v>
      </c>
    </row>
    <row r="211" spans="1:26">
      <c r="A211" t="s">
        <v>532</v>
      </c>
      <c r="B211" s="44" t="s">
        <v>533</v>
      </c>
      <c r="C211" s="42">
        <v>1065838300</v>
      </c>
      <c r="D211" s="42">
        <v>4809</v>
      </c>
      <c r="E211" s="42">
        <v>361768851</v>
      </c>
      <c r="F211" s="42">
        <v>9927475</v>
      </c>
      <c r="G211" s="42">
        <v>395</v>
      </c>
      <c r="H211" s="42">
        <v>45</v>
      </c>
      <c r="I211" s="42">
        <v>18016476</v>
      </c>
      <c r="J211" s="42">
        <v>348222</v>
      </c>
      <c r="K211" s="42">
        <v>5853431</v>
      </c>
      <c r="L211" s="42">
        <v>56699400</v>
      </c>
      <c r="M211" s="42">
        <v>1847800</v>
      </c>
      <c r="N211" s="42">
        <v>4282752</v>
      </c>
      <c r="O211" s="42">
        <v>10227195</v>
      </c>
      <c r="P211" s="42">
        <v>5593088</v>
      </c>
      <c r="Q211" s="42">
        <v>474564690</v>
      </c>
      <c r="R211" s="42">
        <v>111243</v>
      </c>
      <c r="S211" s="42">
        <v>14000</v>
      </c>
      <c r="T211" s="42">
        <v>58519420</v>
      </c>
      <c r="U211" s="42">
        <v>61023397</v>
      </c>
      <c r="V211" s="42">
        <v>5745753</v>
      </c>
      <c r="W211" s="42">
        <v>3412057</v>
      </c>
      <c r="X211" s="42">
        <v>889</v>
      </c>
      <c r="Y211" s="42">
        <v>128826759</v>
      </c>
      <c r="Z211" s="42">
        <v>345737931</v>
      </c>
    </row>
    <row r="212" spans="1:26">
      <c r="A212" t="s">
        <v>80</v>
      </c>
      <c r="B212" s="44" t="s">
        <v>81</v>
      </c>
      <c r="C212" s="42">
        <v>7397373200</v>
      </c>
      <c r="D212" s="42">
        <v>25837</v>
      </c>
      <c r="E212" s="42">
        <v>2402992840</v>
      </c>
      <c r="F212" s="42">
        <v>198940711</v>
      </c>
      <c r="G212" s="42">
        <v>4567</v>
      </c>
      <c r="H212" s="42">
        <v>1305</v>
      </c>
      <c r="I212" s="42">
        <v>265650796</v>
      </c>
      <c r="J212" s="42">
        <v>2791731</v>
      </c>
      <c r="K212" s="42">
        <v>58420130</v>
      </c>
      <c r="L212" s="42">
        <v>380486800</v>
      </c>
      <c r="M212" s="42">
        <v>10769400</v>
      </c>
      <c r="N212" s="42">
        <v>18925596</v>
      </c>
      <c r="O212" s="42">
        <v>57350023</v>
      </c>
      <c r="P212" s="42">
        <v>39921107</v>
      </c>
      <c r="Q212" s="42">
        <v>3436249134</v>
      </c>
      <c r="R212" s="42">
        <v>1603088</v>
      </c>
      <c r="S212" s="42">
        <v>144066</v>
      </c>
      <c r="T212" s="42">
        <v>391180672</v>
      </c>
      <c r="U212" s="42">
        <v>362792231</v>
      </c>
      <c r="V212" s="42">
        <v>72141103</v>
      </c>
      <c r="W212" s="42">
        <v>42257755</v>
      </c>
      <c r="X212" s="42">
        <v>213320</v>
      </c>
      <c r="Y212" s="42">
        <v>870332235</v>
      </c>
      <c r="Z212" s="42">
        <v>2565916899</v>
      </c>
    </row>
    <row r="213" spans="1:26">
      <c r="A213" t="s">
        <v>336</v>
      </c>
      <c r="B213" s="44" t="s">
        <v>337</v>
      </c>
      <c r="C213" s="42">
        <v>2267223800</v>
      </c>
      <c r="D213" s="42">
        <v>9303</v>
      </c>
      <c r="E213" s="42">
        <v>752481876</v>
      </c>
      <c r="F213" s="42">
        <v>29887640</v>
      </c>
      <c r="G213" s="42">
        <v>1030</v>
      </c>
      <c r="H213" s="42">
        <v>211</v>
      </c>
      <c r="I213" s="42">
        <v>82722971</v>
      </c>
      <c r="J213" s="42">
        <v>1467529</v>
      </c>
      <c r="K213" s="42">
        <v>23679890</v>
      </c>
      <c r="L213" s="42">
        <v>119553000</v>
      </c>
      <c r="M213" s="42">
        <v>4152400</v>
      </c>
      <c r="N213" s="42">
        <v>8067983</v>
      </c>
      <c r="O213" s="42">
        <v>17338260</v>
      </c>
      <c r="P213" s="42">
        <v>15490370</v>
      </c>
      <c r="Q213" s="42">
        <v>1054841919</v>
      </c>
      <c r="R213" s="42">
        <v>1100379</v>
      </c>
      <c r="S213" s="42">
        <v>170393</v>
      </c>
      <c r="T213" s="42">
        <v>123675798</v>
      </c>
      <c r="U213" s="42">
        <v>131691417</v>
      </c>
      <c r="V213" s="42">
        <v>24388549</v>
      </c>
      <c r="W213" s="42">
        <v>11783829</v>
      </c>
      <c r="X213" s="42">
        <v>9664</v>
      </c>
      <c r="Y213" s="42">
        <v>292820029</v>
      </c>
      <c r="Z213" s="42">
        <v>762021890</v>
      </c>
    </row>
    <row r="214" spans="1:26">
      <c r="A214" t="s">
        <v>510</v>
      </c>
      <c r="B214" s="44" t="s">
        <v>511</v>
      </c>
      <c r="C214" s="42">
        <v>2021706100</v>
      </c>
      <c r="D214" s="42">
        <v>9364</v>
      </c>
      <c r="E214" s="42">
        <v>685431573</v>
      </c>
      <c r="F214" s="42">
        <v>15383266</v>
      </c>
      <c r="G214" s="42">
        <v>697</v>
      </c>
      <c r="H214" s="42">
        <v>118</v>
      </c>
      <c r="I214" s="42">
        <v>63884755</v>
      </c>
      <c r="J214" s="42">
        <v>458843</v>
      </c>
      <c r="K214" s="42">
        <v>8905376</v>
      </c>
      <c r="L214" s="42">
        <v>106550200</v>
      </c>
      <c r="M214" s="42">
        <v>4155200</v>
      </c>
      <c r="N214" s="42">
        <v>8368118</v>
      </c>
      <c r="O214" s="42">
        <v>23420882</v>
      </c>
      <c r="P214" s="42">
        <v>12109223</v>
      </c>
      <c r="Q214" s="42">
        <v>928667436</v>
      </c>
      <c r="R214" s="42">
        <v>6735</v>
      </c>
      <c r="S214" s="42">
        <v>14000</v>
      </c>
      <c r="T214" s="42">
        <v>110678650</v>
      </c>
      <c r="U214" s="42">
        <v>115749103</v>
      </c>
      <c r="V214" s="42">
        <v>14101035</v>
      </c>
      <c r="W214" s="42">
        <v>7502753</v>
      </c>
      <c r="X214" s="42">
        <v>23065</v>
      </c>
      <c r="Y214" s="42">
        <v>248075341</v>
      </c>
      <c r="Z214" s="42">
        <v>680592095</v>
      </c>
    </row>
    <row r="215" spans="1:26">
      <c r="A215" t="s">
        <v>38</v>
      </c>
      <c r="B215" s="44" t="s">
        <v>39</v>
      </c>
      <c r="C215" s="42">
        <v>11181816200</v>
      </c>
      <c r="D215" s="42">
        <v>34941</v>
      </c>
      <c r="E215" s="42">
        <v>3463972026</v>
      </c>
      <c r="F215" s="42">
        <v>365775147</v>
      </c>
      <c r="G215" s="42">
        <v>8367</v>
      </c>
      <c r="H215" s="42">
        <v>2590</v>
      </c>
      <c r="I215" s="42">
        <v>443159911</v>
      </c>
      <c r="J215" s="42">
        <v>1720721</v>
      </c>
      <c r="K215" s="42">
        <v>21218786</v>
      </c>
      <c r="L215" s="42">
        <v>619019100</v>
      </c>
      <c r="M215" s="42">
        <v>14657500</v>
      </c>
      <c r="N215" s="42">
        <v>14384005</v>
      </c>
      <c r="O215" s="42">
        <v>42983588</v>
      </c>
      <c r="P215" s="42">
        <v>59437123</v>
      </c>
      <c r="Q215" s="42">
        <v>5046327907</v>
      </c>
      <c r="R215" s="42">
        <v>64711</v>
      </c>
      <c r="S215" s="42">
        <v>197708</v>
      </c>
      <c r="T215" s="42">
        <v>633553521</v>
      </c>
      <c r="U215" s="42">
        <v>547163781</v>
      </c>
      <c r="V215" s="42">
        <v>89613344</v>
      </c>
      <c r="W215" s="42">
        <v>54961871</v>
      </c>
      <c r="X215" s="42">
        <v>7521</v>
      </c>
      <c r="Y215" s="42">
        <v>1325562457</v>
      </c>
      <c r="Z215" s="42">
        <v>3720765450</v>
      </c>
    </row>
    <row r="216" spans="1:26">
      <c r="A216" t="s">
        <v>496</v>
      </c>
      <c r="B216" s="44" t="s">
        <v>497</v>
      </c>
      <c r="C216" s="42">
        <v>20822621900</v>
      </c>
      <c r="D216" s="42">
        <v>75489</v>
      </c>
      <c r="E216" s="42">
        <v>7053795020</v>
      </c>
      <c r="F216" s="42">
        <v>416395391</v>
      </c>
      <c r="G216" s="42">
        <v>12375</v>
      </c>
      <c r="H216" s="42">
        <v>2948</v>
      </c>
      <c r="I216" s="42">
        <v>621503706</v>
      </c>
      <c r="J216" s="42">
        <v>4032924</v>
      </c>
      <c r="K216" s="42">
        <v>134625254</v>
      </c>
      <c r="L216" s="42">
        <v>1119494400</v>
      </c>
      <c r="M216" s="42">
        <v>21969700</v>
      </c>
      <c r="N216" s="42">
        <v>60676129</v>
      </c>
      <c r="O216" s="42">
        <v>173937935</v>
      </c>
      <c r="P216" s="42">
        <v>81275931</v>
      </c>
      <c r="Q216" s="42">
        <v>9687706390</v>
      </c>
      <c r="R216" s="42">
        <v>1668352</v>
      </c>
      <c r="S216" s="42">
        <v>408447</v>
      </c>
      <c r="T216" s="42">
        <v>1141272711</v>
      </c>
      <c r="U216" s="42">
        <v>1114028428</v>
      </c>
      <c r="V216" s="42">
        <v>155861540</v>
      </c>
      <c r="W216" s="42">
        <v>106317402</v>
      </c>
      <c r="X216" s="42">
        <v>59300</v>
      </c>
      <c r="Y216" s="42">
        <v>2519616180</v>
      </c>
      <c r="Z216" s="42">
        <v>7168090210</v>
      </c>
    </row>
    <row r="217" spans="1:26">
      <c r="A217" t="s">
        <v>382</v>
      </c>
      <c r="B217" s="44" t="s">
        <v>383</v>
      </c>
      <c r="C217" s="42">
        <v>2383429100</v>
      </c>
      <c r="D217" s="42">
        <v>10229</v>
      </c>
      <c r="E217" s="42">
        <v>794146891</v>
      </c>
      <c r="F217" s="42">
        <v>25529280</v>
      </c>
      <c r="G217" s="42">
        <v>982</v>
      </c>
      <c r="H217" s="42">
        <v>157</v>
      </c>
      <c r="I217" s="42">
        <v>67836650</v>
      </c>
      <c r="J217" s="42">
        <v>576614</v>
      </c>
      <c r="K217" s="42">
        <v>21665154</v>
      </c>
      <c r="L217" s="42">
        <v>130600600</v>
      </c>
      <c r="M217" s="42">
        <v>5135300</v>
      </c>
      <c r="N217" s="42">
        <v>13617632</v>
      </c>
      <c r="O217" s="42">
        <v>24214617</v>
      </c>
      <c r="P217" s="42">
        <v>20147531</v>
      </c>
      <c r="Q217" s="42">
        <v>1103470269</v>
      </c>
      <c r="R217" s="42">
        <v>339429</v>
      </c>
      <c r="S217" s="42">
        <v>31505</v>
      </c>
      <c r="T217" s="42">
        <v>135713795</v>
      </c>
      <c r="U217" s="42">
        <v>137375108</v>
      </c>
      <c r="V217" s="42">
        <v>19134998</v>
      </c>
      <c r="W217" s="42">
        <v>15703381</v>
      </c>
      <c r="X217" s="42">
        <v>20140</v>
      </c>
      <c r="Y217" s="42">
        <v>308318356</v>
      </c>
      <c r="Z217" s="42">
        <v>795151913</v>
      </c>
    </row>
    <row r="218" spans="1:26">
      <c r="A218" t="s">
        <v>422</v>
      </c>
      <c r="B218" s="44" t="s">
        <v>423</v>
      </c>
      <c r="C218" s="42">
        <v>1882721200</v>
      </c>
      <c r="D218" s="42">
        <v>7691</v>
      </c>
      <c r="E218" s="42">
        <v>624825238</v>
      </c>
      <c r="F218" s="42">
        <v>18964476</v>
      </c>
      <c r="G218" s="42">
        <v>828</v>
      </c>
      <c r="H218" s="42">
        <v>136</v>
      </c>
      <c r="I218" s="42">
        <v>32610922</v>
      </c>
      <c r="J218" s="42">
        <v>165563</v>
      </c>
      <c r="K218" s="42">
        <v>14581949</v>
      </c>
      <c r="L218" s="42">
        <v>102343100</v>
      </c>
      <c r="M218" s="42">
        <v>1752200</v>
      </c>
      <c r="N218" s="42">
        <v>3941300</v>
      </c>
      <c r="O218" s="42">
        <v>14972039</v>
      </c>
      <c r="P218" s="42">
        <v>6020170</v>
      </c>
      <c r="Q218" s="42">
        <v>820176957</v>
      </c>
      <c r="R218" s="42">
        <v>124088</v>
      </c>
      <c r="S218" s="42">
        <v>49554</v>
      </c>
      <c r="T218" s="42">
        <v>104060447</v>
      </c>
      <c r="U218" s="42">
        <v>101658734</v>
      </c>
      <c r="V218" s="42">
        <v>17343096</v>
      </c>
      <c r="W218" s="42">
        <v>9753689</v>
      </c>
      <c r="X218" s="42">
        <v>10636</v>
      </c>
      <c r="Y218" s="42">
        <v>233000244</v>
      </c>
      <c r="Z218" s="42">
        <v>587176713</v>
      </c>
    </row>
    <row r="219" spans="1:26">
      <c r="A219" t="s">
        <v>188</v>
      </c>
      <c r="B219" s="44" t="s">
        <v>189</v>
      </c>
      <c r="C219" s="42">
        <v>2516438800</v>
      </c>
      <c r="D219" s="42">
        <v>10089</v>
      </c>
      <c r="E219" s="42">
        <v>784364102</v>
      </c>
      <c r="F219" s="42">
        <v>35705533</v>
      </c>
      <c r="G219" s="42">
        <v>1236</v>
      </c>
      <c r="H219" s="42">
        <v>249</v>
      </c>
      <c r="I219" s="42">
        <v>61763269</v>
      </c>
      <c r="J219" s="42">
        <v>977403</v>
      </c>
      <c r="K219" s="42">
        <v>23856379</v>
      </c>
      <c r="L219" s="42">
        <v>141370400</v>
      </c>
      <c r="M219" s="42">
        <v>7219700</v>
      </c>
      <c r="N219" s="42">
        <v>10874748</v>
      </c>
      <c r="O219" s="42">
        <v>23447855</v>
      </c>
      <c r="P219" s="42">
        <v>26186749</v>
      </c>
      <c r="Q219" s="42">
        <v>1115766138</v>
      </c>
      <c r="R219" s="42">
        <v>394680</v>
      </c>
      <c r="S219" s="42">
        <v>114832</v>
      </c>
      <c r="T219" s="42">
        <v>148552240</v>
      </c>
      <c r="U219" s="42">
        <v>136548296</v>
      </c>
      <c r="V219" s="42">
        <v>28029200</v>
      </c>
      <c r="W219" s="42">
        <v>13603552</v>
      </c>
      <c r="X219" s="42">
        <v>35482</v>
      </c>
      <c r="Y219" s="42">
        <v>327278282</v>
      </c>
      <c r="Z219" s="42">
        <v>788487856</v>
      </c>
    </row>
    <row r="220" spans="1:26">
      <c r="A220" t="s">
        <v>206</v>
      </c>
      <c r="B220" s="44" t="s">
        <v>207</v>
      </c>
      <c r="C220" s="42">
        <v>4273982900</v>
      </c>
      <c r="D220" s="42">
        <v>14720</v>
      </c>
      <c r="E220" s="42">
        <v>1321677910</v>
      </c>
      <c r="F220" s="42">
        <v>93447798</v>
      </c>
      <c r="G220" s="42">
        <v>2642</v>
      </c>
      <c r="H220" s="42">
        <v>693</v>
      </c>
      <c r="I220" s="42">
        <v>146157218</v>
      </c>
      <c r="J220" s="42">
        <v>1859353</v>
      </c>
      <c r="K220" s="42">
        <v>40229976</v>
      </c>
      <c r="L220" s="42">
        <v>234821300</v>
      </c>
      <c r="M220" s="42">
        <v>6717500</v>
      </c>
      <c r="N220" s="42">
        <v>9216209</v>
      </c>
      <c r="O220" s="42">
        <v>29089147</v>
      </c>
      <c r="P220" s="42">
        <v>25591848</v>
      </c>
      <c r="Q220" s="42">
        <v>1908808259</v>
      </c>
      <c r="R220" s="42">
        <v>891693</v>
      </c>
      <c r="S220" s="42">
        <v>83480</v>
      </c>
      <c r="T220" s="42">
        <v>241480589</v>
      </c>
      <c r="U220" s="42">
        <v>215427272</v>
      </c>
      <c r="V220" s="42">
        <v>47330073</v>
      </c>
      <c r="W220" s="42">
        <v>27245619</v>
      </c>
      <c r="X220" s="42">
        <v>45910</v>
      </c>
      <c r="Y220" s="42">
        <v>532504636</v>
      </c>
      <c r="Z220" s="42">
        <v>1376303623</v>
      </c>
    </row>
    <row r="221" spans="1:26">
      <c r="A221" t="s">
        <v>314</v>
      </c>
      <c r="B221" s="44" t="s">
        <v>315</v>
      </c>
      <c r="C221" s="42">
        <v>1913012800</v>
      </c>
      <c r="D221" s="42">
        <v>8144</v>
      </c>
      <c r="E221" s="42">
        <v>643315170</v>
      </c>
      <c r="F221" s="42">
        <v>22646127</v>
      </c>
      <c r="G221" s="42">
        <v>795</v>
      </c>
      <c r="H221" s="42">
        <v>124</v>
      </c>
      <c r="I221" s="42">
        <v>99255327</v>
      </c>
      <c r="J221" s="42">
        <v>560498</v>
      </c>
      <c r="K221" s="42">
        <v>15152191</v>
      </c>
      <c r="L221" s="42">
        <v>103140100</v>
      </c>
      <c r="M221" s="42">
        <v>4532200</v>
      </c>
      <c r="N221" s="42">
        <v>6283589</v>
      </c>
      <c r="O221" s="42">
        <v>20614096</v>
      </c>
      <c r="P221" s="42">
        <v>16718155</v>
      </c>
      <c r="Q221" s="42">
        <v>932217453</v>
      </c>
      <c r="R221" s="42">
        <v>120696</v>
      </c>
      <c r="S221" s="42">
        <v>76242</v>
      </c>
      <c r="T221" s="42">
        <v>107648736</v>
      </c>
      <c r="U221" s="42">
        <v>110492735</v>
      </c>
      <c r="V221" s="42">
        <v>16132732</v>
      </c>
      <c r="W221" s="42">
        <v>10252169</v>
      </c>
      <c r="X221" s="42">
        <v>37639</v>
      </c>
      <c r="Y221" s="42">
        <v>244760949</v>
      </c>
      <c r="Z221" s="42">
        <v>687456504</v>
      </c>
    </row>
    <row r="222" spans="1:26">
      <c r="A222" t="s">
        <v>394</v>
      </c>
      <c r="B222" s="44" t="s">
        <v>395</v>
      </c>
      <c r="C222" s="42">
        <v>2643643300</v>
      </c>
      <c r="D222" s="42">
        <v>11760</v>
      </c>
      <c r="E222" s="42">
        <v>876756110</v>
      </c>
      <c r="F222" s="42">
        <v>28930566</v>
      </c>
      <c r="G222" s="42">
        <v>1060</v>
      </c>
      <c r="H222" s="42">
        <v>190</v>
      </c>
      <c r="I222" s="42">
        <v>64264997</v>
      </c>
      <c r="J222" s="42">
        <v>851292</v>
      </c>
      <c r="K222" s="42">
        <v>22159536</v>
      </c>
      <c r="L222" s="42">
        <v>138416100</v>
      </c>
      <c r="M222" s="42">
        <v>5110600</v>
      </c>
      <c r="N222" s="42">
        <v>12117709</v>
      </c>
      <c r="O222" s="42">
        <v>23320834</v>
      </c>
      <c r="P222" s="42">
        <v>17369584</v>
      </c>
      <c r="Q222" s="42">
        <v>1189297328</v>
      </c>
      <c r="R222" s="42">
        <v>235140</v>
      </c>
      <c r="S222" s="42">
        <v>57868</v>
      </c>
      <c r="T222" s="42">
        <v>143457947</v>
      </c>
      <c r="U222" s="42">
        <v>142075099</v>
      </c>
      <c r="V222" s="42">
        <v>21525745</v>
      </c>
      <c r="W222" s="42">
        <v>14603075</v>
      </c>
      <c r="X222" s="42">
        <v>26853</v>
      </c>
      <c r="Y222" s="42">
        <v>321981727</v>
      </c>
      <c r="Z222" s="42">
        <v>867315601</v>
      </c>
    </row>
    <row r="223" spans="1:26">
      <c r="A223" t="s">
        <v>462</v>
      </c>
      <c r="B223" s="44" t="s">
        <v>463</v>
      </c>
      <c r="C223" s="42">
        <v>2199425700</v>
      </c>
      <c r="D223" s="42">
        <v>8647</v>
      </c>
      <c r="E223" s="42">
        <v>746661262</v>
      </c>
      <c r="F223" s="42">
        <v>29729659</v>
      </c>
      <c r="G223" s="42">
        <v>1024</v>
      </c>
      <c r="H223" s="42">
        <v>191</v>
      </c>
      <c r="I223" s="42">
        <v>47939147</v>
      </c>
      <c r="J223" s="42">
        <v>500431</v>
      </c>
      <c r="K223" s="42">
        <v>19273650</v>
      </c>
      <c r="L223" s="42">
        <v>118696500</v>
      </c>
      <c r="M223" s="42">
        <v>3956500</v>
      </c>
      <c r="N223" s="42">
        <v>6140655</v>
      </c>
      <c r="O223" s="42">
        <v>20833779</v>
      </c>
      <c r="P223" s="42">
        <v>13540733</v>
      </c>
      <c r="Q223" s="42">
        <v>1007272316</v>
      </c>
      <c r="R223" s="42">
        <v>253936</v>
      </c>
      <c r="S223" s="42">
        <v>2991</v>
      </c>
      <c r="T223" s="42">
        <v>122632302</v>
      </c>
      <c r="U223" s="42">
        <v>125321759</v>
      </c>
      <c r="V223" s="42">
        <v>18916586</v>
      </c>
      <c r="W223" s="42">
        <v>14588507</v>
      </c>
      <c r="X223" s="42">
        <v>20406</v>
      </c>
      <c r="Y223" s="42">
        <v>281736487</v>
      </c>
      <c r="Z223" s="42">
        <v>725535829</v>
      </c>
    </row>
    <row r="224" spans="1:26">
      <c r="A224" t="s">
        <v>128</v>
      </c>
      <c r="B224" s="44" t="s">
        <v>129</v>
      </c>
      <c r="C224" s="42">
        <v>1994709600</v>
      </c>
      <c r="D224" s="42">
        <v>8555</v>
      </c>
      <c r="E224" s="42">
        <v>661645580</v>
      </c>
      <c r="F224" s="42">
        <v>17486228</v>
      </c>
      <c r="G224" s="42">
        <v>773</v>
      </c>
      <c r="H224" s="42">
        <v>125</v>
      </c>
      <c r="I224" s="42">
        <v>62917733</v>
      </c>
      <c r="J224" s="42">
        <v>359791</v>
      </c>
      <c r="K224" s="42">
        <v>13749978</v>
      </c>
      <c r="L224" s="42">
        <v>111606500</v>
      </c>
      <c r="M224" s="42">
        <v>3739400</v>
      </c>
      <c r="N224" s="42">
        <v>6344582</v>
      </c>
      <c r="O224" s="42">
        <v>18419960</v>
      </c>
      <c r="P224" s="42">
        <v>13550619</v>
      </c>
      <c r="Q224" s="42">
        <v>909820371</v>
      </c>
      <c r="R224" s="42">
        <v>120976</v>
      </c>
      <c r="S224" s="42">
        <v>13106</v>
      </c>
      <c r="T224" s="42">
        <v>115321367</v>
      </c>
      <c r="U224" s="42">
        <v>118088664</v>
      </c>
      <c r="V224" s="42">
        <v>12485361</v>
      </c>
      <c r="W224" s="42">
        <v>11327499</v>
      </c>
      <c r="X224" s="42">
        <v>62137</v>
      </c>
      <c r="Y224" s="42">
        <v>257419110</v>
      </c>
      <c r="Z224" s="42">
        <v>652401261</v>
      </c>
    </row>
    <row r="225" spans="1:26">
      <c r="A225" t="s">
        <v>484</v>
      </c>
      <c r="B225" s="44" t="s">
        <v>485</v>
      </c>
      <c r="C225" s="42">
        <v>4752612900</v>
      </c>
      <c r="D225" s="42">
        <v>20337</v>
      </c>
      <c r="E225" s="42">
        <v>1576288565</v>
      </c>
      <c r="F225" s="42">
        <v>49703522</v>
      </c>
      <c r="G225" s="42">
        <v>2032</v>
      </c>
      <c r="H225" s="42">
        <v>336</v>
      </c>
      <c r="I225" s="42">
        <v>98882868</v>
      </c>
      <c r="J225" s="42">
        <v>634869</v>
      </c>
      <c r="K225" s="42">
        <v>31420617</v>
      </c>
      <c r="L225" s="42">
        <v>250102500</v>
      </c>
      <c r="M225" s="42">
        <v>6795800</v>
      </c>
      <c r="N225" s="42">
        <v>17645705</v>
      </c>
      <c r="O225" s="42">
        <v>36147750</v>
      </c>
      <c r="P225" s="42">
        <v>23845378</v>
      </c>
      <c r="Q225" s="42">
        <v>2091467574</v>
      </c>
      <c r="R225" s="42">
        <v>164043</v>
      </c>
      <c r="S225" s="42">
        <v>120105</v>
      </c>
      <c r="T225" s="42">
        <v>256835636</v>
      </c>
      <c r="U225" s="42">
        <v>253590515</v>
      </c>
      <c r="V225" s="42">
        <v>39106183</v>
      </c>
      <c r="W225" s="42">
        <v>22411729</v>
      </c>
      <c r="X225" s="42">
        <v>18180</v>
      </c>
      <c r="Y225" s="42">
        <v>572246391</v>
      </c>
      <c r="Z225" s="42">
        <v>1519221183</v>
      </c>
    </row>
    <row r="226" spans="1:26">
      <c r="A226" t="s">
        <v>102</v>
      </c>
      <c r="B226" s="44" t="s">
        <v>103</v>
      </c>
      <c r="C226" s="42">
        <v>2900649300</v>
      </c>
      <c r="D226" s="42">
        <v>11106</v>
      </c>
      <c r="E226" s="42">
        <v>924647214</v>
      </c>
      <c r="F226" s="42">
        <v>50221949</v>
      </c>
      <c r="G226" s="42">
        <v>1549</v>
      </c>
      <c r="H226" s="42">
        <v>355</v>
      </c>
      <c r="I226" s="42">
        <v>97446344</v>
      </c>
      <c r="J226" s="42">
        <v>986870</v>
      </c>
      <c r="K226" s="42">
        <v>30179285</v>
      </c>
      <c r="L226" s="42">
        <v>151496800</v>
      </c>
      <c r="M226" s="42">
        <v>5835800</v>
      </c>
      <c r="N226" s="42">
        <v>8216989</v>
      </c>
      <c r="O226" s="42">
        <v>30157022</v>
      </c>
      <c r="P226" s="42">
        <v>20305069</v>
      </c>
      <c r="Q226" s="42">
        <v>1319493342</v>
      </c>
      <c r="R226" s="42">
        <v>888518</v>
      </c>
      <c r="S226" s="42">
        <v>24097</v>
      </c>
      <c r="T226" s="42">
        <v>157296558</v>
      </c>
      <c r="U226" s="42">
        <v>149410665</v>
      </c>
      <c r="V226" s="42">
        <v>28502521</v>
      </c>
      <c r="W226" s="42">
        <v>18392600</v>
      </c>
      <c r="X226" s="42">
        <v>110776</v>
      </c>
      <c r="Y226" s="42">
        <v>354625735</v>
      </c>
      <c r="Z226" s="42">
        <v>964867607</v>
      </c>
    </row>
    <row r="227" spans="1:26">
      <c r="A227" t="s">
        <v>34</v>
      </c>
      <c r="B227" s="44" t="s">
        <v>35</v>
      </c>
      <c r="C227" s="42">
        <v>17515716500</v>
      </c>
      <c r="D227" s="42">
        <v>67477</v>
      </c>
      <c r="E227" s="42">
        <v>5644674003</v>
      </c>
      <c r="F227" s="42">
        <v>318425633</v>
      </c>
      <c r="G227" s="42">
        <v>9764</v>
      </c>
      <c r="H227" s="42">
        <v>2199</v>
      </c>
      <c r="I227" s="42">
        <v>502088001</v>
      </c>
      <c r="J227" s="42">
        <v>5493891</v>
      </c>
      <c r="K227" s="42">
        <v>85484326</v>
      </c>
      <c r="L227" s="42">
        <v>1002736600</v>
      </c>
      <c r="M227" s="42">
        <v>28317500</v>
      </c>
      <c r="N227" s="42">
        <v>42303154</v>
      </c>
      <c r="O227" s="42">
        <v>83497582</v>
      </c>
      <c r="P227" s="42">
        <v>119396846</v>
      </c>
      <c r="Q227" s="42">
        <v>7832417536</v>
      </c>
      <c r="R227" s="42">
        <v>1847343</v>
      </c>
      <c r="S227" s="42">
        <v>260678</v>
      </c>
      <c r="T227" s="42">
        <v>1030703146</v>
      </c>
      <c r="U227" s="42">
        <v>962767308</v>
      </c>
      <c r="V227" s="42">
        <v>156058470</v>
      </c>
      <c r="W227" s="42">
        <v>61914138</v>
      </c>
      <c r="X227" s="42">
        <v>91279</v>
      </c>
      <c r="Y227" s="42">
        <v>2213642362</v>
      </c>
      <c r="Z227" s="42">
        <v>5618775174</v>
      </c>
    </row>
    <row r="228" spans="1:26">
      <c r="A228" t="s">
        <v>186</v>
      </c>
      <c r="B228" s="44" t="s">
        <v>187</v>
      </c>
      <c r="C228" s="42">
        <v>3257594400</v>
      </c>
      <c r="D228" s="42">
        <v>13452</v>
      </c>
      <c r="E228" s="42">
        <v>1089459169</v>
      </c>
      <c r="F228" s="42">
        <v>45955458</v>
      </c>
      <c r="G228" s="42">
        <v>1599</v>
      </c>
      <c r="H228" s="42">
        <v>309</v>
      </c>
      <c r="I228" s="42">
        <v>102538616</v>
      </c>
      <c r="J228" s="42">
        <v>1067392</v>
      </c>
      <c r="K228" s="42">
        <v>32448253</v>
      </c>
      <c r="L228" s="42">
        <v>172109600</v>
      </c>
      <c r="M228" s="42">
        <v>6187700</v>
      </c>
      <c r="N228" s="42">
        <v>8040231</v>
      </c>
      <c r="O228" s="42">
        <v>24950884</v>
      </c>
      <c r="P228" s="42">
        <v>23614464</v>
      </c>
      <c r="Q228" s="42">
        <v>1506371767</v>
      </c>
      <c r="R228" s="42">
        <v>1033610</v>
      </c>
      <c r="S228" s="42">
        <v>113912</v>
      </c>
      <c r="T228" s="42">
        <v>178256042</v>
      </c>
      <c r="U228" s="42">
        <v>176901763</v>
      </c>
      <c r="V228" s="42">
        <v>32114351</v>
      </c>
      <c r="W228" s="42">
        <v>20413157</v>
      </c>
      <c r="X228" s="42">
        <v>63488</v>
      </c>
      <c r="Y228" s="42">
        <v>408896323</v>
      </c>
      <c r="Z228" s="42">
        <v>1097475444</v>
      </c>
    </row>
    <row r="229" spans="1:26">
      <c r="A229" t="s">
        <v>282</v>
      </c>
      <c r="B229" s="44" t="s">
        <v>283</v>
      </c>
      <c r="C229" s="42">
        <v>2351051100</v>
      </c>
      <c r="D229" s="42">
        <v>9873</v>
      </c>
      <c r="E229" s="42">
        <v>775614883</v>
      </c>
      <c r="F229" s="42">
        <v>30508200</v>
      </c>
      <c r="G229" s="42">
        <v>1014</v>
      </c>
      <c r="H229" s="42">
        <v>191</v>
      </c>
      <c r="I229" s="42">
        <v>113567342</v>
      </c>
      <c r="J229" s="42">
        <v>2179990</v>
      </c>
      <c r="K229" s="42">
        <v>28866033</v>
      </c>
      <c r="L229" s="42">
        <v>118345300</v>
      </c>
      <c r="M229" s="42">
        <v>7377200</v>
      </c>
      <c r="N229" s="42">
        <v>8468332</v>
      </c>
      <c r="O229" s="42">
        <v>24836406</v>
      </c>
      <c r="P229" s="42">
        <v>26129404</v>
      </c>
      <c r="Q229" s="42">
        <v>1135893090</v>
      </c>
      <c r="R229" s="42">
        <v>1327244</v>
      </c>
      <c r="S229" s="42">
        <v>184004</v>
      </c>
      <c r="T229" s="42">
        <v>125685489</v>
      </c>
      <c r="U229" s="42">
        <v>128742372</v>
      </c>
      <c r="V229" s="42">
        <v>23878634</v>
      </c>
      <c r="W229" s="42">
        <v>15785283</v>
      </c>
      <c r="X229" s="42">
        <v>45918</v>
      </c>
      <c r="Y229" s="42">
        <v>295648944</v>
      </c>
      <c r="Z229" s="42">
        <v>840244146</v>
      </c>
    </row>
    <row r="230" spans="1:26">
      <c r="A230" t="s">
        <v>322</v>
      </c>
      <c r="B230" s="44" t="s">
        <v>323</v>
      </c>
      <c r="C230" s="42">
        <v>1952841600</v>
      </c>
      <c r="D230" s="42">
        <v>8408</v>
      </c>
      <c r="E230" s="42">
        <v>638079941</v>
      </c>
      <c r="F230" s="42">
        <v>17562869</v>
      </c>
      <c r="G230" s="42">
        <v>737</v>
      </c>
      <c r="H230" s="42">
        <v>122</v>
      </c>
      <c r="I230" s="42">
        <v>43287265</v>
      </c>
      <c r="J230" s="42">
        <v>481558</v>
      </c>
      <c r="K230" s="42">
        <v>14517570</v>
      </c>
      <c r="L230" s="42">
        <v>107412900</v>
      </c>
      <c r="M230" s="42">
        <v>3310700</v>
      </c>
      <c r="N230" s="42">
        <v>5257940</v>
      </c>
      <c r="O230" s="42">
        <v>14686637</v>
      </c>
      <c r="P230" s="42">
        <v>12491000</v>
      </c>
      <c r="Q230" s="42">
        <v>857088380</v>
      </c>
      <c r="R230" s="42">
        <v>174321</v>
      </c>
      <c r="S230" s="42">
        <v>31526</v>
      </c>
      <c r="T230" s="42">
        <v>110701413</v>
      </c>
      <c r="U230" s="42">
        <v>109685606</v>
      </c>
      <c r="V230" s="42">
        <v>15286294</v>
      </c>
      <c r="W230" s="42">
        <v>11076302</v>
      </c>
      <c r="X230" s="42">
        <v>17519</v>
      </c>
      <c r="Y230" s="42">
        <v>246972981</v>
      </c>
      <c r="Z230" s="42">
        <v>610115399</v>
      </c>
    </row>
    <row r="231" spans="1:26">
      <c r="A231" t="s">
        <v>360</v>
      </c>
      <c r="B231" s="44" t="s">
        <v>361</v>
      </c>
      <c r="C231" s="42">
        <v>2339205800</v>
      </c>
      <c r="D231" s="42">
        <v>9861</v>
      </c>
      <c r="E231" s="42">
        <v>784698599</v>
      </c>
      <c r="F231" s="42">
        <v>21572655</v>
      </c>
      <c r="G231" s="42">
        <v>743</v>
      </c>
      <c r="H231" s="42">
        <v>123</v>
      </c>
      <c r="I231" s="42">
        <v>59575990</v>
      </c>
      <c r="J231" s="42">
        <v>548860</v>
      </c>
      <c r="K231" s="42">
        <v>17766673</v>
      </c>
      <c r="L231" s="42">
        <v>129648900</v>
      </c>
      <c r="M231" s="42">
        <v>4790900</v>
      </c>
      <c r="N231" s="42">
        <v>8628858</v>
      </c>
      <c r="O231" s="42">
        <v>21607521</v>
      </c>
      <c r="P231" s="42">
        <v>19129560</v>
      </c>
      <c r="Q231" s="42">
        <v>1067968516</v>
      </c>
      <c r="R231" s="42">
        <v>241676</v>
      </c>
      <c r="S231" s="42">
        <v>2490</v>
      </c>
      <c r="T231" s="42">
        <v>134393218</v>
      </c>
      <c r="U231" s="42">
        <v>137424215</v>
      </c>
      <c r="V231" s="42">
        <v>19105454</v>
      </c>
      <c r="W231" s="42">
        <v>14238418</v>
      </c>
      <c r="X231" s="42">
        <v>41489</v>
      </c>
      <c r="Y231" s="42">
        <v>305446960</v>
      </c>
      <c r="Z231" s="42">
        <v>762521556</v>
      </c>
    </row>
    <row r="232" spans="1:26">
      <c r="A232" t="s">
        <v>58</v>
      </c>
      <c r="B232" s="44" t="s">
        <v>59</v>
      </c>
      <c r="C232" s="42">
        <v>3719009200</v>
      </c>
      <c r="D232" s="42">
        <v>15836</v>
      </c>
      <c r="E232" s="42">
        <v>1215992694</v>
      </c>
      <c r="F232" s="42">
        <v>42351862</v>
      </c>
      <c r="G232" s="42">
        <v>1588</v>
      </c>
      <c r="H232" s="42">
        <v>254</v>
      </c>
      <c r="I232" s="42">
        <v>83938106</v>
      </c>
      <c r="J232" s="42">
        <v>978055</v>
      </c>
      <c r="K232" s="42">
        <v>33170973</v>
      </c>
      <c r="L232" s="42">
        <v>202405800</v>
      </c>
      <c r="M232" s="42">
        <v>8443000</v>
      </c>
      <c r="N232" s="42">
        <v>11584236</v>
      </c>
      <c r="O232" s="42">
        <v>39832777</v>
      </c>
      <c r="P232" s="42">
        <v>30197858</v>
      </c>
      <c r="Q232" s="42">
        <v>1668895361</v>
      </c>
      <c r="R232" s="42">
        <v>637342</v>
      </c>
      <c r="S232" s="42">
        <v>17191</v>
      </c>
      <c r="T232" s="42">
        <v>210790847</v>
      </c>
      <c r="U232" s="42">
        <v>205485494</v>
      </c>
      <c r="V232" s="42">
        <v>33288423</v>
      </c>
      <c r="W232" s="42">
        <v>18435588</v>
      </c>
      <c r="X232" s="42">
        <v>14869</v>
      </c>
      <c r="Y232" s="42">
        <v>468669754</v>
      </c>
      <c r="Z232" s="42">
        <v>1200225607</v>
      </c>
    </row>
    <row r="233" spans="1:26">
      <c r="A233" t="s">
        <v>492</v>
      </c>
      <c r="B233" s="44" t="s">
        <v>493</v>
      </c>
      <c r="C233" s="42">
        <v>3491363100</v>
      </c>
      <c r="D233" s="42">
        <v>13830</v>
      </c>
      <c r="E233" s="42">
        <v>1184373927</v>
      </c>
      <c r="F233" s="42">
        <v>42909930</v>
      </c>
      <c r="G233" s="42">
        <v>1689</v>
      </c>
      <c r="H233" s="42">
        <v>286</v>
      </c>
      <c r="I233" s="42">
        <v>64148270</v>
      </c>
      <c r="J233" s="42">
        <v>412036</v>
      </c>
      <c r="K233" s="42">
        <v>22660675</v>
      </c>
      <c r="L233" s="42">
        <v>192036100</v>
      </c>
      <c r="M233" s="42">
        <v>3118900</v>
      </c>
      <c r="N233" s="42">
        <v>9691565</v>
      </c>
      <c r="O233" s="42">
        <v>34474380</v>
      </c>
      <c r="P233" s="42">
        <v>10723466</v>
      </c>
      <c r="Q233" s="42">
        <v>1564549249</v>
      </c>
      <c r="R233" s="42">
        <v>163965</v>
      </c>
      <c r="S233" s="42">
        <v>35291</v>
      </c>
      <c r="T233" s="42">
        <v>195123809</v>
      </c>
      <c r="U233" s="42">
        <v>194894740</v>
      </c>
      <c r="V233" s="42">
        <v>29626012</v>
      </c>
      <c r="W233" s="42">
        <v>13202646</v>
      </c>
      <c r="X233" s="42">
        <v>75448</v>
      </c>
      <c r="Y233" s="42">
        <v>433121911</v>
      </c>
      <c r="Z233" s="42">
        <v>1131427338</v>
      </c>
    </row>
    <row r="234" spans="1:26">
      <c r="A234" t="s">
        <v>140</v>
      </c>
      <c r="B234" s="44" t="s">
        <v>141</v>
      </c>
      <c r="C234" s="42">
        <v>2164463100</v>
      </c>
      <c r="D234" s="42">
        <v>9610</v>
      </c>
      <c r="E234" s="42">
        <v>706927809</v>
      </c>
      <c r="F234" s="42">
        <v>20708610</v>
      </c>
      <c r="G234" s="42">
        <v>825</v>
      </c>
      <c r="H234" s="42">
        <v>137</v>
      </c>
      <c r="I234" s="42">
        <v>68519462</v>
      </c>
      <c r="J234" s="42">
        <v>729853</v>
      </c>
      <c r="K234" s="42">
        <v>19377732</v>
      </c>
      <c r="L234" s="42">
        <v>114845700</v>
      </c>
      <c r="M234" s="42">
        <v>5714100</v>
      </c>
      <c r="N234" s="42">
        <v>9280736</v>
      </c>
      <c r="O234" s="42">
        <v>22716703</v>
      </c>
      <c r="P234" s="42">
        <v>19712164</v>
      </c>
      <c r="Q234" s="42">
        <v>988532869</v>
      </c>
      <c r="R234" s="42">
        <v>222299</v>
      </c>
      <c r="S234" s="42">
        <v>25462</v>
      </c>
      <c r="T234" s="42">
        <v>120530438</v>
      </c>
      <c r="U234" s="42">
        <v>121502126</v>
      </c>
      <c r="V234" s="42">
        <v>16730813</v>
      </c>
      <c r="W234" s="42">
        <v>13524457</v>
      </c>
      <c r="X234" s="42">
        <v>59917</v>
      </c>
      <c r="Y234" s="42">
        <v>272595512</v>
      </c>
      <c r="Z234" s="42">
        <v>715937357</v>
      </c>
    </row>
    <row r="235" spans="1:26">
      <c r="A235" t="s">
        <v>274</v>
      </c>
      <c r="B235" s="44" t="s">
        <v>275</v>
      </c>
      <c r="C235" s="42">
        <v>3552861600</v>
      </c>
      <c r="D235" s="42">
        <v>12285</v>
      </c>
      <c r="E235" s="42">
        <v>1160933188</v>
      </c>
      <c r="F235" s="42">
        <v>92543536</v>
      </c>
      <c r="G235" s="42">
        <v>2403</v>
      </c>
      <c r="H235" s="42">
        <v>671</v>
      </c>
      <c r="I235" s="42">
        <v>156051125</v>
      </c>
      <c r="J235" s="42">
        <v>1853949</v>
      </c>
      <c r="K235" s="42">
        <v>39299939</v>
      </c>
      <c r="L235" s="42">
        <v>175670300</v>
      </c>
      <c r="M235" s="42">
        <v>5466600</v>
      </c>
      <c r="N235" s="42">
        <v>8481706</v>
      </c>
      <c r="O235" s="42">
        <v>32046784</v>
      </c>
      <c r="P235" s="42">
        <v>21184889</v>
      </c>
      <c r="Q235" s="42">
        <v>1693532016</v>
      </c>
      <c r="R235" s="42">
        <v>1645675</v>
      </c>
      <c r="S235" s="42">
        <v>701833</v>
      </c>
      <c r="T235" s="42">
        <v>181104355</v>
      </c>
      <c r="U235" s="42">
        <v>172127458</v>
      </c>
      <c r="V235" s="42">
        <v>35115375</v>
      </c>
      <c r="W235" s="42">
        <v>23762277</v>
      </c>
      <c r="X235" s="42">
        <v>53302</v>
      </c>
      <c r="Y235" s="42">
        <v>414510275</v>
      </c>
      <c r="Z235" s="42">
        <v>1279021741</v>
      </c>
    </row>
    <row r="236" spans="1:26">
      <c r="A236" t="s">
        <v>216</v>
      </c>
      <c r="B236" s="44" t="s">
        <v>217</v>
      </c>
      <c r="C236" s="42">
        <v>2310524300</v>
      </c>
      <c r="D236" s="42">
        <v>10198</v>
      </c>
      <c r="E236" s="42">
        <v>723057286</v>
      </c>
      <c r="F236" s="42">
        <v>21164286</v>
      </c>
      <c r="G236" s="42">
        <v>847</v>
      </c>
      <c r="H236" s="42">
        <v>144</v>
      </c>
      <c r="I236" s="42">
        <v>78546842</v>
      </c>
      <c r="J236" s="42">
        <v>1061911</v>
      </c>
      <c r="K236" s="42">
        <v>24026672</v>
      </c>
      <c r="L236" s="42">
        <v>123126000</v>
      </c>
      <c r="M236" s="42">
        <v>7871700</v>
      </c>
      <c r="N236" s="42">
        <v>10118225</v>
      </c>
      <c r="O236" s="42">
        <v>21755704</v>
      </c>
      <c r="P236" s="42">
        <v>28353264</v>
      </c>
      <c r="Q236" s="42">
        <v>1039081890</v>
      </c>
      <c r="R236" s="42">
        <v>631041</v>
      </c>
      <c r="S236" s="42">
        <v>49648</v>
      </c>
      <c r="T236" s="42">
        <v>130964603</v>
      </c>
      <c r="U236" s="42">
        <v>126539489</v>
      </c>
      <c r="V236" s="42">
        <v>22635866</v>
      </c>
      <c r="W236" s="42">
        <v>13180554</v>
      </c>
      <c r="X236" s="42">
        <v>70723</v>
      </c>
      <c r="Y236" s="42">
        <v>294071924</v>
      </c>
      <c r="Z236" s="42">
        <v>745009966</v>
      </c>
    </row>
    <row r="237" spans="1:26">
      <c r="A237" t="s">
        <v>368</v>
      </c>
      <c r="B237" s="44" t="s">
        <v>369</v>
      </c>
      <c r="C237" s="42">
        <v>2091497000</v>
      </c>
      <c r="D237" s="42">
        <v>9311</v>
      </c>
      <c r="E237" s="42">
        <v>703757122</v>
      </c>
      <c r="F237" s="42">
        <v>19553835</v>
      </c>
      <c r="G237" s="42">
        <v>780</v>
      </c>
      <c r="H237" s="42">
        <v>127</v>
      </c>
      <c r="I237" s="42">
        <v>46473769</v>
      </c>
      <c r="J237" s="42">
        <v>611532</v>
      </c>
      <c r="K237" s="42">
        <v>16783020</v>
      </c>
      <c r="L237" s="42">
        <v>109535400</v>
      </c>
      <c r="M237" s="42">
        <v>3160600</v>
      </c>
      <c r="N237" s="42">
        <v>11338261</v>
      </c>
      <c r="O237" s="42">
        <v>21166546</v>
      </c>
      <c r="P237" s="42">
        <v>9838635</v>
      </c>
      <c r="Q237" s="42">
        <v>942218720</v>
      </c>
      <c r="R237" s="42">
        <v>132335</v>
      </c>
      <c r="S237" s="42">
        <v>17490</v>
      </c>
      <c r="T237" s="42">
        <v>112666215</v>
      </c>
      <c r="U237" s="42">
        <v>119707586</v>
      </c>
      <c r="V237" s="42">
        <v>16701597</v>
      </c>
      <c r="W237" s="42">
        <v>11154657</v>
      </c>
      <c r="X237" s="42">
        <v>13691</v>
      </c>
      <c r="Y237" s="42">
        <v>260393571</v>
      </c>
      <c r="Z237" s="42">
        <v>681825149</v>
      </c>
    </row>
    <row r="238" spans="1:26">
      <c r="A238" t="s">
        <v>154</v>
      </c>
      <c r="B238" s="44" t="s">
        <v>155</v>
      </c>
      <c r="C238" s="42">
        <v>1220914000</v>
      </c>
      <c r="D238" s="42">
        <v>5470</v>
      </c>
      <c r="E238" s="42">
        <v>400279774</v>
      </c>
      <c r="F238" s="42">
        <v>12529528</v>
      </c>
      <c r="G238" s="42">
        <v>448</v>
      </c>
      <c r="H238" s="42">
        <v>80</v>
      </c>
      <c r="I238" s="42">
        <v>39400194</v>
      </c>
      <c r="J238" s="42">
        <v>399497</v>
      </c>
      <c r="K238" s="42">
        <v>9604294</v>
      </c>
      <c r="L238" s="42">
        <v>62690600</v>
      </c>
      <c r="M238" s="42">
        <v>4051700</v>
      </c>
      <c r="N238" s="42">
        <v>3406945</v>
      </c>
      <c r="O238" s="42">
        <v>12195976</v>
      </c>
      <c r="P238" s="42">
        <v>14694846</v>
      </c>
      <c r="Q238" s="42">
        <v>559253354</v>
      </c>
      <c r="R238" s="42">
        <v>84800</v>
      </c>
      <c r="S238" s="42">
        <v>110994</v>
      </c>
      <c r="T238" s="42">
        <v>66733379</v>
      </c>
      <c r="U238" s="42">
        <v>67010929</v>
      </c>
      <c r="V238" s="42">
        <v>10708112</v>
      </c>
      <c r="W238" s="42">
        <v>6955388</v>
      </c>
      <c r="X238" s="42">
        <v>24043</v>
      </c>
      <c r="Y238" s="42">
        <v>151627645</v>
      </c>
      <c r="Z238" s="42">
        <v>407625709</v>
      </c>
    </row>
    <row r="239" spans="1:26">
      <c r="A239" t="s">
        <v>304</v>
      </c>
      <c r="B239" s="44" t="s">
        <v>305</v>
      </c>
      <c r="C239" s="42">
        <v>2232154500</v>
      </c>
      <c r="D239" s="42">
        <v>9061</v>
      </c>
      <c r="E239" s="42">
        <v>724822895</v>
      </c>
      <c r="F239" s="42">
        <v>22145773</v>
      </c>
      <c r="G239" s="42">
        <v>896</v>
      </c>
      <c r="H239" s="42">
        <v>143</v>
      </c>
      <c r="I239" s="42">
        <v>123477008</v>
      </c>
      <c r="J239" s="42">
        <v>415526</v>
      </c>
      <c r="K239" s="42">
        <v>15035910</v>
      </c>
      <c r="L239" s="42">
        <v>123873100</v>
      </c>
      <c r="M239" s="42">
        <v>4511600</v>
      </c>
      <c r="N239" s="42">
        <v>7331283</v>
      </c>
      <c r="O239" s="42">
        <v>24676992</v>
      </c>
      <c r="P239" s="42">
        <v>16272599</v>
      </c>
      <c r="Q239" s="42">
        <v>1062562686</v>
      </c>
      <c r="R239" s="42">
        <v>71440</v>
      </c>
      <c r="S239" s="42">
        <v>26229</v>
      </c>
      <c r="T239" s="42">
        <v>128356535</v>
      </c>
      <c r="U239" s="42">
        <v>127596652</v>
      </c>
      <c r="V239" s="42">
        <v>14715051</v>
      </c>
      <c r="W239" s="42">
        <v>12268106</v>
      </c>
      <c r="X239" s="42">
        <v>60678</v>
      </c>
      <c r="Y239" s="42">
        <v>283094691</v>
      </c>
      <c r="Z239" s="42">
        <v>779467995</v>
      </c>
    </row>
    <row r="240" spans="1:26">
      <c r="A240" t="s">
        <v>134</v>
      </c>
      <c r="B240" s="44" t="s">
        <v>135</v>
      </c>
      <c r="C240" s="42">
        <v>3421047100</v>
      </c>
      <c r="D240" s="42">
        <v>14307</v>
      </c>
      <c r="E240" s="42">
        <v>1117243621</v>
      </c>
      <c r="F240" s="42">
        <v>46075726</v>
      </c>
      <c r="G240" s="42">
        <v>1504</v>
      </c>
      <c r="H240" s="42">
        <v>316</v>
      </c>
      <c r="I240" s="42">
        <v>105608280</v>
      </c>
      <c r="J240" s="42">
        <v>821107</v>
      </c>
      <c r="K240" s="42">
        <v>25494563</v>
      </c>
      <c r="L240" s="42">
        <v>185568100</v>
      </c>
      <c r="M240" s="42">
        <v>4193700</v>
      </c>
      <c r="N240" s="42">
        <v>8166900</v>
      </c>
      <c r="O240" s="42">
        <v>25450403</v>
      </c>
      <c r="P240" s="42">
        <v>16053013</v>
      </c>
      <c r="Q240" s="42">
        <v>1534675413</v>
      </c>
      <c r="R240" s="42">
        <v>472360</v>
      </c>
      <c r="S240" s="42">
        <v>44179</v>
      </c>
      <c r="T240" s="42">
        <v>189714931</v>
      </c>
      <c r="U240" s="42">
        <v>187941746</v>
      </c>
      <c r="V240" s="42">
        <v>25480213</v>
      </c>
      <c r="W240" s="42">
        <v>18856302</v>
      </c>
      <c r="X240" s="42">
        <v>26804</v>
      </c>
      <c r="Y240" s="42">
        <v>422536535</v>
      </c>
      <c r="Z240" s="42">
        <v>1112138878</v>
      </c>
    </row>
    <row r="241" spans="1:26">
      <c r="A241" t="s">
        <v>244</v>
      </c>
      <c r="B241" s="44" t="s">
        <v>245</v>
      </c>
      <c r="C241" s="42">
        <v>8293631600</v>
      </c>
      <c r="D241" s="42">
        <v>32603</v>
      </c>
      <c r="E241" s="42">
        <v>2574455110</v>
      </c>
      <c r="F241" s="42">
        <v>136713308</v>
      </c>
      <c r="G241" s="42">
        <v>4117</v>
      </c>
      <c r="H241" s="42">
        <v>991</v>
      </c>
      <c r="I241" s="42">
        <v>242720292</v>
      </c>
      <c r="J241" s="42">
        <v>3052039</v>
      </c>
      <c r="K241" s="42">
        <v>74239006</v>
      </c>
      <c r="L241" s="42">
        <v>448127500</v>
      </c>
      <c r="M241" s="42">
        <v>16676400</v>
      </c>
      <c r="N241" s="42">
        <v>31205958</v>
      </c>
      <c r="O241" s="42">
        <v>52007748</v>
      </c>
      <c r="P241" s="42">
        <v>63990611</v>
      </c>
      <c r="Q241" s="42">
        <v>3643187972</v>
      </c>
      <c r="R241" s="42">
        <v>2272252</v>
      </c>
      <c r="S241" s="42">
        <v>677967</v>
      </c>
      <c r="T241" s="42">
        <v>464709077</v>
      </c>
      <c r="U241" s="42">
        <v>423694901</v>
      </c>
      <c r="V241" s="42">
        <v>91225426</v>
      </c>
      <c r="W241" s="42">
        <v>47849192</v>
      </c>
      <c r="X241" s="42">
        <v>130427</v>
      </c>
      <c r="Y241" s="42">
        <v>1030559242</v>
      </c>
      <c r="Z241" s="42">
        <v>2612628730</v>
      </c>
    </row>
    <row r="242" spans="1:26">
      <c r="A242" t="s">
        <v>340</v>
      </c>
      <c r="B242" s="44" t="s">
        <v>341</v>
      </c>
      <c r="C242" s="42">
        <v>11169434300</v>
      </c>
      <c r="D242" s="42">
        <v>42388</v>
      </c>
      <c r="E242" s="42">
        <v>3689837947</v>
      </c>
      <c r="F242" s="42">
        <v>217719658</v>
      </c>
      <c r="G242" s="42">
        <v>6506</v>
      </c>
      <c r="H242" s="42">
        <v>1554</v>
      </c>
      <c r="I242" s="42">
        <v>300735029</v>
      </c>
      <c r="J242" s="42">
        <v>1929549</v>
      </c>
      <c r="K242" s="42">
        <v>80660215</v>
      </c>
      <c r="L242" s="42">
        <v>622736100</v>
      </c>
      <c r="M242" s="42">
        <v>10786900</v>
      </c>
      <c r="N242" s="42">
        <v>26423141</v>
      </c>
      <c r="O242" s="42">
        <v>75786040</v>
      </c>
      <c r="P242" s="42">
        <v>41552163</v>
      </c>
      <c r="Q242" s="42">
        <v>5068166742</v>
      </c>
      <c r="R242" s="42">
        <v>1653255</v>
      </c>
      <c r="S242" s="42">
        <v>254950</v>
      </c>
      <c r="T242" s="42">
        <v>633356401</v>
      </c>
      <c r="U242" s="42">
        <v>597734530</v>
      </c>
      <c r="V242" s="42">
        <v>87386962</v>
      </c>
      <c r="W242" s="42">
        <v>60390794</v>
      </c>
      <c r="X242" s="42">
        <v>47363</v>
      </c>
      <c r="Y242" s="42">
        <v>1380824255</v>
      </c>
      <c r="Z242" s="42">
        <v>3687342487</v>
      </c>
    </row>
    <row r="243" spans="1:26">
      <c r="A243" t="s">
        <v>82</v>
      </c>
      <c r="B243" s="44" t="s">
        <v>83</v>
      </c>
      <c r="C243" s="42">
        <v>2756919200</v>
      </c>
      <c r="D243" s="42">
        <v>9350</v>
      </c>
      <c r="E243" s="42">
        <v>882871939</v>
      </c>
      <c r="F243" s="42">
        <v>76493159</v>
      </c>
      <c r="G243" s="42">
        <v>1789</v>
      </c>
      <c r="H243" s="42">
        <v>509</v>
      </c>
      <c r="I243" s="42">
        <v>176689621</v>
      </c>
      <c r="J243" s="42">
        <v>2408998</v>
      </c>
      <c r="K243" s="42">
        <v>24383820</v>
      </c>
      <c r="L243" s="42">
        <v>137664900</v>
      </c>
      <c r="M243" s="42">
        <v>4083100</v>
      </c>
      <c r="N243" s="42">
        <v>4935345</v>
      </c>
      <c r="O243" s="42">
        <v>18768541</v>
      </c>
      <c r="P243" s="42">
        <v>16654261</v>
      </c>
      <c r="Q243" s="42">
        <v>1344953684</v>
      </c>
      <c r="R243" s="42">
        <v>564082</v>
      </c>
      <c r="S243" s="42">
        <v>0</v>
      </c>
      <c r="T243" s="42">
        <v>141717427</v>
      </c>
      <c r="U243" s="42">
        <v>130616227</v>
      </c>
      <c r="V243" s="42">
        <v>28379635</v>
      </c>
      <c r="W243" s="42">
        <v>18071715</v>
      </c>
      <c r="X243" s="42">
        <v>26765</v>
      </c>
      <c r="Y243" s="42">
        <v>319375851</v>
      </c>
      <c r="Z243" s="42">
        <v>1025577833</v>
      </c>
    </row>
    <row r="244" spans="1:26">
      <c r="A244" t="s">
        <v>20</v>
      </c>
      <c r="B244" s="44" t="s">
        <v>21</v>
      </c>
      <c r="C244" s="42">
        <v>11056897300</v>
      </c>
      <c r="D244" s="42">
        <v>33626</v>
      </c>
      <c r="E244" s="42">
        <v>3491453220</v>
      </c>
      <c r="F244" s="42">
        <v>400897159</v>
      </c>
      <c r="G244" s="42">
        <v>8627</v>
      </c>
      <c r="H244" s="42">
        <v>2969</v>
      </c>
      <c r="I244" s="42">
        <v>526070820</v>
      </c>
      <c r="J244" s="42">
        <v>3390450</v>
      </c>
      <c r="K244" s="42">
        <v>73856419</v>
      </c>
      <c r="L244" s="42">
        <v>569910700</v>
      </c>
      <c r="M244" s="42">
        <v>14748000</v>
      </c>
      <c r="N244" s="42">
        <v>13204240</v>
      </c>
      <c r="O244" s="42">
        <v>58779845</v>
      </c>
      <c r="P244" s="42">
        <v>58481691</v>
      </c>
      <c r="Q244" s="42">
        <v>5210792544</v>
      </c>
      <c r="R244" s="42">
        <v>1076926</v>
      </c>
      <c r="S244" s="42">
        <v>125912</v>
      </c>
      <c r="T244" s="42">
        <v>584538148</v>
      </c>
      <c r="U244" s="42">
        <v>508419925</v>
      </c>
      <c r="V244" s="42">
        <v>105197088</v>
      </c>
      <c r="W244" s="42">
        <v>82192276</v>
      </c>
      <c r="X244" s="42">
        <v>18872</v>
      </c>
      <c r="Y244" s="42">
        <v>1281569147</v>
      </c>
      <c r="Z244" s="42">
        <v>3929223397</v>
      </c>
    </row>
    <row r="245" spans="1:26">
      <c r="A245" t="s">
        <v>26</v>
      </c>
      <c r="B245" s="44" t="s">
        <v>27</v>
      </c>
      <c r="C245" s="42">
        <v>20219962000</v>
      </c>
      <c r="D245" s="42">
        <v>49600</v>
      </c>
      <c r="E245" s="42">
        <v>6009760508</v>
      </c>
      <c r="F245" s="42">
        <v>1329841830</v>
      </c>
      <c r="G245" s="42">
        <v>17576</v>
      </c>
      <c r="H245" s="42">
        <v>8519</v>
      </c>
      <c r="I245" s="42">
        <v>1393350894</v>
      </c>
      <c r="J245" s="42">
        <v>7079126</v>
      </c>
      <c r="K245" s="42">
        <v>133589096</v>
      </c>
      <c r="L245" s="42">
        <v>857440100</v>
      </c>
      <c r="M245" s="42">
        <v>19984500</v>
      </c>
      <c r="N245" s="42">
        <v>38224930</v>
      </c>
      <c r="O245" s="42">
        <v>100519187</v>
      </c>
      <c r="P245" s="42">
        <v>87449440</v>
      </c>
      <c r="Q245" s="42">
        <v>9977239611</v>
      </c>
      <c r="R245" s="42">
        <v>1181818</v>
      </c>
      <c r="S245" s="42">
        <v>166698</v>
      </c>
      <c r="T245" s="42">
        <v>877278426</v>
      </c>
      <c r="U245" s="42">
        <v>663067602</v>
      </c>
      <c r="V245" s="42">
        <v>162295846</v>
      </c>
      <c r="W245" s="42">
        <v>216871940</v>
      </c>
      <c r="X245" s="42">
        <v>51707</v>
      </c>
      <c r="Y245" s="42">
        <v>1920914037</v>
      </c>
      <c r="Z245" s="42">
        <v>8056325574</v>
      </c>
    </row>
    <row r="246" spans="1:26">
      <c r="A246" t="s">
        <v>324</v>
      </c>
      <c r="B246" s="44" t="s">
        <v>325</v>
      </c>
      <c r="C246" s="42">
        <v>1595951600</v>
      </c>
      <c r="D246" s="42">
        <v>7139</v>
      </c>
      <c r="E246" s="42">
        <v>521671468</v>
      </c>
      <c r="F246" s="42">
        <v>15483447</v>
      </c>
      <c r="G246" s="42">
        <v>600</v>
      </c>
      <c r="H246" s="42">
        <v>93</v>
      </c>
      <c r="I246" s="42">
        <v>53068193</v>
      </c>
      <c r="J246" s="42">
        <v>992323</v>
      </c>
      <c r="K246" s="42">
        <v>10784690</v>
      </c>
      <c r="L246" s="42">
        <v>86563900</v>
      </c>
      <c r="M246" s="42">
        <v>3947800</v>
      </c>
      <c r="N246" s="42">
        <v>7640998</v>
      </c>
      <c r="O246" s="42">
        <v>15619974</v>
      </c>
      <c r="P246" s="42">
        <v>16543776</v>
      </c>
      <c r="Q246" s="42">
        <v>732316569</v>
      </c>
      <c r="R246" s="42">
        <v>79109</v>
      </c>
      <c r="S246" s="42">
        <v>28000</v>
      </c>
      <c r="T246" s="42">
        <v>90492308</v>
      </c>
      <c r="U246" s="42">
        <v>89498475</v>
      </c>
      <c r="V246" s="42">
        <v>12891729</v>
      </c>
      <c r="W246" s="42">
        <v>9534461</v>
      </c>
      <c r="X246" s="42">
        <v>17217</v>
      </c>
      <c r="Y246" s="42">
        <v>202541299</v>
      </c>
      <c r="Z246" s="42">
        <v>529775270</v>
      </c>
    </row>
    <row r="247" spans="1:26">
      <c r="A247" t="s">
        <v>334</v>
      </c>
      <c r="B247" s="44" t="s">
        <v>335</v>
      </c>
      <c r="C247" s="42">
        <v>10715640300</v>
      </c>
      <c r="D247" s="42">
        <v>41377</v>
      </c>
      <c r="E247" s="42">
        <v>3603721636</v>
      </c>
      <c r="F247" s="42">
        <v>182154390</v>
      </c>
      <c r="G247" s="42">
        <v>5678</v>
      </c>
      <c r="H247" s="42">
        <v>1306</v>
      </c>
      <c r="I247" s="42">
        <v>319676572</v>
      </c>
      <c r="J247" s="42">
        <v>2835581</v>
      </c>
      <c r="K247" s="42">
        <v>82994594</v>
      </c>
      <c r="L247" s="42">
        <v>590965400</v>
      </c>
      <c r="M247" s="42">
        <v>14189200</v>
      </c>
      <c r="N247" s="42">
        <v>27904851</v>
      </c>
      <c r="O247" s="42">
        <v>81262226</v>
      </c>
      <c r="P247" s="42">
        <v>55205458</v>
      </c>
      <c r="Q247" s="42">
        <v>4960909908</v>
      </c>
      <c r="R247" s="42">
        <v>2254903</v>
      </c>
      <c r="S247" s="42">
        <v>341662</v>
      </c>
      <c r="T247" s="42">
        <v>605024553</v>
      </c>
      <c r="U247" s="42">
        <v>596438413</v>
      </c>
      <c r="V247" s="42">
        <v>89000174</v>
      </c>
      <c r="W247" s="42">
        <v>63571460</v>
      </c>
      <c r="X247" s="42">
        <v>79145</v>
      </c>
      <c r="Y247" s="42">
        <v>1356710310</v>
      </c>
      <c r="Z247" s="42">
        <v>3604199598</v>
      </c>
    </row>
    <row r="248" spans="1:26">
      <c r="A248" t="s">
        <v>346</v>
      </c>
      <c r="B248" s="44" t="s">
        <v>347</v>
      </c>
      <c r="C248" s="42">
        <v>4576344100</v>
      </c>
      <c r="D248" s="42">
        <v>18313</v>
      </c>
      <c r="E248" s="42">
        <v>1488249755</v>
      </c>
      <c r="F248" s="42">
        <v>60687310</v>
      </c>
      <c r="G248" s="42">
        <v>2055</v>
      </c>
      <c r="H248" s="42">
        <v>408</v>
      </c>
      <c r="I248" s="42">
        <v>168776118</v>
      </c>
      <c r="J248" s="42">
        <v>812342</v>
      </c>
      <c r="K248" s="42">
        <v>35291293</v>
      </c>
      <c r="L248" s="42">
        <v>251156800</v>
      </c>
      <c r="M248" s="42">
        <v>9219700</v>
      </c>
      <c r="N248" s="42">
        <v>12079411</v>
      </c>
      <c r="O248" s="42">
        <v>43765456</v>
      </c>
      <c r="P248" s="42">
        <v>33409426</v>
      </c>
      <c r="Q248" s="42">
        <v>2103447611</v>
      </c>
      <c r="R248" s="42">
        <v>577484</v>
      </c>
      <c r="S248" s="42">
        <v>106039</v>
      </c>
      <c r="T248" s="42">
        <v>260318450</v>
      </c>
      <c r="U248" s="42">
        <v>255776698</v>
      </c>
      <c r="V248" s="42">
        <v>34384655</v>
      </c>
      <c r="W248" s="42">
        <v>28799318</v>
      </c>
      <c r="X248" s="42">
        <v>109067</v>
      </c>
      <c r="Y248" s="42">
        <v>580071711</v>
      </c>
      <c r="Z248" s="42">
        <v>1523375900</v>
      </c>
    </row>
    <row r="249" spans="1:26">
      <c r="A249" t="s">
        <v>544</v>
      </c>
      <c r="B249" s="44" t="s">
        <v>545</v>
      </c>
      <c r="C249" s="42">
        <v>25251161400</v>
      </c>
      <c r="D249" s="42">
        <v>92793</v>
      </c>
      <c r="E249" s="42">
        <v>8495901462</v>
      </c>
      <c r="F249" s="42">
        <v>498964884</v>
      </c>
      <c r="G249" s="42">
        <v>14605</v>
      </c>
      <c r="H249" s="42">
        <v>3504</v>
      </c>
      <c r="I249" s="42">
        <v>871430655</v>
      </c>
      <c r="J249" s="42">
        <v>7292920</v>
      </c>
      <c r="K249" s="42">
        <v>166743078</v>
      </c>
      <c r="L249" s="42">
        <v>1432264400</v>
      </c>
      <c r="M249" s="42">
        <v>18189700</v>
      </c>
      <c r="N249" s="42">
        <v>43385024</v>
      </c>
      <c r="O249" s="42">
        <v>182810311</v>
      </c>
      <c r="P249" s="42">
        <v>72230537</v>
      </c>
      <c r="Q249" s="42">
        <v>11789212971</v>
      </c>
      <c r="R249" s="42">
        <v>2366157</v>
      </c>
      <c r="S249" s="42">
        <v>161121</v>
      </c>
      <c r="T249" s="42">
        <v>1450173739</v>
      </c>
      <c r="U249" s="42">
        <v>1438088708</v>
      </c>
      <c r="V249" s="42">
        <v>184093736</v>
      </c>
      <c r="W249" s="42">
        <v>112631387</v>
      </c>
      <c r="X249" s="42">
        <v>36094</v>
      </c>
      <c r="Y249" s="42">
        <v>3187550942</v>
      </c>
      <c r="Z249" s="42">
        <v>8601662029</v>
      </c>
    </row>
    <row r="250" spans="1:26">
      <c r="A250" t="s">
        <v>1</v>
      </c>
      <c r="B250" s="44" t="s">
        <v>0</v>
      </c>
      <c r="C250" s="42">
        <v>9470929600</v>
      </c>
      <c r="D250" s="42">
        <v>31933</v>
      </c>
      <c r="E250" s="42">
        <v>2992401424</v>
      </c>
      <c r="F250" s="42">
        <v>261652624</v>
      </c>
      <c r="G250" s="42">
        <v>6372</v>
      </c>
      <c r="H250" s="42">
        <v>1931</v>
      </c>
      <c r="I250" s="42">
        <v>371323250</v>
      </c>
      <c r="J250" s="42">
        <v>3025772</v>
      </c>
      <c r="K250" s="42">
        <v>49758606</v>
      </c>
      <c r="L250" s="42">
        <v>509824700</v>
      </c>
      <c r="M250" s="42">
        <v>13498800</v>
      </c>
      <c r="N250" s="42">
        <v>10061379</v>
      </c>
      <c r="O250" s="42">
        <v>47722797</v>
      </c>
      <c r="P250" s="42">
        <v>52398623</v>
      </c>
      <c r="Q250" s="42">
        <v>4311667975</v>
      </c>
      <c r="R250" s="42">
        <v>628838</v>
      </c>
      <c r="S250" s="42">
        <v>177011</v>
      </c>
      <c r="T250" s="42">
        <v>523188278</v>
      </c>
      <c r="U250" s="42">
        <v>471568472</v>
      </c>
      <c r="V250" s="42">
        <v>91684192</v>
      </c>
      <c r="W250" s="42">
        <v>50591085</v>
      </c>
      <c r="X250" s="42">
        <v>23595</v>
      </c>
      <c r="Y250" s="42">
        <v>1137861471</v>
      </c>
      <c r="Z250" s="42">
        <v>3173806504</v>
      </c>
    </row>
    <row r="251" spans="1:26">
      <c r="A251" t="s">
        <v>22</v>
      </c>
      <c r="B251" s="44" t="s">
        <v>23</v>
      </c>
      <c r="C251" s="42">
        <v>5461122900</v>
      </c>
      <c r="D251" s="42">
        <v>18704</v>
      </c>
      <c r="E251" s="42">
        <v>1729902400</v>
      </c>
      <c r="F251" s="42">
        <v>133608504</v>
      </c>
      <c r="G251" s="42">
        <v>3532</v>
      </c>
      <c r="H251" s="42">
        <v>960</v>
      </c>
      <c r="I251" s="42">
        <v>188125695</v>
      </c>
      <c r="J251" s="42">
        <v>1480012</v>
      </c>
      <c r="K251" s="42">
        <v>33616908</v>
      </c>
      <c r="L251" s="42">
        <v>298469500</v>
      </c>
      <c r="M251" s="42">
        <v>7622200</v>
      </c>
      <c r="N251" s="42">
        <v>8020273</v>
      </c>
      <c r="O251" s="42">
        <v>29685959</v>
      </c>
      <c r="P251" s="42">
        <v>29427773</v>
      </c>
      <c r="Q251" s="42">
        <v>2459959224</v>
      </c>
      <c r="R251" s="42">
        <v>475184</v>
      </c>
      <c r="S251" s="42">
        <v>68024</v>
      </c>
      <c r="T251" s="42">
        <v>306031467</v>
      </c>
      <c r="U251" s="42">
        <v>277410018</v>
      </c>
      <c r="V251" s="42">
        <v>57508191</v>
      </c>
      <c r="W251" s="42">
        <v>29320957</v>
      </c>
      <c r="X251" s="42">
        <v>40826</v>
      </c>
      <c r="Y251" s="42">
        <v>670854667</v>
      </c>
      <c r="Z251" s="42">
        <v>1789104557</v>
      </c>
    </row>
    <row r="252" spans="1:26">
      <c r="A252" t="s">
        <v>60</v>
      </c>
      <c r="B252" s="44" t="s">
        <v>61</v>
      </c>
      <c r="C252" s="42">
        <v>46097705400</v>
      </c>
      <c r="D252" s="42">
        <v>157376</v>
      </c>
      <c r="E252" s="42">
        <v>15141276689</v>
      </c>
      <c r="F252" s="42">
        <v>1371921189</v>
      </c>
      <c r="G252" s="42">
        <v>31669</v>
      </c>
      <c r="H252" s="42">
        <v>9875</v>
      </c>
      <c r="I252" s="42">
        <v>2043057131</v>
      </c>
      <c r="J252" s="42">
        <v>11869903</v>
      </c>
      <c r="K252" s="42">
        <v>240994479</v>
      </c>
      <c r="L252" s="42">
        <v>2486070200</v>
      </c>
      <c r="M252" s="42">
        <v>52084900</v>
      </c>
      <c r="N252" s="42">
        <v>80078280</v>
      </c>
      <c r="O252" s="42">
        <v>286803384</v>
      </c>
      <c r="P252" s="42">
        <v>202535080</v>
      </c>
      <c r="Q252" s="42">
        <v>21916691235</v>
      </c>
      <c r="R252" s="42">
        <v>3950691</v>
      </c>
      <c r="S252" s="42">
        <v>451207</v>
      </c>
      <c r="T252" s="42">
        <v>2537517780</v>
      </c>
      <c r="U252" s="42">
        <v>2394243524</v>
      </c>
      <c r="V252" s="42">
        <v>355247335</v>
      </c>
      <c r="W252" s="42">
        <v>270802671</v>
      </c>
      <c r="X252" s="42">
        <v>517793</v>
      </c>
      <c r="Y252" s="42">
        <v>5562731001</v>
      </c>
      <c r="Z252" s="42">
        <v>16353960234</v>
      </c>
    </row>
    <row r="253" spans="1:26">
      <c r="A253" t="s">
        <v>136</v>
      </c>
      <c r="B253" s="44" t="s">
        <v>137</v>
      </c>
      <c r="C253" s="42">
        <v>1682222500</v>
      </c>
      <c r="D253" s="42">
        <v>7145</v>
      </c>
      <c r="E253" s="42">
        <v>557993009</v>
      </c>
      <c r="F253" s="42">
        <v>14388581</v>
      </c>
      <c r="G253" s="42">
        <v>617</v>
      </c>
      <c r="H253" s="42">
        <v>93</v>
      </c>
      <c r="I253" s="42">
        <v>53811099</v>
      </c>
      <c r="J253" s="42">
        <v>293635</v>
      </c>
      <c r="K253" s="42">
        <v>11237400</v>
      </c>
      <c r="L253" s="42">
        <v>94154500</v>
      </c>
      <c r="M253" s="42">
        <v>3110400</v>
      </c>
      <c r="N253" s="42">
        <v>5521338</v>
      </c>
      <c r="O253" s="42">
        <v>16627746</v>
      </c>
      <c r="P253" s="42">
        <v>10752614</v>
      </c>
      <c r="Q253" s="42">
        <v>767890322</v>
      </c>
      <c r="R253" s="42">
        <v>71270</v>
      </c>
      <c r="S253" s="42">
        <v>51561</v>
      </c>
      <c r="T253" s="42">
        <v>97234436</v>
      </c>
      <c r="U253" s="42">
        <v>99352896</v>
      </c>
      <c r="V253" s="42">
        <v>12558935</v>
      </c>
      <c r="W253" s="42">
        <v>9062578</v>
      </c>
      <c r="X253" s="42">
        <v>33220</v>
      </c>
      <c r="Y253" s="42">
        <v>218364896</v>
      </c>
      <c r="Z253" s="42">
        <v>549525426</v>
      </c>
    </row>
    <row r="254" spans="1:26">
      <c r="A254" t="s">
        <v>106</v>
      </c>
      <c r="B254" s="44" t="s">
        <v>107</v>
      </c>
      <c r="C254" s="42">
        <v>1462422200</v>
      </c>
      <c r="D254" s="42">
        <v>5985</v>
      </c>
      <c r="E254" s="42">
        <v>489878248</v>
      </c>
      <c r="F254" s="42">
        <v>23215521</v>
      </c>
      <c r="G254" s="42">
        <v>658</v>
      </c>
      <c r="H254" s="42">
        <v>150</v>
      </c>
      <c r="I254" s="42">
        <v>66811663</v>
      </c>
      <c r="J254" s="42">
        <v>689173</v>
      </c>
      <c r="K254" s="42">
        <v>12877122</v>
      </c>
      <c r="L254" s="42">
        <v>70171200</v>
      </c>
      <c r="M254" s="42">
        <v>2869800</v>
      </c>
      <c r="N254" s="42">
        <v>5945229</v>
      </c>
      <c r="O254" s="42">
        <v>14098740</v>
      </c>
      <c r="P254" s="42">
        <v>10712926</v>
      </c>
      <c r="Q254" s="42">
        <v>697269622</v>
      </c>
      <c r="R254" s="42">
        <v>313588</v>
      </c>
      <c r="S254" s="42">
        <v>23566</v>
      </c>
      <c r="T254" s="42">
        <v>73024668</v>
      </c>
      <c r="U254" s="42">
        <v>74804395</v>
      </c>
      <c r="V254" s="42">
        <v>12561742</v>
      </c>
      <c r="W254" s="42">
        <v>11287358</v>
      </c>
      <c r="X254" s="42">
        <v>81985</v>
      </c>
      <c r="Y254" s="42">
        <v>172097302</v>
      </c>
      <c r="Z254" s="42">
        <v>525172320</v>
      </c>
    </row>
    <row r="255" spans="1:26">
      <c r="A255" t="s">
        <v>120</v>
      </c>
      <c r="B255" s="44" t="s">
        <v>121</v>
      </c>
      <c r="C255" s="42">
        <v>2616515200</v>
      </c>
      <c r="D255" s="42">
        <v>10190</v>
      </c>
      <c r="E255" s="42">
        <v>848998019</v>
      </c>
      <c r="F255" s="42">
        <v>31427654</v>
      </c>
      <c r="G255" s="42">
        <v>1157</v>
      </c>
      <c r="H255" s="42">
        <v>213</v>
      </c>
      <c r="I255" s="42">
        <v>84346278</v>
      </c>
      <c r="J255" s="42">
        <v>585644</v>
      </c>
      <c r="K255" s="42">
        <v>22861244</v>
      </c>
      <c r="L255" s="42">
        <v>150567500</v>
      </c>
      <c r="M255" s="42">
        <v>3970000</v>
      </c>
      <c r="N255" s="42">
        <v>6948826</v>
      </c>
      <c r="O255" s="42">
        <v>20140064</v>
      </c>
      <c r="P255" s="42">
        <v>15475612</v>
      </c>
      <c r="Q255" s="42">
        <v>1185320841</v>
      </c>
      <c r="R255" s="42">
        <v>454798</v>
      </c>
      <c r="S255" s="42">
        <v>45940</v>
      </c>
      <c r="T255" s="42">
        <v>154503087</v>
      </c>
      <c r="U255" s="42">
        <v>151618432</v>
      </c>
      <c r="V255" s="42">
        <v>23316578</v>
      </c>
      <c r="W255" s="42">
        <v>15135456</v>
      </c>
      <c r="X255" s="42">
        <v>30327</v>
      </c>
      <c r="Y255" s="42">
        <v>345104618</v>
      </c>
      <c r="Z255" s="42">
        <v>840216223</v>
      </c>
    </row>
    <row r="256" spans="1:26">
      <c r="A256" t="s">
        <v>96</v>
      </c>
      <c r="B256" s="44" t="s">
        <v>97</v>
      </c>
      <c r="C256" s="42">
        <v>1377475600</v>
      </c>
      <c r="D256" s="42">
        <v>6231</v>
      </c>
      <c r="E256" s="42">
        <v>457021235</v>
      </c>
      <c r="F256" s="42">
        <v>16303193</v>
      </c>
      <c r="G256" s="42">
        <v>494</v>
      </c>
      <c r="H256" s="42">
        <v>101</v>
      </c>
      <c r="I256" s="42">
        <v>58789877</v>
      </c>
      <c r="J256" s="42">
        <v>972223</v>
      </c>
      <c r="K256" s="42">
        <v>13289353</v>
      </c>
      <c r="L256" s="42">
        <v>67523500</v>
      </c>
      <c r="M256" s="42">
        <v>4191200</v>
      </c>
      <c r="N256" s="42">
        <v>5493492</v>
      </c>
      <c r="O256" s="42">
        <v>14127316</v>
      </c>
      <c r="P256" s="42">
        <v>23001572</v>
      </c>
      <c r="Q256" s="42">
        <v>660712961</v>
      </c>
      <c r="R256" s="42">
        <v>402394</v>
      </c>
      <c r="S256" s="42">
        <v>33624</v>
      </c>
      <c r="T256" s="42">
        <v>71699533</v>
      </c>
      <c r="U256" s="42">
        <v>74370776</v>
      </c>
      <c r="V256" s="42">
        <v>13036501</v>
      </c>
      <c r="W256" s="42">
        <v>7746574</v>
      </c>
      <c r="X256" s="42">
        <v>87184</v>
      </c>
      <c r="Y256" s="42">
        <v>167376586</v>
      </c>
      <c r="Z256" s="42">
        <v>493336375</v>
      </c>
    </row>
    <row r="257" spans="1:26">
      <c r="A257" t="s">
        <v>2</v>
      </c>
      <c r="B257" s="44" t="s">
        <v>3</v>
      </c>
      <c r="C257" s="42">
        <v>7759508900</v>
      </c>
      <c r="D257" s="42">
        <v>23301</v>
      </c>
      <c r="E257" s="42">
        <v>2411477798</v>
      </c>
      <c r="F257" s="42">
        <v>277617336</v>
      </c>
      <c r="G257" s="42">
        <v>6190</v>
      </c>
      <c r="H257" s="42">
        <v>2081</v>
      </c>
      <c r="I257" s="42">
        <v>325049752</v>
      </c>
      <c r="J257" s="42">
        <v>3185338</v>
      </c>
      <c r="K257" s="42">
        <v>57979483</v>
      </c>
      <c r="L257" s="42">
        <v>407214400</v>
      </c>
      <c r="M257" s="42">
        <v>13281400</v>
      </c>
      <c r="N257" s="42">
        <v>11654781</v>
      </c>
      <c r="O257" s="42">
        <v>46759928</v>
      </c>
      <c r="P257" s="42">
        <v>51261483</v>
      </c>
      <c r="Q257" s="42">
        <v>3605481699</v>
      </c>
      <c r="R257" s="42">
        <v>921034</v>
      </c>
      <c r="S257" s="42">
        <v>81266</v>
      </c>
      <c r="T257" s="42">
        <v>420430066</v>
      </c>
      <c r="U257" s="42">
        <v>361428111</v>
      </c>
      <c r="V257" s="42">
        <v>80473387</v>
      </c>
      <c r="W257" s="42">
        <v>59216611</v>
      </c>
      <c r="X257" s="42">
        <v>81869</v>
      </c>
      <c r="Y257" s="42">
        <v>922632344</v>
      </c>
      <c r="Z257" s="42">
        <v>2682849355</v>
      </c>
    </row>
    <row r="258" spans="1:26">
      <c r="A258" t="s">
        <v>441</v>
      </c>
      <c r="B258" s="44" t="s">
        <v>442</v>
      </c>
      <c r="C258" s="42">
        <v>1161393900</v>
      </c>
      <c r="D258" s="42">
        <v>5325</v>
      </c>
      <c r="E258" s="42">
        <v>393938275</v>
      </c>
      <c r="F258" s="42">
        <v>9528828</v>
      </c>
      <c r="G258" s="42">
        <v>396</v>
      </c>
      <c r="H258" s="42">
        <v>71</v>
      </c>
      <c r="I258" s="42">
        <v>29779053</v>
      </c>
      <c r="J258" s="42">
        <v>244204</v>
      </c>
      <c r="K258" s="42">
        <v>7008051</v>
      </c>
      <c r="L258" s="42">
        <v>62586300</v>
      </c>
      <c r="M258" s="42">
        <v>2275800</v>
      </c>
      <c r="N258" s="42">
        <v>4053225</v>
      </c>
      <c r="O258" s="42">
        <v>12515170</v>
      </c>
      <c r="P258" s="42">
        <v>6768398</v>
      </c>
      <c r="Q258" s="42">
        <v>528697304</v>
      </c>
      <c r="R258" s="42">
        <v>10108</v>
      </c>
      <c r="S258" s="42">
        <v>25514</v>
      </c>
      <c r="T258" s="42">
        <v>64853291</v>
      </c>
      <c r="U258" s="42">
        <v>68429464</v>
      </c>
      <c r="V258" s="42">
        <v>7006712</v>
      </c>
      <c r="W258" s="42">
        <v>6259058</v>
      </c>
      <c r="X258" s="42">
        <v>5302</v>
      </c>
      <c r="Y258" s="42">
        <v>146589449</v>
      </c>
      <c r="Z258" s="42">
        <v>382107855</v>
      </c>
    </row>
    <row r="259" spans="1:26">
      <c r="A259" t="s">
        <v>318</v>
      </c>
      <c r="B259" s="44" t="s">
        <v>319</v>
      </c>
      <c r="C259" s="42">
        <v>2864237800</v>
      </c>
      <c r="D259" s="42">
        <v>12273</v>
      </c>
      <c r="E259" s="42">
        <v>937988570</v>
      </c>
      <c r="F259" s="42">
        <v>28039053</v>
      </c>
      <c r="G259" s="42">
        <v>1156</v>
      </c>
      <c r="H259" s="42">
        <v>200</v>
      </c>
      <c r="I259" s="42">
        <v>103694402</v>
      </c>
      <c r="J259" s="42">
        <v>1031477</v>
      </c>
      <c r="K259" s="42">
        <v>21629335</v>
      </c>
      <c r="L259" s="42">
        <v>156029200</v>
      </c>
      <c r="M259" s="42">
        <v>9071800</v>
      </c>
      <c r="N259" s="42">
        <v>11964559</v>
      </c>
      <c r="O259" s="42">
        <v>31355581</v>
      </c>
      <c r="P259" s="42">
        <v>33111093</v>
      </c>
      <c r="Q259" s="42">
        <v>1333915070</v>
      </c>
      <c r="R259" s="42">
        <v>220058</v>
      </c>
      <c r="S259" s="42">
        <v>47379</v>
      </c>
      <c r="T259" s="42">
        <v>165061756</v>
      </c>
      <c r="U259" s="42">
        <v>164156570</v>
      </c>
      <c r="V259" s="42">
        <v>22010523</v>
      </c>
      <c r="W259" s="42">
        <v>19475938</v>
      </c>
      <c r="X259" s="42">
        <v>97369</v>
      </c>
      <c r="Y259" s="42">
        <v>371069593</v>
      </c>
      <c r="Z259" s="42">
        <v>962845477</v>
      </c>
    </row>
    <row r="260" spans="1:26">
      <c r="A260" t="s">
        <v>262</v>
      </c>
      <c r="B260" s="44" t="s">
        <v>263</v>
      </c>
      <c r="C260" s="42">
        <v>12794774700</v>
      </c>
      <c r="D260" s="42">
        <v>47966</v>
      </c>
      <c r="E260" s="42">
        <v>3985217585</v>
      </c>
      <c r="F260" s="42">
        <v>236646402</v>
      </c>
      <c r="G260" s="42">
        <v>7187</v>
      </c>
      <c r="H260" s="42">
        <v>1588</v>
      </c>
      <c r="I260" s="42">
        <v>626067063</v>
      </c>
      <c r="J260" s="42">
        <v>6160937</v>
      </c>
      <c r="K260" s="42">
        <v>102229283</v>
      </c>
      <c r="L260" s="42">
        <v>690425600</v>
      </c>
      <c r="M260" s="42">
        <v>19326800</v>
      </c>
      <c r="N260" s="42">
        <v>42077351</v>
      </c>
      <c r="O260" s="42">
        <v>99485424</v>
      </c>
      <c r="P260" s="42">
        <v>76139674</v>
      </c>
      <c r="Q260" s="42">
        <v>5883776119</v>
      </c>
      <c r="R260" s="42">
        <v>3434262</v>
      </c>
      <c r="S260" s="42">
        <v>424683</v>
      </c>
      <c r="T260" s="42">
        <v>709599674</v>
      </c>
      <c r="U260" s="42">
        <v>657718116</v>
      </c>
      <c r="V260" s="42">
        <v>108600280</v>
      </c>
      <c r="W260" s="42">
        <v>88527657</v>
      </c>
      <c r="X260" s="42">
        <v>438180</v>
      </c>
      <c r="Y260" s="42">
        <v>1568742852</v>
      </c>
      <c r="Z260" s="42">
        <v>4315033267</v>
      </c>
    </row>
    <row r="261" spans="1:26">
      <c r="A261" t="s">
        <v>44</v>
      </c>
      <c r="B261" s="44" t="s">
        <v>45</v>
      </c>
      <c r="C261" s="42">
        <v>3073100500</v>
      </c>
      <c r="D261" s="42">
        <v>8209</v>
      </c>
      <c r="E261" s="42">
        <v>978782088</v>
      </c>
      <c r="F261" s="42">
        <v>169917833</v>
      </c>
      <c r="G261" s="42">
        <v>2572</v>
      </c>
      <c r="H261" s="42">
        <v>1114</v>
      </c>
      <c r="I261" s="42">
        <v>170409690</v>
      </c>
      <c r="J261" s="42">
        <v>2263361</v>
      </c>
      <c r="K261" s="42">
        <v>20554805</v>
      </c>
      <c r="L261" s="42">
        <v>136655500</v>
      </c>
      <c r="M261" s="42">
        <v>5138000</v>
      </c>
      <c r="N261" s="42">
        <v>3365675</v>
      </c>
      <c r="O261" s="42">
        <v>18087723</v>
      </c>
      <c r="P261" s="42">
        <v>19941251</v>
      </c>
      <c r="Q261" s="42">
        <v>1525115926</v>
      </c>
      <c r="R261" s="42">
        <v>327497</v>
      </c>
      <c r="S261" s="42">
        <v>98853</v>
      </c>
      <c r="T261" s="42">
        <v>141757234</v>
      </c>
      <c r="U261" s="42">
        <v>119758056</v>
      </c>
      <c r="V261" s="42">
        <v>31974117</v>
      </c>
      <c r="W261" s="42">
        <v>28359025</v>
      </c>
      <c r="X261" s="42">
        <v>11610</v>
      </c>
      <c r="Y261" s="42">
        <v>322286392</v>
      </c>
      <c r="Z261" s="42">
        <v>1202829534</v>
      </c>
    </row>
    <row r="262" spans="1:26">
      <c r="A262" t="s">
        <v>194</v>
      </c>
      <c r="B262" s="44" t="s">
        <v>195</v>
      </c>
      <c r="C262" s="42">
        <v>8768921200</v>
      </c>
      <c r="D262" s="42">
        <v>25253</v>
      </c>
      <c r="E262" s="42">
        <v>2556804490</v>
      </c>
      <c r="F262" s="42">
        <v>435666781</v>
      </c>
      <c r="G262" s="42">
        <v>6742</v>
      </c>
      <c r="H262" s="42">
        <v>2766</v>
      </c>
      <c r="I262" s="42">
        <v>732609466</v>
      </c>
      <c r="J262" s="42">
        <v>8063240</v>
      </c>
      <c r="K262" s="42">
        <v>82504524</v>
      </c>
      <c r="L262" s="42">
        <v>382302600</v>
      </c>
      <c r="M262" s="42">
        <v>13546000</v>
      </c>
      <c r="N262" s="42">
        <v>16542313</v>
      </c>
      <c r="O262" s="42">
        <v>56860470</v>
      </c>
      <c r="P262" s="42">
        <v>58330254</v>
      </c>
      <c r="Q262" s="42">
        <v>4343230138</v>
      </c>
      <c r="R262" s="42">
        <v>2107203</v>
      </c>
      <c r="S262" s="42">
        <v>146039</v>
      </c>
      <c r="T262" s="42">
        <v>395761707</v>
      </c>
      <c r="U262" s="42">
        <v>317307989</v>
      </c>
      <c r="V262" s="42">
        <v>94595713</v>
      </c>
      <c r="W262" s="42">
        <v>91715923</v>
      </c>
      <c r="X262" s="42">
        <v>80914</v>
      </c>
      <c r="Y262" s="42">
        <v>901715488</v>
      </c>
      <c r="Z262" s="42">
        <v>3441514650</v>
      </c>
    </row>
    <row r="263" spans="1:26">
      <c r="A263" t="s">
        <v>130</v>
      </c>
      <c r="B263" s="44" t="s">
        <v>131</v>
      </c>
      <c r="C263" s="42">
        <v>5140341400</v>
      </c>
      <c r="D263" s="42">
        <v>20908</v>
      </c>
      <c r="E263" s="42">
        <v>1683984671</v>
      </c>
      <c r="F263" s="42">
        <v>61188281</v>
      </c>
      <c r="G263" s="42">
        <v>2225</v>
      </c>
      <c r="H263" s="42">
        <v>425</v>
      </c>
      <c r="I263" s="42">
        <v>156177772</v>
      </c>
      <c r="J263" s="42">
        <v>1060097</v>
      </c>
      <c r="K263" s="42">
        <v>40294645</v>
      </c>
      <c r="L263" s="42">
        <v>285021900</v>
      </c>
      <c r="M263" s="42">
        <v>9664900</v>
      </c>
      <c r="N263" s="42">
        <v>15915568</v>
      </c>
      <c r="O263" s="42">
        <v>49462432</v>
      </c>
      <c r="P263" s="42">
        <v>36831160</v>
      </c>
      <c r="Q263" s="42">
        <v>2339601426</v>
      </c>
      <c r="R263" s="42">
        <v>475201</v>
      </c>
      <c r="S263" s="42">
        <v>64098</v>
      </c>
      <c r="T263" s="42">
        <v>294622552</v>
      </c>
      <c r="U263" s="42">
        <v>294354911</v>
      </c>
      <c r="V263" s="42">
        <v>39409515</v>
      </c>
      <c r="W263" s="42">
        <v>32214879</v>
      </c>
      <c r="X263" s="42">
        <v>209460</v>
      </c>
      <c r="Y263" s="42">
        <v>661350616</v>
      </c>
      <c r="Z263" s="42">
        <v>1678250810</v>
      </c>
    </row>
    <row r="264" spans="1:26">
      <c r="A264" t="s">
        <v>540</v>
      </c>
      <c r="B264" s="44" t="s">
        <v>541</v>
      </c>
      <c r="C264" s="42">
        <v>1149442200</v>
      </c>
      <c r="D264" s="42">
        <v>5299</v>
      </c>
      <c r="E264" s="42">
        <v>393680650</v>
      </c>
      <c r="F264" s="42">
        <v>6619411</v>
      </c>
      <c r="G264" s="42">
        <v>339</v>
      </c>
      <c r="H264" s="42">
        <v>37</v>
      </c>
      <c r="I264" s="42">
        <v>17143970</v>
      </c>
      <c r="J264" s="42">
        <v>336711</v>
      </c>
      <c r="K264" s="42">
        <v>5495786</v>
      </c>
      <c r="L264" s="42">
        <v>63667000</v>
      </c>
      <c r="M264" s="42">
        <v>1666000</v>
      </c>
      <c r="N264" s="42">
        <v>4641351</v>
      </c>
      <c r="O264" s="42">
        <v>11538407</v>
      </c>
      <c r="P264" s="42">
        <v>5110517</v>
      </c>
      <c r="Q264" s="42">
        <v>509899803</v>
      </c>
      <c r="R264" s="42">
        <v>12121</v>
      </c>
      <c r="S264" s="42">
        <v>25589</v>
      </c>
      <c r="T264" s="42">
        <v>65320485</v>
      </c>
      <c r="U264" s="42">
        <v>67675778</v>
      </c>
      <c r="V264" s="42">
        <v>7341612</v>
      </c>
      <c r="W264" s="42">
        <v>2958335</v>
      </c>
      <c r="X264" s="42">
        <v>10562</v>
      </c>
      <c r="Y264" s="42">
        <v>143344482</v>
      </c>
      <c r="Z264" s="42">
        <v>366555321</v>
      </c>
    </row>
    <row r="265" spans="1:26">
      <c r="A265" t="s">
        <v>172</v>
      </c>
      <c r="B265" s="44" t="s">
        <v>173</v>
      </c>
      <c r="C265" s="42">
        <v>2887138700</v>
      </c>
      <c r="D265" s="42">
        <v>12187</v>
      </c>
      <c r="E265" s="42">
        <v>973768187</v>
      </c>
      <c r="F265" s="42">
        <v>27471092</v>
      </c>
      <c r="G265" s="42">
        <v>1072</v>
      </c>
      <c r="H265" s="42">
        <v>184</v>
      </c>
      <c r="I265" s="42">
        <v>95733236</v>
      </c>
      <c r="J265" s="42">
        <v>795622</v>
      </c>
      <c r="K265" s="42">
        <v>22345970</v>
      </c>
      <c r="L265" s="42">
        <v>158839000</v>
      </c>
      <c r="M265" s="42">
        <v>5484700</v>
      </c>
      <c r="N265" s="42">
        <v>9007008</v>
      </c>
      <c r="O265" s="42">
        <v>29324624</v>
      </c>
      <c r="P265" s="42">
        <v>19842987</v>
      </c>
      <c r="Q265" s="42">
        <v>1342612426</v>
      </c>
      <c r="R265" s="42">
        <v>342731</v>
      </c>
      <c r="S265" s="42">
        <v>24966</v>
      </c>
      <c r="T265" s="42">
        <v>164299271</v>
      </c>
      <c r="U265" s="42">
        <v>171218646</v>
      </c>
      <c r="V265" s="42">
        <v>21752999</v>
      </c>
      <c r="W265" s="42">
        <v>15262788</v>
      </c>
      <c r="X265" s="42">
        <v>61349</v>
      </c>
      <c r="Y265" s="42">
        <v>372962750</v>
      </c>
      <c r="Z265" s="42">
        <v>969649676</v>
      </c>
    </row>
    <row r="266" spans="1:26">
      <c r="A266" t="s">
        <v>524</v>
      </c>
      <c r="B266" s="44" t="s">
        <v>525</v>
      </c>
      <c r="C266" s="42">
        <v>962506000</v>
      </c>
      <c r="D266" s="42">
        <v>4280</v>
      </c>
      <c r="E266" s="42">
        <v>331452356</v>
      </c>
      <c r="F266" s="42">
        <v>7572288</v>
      </c>
      <c r="G266" s="42">
        <v>305</v>
      </c>
      <c r="H266" s="42">
        <v>41</v>
      </c>
      <c r="I266" s="42">
        <v>22710435</v>
      </c>
      <c r="J266" s="42">
        <v>293815</v>
      </c>
      <c r="K266" s="42">
        <v>4834560</v>
      </c>
      <c r="L266" s="42">
        <v>51447300</v>
      </c>
      <c r="M266" s="42">
        <v>1958400</v>
      </c>
      <c r="N266" s="42">
        <v>5471663</v>
      </c>
      <c r="O266" s="42">
        <v>8464653</v>
      </c>
      <c r="P266" s="42">
        <v>5755882</v>
      </c>
      <c r="Q266" s="42">
        <v>439961352</v>
      </c>
      <c r="R266" s="42">
        <v>3017</v>
      </c>
      <c r="S266" s="42">
        <v>0</v>
      </c>
      <c r="T266" s="42">
        <v>53393725</v>
      </c>
      <c r="U266" s="42">
        <v>56141802</v>
      </c>
      <c r="V266" s="42">
        <v>6210975</v>
      </c>
      <c r="W266" s="42">
        <v>3771422</v>
      </c>
      <c r="X266" s="42">
        <v>18082</v>
      </c>
      <c r="Y266" s="42">
        <v>119539023</v>
      </c>
      <c r="Z266" s="42">
        <v>320422329</v>
      </c>
    </row>
    <row r="267" spans="1:26">
      <c r="A267" t="s">
        <v>66</v>
      </c>
      <c r="B267" s="44" t="s">
        <v>67</v>
      </c>
      <c r="C267" s="42">
        <v>1565829800</v>
      </c>
      <c r="D267" s="42">
        <v>6844</v>
      </c>
      <c r="E267" s="42">
        <v>524544169</v>
      </c>
      <c r="F267" s="42">
        <v>12675459</v>
      </c>
      <c r="G267" s="42">
        <v>607</v>
      </c>
      <c r="H267" s="42">
        <v>90</v>
      </c>
      <c r="I267" s="42">
        <v>42384855</v>
      </c>
      <c r="J267" s="42">
        <v>279324</v>
      </c>
      <c r="K267" s="42">
        <v>13432362</v>
      </c>
      <c r="L267" s="42">
        <v>83053100</v>
      </c>
      <c r="M267" s="42">
        <v>2726800</v>
      </c>
      <c r="N267" s="42">
        <v>4525212</v>
      </c>
      <c r="O267" s="42">
        <v>12700988</v>
      </c>
      <c r="P267" s="42">
        <v>9638635</v>
      </c>
      <c r="Q267" s="42">
        <v>705960904</v>
      </c>
      <c r="R267" s="42">
        <v>220949</v>
      </c>
      <c r="S267" s="42">
        <v>67400</v>
      </c>
      <c r="T267" s="42">
        <v>85765473</v>
      </c>
      <c r="U267" s="42">
        <v>87282506</v>
      </c>
      <c r="V267" s="42">
        <v>13803439</v>
      </c>
      <c r="W267" s="42">
        <v>8824112</v>
      </c>
      <c r="X267" s="42">
        <v>22817</v>
      </c>
      <c r="Y267" s="42">
        <v>195986696</v>
      </c>
      <c r="Z267" s="42">
        <v>509974208</v>
      </c>
    </row>
    <row r="268" spans="1:26">
      <c r="A268" t="s">
        <v>292</v>
      </c>
      <c r="B268" s="44" t="s">
        <v>293</v>
      </c>
      <c r="C268" s="42">
        <v>2126911400</v>
      </c>
      <c r="D268" s="42">
        <v>8543</v>
      </c>
      <c r="E268" s="42">
        <v>695183388</v>
      </c>
      <c r="F268" s="42">
        <v>23787794</v>
      </c>
      <c r="G268" s="42">
        <v>937</v>
      </c>
      <c r="H268" s="42">
        <v>154</v>
      </c>
      <c r="I268" s="42">
        <v>112749659</v>
      </c>
      <c r="J268" s="42">
        <v>681581</v>
      </c>
      <c r="K268" s="42">
        <v>20802275</v>
      </c>
      <c r="L268" s="42">
        <v>120958700</v>
      </c>
      <c r="M268" s="42">
        <v>5360200</v>
      </c>
      <c r="N268" s="42">
        <v>6152168</v>
      </c>
      <c r="O268" s="42">
        <v>17968161</v>
      </c>
      <c r="P268" s="42">
        <v>20156817</v>
      </c>
      <c r="Q268" s="42">
        <v>1023800743</v>
      </c>
      <c r="R268" s="42">
        <v>588359</v>
      </c>
      <c r="S268" s="42">
        <v>24084</v>
      </c>
      <c r="T268" s="42">
        <v>126287533</v>
      </c>
      <c r="U268" s="42">
        <v>124173249</v>
      </c>
      <c r="V268" s="42">
        <v>19877767</v>
      </c>
      <c r="W268" s="42">
        <v>11455704</v>
      </c>
      <c r="X268" s="42">
        <v>50455</v>
      </c>
      <c r="Y268" s="42">
        <v>282457151</v>
      </c>
      <c r="Z268" s="42">
        <v>741343592</v>
      </c>
    </row>
    <row r="269" spans="1:26">
      <c r="A269" t="s">
        <v>338</v>
      </c>
      <c r="B269" s="44" t="s">
        <v>339</v>
      </c>
      <c r="C269" s="42">
        <v>7336624700</v>
      </c>
      <c r="D269" s="42">
        <v>29048</v>
      </c>
      <c r="E269" s="42">
        <v>2470959049</v>
      </c>
      <c r="F269" s="42">
        <v>113273794</v>
      </c>
      <c r="G269" s="42">
        <v>3661</v>
      </c>
      <c r="H269" s="42">
        <v>820</v>
      </c>
      <c r="I269" s="42">
        <v>173084311</v>
      </c>
      <c r="J269" s="42">
        <v>1559744</v>
      </c>
      <c r="K269" s="42">
        <v>58708038</v>
      </c>
      <c r="L269" s="42">
        <v>396215300</v>
      </c>
      <c r="M269" s="42">
        <v>10253400</v>
      </c>
      <c r="N269" s="42">
        <v>21946658</v>
      </c>
      <c r="O269" s="42">
        <v>56444237</v>
      </c>
      <c r="P269" s="42">
        <v>37495634</v>
      </c>
      <c r="Q269" s="42">
        <v>3339940165</v>
      </c>
      <c r="R269" s="42">
        <v>1044120</v>
      </c>
      <c r="S269" s="42">
        <v>108338</v>
      </c>
      <c r="T269" s="42">
        <v>406376482</v>
      </c>
      <c r="U269" s="42">
        <v>400947630</v>
      </c>
      <c r="V269" s="42">
        <v>60515900</v>
      </c>
      <c r="W269" s="42">
        <v>40363450</v>
      </c>
      <c r="X269" s="42">
        <v>31558</v>
      </c>
      <c r="Y269" s="42">
        <v>909387478</v>
      </c>
      <c r="Z269" s="42">
        <v>2430552687</v>
      </c>
    </row>
    <row r="270" spans="1:26">
      <c r="A270" t="s">
        <v>538</v>
      </c>
      <c r="B270" s="44" t="s">
        <v>539</v>
      </c>
      <c r="C270" s="42">
        <v>1625941300</v>
      </c>
      <c r="D270" s="42">
        <v>6485</v>
      </c>
      <c r="E270" s="42">
        <v>560117352</v>
      </c>
      <c r="F270" s="42">
        <v>20011519</v>
      </c>
      <c r="G270" s="42">
        <v>747</v>
      </c>
      <c r="H270" s="42">
        <v>135</v>
      </c>
      <c r="I270" s="42">
        <v>33454337</v>
      </c>
      <c r="J270" s="42">
        <v>320175</v>
      </c>
      <c r="K270" s="42">
        <v>13004434</v>
      </c>
      <c r="L270" s="42">
        <v>91130600</v>
      </c>
      <c r="M270" s="42">
        <v>2553900</v>
      </c>
      <c r="N270" s="42">
        <v>6322400</v>
      </c>
      <c r="O270" s="42">
        <v>11849626</v>
      </c>
      <c r="P270" s="42">
        <v>9005993</v>
      </c>
      <c r="Q270" s="42">
        <v>747770336</v>
      </c>
      <c r="R270" s="42">
        <v>124733</v>
      </c>
      <c r="S270" s="42">
        <v>10144</v>
      </c>
      <c r="T270" s="42">
        <v>93668622</v>
      </c>
      <c r="U270" s="42">
        <v>95660140</v>
      </c>
      <c r="V270" s="42">
        <v>12051830</v>
      </c>
      <c r="W270" s="42">
        <v>7145722</v>
      </c>
      <c r="X270" s="42">
        <v>5563</v>
      </c>
      <c r="Y270" s="42">
        <v>208666754</v>
      </c>
      <c r="Z270" s="42">
        <v>539103582</v>
      </c>
    </row>
    <row r="271" spans="1:26">
      <c r="A271" t="s">
        <v>6</v>
      </c>
      <c r="B271" s="44" t="s">
        <v>7</v>
      </c>
      <c r="C271" s="42">
        <v>9961914800</v>
      </c>
      <c r="D271" s="42">
        <v>29785</v>
      </c>
      <c r="E271" s="42">
        <v>3182750869</v>
      </c>
      <c r="F271" s="42">
        <v>394730531</v>
      </c>
      <c r="G271" s="42">
        <v>7746</v>
      </c>
      <c r="H271" s="42">
        <v>2704</v>
      </c>
      <c r="I271" s="42">
        <v>630862966</v>
      </c>
      <c r="J271" s="42">
        <v>4986287</v>
      </c>
      <c r="K271" s="42">
        <v>82740743</v>
      </c>
      <c r="L271" s="42">
        <v>503459200</v>
      </c>
      <c r="M271" s="42">
        <v>19425700</v>
      </c>
      <c r="N271" s="42">
        <v>13330919</v>
      </c>
      <c r="O271" s="42">
        <v>58631462</v>
      </c>
      <c r="P271" s="42">
        <v>76123022</v>
      </c>
      <c r="Q271" s="42">
        <v>4967041699</v>
      </c>
      <c r="R271" s="42">
        <v>2004931</v>
      </c>
      <c r="S271" s="42">
        <v>238228</v>
      </c>
      <c r="T271" s="42">
        <v>522785744</v>
      </c>
      <c r="U271" s="42">
        <v>461120953</v>
      </c>
      <c r="V271" s="42">
        <v>111192914</v>
      </c>
      <c r="W271" s="42">
        <v>77256779</v>
      </c>
      <c r="X271" s="42">
        <v>85192</v>
      </c>
      <c r="Y271" s="42">
        <v>1174684741</v>
      </c>
      <c r="Z271" s="42">
        <v>3792356958</v>
      </c>
    </row>
    <row r="272" spans="1:26">
      <c r="A272" t="s">
        <v>126</v>
      </c>
      <c r="B272" s="44" t="s">
        <v>127</v>
      </c>
      <c r="C272" s="42">
        <v>6918497000</v>
      </c>
      <c r="D272" s="42">
        <v>26102</v>
      </c>
      <c r="E272" s="42">
        <v>2267571209</v>
      </c>
      <c r="F272" s="42">
        <v>116227131</v>
      </c>
      <c r="G272" s="42">
        <v>3448</v>
      </c>
      <c r="H272" s="42">
        <v>800</v>
      </c>
      <c r="I272" s="42">
        <v>274508859</v>
      </c>
      <c r="J272" s="42">
        <v>1520125</v>
      </c>
      <c r="K272" s="42">
        <v>54667636</v>
      </c>
      <c r="L272" s="42">
        <v>386957100</v>
      </c>
      <c r="M272" s="42">
        <v>7682100</v>
      </c>
      <c r="N272" s="42">
        <v>17553352</v>
      </c>
      <c r="O272" s="42">
        <v>52317760</v>
      </c>
      <c r="P272" s="42">
        <v>30559928</v>
      </c>
      <c r="Q272" s="42">
        <v>3209565200</v>
      </c>
      <c r="R272" s="42">
        <v>1050676</v>
      </c>
      <c r="S272" s="42">
        <v>38875</v>
      </c>
      <c r="T272" s="42">
        <v>394550873</v>
      </c>
      <c r="U272" s="42">
        <v>388719854</v>
      </c>
      <c r="V272" s="42">
        <v>53480757</v>
      </c>
      <c r="W272" s="42">
        <v>36591083</v>
      </c>
      <c r="X272" s="42">
        <v>181532</v>
      </c>
      <c r="Y272" s="42">
        <v>874613650</v>
      </c>
      <c r="Z272" s="42">
        <v>2334951550</v>
      </c>
    </row>
    <row r="273" spans="1:26">
      <c r="A273" t="s">
        <v>170</v>
      </c>
      <c r="B273" s="44" t="s">
        <v>171</v>
      </c>
      <c r="C273" s="42">
        <v>6784909800</v>
      </c>
      <c r="D273" s="42">
        <v>28690</v>
      </c>
      <c r="E273" s="42">
        <v>2206850368</v>
      </c>
      <c r="F273" s="42">
        <v>91838635</v>
      </c>
      <c r="G273" s="42">
        <v>2727</v>
      </c>
      <c r="H273" s="42">
        <v>627</v>
      </c>
      <c r="I273" s="42">
        <v>198031763</v>
      </c>
      <c r="J273" s="42">
        <v>1293447</v>
      </c>
      <c r="K273" s="42">
        <v>56417466</v>
      </c>
      <c r="L273" s="42">
        <v>352062100</v>
      </c>
      <c r="M273" s="42">
        <v>9864700</v>
      </c>
      <c r="N273" s="42">
        <v>26723390</v>
      </c>
      <c r="O273" s="42">
        <v>66696425</v>
      </c>
      <c r="P273" s="42">
        <v>35463871</v>
      </c>
      <c r="Q273" s="42">
        <v>3045242165</v>
      </c>
      <c r="R273" s="42">
        <v>1450358</v>
      </c>
      <c r="S273" s="42">
        <v>155547</v>
      </c>
      <c r="T273" s="42">
        <v>361842403</v>
      </c>
      <c r="U273" s="42">
        <v>356862619</v>
      </c>
      <c r="V273" s="42">
        <v>58725259</v>
      </c>
      <c r="W273" s="42">
        <v>39588657</v>
      </c>
      <c r="X273" s="42">
        <v>129205</v>
      </c>
      <c r="Y273" s="42">
        <v>818754048</v>
      </c>
      <c r="Z273" s="42">
        <v>2226488117</v>
      </c>
    </row>
    <row r="274" spans="1:26">
      <c r="A274" t="s">
        <v>431</v>
      </c>
      <c r="B274" s="44" t="s">
        <v>432</v>
      </c>
      <c r="C274" s="42">
        <v>31154221000</v>
      </c>
      <c r="D274" s="42">
        <v>109216</v>
      </c>
      <c r="E274" s="42">
        <v>9731659084</v>
      </c>
      <c r="F274" s="42">
        <v>830331828</v>
      </c>
      <c r="G274" s="42">
        <v>19932</v>
      </c>
      <c r="H274" s="42">
        <v>6004</v>
      </c>
      <c r="I274" s="42">
        <v>1069150610</v>
      </c>
      <c r="J274" s="42">
        <v>5589079</v>
      </c>
      <c r="K274" s="42">
        <v>185777327</v>
      </c>
      <c r="L274" s="42">
        <v>1659348200</v>
      </c>
      <c r="M274" s="42">
        <v>27928800</v>
      </c>
      <c r="N274" s="42">
        <v>43418062</v>
      </c>
      <c r="O274" s="42">
        <v>194744656</v>
      </c>
      <c r="P274" s="42">
        <v>113820285</v>
      </c>
      <c r="Q274" s="42">
        <v>13861767931</v>
      </c>
      <c r="R274" s="42">
        <v>3745985</v>
      </c>
      <c r="S274" s="42">
        <v>501858</v>
      </c>
      <c r="T274" s="42">
        <v>1686867971</v>
      </c>
      <c r="U274" s="42">
        <v>1498758972</v>
      </c>
      <c r="V274" s="42">
        <v>257164588</v>
      </c>
      <c r="W274" s="42">
        <v>182496210</v>
      </c>
      <c r="X274" s="42">
        <v>213305</v>
      </c>
      <c r="Y274" s="42">
        <v>3629748889</v>
      </c>
      <c r="Z274" s="42">
        <v>10232019042</v>
      </c>
    </row>
    <row r="275" spans="1:26">
      <c r="A275" t="s">
        <v>148</v>
      </c>
      <c r="B275" s="44" t="s">
        <v>149</v>
      </c>
      <c r="C275" s="42">
        <v>17781431200</v>
      </c>
      <c r="D275" s="42">
        <v>66365</v>
      </c>
      <c r="E275" s="42">
        <v>5652150071</v>
      </c>
      <c r="F275" s="42">
        <v>349562495</v>
      </c>
      <c r="G275" s="42">
        <v>9873</v>
      </c>
      <c r="H275" s="42">
        <v>2588</v>
      </c>
      <c r="I275" s="42">
        <v>690088895</v>
      </c>
      <c r="J275" s="42">
        <v>4664255</v>
      </c>
      <c r="K275" s="42">
        <v>125913757</v>
      </c>
      <c r="L275" s="42">
        <v>987624600</v>
      </c>
      <c r="M275" s="42">
        <v>22416500</v>
      </c>
      <c r="N275" s="42">
        <v>49550144</v>
      </c>
      <c r="O275" s="42">
        <v>126600131</v>
      </c>
      <c r="P275" s="42">
        <v>86434958</v>
      </c>
      <c r="Q275" s="42">
        <v>8095005806</v>
      </c>
      <c r="R275" s="42">
        <v>2394712</v>
      </c>
      <c r="S275" s="42">
        <v>168504</v>
      </c>
      <c r="T275" s="42">
        <v>1009812351</v>
      </c>
      <c r="U275" s="42">
        <v>947804735</v>
      </c>
      <c r="V275" s="42">
        <v>135044716</v>
      </c>
      <c r="W275" s="42">
        <v>115190258</v>
      </c>
      <c r="X275" s="42">
        <v>185011</v>
      </c>
      <c r="Y275" s="42">
        <v>2210600287</v>
      </c>
      <c r="Z275" s="42">
        <v>5884405519</v>
      </c>
    </row>
    <row r="276" spans="1:26">
      <c r="A276" t="s">
        <v>86</v>
      </c>
      <c r="B276" s="44" t="s">
        <v>87</v>
      </c>
      <c r="C276" s="42">
        <v>659664700</v>
      </c>
      <c r="D276" s="42">
        <v>2836</v>
      </c>
      <c r="E276" s="42">
        <v>213729585</v>
      </c>
      <c r="F276" s="42">
        <v>7296420</v>
      </c>
      <c r="G276" s="42">
        <v>260</v>
      </c>
      <c r="H276" s="42">
        <v>46</v>
      </c>
      <c r="I276" s="42">
        <v>28554309</v>
      </c>
      <c r="J276" s="42">
        <v>157436</v>
      </c>
      <c r="K276" s="42">
        <v>5307720</v>
      </c>
      <c r="L276" s="42">
        <v>34196900</v>
      </c>
      <c r="M276" s="42">
        <v>2372100</v>
      </c>
      <c r="N276" s="42">
        <v>3094493</v>
      </c>
      <c r="O276" s="42">
        <v>7362878</v>
      </c>
      <c r="P276" s="42">
        <v>5537786</v>
      </c>
      <c r="Q276" s="42">
        <v>307609627</v>
      </c>
      <c r="R276" s="42">
        <v>68818</v>
      </c>
      <c r="S276" s="42">
        <v>0</v>
      </c>
      <c r="T276" s="42">
        <v>36558092</v>
      </c>
      <c r="U276" s="42">
        <v>37034601</v>
      </c>
      <c r="V276" s="42">
        <v>4325709</v>
      </c>
      <c r="W276" s="42">
        <v>3734078</v>
      </c>
      <c r="X276" s="42">
        <v>17538</v>
      </c>
      <c r="Y276" s="42">
        <v>81738836</v>
      </c>
      <c r="Z276" s="42">
        <v>225870791</v>
      </c>
    </row>
    <row r="277" spans="1:26">
      <c r="A277" t="s">
        <v>242</v>
      </c>
      <c r="B277" s="44" t="s">
        <v>243</v>
      </c>
      <c r="C277" s="42">
        <v>5968834200</v>
      </c>
      <c r="D277" s="42">
        <v>23031</v>
      </c>
      <c r="E277" s="42">
        <v>1837724290</v>
      </c>
      <c r="F277" s="42">
        <v>114409867</v>
      </c>
      <c r="G277" s="42">
        <v>3131</v>
      </c>
      <c r="H277" s="42">
        <v>812</v>
      </c>
      <c r="I277" s="42">
        <v>476664657</v>
      </c>
      <c r="J277" s="42">
        <v>2580169</v>
      </c>
      <c r="K277" s="42">
        <v>49934162</v>
      </c>
      <c r="L277" s="42">
        <v>302006800</v>
      </c>
      <c r="M277" s="42">
        <v>11626300</v>
      </c>
      <c r="N277" s="42">
        <v>23140352</v>
      </c>
      <c r="O277" s="42">
        <v>47938889</v>
      </c>
      <c r="P277" s="42">
        <v>45011618</v>
      </c>
      <c r="Q277" s="42">
        <v>2911037104</v>
      </c>
      <c r="R277" s="42">
        <v>1587888</v>
      </c>
      <c r="S277" s="42">
        <v>156993</v>
      </c>
      <c r="T277" s="42">
        <v>313564134</v>
      </c>
      <c r="U277" s="42">
        <v>287112741</v>
      </c>
      <c r="V277" s="42">
        <v>54171400</v>
      </c>
      <c r="W277" s="42">
        <v>43371170</v>
      </c>
      <c r="X277" s="42">
        <v>133712</v>
      </c>
      <c r="Y277" s="42">
        <v>700098038</v>
      </c>
      <c r="Z277" s="42">
        <v>2210939066</v>
      </c>
    </row>
    <row r="278" spans="1:26">
      <c r="A278" t="s">
        <v>348</v>
      </c>
      <c r="B278" s="44" t="s">
        <v>349</v>
      </c>
      <c r="C278" s="42">
        <v>2135000600</v>
      </c>
      <c r="D278" s="42">
        <v>9527</v>
      </c>
      <c r="E278" s="42">
        <v>723532371</v>
      </c>
      <c r="F278" s="42">
        <v>24977465</v>
      </c>
      <c r="G278" s="42">
        <v>830</v>
      </c>
      <c r="H278" s="42">
        <v>179</v>
      </c>
      <c r="I278" s="42">
        <v>43129384</v>
      </c>
      <c r="J278" s="42">
        <v>638769</v>
      </c>
      <c r="K278" s="42">
        <v>17115242</v>
      </c>
      <c r="L278" s="42">
        <v>112242200</v>
      </c>
      <c r="M278" s="42">
        <v>3845300</v>
      </c>
      <c r="N278" s="42">
        <v>9728456</v>
      </c>
      <c r="O278" s="42">
        <v>18831722</v>
      </c>
      <c r="P278" s="42">
        <v>13167212</v>
      </c>
      <c r="Q278" s="42">
        <v>967208121</v>
      </c>
      <c r="R278" s="42">
        <v>170610</v>
      </c>
      <c r="S278" s="42">
        <v>56020</v>
      </c>
      <c r="T278" s="42">
        <v>116065003</v>
      </c>
      <c r="U278" s="42">
        <v>118435515</v>
      </c>
      <c r="V278" s="42">
        <v>17532960</v>
      </c>
      <c r="W278" s="42">
        <v>10923611</v>
      </c>
      <c r="X278" s="42">
        <v>14664</v>
      </c>
      <c r="Y278" s="42">
        <v>263198383</v>
      </c>
      <c r="Z278" s="42">
        <v>704009738</v>
      </c>
    </row>
    <row r="279" spans="1:26">
      <c r="A279" t="s">
        <v>490</v>
      </c>
      <c r="B279" s="44" t="s">
        <v>491</v>
      </c>
      <c r="C279" s="42">
        <v>1760926300</v>
      </c>
      <c r="D279" s="42">
        <v>7559</v>
      </c>
      <c r="E279" s="42">
        <v>609303070</v>
      </c>
      <c r="F279" s="42">
        <v>16456577</v>
      </c>
      <c r="G279" s="42">
        <v>705</v>
      </c>
      <c r="H279" s="42">
        <v>96</v>
      </c>
      <c r="I279" s="42">
        <v>30676585</v>
      </c>
      <c r="J279" s="42">
        <v>313766</v>
      </c>
      <c r="K279" s="42">
        <v>6043005</v>
      </c>
      <c r="L279" s="42">
        <v>93745200</v>
      </c>
      <c r="M279" s="42">
        <v>3455700</v>
      </c>
      <c r="N279" s="42">
        <v>8420573</v>
      </c>
      <c r="O279" s="42">
        <v>19682931</v>
      </c>
      <c r="P279" s="42">
        <v>10680234</v>
      </c>
      <c r="Q279" s="42">
        <v>798777641</v>
      </c>
      <c r="R279" s="42">
        <v>4603</v>
      </c>
      <c r="S279" s="42">
        <v>49426</v>
      </c>
      <c r="T279" s="42">
        <v>97182092</v>
      </c>
      <c r="U279" s="42">
        <v>100266636</v>
      </c>
      <c r="V279" s="42">
        <v>12643406</v>
      </c>
      <c r="W279" s="42">
        <v>5260868</v>
      </c>
      <c r="X279" s="42">
        <v>7361</v>
      </c>
      <c r="Y279" s="42">
        <v>215414392</v>
      </c>
      <c r="Z279" s="42">
        <v>583363249</v>
      </c>
    </row>
    <row r="280" spans="1:26">
      <c r="A280" t="s">
        <v>512</v>
      </c>
      <c r="B280" s="44" t="s">
        <v>513</v>
      </c>
      <c r="C280" s="42">
        <v>1957199900</v>
      </c>
      <c r="D280" s="42">
        <v>8143</v>
      </c>
      <c r="E280" s="42">
        <v>653887141</v>
      </c>
      <c r="F280" s="42">
        <v>21619049</v>
      </c>
      <c r="G280" s="42">
        <v>790</v>
      </c>
      <c r="H280" s="42">
        <v>143</v>
      </c>
      <c r="I280" s="42">
        <v>81180577</v>
      </c>
      <c r="J280" s="42">
        <v>1306179</v>
      </c>
      <c r="K280" s="42">
        <v>16947639</v>
      </c>
      <c r="L280" s="42">
        <v>112367500</v>
      </c>
      <c r="M280" s="42">
        <v>6004900</v>
      </c>
      <c r="N280" s="42">
        <v>6612764</v>
      </c>
      <c r="O280" s="42">
        <v>20856243</v>
      </c>
      <c r="P280" s="42">
        <v>17732382</v>
      </c>
      <c r="Q280" s="42">
        <v>938514374</v>
      </c>
      <c r="R280" s="42">
        <v>332273</v>
      </c>
      <c r="S280" s="42">
        <v>88678</v>
      </c>
      <c r="T280" s="42">
        <v>118326948</v>
      </c>
      <c r="U280" s="42">
        <v>121873786</v>
      </c>
      <c r="V280" s="42">
        <v>17504792</v>
      </c>
      <c r="W280" s="42">
        <v>10488009</v>
      </c>
      <c r="X280" s="42">
        <v>61074</v>
      </c>
      <c r="Y280" s="42">
        <v>268675560</v>
      </c>
      <c r="Z280" s="42">
        <v>669838814</v>
      </c>
    </row>
    <row r="281" spans="1:26">
      <c r="A281" t="s">
        <v>380</v>
      </c>
      <c r="B281" s="44" t="s">
        <v>381</v>
      </c>
      <c r="C281" s="42">
        <v>1519837800</v>
      </c>
      <c r="D281" s="42">
        <v>6852</v>
      </c>
      <c r="E281" s="42">
        <v>509182261</v>
      </c>
      <c r="F281" s="42">
        <v>11465626</v>
      </c>
      <c r="G281" s="42">
        <v>509</v>
      </c>
      <c r="H281" s="42">
        <v>73</v>
      </c>
      <c r="I281" s="42">
        <v>40338691</v>
      </c>
      <c r="J281" s="42">
        <v>677297</v>
      </c>
      <c r="K281" s="42">
        <v>17994430</v>
      </c>
      <c r="L281" s="42">
        <v>80575700</v>
      </c>
      <c r="M281" s="42">
        <v>3338900</v>
      </c>
      <c r="N281" s="42">
        <v>10464733</v>
      </c>
      <c r="O281" s="42">
        <v>16764388</v>
      </c>
      <c r="P281" s="42">
        <v>12110044</v>
      </c>
      <c r="Q281" s="42">
        <v>702912070</v>
      </c>
      <c r="R281" s="42">
        <v>422966</v>
      </c>
      <c r="S281" s="42">
        <v>18000</v>
      </c>
      <c r="T281" s="42">
        <v>83890173</v>
      </c>
      <c r="U281" s="42">
        <v>91428623</v>
      </c>
      <c r="V281" s="42">
        <v>14113343</v>
      </c>
      <c r="W281" s="42">
        <v>8952872</v>
      </c>
      <c r="X281" s="42">
        <v>37652</v>
      </c>
      <c r="Y281" s="42">
        <v>198863629</v>
      </c>
      <c r="Z281" s="42">
        <v>504048441</v>
      </c>
    </row>
    <row r="282" spans="1:26">
      <c r="A282" t="s">
        <v>542</v>
      </c>
      <c r="B282" s="44" t="s">
        <v>543</v>
      </c>
      <c r="C282" s="42">
        <v>482613700</v>
      </c>
      <c r="D282" s="42">
        <v>2284</v>
      </c>
      <c r="E282" s="42">
        <v>163845360</v>
      </c>
      <c r="F282" s="42">
        <v>3503044</v>
      </c>
      <c r="G282" s="42">
        <v>177</v>
      </c>
      <c r="H282" s="42">
        <v>20</v>
      </c>
      <c r="I282" s="42">
        <v>10015319</v>
      </c>
      <c r="J282" s="42">
        <v>95317</v>
      </c>
      <c r="K282" s="42">
        <v>1528840</v>
      </c>
      <c r="L282" s="42">
        <v>25020600</v>
      </c>
      <c r="M282" s="42">
        <v>1069500</v>
      </c>
      <c r="N282" s="42">
        <v>1934736</v>
      </c>
      <c r="O282" s="42">
        <v>4977451</v>
      </c>
      <c r="P282" s="42">
        <v>2948319</v>
      </c>
      <c r="Q282" s="42">
        <v>214938486</v>
      </c>
      <c r="R282" s="42">
        <v>0</v>
      </c>
      <c r="S282" s="42">
        <v>14000</v>
      </c>
      <c r="T282" s="42">
        <v>26082148</v>
      </c>
      <c r="U282" s="42">
        <v>27028726</v>
      </c>
      <c r="V282" s="42">
        <v>2939954</v>
      </c>
      <c r="W282" s="42">
        <v>1219825</v>
      </c>
      <c r="X282" s="42">
        <v>11735</v>
      </c>
      <c r="Y282" s="42">
        <v>57296388</v>
      </c>
      <c r="Z282" s="42">
        <v>157642098</v>
      </c>
    </row>
    <row r="283" spans="1:26">
      <c r="A283" t="s">
        <v>226</v>
      </c>
      <c r="B283" s="44" t="s">
        <v>227</v>
      </c>
      <c r="C283" s="42">
        <v>2616872200</v>
      </c>
      <c r="D283" s="42">
        <v>10935</v>
      </c>
      <c r="E283" s="42">
        <v>810225209</v>
      </c>
      <c r="F283" s="42">
        <v>30426492</v>
      </c>
      <c r="G283" s="42">
        <v>1171</v>
      </c>
      <c r="H283" s="42">
        <v>215</v>
      </c>
      <c r="I283" s="42">
        <v>49929651</v>
      </c>
      <c r="J283" s="42">
        <v>509746</v>
      </c>
      <c r="K283" s="42">
        <v>22544025</v>
      </c>
      <c r="L283" s="42">
        <v>150584500</v>
      </c>
      <c r="M283" s="42">
        <v>4714200</v>
      </c>
      <c r="N283" s="42">
        <v>5812614</v>
      </c>
      <c r="O283" s="42">
        <v>19015846</v>
      </c>
      <c r="P283" s="42">
        <v>18249222</v>
      </c>
      <c r="Q283" s="42">
        <v>1112011505</v>
      </c>
      <c r="R283" s="42">
        <v>488211</v>
      </c>
      <c r="S283" s="42">
        <v>74579</v>
      </c>
      <c r="T283" s="42">
        <v>155250646</v>
      </c>
      <c r="U283" s="42">
        <v>142842721</v>
      </c>
      <c r="V283" s="42">
        <v>29908209</v>
      </c>
      <c r="W283" s="42">
        <v>10650634</v>
      </c>
      <c r="X283" s="42">
        <v>18071</v>
      </c>
      <c r="Y283" s="42">
        <v>339233071</v>
      </c>
      <c r="Z283" s="42">
        <v>772778434</v>
      </c>
    </row>
    <row r="284" spans="1:26">
      <c r="A284" t="s">
        <v>92</v>
      </c>
      <c r="B284" s="44" t="s">
        <v>93</v>
      </c>
      <c r="C284" s="42">
        <v>2171552500</v>
      </c>
      <c r="D284" s="42">
        <v>8991</v>
      </c>
      <c r="E284" s="42">
        <v>708977270</v>
      </c>
      <c r="F284" s="42">
        <v>26799722</v>
      </c>
      <c r="G284" s="42">
        <v>950</v>
      </c>
      <c r="H284" s="42">
        <v>175</v>
      </c>
      <c r="I284" s="42">
        <v>60561069</v>
      </c>
      <c r="J284" s="42">
        <v>880666</v>
      </c>
      <c r="K284" s="42">
        <v>19862719</v>
      </c>
      <c r="L284" s="42">
        <v>117537000</v>
      </c>
      <c r="M284" s="42">
        <v>4067600</v>
      </c>
      <c r="N284" s="42">
        <v>7789198</v>
      </c>
      <c r="O284" s="42">
        <v>21644246</v>
      </c>
      <c r="P284" s="42">
        <v>14518012</v>
      </c>
      <c r="Q284" s="42">
        <v>982637502</v>
      </c>
      <c r="R284" s="42">
        <v>284504</v>
      </c>
      <c r="S284" s="42">
        <v>0</v>
      </c>
      <c r="T284" s="42">
        <v>121582223</v>
      </c>
      <c r="U284" s="42">
        <v>120566247</v>
      </c>
      <c r="V284" s="42">
        <v>19141600</v>
      </c>
      <c r="W284" s="42">
        <v>13807371</v>
      </c>
      <c r="X284" s="42">
        <v>50412</v>
      </c>
      <c r="Y284" s="42">
        <v>275432357</v>
      </c>
      <c r="Z284" s="42">
        <v>707205145</v>
      </c>
    </row>
    <row r="285" spans="1:26">
      <c r="A285" t="s">
        <v>144</v>
      </c>
      <c r="B285" s="44" t="s">
        <v>145</v>
      </c>
      <c r="C285" s="42">
        <v>3552502900</v>
      </c>
      <c r="D285" s="42">
        <v>12307</v>
      </c>
      <c r="E285" s="42">
        <v>1155963310</v>
      </c>
      <c r="F285" s="42">
        <v>107963458</v>
      </c>
      <c r="G285" s="42">
        <v>2307</v>
      </c>
      <c r="H285" s="42">
        <v>775</v>
      </c>
      <c r="I285" s="42">
        <v>108239553</v>
      </c>
      <c r="J285" s="42">
        <v>816014</v>
      </c>
      <c r="K285" s="42">
        <v>28468048</v>
      </c>
      <c r="L285" s="42">
        <v>184293100</v>
      </c>
      <c r="M285" s="42">
        <v>5752500</v>
      </c>
      <c r="N285" s="42">
        <v>11080906</v>
      </c>
      <c r="O285" s="42">
        <v>27285705</v>
      </c>
      <c r="P285" s="42">
        <v>26791631</v>
      </c>
      <c r="Q285" s="42">
        <v>1656654225</v>
      </c>
      <c r="R285" s="42">
        <v>506943</v>
      </c>
      <c r="S285" s="42">
        <v>7888</v>
      </c>
      <c r="T285" s="42">
        <v>190016964</v>
      </c>
      <c r="U285" s="42">
        <v>178598861</v>
      </c>
      <c r="V285" s="42">
        <v>25329314</v>
      </c>
      <c r="W285" s="42">
        <v>25596142</v>
      </c>
      <c r="X285" s="42">
        <v>59091</v>
      </c>
      <c r="Y285" s="42">
        <v>420115203</v>
      </c>
      <c r="Z285" s="42">
        <v>1236539022</v>
      </c>
    </row>
    <row r="286" spans="1:26">
      <c r="A286" t="s">
        <v>452</v>
      </c>
      <c r="B286" s="44" t="s">
        <v>453</v>
      </c>
      <c r="C286" s="42">
        <v>1241065700</v>
      </c>
      <c r="D286" s="42">
        <v>5546</v>
      </c>
      <c r="E286" s="42">
        <v>421322573</v>
      </c>
      <c r="F286" s="42">
        <v>8490696</v>
      </c>
      <c r="G286" s="42">
        <v>379</v>
      </c>
      <c r="H286" s="42">
        <v>58</v>
      </c>
      <c r="I286" s="42">
        <v>21362965</v>
      </c>
      <c r="J286" s="42">
        <v>532269</v>
      </c>
      <c r="K286" s="42">
        <v>11259072</v>
      </c>
      <c r="L286" s="42">
        <v>67502500</v>
      </c>
      <c r="M286" s="42">
        <v>2114600</v>
      </c>
      <c r="N286" s="42">
        <v>4286382</v>
      </c>
      <c r="O286" s="42">
        <v>13317154</v>
      </c>
      <c r="P286" s="42">
        <v>6472166</v>
      </c>
      <c r="Q286" s="42">
        <v>556660377</v>
      </c>
      <c r="R286" s="42">
        <v>109919</v>
      </c>
      <c r="S286" s="42">
        <v>18530</v>
      </c>
      <c r="T286" s="42">
        <v>69591673</v>
      </c>
      <c r="U286" s="42">
        <v>73957039</v>
      </c>
      <c r="V286" s="42">
        <v>10499212</v>
      </c>
      <c r="W286" s="42">
        <v>5977743</v>
      </c>
      <c r="X286" s="42">
        <v>5863</v>
      </c>
      <c r="Y286" s="42">
        <v>160159979</v>
      </c>
      <c r="Z286" s="42">
        <v>396500398</v>
      </c>
    </row>
    <row r="287" spans="1:26">
      <c r="A287" t="s">
        <v>54</v>
      </c>
      <c r="B287" s="44" t="s">
        <v>55</v>
      </c>
      <c r="C287" s="42">
        <v>1746848200</v>
      </c>
      <c r="D287" s="42">
        <v>7049</v>
      </c>
      <c r="E287" s="42">
        <v>600891216</v>
      </c>
      <c r="F287" s="42">
        <v>21766848</v>
      </c>
      <c r="G287" s="42">
        <v>926</v>
      </c>
      <c r="H287" s="42">
        <v>137</v>
      </c>
      <c r="I287" s="42">
        <v>24413550</v>
      </c>
      <c r="J287" s="42">
        <v>225036</v>
      </c>
      <c r="K287" s="42">
        <v>14539801</v>
      </c>
      <c r="L287" s="42">
        <v>94619700</v>
      </c>
      <c r="M287" s="42">
        <v>1877800</v>
      </c>
      <c r="N287" s="42">
        <v>5232449</v>
      </c>
      <c r="O287" s="42">
        <v>13862670</v>
      </c>
      <c r="P287" s="42">
        <v>6792507</v>
      </c>
      <c r="Q287" s="42">
        <v>784221577</v>
      </c>
      <c r="R287" s="42">
        <v>224417</v>
      </c>
      <c r="S287" s="42">
        <v>29141</v>
      </c>
      <c r="T287" s="42">
        <v>96475629</v>
      </c>
      <c r="U287" s="42">
        <v>96693056</v>
      </c>
      <c r="V287" s="42">
        <v>17209955</v>
      </c>
      <c r="W287" s="42">
        <v>9131567</v>
      </c>
      <c r="X287" s="42">
        <v>3034</v>
      </c>
      <c r="Y287" s="42">
        <v>219766799</v>
      </c>
      <c r="Z287" s="42">
        <v>564454778</v>
      </c>
    </row>
    <row r="288" spans="1:26">
      <c r="A288" t="s">
        <v>566</v>
      </c>
      <c r="B288" s="44" t="s">
        <v>567</v>
      </c>
      <c r="C288" s="42">
        <v>1528154300</v>
      </c>
      <c r="D288" s="42">
        <v>6525</v>
      </c>
      <c r="E288" s="42">
        <v>516273006</v>
      </c>
      <c r="F288" s="42">
        <v>13334219</v>
      </c>
      <c r="G288" s="42">
        <v>616</v>
      </c>
      <c r="H288" s="42">
        <v>77</v>
      </c>
      <c r="I288" s="42">
        <v>23286770</v>
      </c>
      <c r="J288" s="42">
        <v>238784</v>
      </c>
      <c r="K288" s="42">
        <v>7022124</v>
      </c>
      <c r="L288" s="42">
        <v>83619400</v>
      </c>
      <c r="M288" s="42">
        <v>1609500</v>
      </c>
      <c r="N288" s="42">
        <v>3961063</v>
      </c>
      <c r="O288" s="42">
        <v>12734309</v>
      </c>
      <c r="P288" s="42">
        <v>4924629</v>
      </c>
      <c r="Q288" s="42">
        <v>667003804</v>
      </c>
      <c r="R288" s="42">
        <v>8858</v>
      </c>
      <c r="S288" s="42">
        <v>0</v>
      </c>
      <c r="T288" s="42">
        <v>85213027</v>
      </c>
      <c r="U288" s="42">
        <v>86235830</v>
      </c>
      <c r="V288" s="42">
        <v>10093244</v>
      </c>
      <c r="W288" s="42">
        <v>4916715</v>
      </c>
      <c r="X288" s="42">
        <v>256</v>
      </c>
      <c r="Y288" s="42">
        <v>186467930</v>
      </c>
      <c r="Z288" s="42">
        <v>480535874</v>
      </c>
    </row>
    <row r="289" spans="1:26">
      <c r="A289" t="s">
        <v>250</v>
      </c>
      <c r="B289" s="44" t="s">
        <v>251</v>
      </c>
      <c r="C289" s="42">
        <v>8587154900</v>
      </c>
      <c r="D289" s="42">
        <v>31836</v>
      </c>
      <c r="E289" s="42">
        <v>2615656583</v>
      </c>
      <c r="F289" s="42">
        <v>195074062</v>
      </c>
      <c r="G289" s="42">
        <v>4862</v>
      </c>
      <c r="H289" s="42">
        <v>1356</v>
      </c>
      <c r="I289" s="42">
        <v>401689726</v>
      </c>
      <c r="J289" s="42">
        <v>3230042</v>
      </c>
      <c r="K289" s="42">
        <v>72261150</v>
      </c>
      <c r="L289" s="42">
        <v>443711100</v>
      </c>
      <c r="M289" s="42">
        <v>15122600</v>
      </c>
      <c r="N289" s="42">
        <v>21402343</v>
      </c>
      <c r="O289" s="42">
        <v>69777018</v>
      </c>
      <c r="P289" s="42">
        <v>55033954</v>
      </c>
      <c r="Q289" s="42">
        <v>3892958578</v>
      </c>
      <c r="R289" s="42">
        <v>2152140</v>
      </c>
      <c r="S289" s="42">
        <v>202160</v>
      </c>
      <c r="T289" s="42">
        <v>458717533</v>
      </c>
      <c r="U289" s="42">
        <v>410162779</v>
      </c>
      <c r="V289" s="42">
        <v>79214667</v>
      </c>
      <c r="W289" s="42">
        <v>60725901</v>
      </c>
      <c r="X289" s="42">
        <v>176300</v>
      </c>
      <c r="Y289" s="42">
        <v>1011351480</v>
      </c>
      <c r="Z289" s="42">
        <v>2881607098</v>
      </c>
    </row>
    <row r="290" spans="1:26">
      <c r="A290" t="s">
        <v>270</v>
      </c>
      <c r="B290" s="44" t="s">
        <v>271</v>
      </c>
      <c r="C290" s="42">
        <v>2898815200</v>
      </c>
      <c r="D290" s="42">
        <v>9815</v>
      </c>
      <c r="E290" s="42">
        <v>934169309</v>
      </c>
      <c r="F290" s="42">
        <v>79414349</v>
      </c>
      <c r="G290" s="42">
        <v>2075</v>
      </c>
      <c r="H290" s="42">
        <v>586</v>
      </c>
      <c r="I290" s="42">
        <v>146852246</v>
      </c>
      <c r="J290" s="42">
        <v>1794393</v>
      </c>
      <c r="K290" s="42">
        <v>28877379</v>
      </c>
      <c r="L290" s="42">
        <v>146444900</v>
      </c>
      <c r="M290" s="42">
        <v>4550400</v>
      </c>
      <c r="N290" s="42">
        <v>5193150</v>
      </c>
      <c r="O290" s="42">
        <v>22975244</v>
      </c>
      <c r="P290" s="42">
        <v>17881652</v>
      </c>
      <c r="Q290" s="42">
        <v>1388153022</v>
      </c>
      <c r="R290" s="42">
        <v>1175143</v>
      </c>
      <c r="S290" s="42">
        <v>572871</v>
      </c>
      <c r="T290" s="42">
        <v>150967066</v>
      </c>
      <c r="U290" s="42">
        <v>140033821</v>
      </c>
      <c r="V290" s="42">
        <v>29818850</v>
      </c>
      <c r="W290" s="42">
        <v>23674418</v>
      </c>
      <c r="X290" s="42">
        <v>6301</v>
      </c>
      <c r="Y290" s="42">
        <v>346248470</v>
      </c>
      <c r="Z290" s="42">
        <v>1041904552</v>
      </c>
    </row>
    <row r="291" spans="1:26">
      <c r="A291" t="s">
        <v>84</v>
      </c>
      <c r="B291" s="44" t="s">
        <v>85</v>
      </c>
      <c r="C291" s="42">
        <v>922800800</v>
      </c>
      <c r="D291" s="42">
        <v>4141</v>
      </c>
      <c r="E291" s="42">
        <v>298052963</v>
      </c>
      <c r="F291" s="42">
        <v>9872113</v>
      </c>
      <c r="G291" s="42">
        <v>353</v>
      </c>
      <c r="H291" s="42">
        <v>59</v>
      </c>
      <c r="I291" s="42">
        <v>28694421</v>
      </c>
      <c r="J291" s="42">
        <v>367644</v>
      </c>
      <c r="K291" s="42">
        <v>7659581</v>
      </c>
      <c r="L291" s="42">
        <v>48290400</v>
      </c>
      <c r="M291" s="42">
        <v>2969400</v>
      </c>
      <c r="N291" s="42">
        <v>3315531</v>
      </c>
      <c r="O291" s="42">
        <v>7693033</v>
      </c>
      <c r="P291" s="42">
        <v>10660718</v>
      </c>
      <c r="Q291" s="42">
        <v>417575804</v>
      </c>
      <c r="R291" s="42">
        <v>92189</v>
      </c>
      <c r="S291" s="42">
        <v>14000</v>
      </c>
      <c r="T291" s="42">
        <v>51246042</v>
      </c>
      <c r="U291" s="42">
        <v>51106293</v>
      </c>
      <c r="V291" s="42">
        <v>7856188</v>
      </c>
      <c r="W291" s="42">
        <v>5807653</v>
      </c>
      <c r="X291" s="42">
        <v>118078</v>
      </c>
      <c r="Y291" s="42">
        <v>116240443</v>
      </c>
      <c r="Z291" s="42">
        <v>301335361</v>
      </c>
    </row>
    <row r="292" spans="1:26">
      <c r="A292" t="s">
        <v>408</v>
      </c>
      <c r="B292" s="46" t="s">
        <v>409</v>
      </c>
      <c r="C292" s="42">
        <v>28859859300</v>
      </c>
      <c r="D292" s="42">
        <v>108133</v>
      </c>
      <c r="E292" s="42">
        <v>9493689586</v>
      </c>
      <c r="F292" s="42">
        <v>581436481</v>
      </c>
      <c r="G292" s="42">
        <v>16335</v>
      </c>
      <c r="H292" s="42">
        <v>4172</v>
      </c>
      <c r="I292" s="42">
        <v>958185159</v>
      </c>
      <c r="J292" s="42">
        <v>17274371</v>
      </c>
      <c r="K292" s="42">
        <v>161601387</v>
      </c>
      <c r="L292" s="42">
        <v>1615690600</v>
      </c>
      <c r="M292" s="42">
        <v>31158700</v>
      </c>
      <c r="N292" s="42">
        <v>49156309</v>
      </c>
      <c r="O292" s="42">
        <v>180302607</v>
      </c>
      <c r="P292" s="42">
        <v>127377977</v>
      </c>
      <c r="Q292" s="42">
        <v>13215873177</v>
      </c>
      <c r="R292" s="42">
        <v>2925235</v>
      </c>
      <c r="S292" s="42">
        <v>242716</v>
      </c>
      <c r="T292" s="42">
        <v>1646465724</v>
      </c>
      <c r="U292" s="42">
        <v>1584005885</v>
      </c>
      <c r="V292" s="42">
        <v>222579311</v>
      </c>
      <c r="W292" s="42">
        <v>141666761</v>
      </c>
      <c r="X292" s="42">
        <v>211554</v>
      </c>
      <c r="Y292" s="42">
        <v>3598097186</v>
      </c>
      <c r="Z292" s="42">
        <v>9617775991</v>
      </c>
    </row>
    <row r="293" spans="1:26">
      <c r="A293" t="s">
        <v>198</v>
      </c>
      <c r="B293" s="44" t="s">
        <v>199</v>
      </c>
      <c r="C293" s="42">
        <v>1709870300</v>
      </c>
      <c r="D293" s="42">
        <v>7484</v>
      </c>
      <c r="E293" s="42">
        <v>507440730</v>
      </c>
      <c r="F293" s="42">
        <v>19271877</v>
      </c>
      <c r="G293" s="42">
        <v>717</v>
      </c>
      <c r="H293" s="42">
        <v>130</v>
      </c>
      <c r="I293" s="42">
        <v>41753784</v>
      </c>
      <c r="J293" s="42">
        <v>618800</v>
      </c>
      <c r="K293" s="42">
        <v>15578594</v>
      </c>
      <c r="L293" s="42">
        <v>92795400</v>
      </c>
      <c r="M293" s="42">
        <v>4016100</v>
      </c>
      <c r="N293" s="42">
        <v>3389806</v>
      </c>
      <c r="O293" s="42">
        <v>13979696</v>
      </c>
      <c r="P293" s="42">
        <v>15246394</v>
      </c>
      <c r="Q293" s="42">
        <v>714091181</v>
      </c>
      <c r="R293" s="42">
        <v>306563</v>
      </c>
      <c r="S293" s="42">
        <v>99193</v>
      </c>
      <c r="T293" s="42">
        <v>96785274</v>
      </c>
      <c r="U293" s="42">
        <v>87396389</v>
      </c>
      <c r="V293" s="42">
        <v>16599117</v>
      </c>
      <c r="W293" s="42">
        <v>7582758</v>
      </c>
      <c r="X293" s="42">
        <v>18816</v>
      </c>
      <c r="Y293" s="42">
        <v>208788110</v>
      </c>
      <c r="Z293" s="42">
        <v>505303071</v>
      </c>
    </row>
    <row r="294" spans="1:26">
      <c r="A294" t="s">
        <v>502</v>
      </c>
      <c r="B294" s="44" t="s">
        <v>503</v>
      </c>
      <c r="C294" s="42">
        <v>11352349000</v>
      </c>
      <c r="D294" s="42">
        <v>43606</v>
      </c>
      <c r="E294" s="42">
        <v>3828814103</v>
      </c>
      <c r="F294" s="42">
        <v>182470427</v>
      </c>
      <c r="G294" s="42">
        <v>6188</v>
      </c>
      <c r="H294" s="42">
        <v>1195</v>
      </c>
      <c r="I294" s="42">
        <v>356540385</v>
      </c>
      <c r="J294" s="42">
        <v>2168841</v>
      </c>
      <c r="K294" s="42">
        <v>76057742</v>
      </c>
      <c r="L294" s="42">
        <v>610062100</v>
      </c>
      <c r="M294" s="42">
        <v>12719000</v>
      </c>
      <c r="N294" s="42">
        <v>36070980</v>
      </c>
      <c r="O294" s="42">
        <v>125653174</v>
      </c>
      <c r="P294" s="42">
        <v>45414397</v>
      </c>
      <c r="Q294" s="42">
        <v>5275971149</v>
      </c>
      <c r="R294" s="42">
        <v>651285</v>
      </c>
      <c r="S294" s="42">
        <v>116770</v>
      </c>
      <c r="T294" s="42">
        <v>622649225</v>
      </c>
      <c r="U294" s="42">
        <v>615271187</v>
      </c>
      <c r="V294" s="42">
        <v>73906359</v>
      </c>
      <c r="W294" s="42">
        <v>57177340</v>
      </c>
      <c r="X294" s="42">
        <v>58621</v>
      </c>
      <c r="Y294" s="42">
        <v>1369830787</v>
      </c>
      <c r="Z294" s="42">
        <v>3906140362</v>
      </c>
    </row>
    <row r="295" spans="1:26">
      <c r="A295" t="s">
        <v>518</v>
      </c>
      <c r="B295" s="44" t="s">
        <v>519</v>
      </c>
      <c r="C295" s="42">
        <v>12213050100</v>
      </c>
      <c r="D295" s="42">
        <v>47524</v>
      </c>
      <c r="E295" s="42">
        <v>4056914845</v>
      </c>
      <c r="F295" s="42">
        <v>185505254</v>
      </c>
      <c r="G295" s="42">
        <v>6028</v>
      </c>
      <c r="H295" s="42">
        <v>1291</v>
      </c>
      <c r="I295" s="42">
        <v>459290115</v>
      </c>
      <c r="J295" s="42">
        <v>3964303</v>
      </c>
      <c r="K295" s="42">
        <v>81228055</v>
      </c>
      <c r="L295" s="42">
        <v>672461200</v>
      </c>
      <c r="M295" s="42">
        <v>13504800</v>
      </c>
      <c r="N295" s="42">
        <v>29721764</v>
      </c>
      <c r="O295" s="42">
        <v>111619395</v>
      </c>
      <c r="P295" s="42">
        <v>42108047</v>
      </c>
      <c r="Q295" s="42">
        <v>5656317778</v>
      </c>
      <c r="R295" s="42">
        <v>1671888</v>
      </c>
      <c r="S295" s="42">
        <v>82083</v>
      </c>
      <c r="T295" s="42">
        <v>685856889</v>
      </c>
      <c r="U295" s="42">
        <v>683241817</v>
      </c>
      <c r="V295" s="42">
        <v>93041744</v>
      </c>
      <c r="W295" s="42">
        <v>60957110</v>
      </c>
      <c r="X295" s="42">
        <v>273507</v>
      </c>
      <c r="Y295" s="42">
        <v>1525125038</v>
      </c>
      <c r="Z295" s="42">
        <v>4131192740</v>
      </c>
    </row>
    <row r="296" spans="1:26">
      <c r="A296" t="s">
        <v>4</v>
      </c>
      <c r="B296" s="44" t="s">
        <v>5</v>
      </c>
      <c r="C296" s="42">
        <v>10214267700</v>
      </c>
      <c r="D296" s="42">
        <v>31027</v>
      </c>
      <c r="E296" s="42">
        <v>3089297367</v>
      </c>
      <c r="F296" s="42">
        <v>405967687</v>
      </c>
      <c r="G296" s="42">
        <v>7665</v>
      </c>
      <c r="H296" s="42">
        <v>2791</v>
      </c>
      <c r="I296" s="42">
        <v>647628471</v>
      </c>
      <c r="J296" s="42">
        <v>6273807</v>
      </c>
      <c r="K296" s="42">
        <v>86465929</v>
      </c>
      <c r="L296" s="42">
        <v>503658800</v>
      </c>
      <c r="M296" s="42">
        <v>18729000</v>
      </c>
      <c r="N296" s="42">
        <v>13788743</v>
      </c>
      <c r="O296" s="42">
        <v>53473297</v>
      </c>
      <c r="P296" s="42">
        <v>70769103</v>
      </c>
      <c r="Q296" s="42">
        <v>4896052204</v>
      </c>
      <c r="R296" s="42">
        <v>1777682</v>
      </c>
      <c r="S296" s="42">
        <v>140584</v>
      </c>
      <c r="T296" s="42">
        <v>522290087</v>
      </c>
      <c r="U296" s="42">
        <v>440357304</v>
      </c>
      <c r="V296" s="42">
        <v>110326324</v>
      </c>
      <c r="W296" s="42">
        <v>84521889</v>
      </c>
      <c r="X296" s="42">
        <v>60553</v>
      </c>
      <c r="Y296" s="42">
        <v>1159474423</v>
      </c>
      <c r="Z296" s="42">
        <v>3736577781</v>
      </c>
    </row>
    <row r="297" spans="1:26">
      <c r="A297" t="s">
        <v>64</v>
      </c>
      <c r="B297" s="44" t="s">
        <v>65</v>
      </c>
      <c r="C297" s="42">
        <v>4399405300</v>
      </c>
      <c r="D297" s="42">
        <v>17095</v>
      </c>
      <c r="E297" s="42">
        <v>1469207612</v>
      </c>
      <c r="F297" s="42">
        <v>63214432</v>
      </c>
      <c r="G297" s="42">
        <v>2553</v>
      </c>
      <c r="H297" s="42">
        <v>439</v>
      </c>
      <c r="I297" s="42">
        <v>122755107</v>
      </c>
      <c r="J297" s="42">
        <v>1735452</v>
      </c>
      <c r="K297" s="42">
        <v>43841912</v>
      </c>
      <c r="L297" s="42">
        <v>232521700</v>
      </c>
      <c r="M297" s="42">
        <v>8753700</v>
      </c>
      <c r="N297" s="42">
        <v>13537512</v>
      </c>
      <c r="O297" s="42">
        <v>41565878</v>
      </c>
      <c r="P297" s="42">
        <v>32297303</v>
      </c>
      <c r="Q297" s="42">
        <v>2029430608</v>
      </c>
      <c r="R297" s="42">
        <v>1357281</v>
      </c>
      <c r="S297" s="42">
        <v>153334</v>
      </c>
      <c r="T297" s="42">
        <v>241235192</v>
      </c>
      <c r="U297" s="42">
        <v>238674579</v>
      </c>
      <c r="V297" s="42">
        <v>36419043</v>
      </c>
      <c r="W297" s="42">
        <v>22149920</v>
      </c>
      <c r="X297" s="42">
        <v>86125</v>
      </c>
      <c r="Y297" s="42">
        <v>540075474</v>
      </c>
      <c r="Z297" s="42">
        <v>1489355134</v>
      </c>
    </row>
    <row r="298" spans="1:26">
      <c r="A298" t="s">
        <v>196</v>
      </c>
      <c r="B298" s="44" t="s">
        <v>197</v>
      </c>
      <c r="C298" s="42">
        <v>2454074200</v>
      </c>
      <c r="D298" s="42">
        <v>10594</v>
      </c>
      <c r="E298" s="42">
        <v>775234036</v>
      </c>
      <c r="F298" s="42">
        <v>26822740</v>
      </c>
      <c r="G298" s="42">
        <v>926</v>
      </c>
      <c r="H298" s="42">
        <v>166</v>
      </c>
      <c r="I298" s="42">
        <v>50007853</v>
      </c>
      <c r="J298" s="42">
        <v>600832</v>
      </c>
      <c r="K298" s="42">
        <v>17697568</v>
      </c>
      <c r="L298" s="42">
        <v>133329900</v>
      </c>
      <c r="M298" s="42">
        <v>5148900</v>
      </c>
      <c r="N298" s="42">
        <v>8838177</v>
      </c>
      <c r="O298" s="42">
        <v>21830722</v>
      </c>
      <c r="P298" s="42">
        <v>19084872</v>
      </c>
      <c r="Q298" s="42">
        <v>1058595600</v>
      </c>
      <c r="R298" s="42">
        <v>119103</v>
      </c>
      <c r="S298" s="42">
        <v>34163</v>
      </c>
      <c r="T298" s="42">
        <v>138430603</v>
      </c>
      <c r="U298" s="42">
        <v>132559660</v>
      </c>
      <c r="V298" s="42">
        <v>21120372</v>
      </c>
      <c r="W298" s="42">
        <v>13948838</v>
      </c>
      <c r="X298" s="42">
        <v>87805</v>
      </c>
      <c r="Y298" s="42">
        <v>306300544</v>
      </c>
      <c r="Z298" s="42">
        <v>752295056</v>
      </c>
    </row>
    <row r="299" spans="1:26">
      <c r="A299" t="s">
        <v>556</v>
      </c>
      <c r="B299" s="44" t="s">
        <v>557</v>
      </c>
      <c r="C299" s="42">
        <v>634376900</v>
      </c>
      <c r="D299" s="42">
        <v>2858</v>
      </c>
      <c r="E299" s="42">
        <v>216574376</v>
      </c>
      <c r="F299" s="42">
        <v>4901010</v>
      </c>
      <c r="G299" s="42">
        <v>213</v>
      </c>
      <c r="H299" s="42">
        <v>29</v>
      </c>
      <c r="I299" s="42">
        <v>7601625</v>
      </c>
      <c r="J299" s="42">
        <v>102282</v>
      </c>
      <c r="K299" s="42">
        <v>1952702</v>
      </c>
      <c r="L299" s="42">
        <v>31773900</v>
      </c>
      <c r="M299" s="42">
        <v>1200600</v>
      </c>
      <c r="N299" s="42">
        <v>2906201</v>
      </c>
      <c r="O299" s="42">
        <v>5932001</v>
      </c>
      <c r="P299" s="42">
        <v>4064870</v>
      </c>
      <c r="Q299" s="42">
        <v>277009567</v>
      </c>
      <c r="R299" s="42">
        <v>0</v>
      </c>
      <c r="S299" s="42">
        <v>0</v>
      </c>
      <c r="T299" s="42">
        <v>32969385</v>
      </c>
      <c r="U299" s="42">
        <v>35038292</v>
      </c>
      <c r="V299" s="42">
        <v>4159847</v>
      </c>
      <c r="W299" s="42">
        <v>3090842</v>
      </c>
      <c r="X299" s="42">
        <v>0</v>
      </c>
      <c r="Y299" s="42">
        <v>75258366</v>
      </c>
      <c r="Z299" s="42">
        <v>201751201</v>
      </c>
    </row>
    <row r="300" spans="1:26">
      <c r="A300" t="s">
        <v>560</v>
      </c>
      <c r="B300" s="44" t="s">
        <v>561</v>
      </c>
      <c r="C300" s="42">
        <v>794867100</v>
      </c>
      <c r="D300" s="42">
        <v>3698</v>
      </c>
      <c r="E300" s="42">
        <v>262721627</v>
      </c>
      <c r="F300" s="42">
        <v>5220182</v>
      </c>
      <c r="G300" s="42">
        <v>272</v>
      </c>
      <c r="H300" s="42">
        <v>28</v>
      </c>
      <c r="I300" s="42">
        <v>14094648</v>
      </c>
      <c r="J300" s="42">
        <v>218070</v>
      </c>
      <c r="K300" s="42">
        <v>3363017</v>
      </c>
      <c r="L300" s="42">
        <v>40469900</v>
      </c>
      <c r="M300" s="42">
        <v>1273900</v>
      </c>
      <c r="N300" s="42">
        <v>3553521</v>
      </c>
      <c r="O300" s="42">
        <v>7028929</v>
      </c>
      <c r="P300" s="42">
        <v>3626967</v>
      </c>
      <c r="Q300" s="42">
        <v>341570761</v>
      </c>
      <c r="R300" s="42">
        <v>6569</v>
      </c>
      <c r="S300" s="42">
        <v>0</v>
      </c>
      <c r="T300" s="42">
        <v>41732942</v>
      </c>
      <c r="U300" s="42">
        <v>42929291</v>
      </c>
      <c r="V300" s="42">
        <v>5543998</v>
      </c>
      <c r="W300" s="42">
        <v>2215183</v>
      </c>
      <c r="X300" s="42">
        <v>136</v>
      </c>
      <c r="Y300" s="42">
        <v>92428119</v>
      </c>
      <c r="Z300" s="42">
        <v>249142642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Åhman Johan NR/OEM-Ö</cp:lastModifiedBy>
  <cp:lastPrinted>2016-02-25T11:58:32Z</cp:lastPrinted>
  <dcterms:created xsi:type="dcterms:W3CDTF">2004-02-02T13:01:05Z</dcterms:created>
  <dcterms:modified xsi:type="dcterms:W3CDTF">2017-12-19T07:55:05Z</dcterms:modified>
</cp:coreProperties>
</file>