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Taxeringsutfallet\2018\Tabeller och diagram\"/>
    </mc:Choice>
  </mc:AlternateContent>
  <bookViews>
    <workbookView xWindow="1260" yWindow="630" windowWidth="11580" windowHeight="12360"/>
  </bookViews>
  <sheets>
    <sheet name="Blad1" sheetId="1" r:id="rId1"/>
    <sheet name="Blad2" sheetId="3" state="hidden" r:id="rId2"/>
  </sheets>
  <definedNames>
    <definedName name="_xlnm.Print_Area" localSheetId="0">Blad1!$B$1:$D$40</definedName>
    <definedName name="_xlnm.Print_Titles" localSheetId="1">Blad2!$B:$B</definedName>
  </definedNames>
  <calcPr calcId="162913"/>
</workbook>
</file>

<file path=xl/calcChain.xml><?xml version="1.0" encoding="utf-8"?>
<calcChain xmlns="http://schemas.openxmlformats.org/spreadsheetml/2006/main">
  <c r="C30" i="1" l="1"/>
  <c r="C29" i="1"/>
  <c r="C28" i="1"/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0" i="1"/>
  <c r="C9" i="1"/>
  <c r="C6" i="1"/>
  <c r="C12" i="1"/>
  <c r="C11" i="1"/>
  <c r="C7" i="1"/>
</calcChain>
</file>

<file path=xl/sharedStrings.xml><?xml version="1.0" encoding="utf-8"?>
<sst xmlns="http://schemas.openxmlformats.org/spreadsheetml/2006/main" count="707" uniqueCount="679">
  <si>
    <t>Upplands Väsby</t>
  </si>
  <si>
    <t>0114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</si>
  <si>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</si>
  <si>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</si>
  <si>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</si>
  <si>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</si>
  <si>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</si>
  <si>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</si>
  <si>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</si>
  <si>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</si>
  <si>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</si>
  <si>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</si>
  <si>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</si>
  <si>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</si>
  <si>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</si>
  <si>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</si>
  <si>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</si>
  <si>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</si>
  <si>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</si>
  <si>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</si>
  <si>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</si>
  <si>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</si>
  <si>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</si>
  <si>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</si>
  <si>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</si>
  <si>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</si>
  <si>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</si>
  <si>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</si>
  <si>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</si>
  <si>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</si>
  <si>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</si>
  <si>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</si>
  <si>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</si>
  <si>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</si>
  <si>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</si>
  <si>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</si>
  <si>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</si>
  <si>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</si>
  <si>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</si>
  <si>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</si>
  <si>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</si>
  <si>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</si>
  <si>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</si>
  <si>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</si>
  <si>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</si>
  <si>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</si>
  <si>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</si>
  <si>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</si>
  <si>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</si>
  <si>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</si>
  <si>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</si>
  <si>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</si>
  <si>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0305</t>
  </si>
  <si>
    <t>Håbo</t>
  </si>
  <si>
    <t>0319</t>
  </si>
  <si>
    <t>Älvkarleby</t>
  </si>
  <si>
    <t>0330</t>
  </si>
  <si>
    <t>Knivsta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</si>
  <si>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</si>
  <si>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</si>
  <si>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</si>
  <si>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</si>
  <si>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</si>
  <si>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</si>
  <si>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</si>
  <si>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</si>
  <si>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</si>
  <si>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</si>
  <si>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</si>
  <si>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</si>
  <si>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</si>
  <si>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</si>
  <si>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</si>
  <si>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</si>
  <si>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</si>
  <si>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</si>
  <si>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</si>
  <si>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</si>
  <si>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</si>
  <si>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</si>
  <si>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</si>
  <si>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</si>
  <si>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</si>
  <si>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</si>
  <si>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</si>
  <si>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</si>
  <si>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</si>
  <si>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</si>
  <si>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</si>
  <si>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</si>
  <si>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</si>
  <si>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</si>
  <si>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</si>
  <si>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</si>
  <si>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</si>
  <si>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</si>
  <si>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</si>
  <si>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</si>
  <si>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</si>
  <si>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</si>
  <si>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</si>
  <si>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</si>
  <si>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</si>
  <si>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</si>
  <si>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</si>
  <si>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</si>
  <si>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</si>
  <si>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</si>
  <si>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</si>
  <si>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</si>
  <si>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</si>
  <si>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</si>
  <si>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</si>
  <si>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</si>
  <si>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</si>
  <si>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</si>
  <si>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</si>
  <si>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</si>
  <si>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</si>
  <si>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</si>
  <si>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</si>
  <si>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</si>
  <si>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</si>
  <si>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</si>
  <si>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</si>
  <si>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</si>
  <si>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</si>
  <si>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</si>
  <si>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</si>
  <si>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</si>
  <si>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</si>
  <si>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</si>
  <si>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</si>
  <si>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</si>
  <si>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</si>
  <si>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</si>
  <si>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</si>
  <si>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</si>
  <si>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</si>
  <si>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</si>
  <si>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</si>
  <si>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</si>
  <si>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</si>
  <si>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</si>
  <si>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</si>
  <si>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</si>
  <si>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</si>
  <si>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</si>
  <si>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</si>
  <si>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</si>
  <si>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</si>
  <si>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</si>
  <si>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</si>
  <si>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</si>
  <si>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</si>
  <si>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</si>
  <si>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</si>
  <si>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</si>
  <si>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</si>
  <si>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</si>
  <si>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</si>
  <si>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</si>
  <si>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</si>
  <si>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</si>
  <si>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</si>
  <si>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</si>
  <si>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</si>
  <si>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</si>
  <si>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</si>
  <si>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</si>
  <si>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</si>
  <si>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</si>
  <si>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</si>
  <si>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</si>
  <si>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</si>
  <si>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</si>
  <si>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0980</t>
  </si>
  <si>
    <t>Gotland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</si>
  <si>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</si>
  <si>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</si>
  <si>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</si>
  <si>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</si>
  <si>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</si>
  <si>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</si>
  <si>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</si>
  <si>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</si>
  <si>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</si>
  <si>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</si>
  <si>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</si>
  <si>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</si>
  <si>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</si>
  <si>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</si>
  <si>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</si>
  <si>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</si>
  <si>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</si>
  <si>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</si>
  <si>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</si>
  <si>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</si>
  <si>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</si>
  <si>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</si>
  <si>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</si>
  <si>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</si>
  <si>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</si>
  <si>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</si>
  <si>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</si>
  <si>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</si>
  <si>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</si>
  <si>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</si>
  <si>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</si>
  <si>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</si>
  <si>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</si>
  <si>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</si>
  <si>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</si>
  <si>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</si>
  <si>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</si>
  <si>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</si>
  <si>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</si>
  <si>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</si>
  <si>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</si>
  <si>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</si>
  <si>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</si>
  <si>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</si>
  <si>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</si>
  <si>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</si>
  <si>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</si>
  <si>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</si>
  <si>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</si>
  <si>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</si>
  <si>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</si>
  <si>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</si>
  <si>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</si>
  <si>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</si>
  <si>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</si>
  <si>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</si>
  <si>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</si>
  <si>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</si>
  <si>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</si>
  <si>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</si>
  <si>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</si>
  <si>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</si>
  <si>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</si>
  <si>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</si>
  <si>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</si>
  <si>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</si>
  <si>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</si>
  <si>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</si>
  <si>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</si>
  <si>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</si>
  <si>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</si>
  <si>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</si>
  <si>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</si>
  <si>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</si>
  <si>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</si>
  <si>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</si>
  <si>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</si>
  <si>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</si>
  <si>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</si>
  <si>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</si>
  <si>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</si>
  <si>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</si>
  <si>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</si>
  <si>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</si>
  <si>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</si>
  <si>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</si>
  <si>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</si>
  <si>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</si>
  <si>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</si>
  <si>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</si>
  <si>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</si>
  <si>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</si>
  <si>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</si>
  <si>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</si>
  <si>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</si>
  <si>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</si>
  <si>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</si>
  <si>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</si>
  <si>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</si>
  <si>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</si>
  <si>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</si>
  <si>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</si>
  <si>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</si>
  <si>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</si>
  <si>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</si>
  <si>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</si>
  <si>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</si>
  <si>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</si>
  <si>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</si>
  <si>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</si>
  <si>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</si>
  <si>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</si>
  <si>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</si>
  <si>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</si>
  <si>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</si>
  <si>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</si>
  <si>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</si>
  <si>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</si>
  <si>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</si>
  <si>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</si>
  <si>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</si>
  <si>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</si>
  <si>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</si>
  <si>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</si>
  <si>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</si>
  <si>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</si>
  <si>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</si>
  <si>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</si>
  <si>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</si>
  <si>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</si>
  <si>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</si>
  <si>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</si>
  <si>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</si>
  <si>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</si>
  <si>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</si>
  <si>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</si>
  <si>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</si>
  <si>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</si>
  <si>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</si>
  <si>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</si>
  <si>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</si>
  <si>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</si>
  <si>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</si>
  <si>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</si>
  <si>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</si>
  <si>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</si>
  <si>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</si>
  <si>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</si>
  <si>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</si>
  <si>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</si>
  <si>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</si>
  <si>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</si>
  <si>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</si>
  <si>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</si>
  <si>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</si>
  <si>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</si>
  <si>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</si>
  <si>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</si>
  <si>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</si>
  <si>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</si>
  <si>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</si>
  <si>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</si>
  <si>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</si>
  <si>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</si>
  <si>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</si>
  <si>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</si>
  <si>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</si>
  <si>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</si>
  <si>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</si>
  <si>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</si>
  <si>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</si>
  <si>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</si>
  <si>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</si>
  <si>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</si>
  <si>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</si>
  <si>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</si>
  <si>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</si>
  <si>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</si>
  <si>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</si>
  <si>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</si>
  <si>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</si>
  <si>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</si>
  <si>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</si>
  <si>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</si>
  <si>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</si>
  <si>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</si>
  <si>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</si>
  <si>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</si>
  <si>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</si>
  <si>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</si>
  <si>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</si>
  <si>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</si>
  <si>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</si>
  <si>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</si>
  <si>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</si>
  <si>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</si>
  <si>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</si>
  <si>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</si>
  <si>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</si>
  <si>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</si>
  <si>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</si>
  <si>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</si>
  <si>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</si>
  <si>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</si>
  <si>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</si>
  <si>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</si>
  <si>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</si>
  <si>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</si>
  <si>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</si>
  <si>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</si>
  <si>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</si>
  <si>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</si>
  <si>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</si>
  <si>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</si>
  <si>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</si>
  <si>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</si>
  <si>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</si>
  <si>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</si>
  <si>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</si>
  <si>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</si>
  <si>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</si>
  <si>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</si>
  <si>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</si>
  <si>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</si>
  <si>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</si>
  <si>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</si>
  <si>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</si>
  <si>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</si>
  <si>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</si>
  <si>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</si>
  <si>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</si>
  <si>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</si>
  <si>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</si>
  <si>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</si>
  <si>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</si>
  <si>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</si>
  <si>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</si>
  <si>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</si>
  <si>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</si>
  <si>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</si>
  <si>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</si>
  <si>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</si>
  <si>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1904</t>
  </si>
  <si>
    <t>Skinnskatteberg</t>
  </si>
  <si>
    <t>1907</t>
  </si>
  <si>
    <t>Surahammar</t>
  </si>
  <si>
    <t>Heby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</si>
  <si>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</si>
  <si>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</si>
  <si>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</si>
  <si>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</si>
  <si>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</si>
  <si>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</si>
  <si>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</si>
  <si>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</si>
  <si>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</si>
  <si>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</si>
  <si>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</si>
  <si>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</si>
  <si>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</si>
  <si>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</si>
  <si>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</si>
  <si>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</si>
  <si>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</si>
  <si>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</si>
  <si>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2023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</si>
  <si>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</si>
  <si>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</si>
  <si>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</si>
  <si>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</si>
  <si>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</si>
  <si>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</si>
  <si>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</si>
  <si>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</si>
  <si>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</si>
  <si>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</si>
  <si>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</si>
  <si>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</si>
  <si>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</si>
  <si>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</si>
  <si>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</si>
  <si>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</si>
  <si>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</si>
  <si>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</si>
  <si>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</si>
  <si>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</si>
  <si>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</si>
  <si>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</si>
  <si>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</si>
  <si>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</si>
  <si>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</si>
  <si>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</si>
  <si>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</si>
  <si>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</si>
  <si>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</si>
  <si>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</si>
  <si>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</si>
  <si>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</si>
  <si>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</si>
  <si>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</si>
  <si>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</si>
  <si>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</si>
  <si>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</si>
  <si>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</si>
  <si>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</si>
  <si>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</si>
  <si>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</si>
  <si>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</si>
  <si>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</si>
  <si>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</si>
  <si>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</si>
  <si>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</si>
  <si>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</si>
  <si>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</si>
  <si>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</si>
  <si>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</si>
  <si>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</si>
  <si>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</si>
  <si>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</si>
  <si>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</si>
  <si>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</si>
  <si>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</si>
  <si>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</si>
  <si>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</si>
  <si>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</si>
  <si>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</si>
  <si>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</si>
  <si>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</si>
  <si>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</si>
  <si>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</si>
  <si>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</si>
  <si>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</si>
  <si>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</si>
  <si>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</si>
  <si>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</si>
  <si>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</si>
  <si>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</si>
  <si>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</si>
  <si>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</si>
  <si>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</si>
  <si>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</si>
  <si>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</si>
  <si>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</si>
  <si>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</si>
  <si>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</si>
  <si>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</si>
  <si>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</si>
  <si>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</si>
  <si>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</si>
  <si>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</si>
  <si>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</si>
  <si>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</si>
  <si>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</si>
  <si>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</si>
  <si>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</si>
  <si>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</si>
  <si>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</si>
  <si>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</si>
  <si>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</si>
  <si>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</si>
  <si>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</si>
  <si>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</si>
  <si>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</si>
  <si>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</si>
  <si>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</si>
  <si>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</si>
  <si>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</si>
  <si>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</si>
  <si>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</si>
  <si>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</si>
  <si>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</si>
  <si>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</si>
  <si>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</si>
  <si>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</si>
  <si>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</si>
  <si>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</si>
  <si>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</si>
  <si>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</si>
  <si>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</si>
  <si>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</si>
  <si>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</si>
  <si>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</si>
  <si>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</si>
  <si>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</si>
  <si>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</si>
  <si>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</si>
  <si>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</si>
  <si>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</si>
  <si>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</si>
  <si>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</si>
  <si>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</si>
  <si>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</si>
  <si>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</si>
  <si>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</si>
  <si>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</si>
  <si>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</si>
  <si>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</si>
  <si>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</si>
  <si>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</si>
  <si>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</si>
  <si>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Namn</t>
  </si>
  <si>
    <t>Ange kommun:</t>
  </si>
  <si>
    <t>0331</t>
  </si>
  <si>
    <t>Beskattnings-</t>
  </si>
  <si>
    <t>Antal inkomst-</t>
  </si>
  <si>
    <t>Kommunal</t>
  </si>
  <si>
    <t>Statlig skatt</t>
  </si>
  <si>
    <t>Statlig</t>
  </si>
  <si>
    <t>Allmän pensions-</t>
  </si>
  <si>
    <t>Begravnings-</t>
  </si>
  <si>
    <t>Avgift till</t>
  </si>
  <si>
    <t>Övriga</t>
  </si>
  <si>
    <t>Summa skatter</t>
  </si>
  <si>
    <t>Skatte-</t>
  </si>
  <si>
    <t>Slutlig skatt,</t>
  </si>
  <si>
    <t>bar förvärvs-</t>
  </si>
  <si>
    <t>tagare med be-</t>
  </si>
  <si>
    <t>inkomst-</t>
  </si>
  <si>
    <t>på förvärvs-</t>
  </si>
  <si>
    <t>tagare som</t>
  </si>
  <si>
    <t>tagare med skatt</t>
  </si>
  <si>
    <t>på inkomst</t>
  </si>
  <si>
    <t>fastighets-</t>
  </si>
  <si>
    <t>avgift på inkomst</t>
  </si>
  <si>
    <t>avgift</t>
  </si>
  <si>
    <t>Svenska</t>
  </si>
  <si>
    <t>skatter och</t>
  </si>
  <si>
    <r>
      <t>och avgifter (</t>
    </r>
    <r>
      <rPr>
        <b/>
        <sz val="10"/>
        <color indexed="8"/>
        <rFont val="Arial"/>
        <family val="2"/>
      </rPr>
      <t>före</t>
    </r>
  </si>
  <si>
    <t>reduktion</t>
  </si>
  <si>
    <t>reduktion,</t>
  </si>
  <si>
    <t>summa skatter</t>
  </si>
  <si>
    <t>inkomst</t>
  </si>
  <si>
    <t>skattningsbar</t>
  </si>
  <si>
    <t>skatt</t>
  </si>
  <si>
    <t>betalar statlig</t>
  </si>
  <si>
    <t>på inkomst över</t>
  </si>
  <si>
    <t>av kapital</t>
  </si>
  <si>
    <t>av anställning</t>
  </si>
  <si>
    <t>av annat förvärvs-</t>
  </si>
  <si>
    <t>kyrkan</t>
  </si>
  <si>
    <t>avgifter</t>
  </si>
  <si>
    <t>skattereduktion)</t>
  </si>
  <si>
    <t>för fastig-</t>
  </si>
  <si>
    <t>för sjö-</t>
  </si>
  <si>
    <t>för allmän</t>
  </si>
  <si>
    <t>för arbets-</t>
  </si>
  <si>
    <t>för under-</t>
  </si>
  <si>
    <t>för hus-</t>
  </si>
  <si>
    <t>totalt</t>
  </si>
  <si>
    <r>
      <t>och avgifter (</t>
    </r>
    <r>
      <rPr>
        <b/>
        <sz val="10"/>
        <color indexed="8"/>
        <rFont val="Arial"/>
        <family val="2"/>
      </rPr>
      <t>efter</t>
    </r>
  </si>
  <si>
    <t>förvärvsinkomst</t>
  </si>
  <si>
    <t>inkomstskatt</t>
  </si>
  <si>
    <t>övre skiktgräns</t>
  </si>
  <si>
    <t>arbete</t>
  </si>
  <si>
    <t>hetsavgift</t>
  </si>
  <si>
    <t>pensions-</t>
  </si>
  <si>
    <t>inkomster</t>
  </si>
  <si>
    <t>skott av</t>
  </si>
  <si>
    <t>hålls-</t>
  </si>
  <si>
    <t>större än noll kr</t>
  </si>
  <si>
    <t>kapital</t>
  </si>
  <si>
    <t>Kommunal inkomstskatt (till kommun och landsting)</t>
  </si>
  <si>
    <t>Statlig skatt på förvärvsinkomst</t>
  </si>
  <si>
    <t>Statlig skatt på inkomst av kapital</t>
  </si>
  <si>
    <t>Statlig fastighetsskatt</t>
  </si>
  <si>
    <t>Kommunal fastighetsavgift</t>
  </si>
  <si>
    <t>Allmän pensionsavgift på inkomst av anställning</t>
  </si>
  <si>
    <t>Allmän pensionsavgift på inkomst av annat förvärvsarbete</t>
  </si>
  <si>
    <t>Begravningsavgift</t>
  </si>
  <si>
    <t>Avgift till Svenska kyrkan</t>
  </si>
  <si>
    <t>Skattereduktion för fastighetsavgift</t>
  </si>
  <si>
    <t>Skattereduktion för sjöinkomst</t>
  </si>
  <si>
    <t>Skattereduktion för allmän pensionsavgift</t>
  </si>
  <si>
    <t>Skattereduktion för underskott av kapital</t>
  </si>
  <si>
    <t>Skattereduktion för arbetsinkomster ("jobbskatteavdrag")</t>
  </si>
  <si>
    <r>
      <t>Antal inkomsttagare som betalar statlig inkomstskatt</t>
    </r>
    <r>
      <rPr>
        <vertAlign val="superscript"/>
        <sz val="10"/>
        <rFont val="Arial"/>
        <family val="2"/>
      </rPr>
      <t>1</t>
    </r>
  </si>
  <si>
    <r>
      <t>Antal inkomsttagare med skatt på inkomst över övre skiktgräns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</si>
  <si>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r>
      <t>Övriga skatter och avgifter</t>
    </r>
    <r>
      <rPr>
        <vertAlign val="superscript"/>
        <sz val="10"/>
        <rFont val="Arial"/>
        <family val="2"/>
      </rPr>
      <t>3</t>
    </r>
  </si>
  <si>
    <t>1) Statlig inkomstskatt betalas med 20 procent på den del av den beskattningsbara förvärvs-</t>
  </si>
  <si>
    <t>Beskattningsbar förvärvsinkomst, tkr</t>
  </si>
  <si>
    <t>Summa skatter och avgifter före skattereduktion, tkr</t>
  </si>
  <si>
    <t>Skattereduktion, totalt, tkr</t>
  </si>
  <si>
    <t>Slutlig skatt, summa skatter och avgifter efter skattereduktion, tkr</t>
  </si>
  <si>
    <t>Summa debiterade skatter och avgifter, tkr:</t>
  </si>
  <si>
    <t>Antal inkomsttagare med beskattn.bar förvärvsink större än noll kronor</t>
  </si>
  <si>
    <t>Skattereduktion för husarbete</t>
  </si>
  <si>
    <t>Malung-Sälen</t>
  </si>
  <si>
    <t>3) I "Övriga skatter och avgifter" ingår företagares egenavgifter, avkastningsskatt, löneskatter,</t>
  </si>
  <si>
    <t>allmän löneavgift, avgifter till andra trossamfund än Svenska kyrkan m.m. Tidigare kunde moms</t>
  </si>
  <si>
    <t>har försvunnit fr.o.m. inkomstår 2013.</t>
  </si>
  <si>
    <t>redovisas på inkomstdeklarationen och då ingick även denna post här, men den möjligheten</t>
  </si>
  <si>
    <t>fysiska personer</t>
  </si>
  <si>
    <t>el</t>
  </si>
  <si>
    <t>för förnybar</t>
  </si>
  <si>
    <t>Skattereduktion för förnybar el</t>
  </si>
  <si>
    <t>Debiterade skatter och avgifter m.m. för deklarationsår 2018 (inkomstår 2017),</t>
  </si>
  <si>
    <t>(inkomstår 2017) betalas statlig inkomstskatt ("värnskatt") med ytterligare fem procent på den del</t>
  </si>
  <si>
    <t>inkomsten som för deklarationsår 2018 (inkomstår 2017) översteg 438 900 kronor.</t>
  </si>
  <si>
    <t>2) Vid en beskattningsbar förvärvsinkomst som är högre än 638 500 kronor för deklarationsår 2018</t>
  </si>
  <si>
    <t>som överstiger 638 500 kronor.</t>
  </si>
  <si>
    <t>Debiterade skatter och avgifter enligt deklarationsår 2018, fysiska personer, belopp i kronor, kommunvis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</si>
</sst>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9"/>
      <name val="Helvetica-Narrow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4" fillId="0" borderId="0" xfId="0" applyFont="1" applyBorder="1" applyProtection="1"/>
    <xf numFmtId="3" fontId="4" fillId="0" borderId="0" xfId="0" applyNumberFormat="1" applyFont="1" applyBorder="1" applyProtection="1"/>
    <xf numFmtId="0" fontId="3" fillId="0" borderId="0" xfId="0" applyFont="1" applyBorder="1" applyProtection="1"/>
    <xf numFmtId="3" fontId="4" fillId="0" borderId="0" xfId="0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3" fontId="5" fillId="0" borderId="0" xfId="0" applyNumberFormat="1" applyFont="1" applyBorder="1" applyProtection="1"/>
    <xf numFmtId="0" fontId="1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13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14" fillId="0" borderId="0" xfId="0" applyFont="1"/>
    <xf numFmtId="0" fontId="10" fillId="0" borderId="0" xfId="0" applyFont="1" applyBorder="1" applyProtection="1"/>
    <xf numFmtId="3" fontId="4" fillId="0" borderId="0" xfId="0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352425</xdr:colOff>
          <xdr:row>4</xdr:row>
          <xdr:rowOff>57150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D95"/>
  <sheetViews>
    <sheetView showGridLines="0" tabSelected="1" zoomScaleNormal="100" workbookViewId="0"/>
  </sheetViews>
  <sheetFormatPr defaultColWidth="0" defaultRowHeight="15" zeroHeight="1"/>
  <cols>
    <col min="1" max="1" width="3.85546875" style="2" customWidth="1"/>
    <col min="2" max="2" width="59.7109375" style="2" customWidth="1"/>
    <col min="3" max="3" width="20.7109375" style="3" customWidth="1"/>
    <col min="4" max="4" width="10.7109375" style="2" customWidth="1"/>
    <col min="5" max="16384" width="53.28515625" style="2" hidden="1"/>
  </cols>
  <sheetData>
    <row r="1" spans="1:4" ht="18" customHeight="1">
      <c r="B1" s="18" t="s">
        <v>673</v>
      </c>
      <c r="C1" s="8"/>
    </row>
    <row r="2" spans="1:4" ht="18" customHeight="1">
      <c r="A2" s="6"/>
      <c r="B2" s="18" t="s">
        <v>669</v>
      </c>
      <c r="C2" s="9"/>
    </row>
    <row r="3" spans="1:4" ht="21" customHeight="1">
      <c r="A3" s="6"/>
      <c r="B3" s="10"/>
      <c r="C3" s="17" t="s">
        <v>579</v>
      </c>
    </row>
    <row r="4" spans="1:4" ht="12.75" customHeight="1">
      <c r="A4" s="6"/>
      <c r="B4" s="10"/>
      <c r="C4" s="13" t="s">
        <v>289</v>
      </c>
    </row>
    <row r="5" spans="1:4" ht="18" customHeight="1">
      <c r="A5" s="6"/>
      <c r="B5" s="38"/>
      <c r="C5" s="11"/>
    </row>
    <row r="6" spans="1:4" ht="12.75" customHeight="1">
      <c r="A6" s="6"/>
      <c r="B6" s="12" t="s">
        <v>657</v>
      </c>
      <c r="C6" s="11">
        <f>VLOOKUP($C$4,Blad2!$B$11:$AA$300,2,0)/1000</f>
        <v>6405905.0999999996</v>
      </c>
    </row>
    <row r="7" spans="1:4" ht="12.75" customHeight="1">
      <c r="A7" s="6"/>
      <c r="B7" s="10" t="s">
        <v>662</v>
      </c>
      <c r="C7" s="11">
        <f>VLOOKUP($C$4,Blad2!$B$11:$AA$300,3,0)</f>
        <v>22029</v>
      </c>
    </row>
    <row r="8" spans="1:4" ht="21" customHeight="1">
      <c r="A8" s="6"/>
      <c r="B8" s="12" t="s">
        <v>661</v>
      </c>
      <c r="C8" s="11"/>
    </row>
    <row r="9" spans="1:4" s="1" customFormat="1" ht="15" customHeight="1">
      <c r="A9" s="7"/>
      <c r="B9" s="10" t="s">
        <v>639</v>
      </c>
      <c r="C9" s="11">
        <f>VLOOKUP($C$4,Blad2!$B$11:$AA$300,4,0)/1000</f>
        <v>2135994.9240000001</v>
      </c>
    </row>
    <row r="10" spans="1:4" ht="18" customHeight="1">
      <c r="A10" s="6"/>
      <c r="B10" s="10" t="s">
        <v>640</v>
      </c>
      <c r="C10" s="11">
        <f>VLOOKUP($C$4,Blad2!$B$11:$AA$300,5,0)/1000</f>
        <v>110444.969</v>
      </c>
      <c r="D10"/>
    </row>
    <row r="11" spans="1:4" ht="15" customHeight="1">
      <c r="A11" s="6"/>
      <c r="B11" s="10" t="s">
        <v>653</v>
      </c>
      <c r="C11" s="11">
        <f>VLOOKUP($C$4,Blad2!$B$11:$AA$300,6,0)</f>
        <v>3861</v>
      </c>
      <c r="D11"/>
    </row>
    <row r="12" spans="1:4" ht="15" customHeight="1">
      <c r="A12" s="6"/>
      <c r="B12" s="10" t="s">
        <v>654</v>
      </c>
      <c r="C12" s="11">
        <f>VLOOKUP($C$4,Blad2!$B$11:$AA$300,7,0)</f>
        <v>804</v>
      </c>
      <c r="D12"/>
    </row>
    <row r="13" spans="1:4" ht="21" customHeight="1">
      <c r="A13" s="6"/>
      <c r="B13" s="19" t="s">
        <v>641</v>
      </c>
      <c r="C13" s="11">
        <f>VLOOKUP($C$4,Blad2!$B$11:$AA$300,8,0)/1000</f>
        <v>205735.1</v>
      </c>
    </row>
    <row r="14" spans="1:4" ht="21" customHeight="1">
      <c r="A14" s="6"/>
      <c r="B14" s="19" t="s">
        <v>642</v>
      </c>
      <c r="C14" s="11">
        <f>VLOOKUP($C$4,Blad2!$B$11:$AA$300,9,0)/1000</f>
        <v>1672.7449999999999</v>
      </c>
    </row>
    <row r="15" spans="1:4" ht="12.75" customHeight="1">
      <c r="A15" s="6"/>
      <c r="B15" s="10" t="s">
        <v>643</v>
      </c>
      <c r="C15" s="11">
        <f>VLOOKUP($C$4,Blad2!$B$11:$AA$300,10,0)/1000</f>
        <v>54497.317999999999</v>
      </c>
    </row>
    <row r="16" spans="1:4" ht="21" customHeight="1">
      <c r="A16" s="6"/>
      <c r="B16" s="10" t="s">
        <v>644</v>
      </c>
      <c r="C16" s="11">
        <f>VLOOKUP($C$4,Blad2!$B$11:$AA$300,11,0)/1000</f>
        <v>367845.9</v>
      </c>
    </row>
    <row r="17" spans="1:4" ht="12.75" customHeight="1">
      <c r="A17" s="6"/>
      <c r="B17" s="10" t="s">
        <v>645</v>
      </c>
      <c r="C17" s="11">
        <f>VLOOKUP($C$4,Blad2!$B$11:$AA$300,12,0)/1000</f>
        <v>7922.1</v>
      </c>
    </row>
    <row r="18" spans="1:4" ht="21" customHeight="1">
      <c r="A18" s="6"/>
      <c r="B18" s="19" t="s">
        <v>646</v>
      </c>
      <c r="C18" s="11">
        <f>VLOOKUP($C$4,Blad2!$B$11:$AA$300,13,0)/1000</f>
        <v>15692.255999999999</v>
      </c>
    </row>
    <row r="19" spans="1:4" ht="12.75" customHeight="1">
      <c r="A19" s="6"/>
      <c r="B19" s="15" t="s">
        <v>647</v>
      </c>
      <c r="C19" s="11">
        <f>VLOOKUP($C$4,Blad2!$B$11:$AA$300,14,0)/1000</f>
        <v>41334.923000000003</v>
      </c>
    </row>
    <row r="20" spans="1:4" ht="21" customHeight="1">
      <c r="A20" s="6"/>
      <c r="B20" s="16" t="s">
        <v>655</v>
      </c>
      <c r="C20" s="11">
        <f>VLOOKUP($C$4,Blad2!$B$11:$AA$300,15,0)/1000</f>
        <v>30028.838</v>
      </c>
    </row>
    <row r="21" spans="1:4" ht="21" customHeight="1">
      <c r="A21" s="6"/>
      <c r="B21" s="40" t="s">
        <v>658</v>
      </c>
      <c r="C21" s="11">
        <f>VLOOKUP($C$4,Blad2!$B$11:$AA$300,16,0)/1000</f>
        <v>2971169.0729999999</v>
      </c>
    </row>
    <row r="22" spans="1:4" ht="21" customHeight="1">
      <c r="A22" s="6"/>
      <c r="B22" s="15" t="s">
        <v>648</v>
      </c>
      <c r="C22" s="11">
        <f>VLOOKUP($C$4,Blad2!$B$11:$AA$300,17,0)/1000</f>
        <v>1427.9690000000001</v>
      </c>
    </row>
    <row r="23" spans="1:4" s="14" customFormat="1" ht="12.75" customHeight="1">
      <c r="B23" s="15" t="s">
        <v>649</v>
      </c>
      <c r="C23" s="11">
        <f>VLOOKUP($C$4,Blad2!$B$11:$AA$300,18,0)/1000</f>
        <v>243.06800000000001</v>
      </c>
    </row>
    <row r="24" spans="1:4" s="14" customFormat="1" ht="12.75" customHeight="1">
      <c r="B24" s="15" t="s">
        <v>650</v>
      </c>
      <c r="C24" s="11">
        <f>VLOOKUP($C$4,Blad2!$B$11:$AA$300,19,0)/1000</f>
        <v>375692.66600000003</v>
      </c>
    </row>
    <row r="25" spans="1:4" ht="12.75" customHeight="1">
      <c r="B25" s="15" t="s">
        <v>652</v>
      </c>
      <c r="C25" s="11">
        <f>VLOOKUP($C$4,Blad2!$B$11:$AA$300,20,0)/1000</f>
        <v>355808.96899999998</v>
      </c>
      <c r="D25" s="14"/>
    </row>
    <row r="26" spans="1:4" ht="12.75" customHeight="1">
      <c r="B26" s="15" t="s">
        <v>651</v>
      </c>
      <c r="C26" s="11">
        <f>VLOOKUP($C$4,Blad2!$B$11:$AA$300,21,0)/1000</f>
        <v>62566.561999999998</v>
      </c>
      <c r="D26" s="14"/>
    </row>
    <row r="27" spans="1:4" ht="12.75" customHeight="1">
      <c r="B27" s="16" t="s">
        <v>663</v>
      </c>
      <c r="C27" s="11">
        <f>VLOOKUP($C$4,Blad2!$B$11:$AA$300,22,0)/1000</f>
        <v>34331.512000000002</v>
      </c>
      <c r="D27" s="14"/>
    </row>
    <row r="28" spans="1:4" ht="12.75" customHeight="1">
      <c r="B28" s="16" t="s">
        <v>672</v>
      </c>
      <c r="C28" s="11">
        <f>VLOOKUP($C$4,Blad2!$B$11:$AA$300,23,0)/1000</f>
        <v>71.483000000000004</v>
      </c>
      <c r="D28" s="14"/>
    </row>
    <row r="29" spans="1:4" ht="18" customHeight="1">
      <c r="B29" s="20" t="s">
        <v>659</v>
      </c>
      <c r="C29" s="11">
        <f>VLOOKUP($C$4,Blad2!$B$11:$AA$300,24,0)/1000</f>
        <v>830142.22900000005</v>
      </c>
      <c r="D29" s="14"/>
    </row>
    <row r="30" spans="1:4" ht="24" customHeight="1">
      <c r="B30" s="41" t="s">
        <v>660</v>
      </c>
      <c r="C30" s="11">
        <f>VLOOKUP($C$4,Blad2!$B$11:$AA$300,25,0)/1000</f>
        <v>2141026.844</v>
      </c>
      <c r="D30" s="14"/>
    </row>
    <row r="31" spans="1:4" ht="3" customHeight="1">
      <c r="B31" s="29"/>
      <c r="C31" s="30"/>
      <c r="D31" s="14"/>
    </row>
    <row r="32" spans="1:4" ht="18" customHeight="1">
      <c r="B32" s="16" t="s">
        <v>656</v>
      </c>
      <c r="C32" s="39"/>
      <c r="D32" s="14"/>
    </row>
    <row r="33" spans="2:4" ht="12.75" customHeight="1">
      <c r="B33" s="16" t="s">
        <v>675</v>
      </c>
      <c r="C33" s="39"/>
      <c r="D33" s="14"/>
    </row>
    <row r="34" spans="2:4" ht="18" customHeight="1">
      <c r="B34" s="16" t="s">
        <v>676</v>
      </c>
      <c r="C34" s="39"/>
      <c r="D34" s="14"/>
    </row>
    <row r="35" spans="2:4" ht="12.75" customHeight="1">
      <c r="B35" s="16" t="s">
        <v>674</v>
      </c>
      <c r="C35" s="39"/>
      <c r="D35" s="14"/>
    </row>
    <row r="36" spans="2:4" ht="12.75" customHeight="1">
      <c r="B36" s="16" t="s">
        <v>677</v>
      </c>
      <c r="C36" s="39"/>
      <c r="D36" s="14"/>
    </row>
    <row r="37" spans="2:4" ht="18" customHeight="1">
      <c r="B37" s="14" t="s">
        <v>665</v>
      </c>
    </row>
    <row r="38" spans="2:4" ht="12.75" customHeight="1">
      <c r="B38" s="14" t="s">
        <v>666</v>
      </c>
    </row>
    <row r="39" spans="2:4" ht="12.75" customHeight="1">
      <c r="B39" s="14" t="s">
        <v>668</v>
      </c>
    </row>
    <row r="40" spans="2:4" ht="12.75" customHeight="1">
      <c r="B40" s="14" t="s">
        <v>667</v>
      </c>
    </row>
    <row r="41" spans="2:4">
      <c r="B41" s="14"/>
    </row>
    <row r="42" spans="2:4"/>
    <row r="43" spans="2:4"/>
    <row r="44" spans="2:4">
      <c r="B44" s="4"/>
    </row>
    <row r="45" spans="2:4">
      <c r="B45" s="4"/>
    </row>
    <row r="46" spans="2:4"/>
    <row r="47" spans="2:4"/>
    <row r="48" spans="2: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</sheetData>
  <phoneticPr fontId="0" type="noConversion"/>
  <conditionalFormatting sqref="C6:C9">
    <cfRule type="cellIs" dxfId="1" priority="1" stopIfTrue="1" operator="lessThan">
      <formula>0</formula>
    </cfRule>
  </conditionalFormatting>
  <conditionalFormatting sqref="C24:C30">
    <cfRule type="cellIs" dxfId="0" priority="2" stopIfTrue="1" operator="lessThan">
      <formula>0</formula>
    </cfRule>
  </conditionalFormatting>
  <pageMargins left="0.70866141732283472" right="0.19685039370078741" top="1.5748031496062993" bottom="0.70866141732283472" header="0.39370078740157483" footer="0.51181102362204722"/>
  <pageSetup paperSize="9" orientation="portrait" r:id="rId1"/>
  <headerFooter alignWithMargins="0">
    <oddHeader>&amp;LStatistiska centralbyrån
Offentlig ekonomi och
mikrosimuleringar&amp;CFebruari 2016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4" listFillRange="Blad2!B11:B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352425</xdr:colOff>
                <xdr:row>4</xdr:row>
                <xdr:rowOff>57150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Z300"/>
  <sheetViews>
    <sheetView zoomScaleNormal="100" workbookViewId="0">
      <selection activeCell="A2" sqref="A2"/>
    </sheetView>
  </sheetViews>
  <sheetFormatPr defaultRowHeight="12.75"/>
  <cols>
    <col min="1" max="1" width="5.7109375" customWidth="1"/>
    <col min="2" max="2" width="14.7109375" style="43" bestFit="1" customWidth="1"/>
    <col min="3" max="3" width="14.85546875" style="24" bestFit="1" customWidth="1"/>
    <col min="4" max="4" width="14" style="24" bestFit="1" customWidth="1"/>
    <col min="5" max="6" width="13.85546875" style="24" bestFit="1" customWidth="1"/>
    <col min="7" max="7" width="13.140625" style="24" bestFit="1" customWidth="1"/>
    <col min="8" max="8" width="15.140625" style="24" bestFit="1" customWidth="1"/>
    <col min="9" max="9" width="13.85546875" style="24" bestFit="1" customWidth="1"/>
    <col min="10" max="10" width="10.140625" style="24" bestFit="1" customWidth="1"/>
    <col min="11" max="11" width="11.140625" style="24" bestFit="1" customWidth="1"/>
    <col min="12" max="13" width="15.42578125" style="24" bestFit="1" customWidth="1"/>
    <col min="14" max="14" width="11.5703125" style="24" bestFit="1" customWidth="1"/>
    <col min="15" max="16" width="12.7109375" style="24" bestFit="1" customWidth="1"/>
    <col min="17" max="17" width="15.140625" style="24" bestFit="1" customWidth="1"/>
    <col min="18" max="18" width="9.140625" style="24" bestFit="1" customWidth="1"/>
    <col min="19" max="19" width="10.140625" style="24" bestFit="1" customWidth="1"/>
    <col min="20" max="21" width="13.85546875" style="24" bestFit="1" customWidth="1"/>
    <col min="22" max="23" width="12.7109375" style="24" bestFit="1" customWidth="1"/>
    <col min="24" max="24" width="12.7109375" style="24" customWidth="1"/>
    <col min="25" max="25" width="13.85546875" style="24" bestFit="1" customWidth="1"/>
    <col min="26" max="26" width="15.7109375" style="24" bestFit="1" customWidth="1"/>
  </cols>
  <sheetData>
    <row r="1" spans="1:26" ht="15.75">
      <c r="A1" s="37" t="s">
        <v>678</v>
      </c>
    </row>
    <row r="2" spans="1:26">
      <c r="A2" s="35"/>
      <c r="B2" s="36" t="s">
        <v>578</v>
      </c>
      <c r="C2" s="31" t="s">
        <v>581</v>
      </c>
      <c r="D2" s="31" t="s">
        <v>582</v>
      </c>
      <c r="E2" s="31" t="s">
        <v>583</v>
      </c>
      <c r="F2" s="31" t="s">
        <v>584</v>
      </c>
      <c r="G2" s="31" t="s">
        <v>582</v>
      </c>
      <c r="H2" s="31" t="s">
        <v>582</v>
      </c>
      <c r="I2" s="31" t="s">
        <v>584</v>
      </c>
      <c r="J2" s="31" t="s">
        <v>585</v>
      </c>
      <c r="K2" s="31" t="s">
        <v>583</v>
      </c>
      <c r="L2" s="31" t="s">
        <v>586</v>
      </c>
      <c r="M2" s="31" t="s">
        <v>586</v>
      </c>
      <c r="N2" s="31" t="s">
        <v>587</v>
      </c>
      <c r="O2" s="31" t="s">
        <v>588</v>
      </c>
      <c r="P2" s="31" t="s">
        <v>589</v>
      </c>
      <c r="Q2" s="31" t="s">
        <v>590</v>
      </c>
      <c r="R2" s="31" t="s">
        <v>591</v>
      </c>
      <c r="S2" s="31" t="s">
        <v>591</v>
      </c>
      <c r="T2" s="31" t="s">
        <v>591</v>
      </c>
      <c r="U2" s="31" t="s">
        <v>591</v>
      </c>
      <c r="V2" s="31" t="s">
        <v>591</v>
      </c>
      <c r="W2" s="31" t="s">
        <v>591</v>
      </c>
      <c r="X2" s="31" t="s">
        <v>591</v>
      </c>
      <c r="Y2" s="31" t="s">
        <v>591</v>
      </c>
      <c r="Z2" s="31" t="s">
        <v>592</v>
      </c>
    </row>
    <row r="3" spans="1:26">
      <c r="B3" s="21"/>
      <c r="C3" s="32" t="s">
        <v>593</v>
      </c>
      <c r="D3" s="32" t="s">
        <v>594</v>
      </c>
      <c r="E3" s="32" t="s">
        <v>595</v>
      </c>
      <c r="F3" s="32" t="s">
        <v>596</v>
      </c>
      <c r="G3" s="32" t="s">
        <v>597</v>
      </c>
      <c r="H3" s="32" t="s">
        <v>598</v>
      </c>
      <c r="I3" s="32" t="s">
        <v>599</v>
      </c>
      <c r="J3" s="32" t="s">
        <v>600</v>
      </c>
      <c r="K3" s="32" t="s">
        <v>600</v>
      </c>
      <c r="L3" s="32" t="s">
        <v>601</v>
      </c>
      <c r="M3" s="32" t="s">
        <v>601</v>
      </c>
      <c r="N3" s="32" t="s">
        <v>602</v>
      </c>
      <c r="O3" s="32" t="s">
        <v>603</v>
      </c>
      <c r="P3" s="32" t="s">
        <v>604</v>
      </c>
      <c r="Q3" s="32" t="s">
        <v>605</v>
      </c>
      <c r="R3" s="32" t="s">
        <v>606</v>
      </c>
      <c r="S3" s="32" t="s">
        <v>606</v>
      </c>
      <c r="T3" s="32" t="s">
        <v>606</v>
      </c>
      <c r="U3" s="32" t="s">
        <v>606</v>
      </c>
      <c r="V3" s="32" t="s">
        <v>606</v>
      </c>
      <c r="W3" s="32" t="s">
        <v>606</v>
      </c>
      <c r="X3" s="32" t="s">
        <v>606</v>
      </c>
      <c r="Y3" s="32" t="s">
        <v>607</v>
      </c>
      <c r="Z3" s="32" t="s">
        <v>608</v>
      </c>
    </row>
    <row r="4" spans="1:26">
      <c r="B4" s="21"/>
      <c r="C4" s="32" t="s">
        <v>609</v>
      </c>
      <c r="D4" s="32" t="s">
        <v>610</v>
      </c>
      <c r="E4" s="32" t="s">
        <v>611</v>
      </c>
      <c r="F4" s="32" t="s">
        <v>609</v>
      </c>
      <c r="G4" s="32" t="s">
        <v>612</v>
      </c>
      <c r="H4" s="32" t="s">
        <v>613</v>
      </c>
      <c r="I4" s="32" t="s">
        <v>614</v>
      </c>
      <c r="J4" s="32" t="s">
        <v>611</v>
      </c>
      <c r="K4" s="32" t="s">
        <v>602</v>
      </c>
      <c r="L4" s="32" t="s">
        <v>615</v>
      </c>
      <c r="M4" s="32" t="s">
        <v>616</v>
      </c>
      <c r="N4" s="32"/>
      <c r="O4" s="32" t="s">
        <v>617</v>
      </c>
      <c r="P4" s="32" t="s">
        <v>618</v>
      </c>
      <c r="Q4" s="32" t="s">
        <v>619</v>
      </c>
      <c r="R4" s="32" t="s">
        <v>620</v>
      </c>
      <c r="S4" s="32" t="s">
        <v>621</v>
      </c>
      <c r="T4" s="32" t="s">
        <v>622</v>
      </c>
      <c r="U4" s="32" t="s">
        <v>623</v>
      </c>
      <c r="V4" s="32" t="s">
        <v>624</v>
      </c>
      <c r="W4" s="32" t="s">
        <v>625</v>
      </c>
      <c r="X4" s="32" t="s">
        <v>671</v>
      </c>
      <c r="Y4" s="32" t="s">
        <v>626</v>
      </c>
      <c r="Z4" s="32" t="s">
        <v>627</v>
      </c>
    </row>
    <row r="5" spans="1:26">
      <c r="B5" s="21"/>
      <c r="C5" s="32"/>
      <c r="D5" s="32" t="s">
        <v>628</v>
      </c>
      <c r="E5" s="32"/>
      <c r="F5" s="32"/>
      <c r="G5" s="32" t="s">
        <v>629</v>
      </c>
      <c r="H5" s="32" t="s">
        <v>630</v>
      </c>
      <c r="I5" s="32"/>
      <c r="J5" s="32"/>
      <c r="K5" s="32"/>
      <c r="L5" s="32"/>
      <c r="M5" s="32" t="s">
        <v>631</v>
      </c>
      <c r="N5" s="32"/>
      <c r="O5" s="32"/>
      <c r="P5" s="32"/>
      <c r="Q5" s="32"/>
      <c r="R5" s="32" t="s">
        <v>632</v>
      </c>
      <c r="S5" s="32" t="s">
        <v>609</v>
      </c>
      <c r="T5" s="32" t="s">
        <v>633</v>
      </c>
      <c r="U5" s="32" t="s">
        <v>634</v>
      </c>
      <c r="V5" s="32" t="s">
        <v>635</v>
      </c>
      <c r="W5" s="32" t="s">
        <v>636</v>
      </c>
      <c r="X5" s="32" t="s">
        <v>670</v>
      </c>
      <c r="Y5" s="32"/>
      <c r="Z5" s="32" t="s">
        <v>619</v>
      </c>
    </row>
    <row r="6" spans="1:26">
      <c r="B6" s="21"/>
      <c r="C6" s="32"/>
      <c r="D6" s="32" t="s">
        <v>637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 t="s">
        <v>602</v>
      </c>
      <c r="U6" s="32"/>
      <c r="V6" s="32" t="s">
        <v>638</v>
      </c>
      <c r="W6" s="32" t="s">
        <v>631</v>
      </c>
      <c r="X6" s="32"/>
      <c r="Y6" s="32"/>
      <c r="Z6" s="32"/>
    </row>
    <row r="7" spans="1:26">
      <c r="B7" s="21"/>
      <c r="C7" s="33"/>
      <c r="D7" s="26"/>
      <c r="E7" s="34"/>
      <c r="F7" s="34"/>
      <c r="G7" s="34"/>
      <c r="H7" s="34"/>
      <c r="I7" s="34"/>
      <c r="J7" s="34"/>
      <c r="K7" s="34"/>
      <c r="L7" s="34"/>
      <c r="M7" s="34"/>
      <c r="N7" s="34"/>
      <c r="O7" s="33"/>
      <c r="P7" s="26"/>
      <c r="Q7" s="26"/>
      <c r="R7" s="26"/>
      <c r="S7" s="33"/>
      <c r="T7" s="33"/>
      <c r="U7" s="33"/>
      <c r="V7" s="33"/>
      <c r="W7" s="33"/>
      <c r="X7" s="33"/>
      <c r="Y7" s="33"/>
      <c r="Z7" s="26"/>
    </row>
    <row r="8" spans="1:26">
      <c r="B8" s="21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>
      <c r="B9" s="21"/>
      <c r="D9" s="22"/>
      <c r="E9" s="22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5"/>
      <c r="T9" s="25"/>
      <c r="U9" s="22"/>
      <c r="V9" s="22"/>
      <c r="W9" s="22"/>
      <c r="X9" s="22"/>
      <c r="Y9" s="22"/>
      <c r="Z9" s="22"/>
    </row>
    <row r="10" spans="1:26">
      <c r="A10" s="5"/>
      <c r="B10" s="23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28">
        <v>10</v>
      </c>
      <c r="L10" s="28">
        <v>11</v>
      </c>
      <c r="M10" s="28">
        <v>12</v>
      </c>
      <c r="N10" s="28">
        <v>13</v>
      </c>
      <c r="O10" s="28">
        <v>14</v>
      </c>
      <c r="P10" s="28">
        <v>15</v>
      </c>
      <c r="Q10" s="28">
        <v>16</v>
      </c>
      <c r="R10" s="28">
        <v>17</v>
      </c>
      <c r="S10" s="28">
        <v>18</v>
      </c>
      <c r="T10" s="28">
        <v>19</v>
      </c>
      <c r="U10" s="28">
        <v>20</v>
      </c>
      <c r="V10" s="28">
        <v>21</v>
      </c>
      <c r="W10" s="28">
        <v>22</v>
      </c>
      <c r="X10" s="28">
        <v>24</v>
      </c>
      <c r="Y10" s="28">
        <v>25</v>
      </c>
      <c r="Z10" s="28">
        <v>26</v>
      </c>
    </row>
    <row r="11" spans="1:26">
      <c r="A11" t="s">
        <v>288</v>
      </c>
      <c r="B11" s="44" t="s">
        <v>289</v>
      </c>
      <c r="C11" s="42">
        <v>6405905100</v>
      </c>
      <c r="D11" s="42">
        <v>22029</v>
      </c>
      <c r="E11" s="42">
        <v>2135994924</v>
      </c>
      <c r="F11" s="42">
        <v>110444969</v>
      </c>
      <c r="G11" s="42">
        <v>3861</v>
      </c>
      <c r="H11" s="42">
        <v>804</v>
      </c>
      <c r="I11" s="42">
        <v>205735100</v>
      </c>
      <c r="J11" s="42">
        <v>1672745</v>
      </c>
      <c r="K11" s="42">
        <v>54497318</v>
      </c>
      <c r="L11" s="42">
        <v>367845900</v>
      </c>
      <c r="M11" s="42">
        <v>7922100</v>
      </c>
      <c r="N11" s="42">
        <v>15692256</v>
      </c>
      <c r="O11" s="42">
        <v>41334923</v>
      </c>
      <c r="P11" s="42">
        <v>30028838</v>
      </c>
      <c r="Q11" s="42">
        <v>2971169073</v>
      </c>
      <c r="R11" s="42">
        <v>1427969</v>
      </c>
      <c r="S11" s="42">
        <v>243068</v>
      </c>
      <c r="T11" s="42">
        <v>375692666</v>
      </c>
      <c r="U11" s="42">
        <v>355808969</v>
      </c>
      <c r="V11" s="42">
        <v>62566562</v>
      </c>
      <c r="W11" s="42">
        <v>34331512</v>
      </c>
      <c r="X11" s="42">
        <v>71483</v>
      </c>
      <c r="Y11" s="42">
        <v>830142229</v>
      </c>
      <c r="Z11" s="42">
        <v>2141026844</v>
      </c>
    </row>
    <row r="12" spans="1:26">
      <c r="A12" t="s">
        <v>342</v>
      </c>
      <c r="B12" s="44" t="s">
        <v>343</v>
      </c>
      <c r="C12" s="42">
        <v>8576647900</v>
      </c>
      <c r="D12" s="42">
        <v>30679</v>
      </c>
      <c r="E12" s="42">
        <v>2816070156</v>
      </c>
      <c r="F12" s="42">
        <v>175787475</v>
      </c>
      <c r="G12" s="42">
        <v>4895</v>
      </c>
      <c r="H12" s="42">
        <v>1234</v>
      </c>
      <c r="I12" s="42">
        <v>362065472</v>
      </c>
      <c r="J12" s="42">
        <v>2898364</v>
      </c>
      <c r="K12" s="42">
        <v>69293076</v>
      </c>
      <c r="L12" s="42">
        <v>459569700</v>
      </c>
      <c r="M12" s="42">
        <v>12025300</v>
      </c>
      <c r="N12" s="42">
        <v>21016115</v>
      </c>
      <c r="O12" s="42">
        <v>66751928</v>
      </c>
      <c r="P12" s="42">
        <v>46027068</v>
      </c>
      <c r="Q12" s="42">
        <v>4031504654</v>
      </c>
      <c r="R12" s="42">
        <v>1890789</v>
      </c>
      <c r="S12" s="42">
        <v>198883</v>
      </c>
      <c r="T12" s="42">
        <v>471500658</v>
      </c>
      <c r="U12" s="42">
        <v>447577626</v>
      </c>
      <c r="V12" s="42">
        <v>70465453</v>
      </c>
      <c r="W12" s="42">
        <v>63455609</v>
      </c>
      <c r="X12" s="42">
        <v>131746</v>
      </c>
      <c r="Y12" s="42">
        <v>1055220764</v>
      </c>
      <c r="Z12" s="42">
        <v>2976283890</v>
      </c>
    </row>
    <row r="13" spans="1:26">
      <c r="A13" t="s">
        <v>142</v>
      </c>
      <c r="B13" s="44" t="s">
        <v>143</v>
      </c>
      <c r="C13" s="42">
        <v>3711713100</v>
      </c>
      <c r="D13" s="42">
        <v>14776</v>
      </c>
      <c r="E13" s="42">
        <v>1225493880</v>
      </c>
      <c r="F13" s="42">
        <v>46274615</v>
      </c>
      <c r="G13" s="42">
        <v>1600</v>
      </c>
      <c r="H13" s="42">
        <v>299</v>
      </c>
      <c r="I13" s="42">
        <v>108996536</v>
      </c>
      <c r="J13" s="42">
        <v>630110</v>
      </c>
      <c r="K13" s="42">
        <v>32635529</v>
      </c>
      <c r="L13" s="42">
        <v>204597400</v>
      </c>
      <c r="M13" s="42">
        <v>7514100</v>
      </c>
      <c r="N13" s="42">
        <v>9086433</v>
      </c>
      <c r="O13" s="42">
        <v>31466972</v>
      </c>
      <c r="P13" s="42">
        <v>30192335</v>
      </c>
      <c r="Q13" s="42">
        <v>1696887910</v>
      </c>
      <c r="R13" s="42">
        <v>461454</v>
      </c>
      <c r="S13" s="42">
        <v>18665</v>
      </c>
      <c r="T13" s="42">
        <v>212055824</v>
      </c>
      <c r="U13" s="42">
        <v>209834842</v>
      </c>
      <c r="V13" s="42">
        <v>27798705</v>
      </c>
      <c r="W13" s="42">
        <v>23655232</v>
      </c>
      <c r="X13" s="42">
        <v>141769</v>
      </c>
      <c r="Y13" s="42">
        <v>473966491</v>
      </c>
      <c r="Z13" s="42">
        <v>1222921419</v>
      </c>
    </row>
    <row r="14" spans="1:26">
      <c r="A14" t="s">
        <v>110</v>
      </c>
      <c r="B14" s="44" t="s">
        <v>111</v>
      </c>
      <c r="C14" s="42">
        <v>1305831800</v>
      </c>
      <c r="D14" s="42">
        <v>5191</v>
      </c>
      <c r="E14" s="42">
        <v>435464643</v>
      </c>
      <c r="F14" s="42">
        <v>14619911</v>
      </c>
      <c r="G14" s="42">
        <v>522</v>
      </c>
      <c r="H14" s="42">
        <v>97</v>
      </c>
      <c r="I14" s="42">
        <v>63865300</v>
      </c>
      <c r="J14" s="42">
        <v>242811</v>
      </c>
      <c r="K14" s="42">
        <v>9724518</v>
      </c>
      <c r="L14" s="42">
        <v>72173200</v>
      </c>
      <c r="M14" s="42">
        <v>3532400</v>
      </c>
      <c r="N14" s="42">
        <v>3195607</v>
      </c>
      <c r="O14" s="42">
        <v>13353233</v>
      </c>
      <c r="P14" s="42">
        <v>12679315</v>
      </c>
      <c r="Q14" s="42">
        <v>628850938</v>
      </c>
      <c r="R14" s="42">
        <v>88538</v>
      </c>
      <c r="S14" s="42">
        <v>10430</v>
      </c>
      <c r="T14" s="42">
        <v>75685922</v>
      </c>
      <c r="U14" s="42">
        <v>76215404</v>
      </c>
      <c r="V14" s="42">
        <v>9826256</v>
      </c>
      <c r="W14" s="42">
        <v>8814544</v>
      </c>
      <c r="X14" s="42">
        <v>67578</v>
      </c>
      <c r="Y14" s="42">
        <v>170708672</v>
      </c>
      <c r="Z14" s="42">
        <v>458142266</v>
      </c>
    </row>
    <row r="15" spans="1:26">
      <c r="A15" t="s">
        <v>439</v>
      </c>
      <c r="B15" s="44" t="s">
        <v>440</v>
      </c>
      <c r="C15" s="42">
        <v>2683405900</v>
      </c>
      <c r="D15" s="42">
        <v>10808</v>
      </c>
      <c r="E15" s="42">
        <v>893089451</v>
      </c>
      <c r="F15" s="42">
        <v>34645989</v>
      </c>
      <c r="G15" s="42">
        <v>1271</v>
      </c>
      <c r="H15" s="42">
        <v>223</v>
      </c>
      <c r="I15" s="42">
        <v>74746593</v>
      </c>
      <c r="J15" s="42">
        <v>467511</v>
      </c>
      <c r="K15" s="42">
        <v>18312620</v>
      </c>
      <c r="L15" s="42">
        <v>143400600</v>
      </c>
      <c r="M15" s="42">
        <v>3888500</v>
      </c>
      <c r="N15" s="42">
        <v>6574167</v>
      </c>
      <c r="O15" s="42">
        <v>25604654</v>
      </c>
      <c r="P15" s="42">
        <v>13520677</v>
      </c>
      <c r="Q15" s="42">
        <v>1214250762</v>
      </c>
      <c r="R15" s="42">
        <v>482592</v>
      </c>
      <c r="S15" s="42">
        <v>21672</v>
      </c>
      <c r="T15" s="42">
        <v>147249208</v>
      </c>
      <c r="U15" s="42">
        <v>144436673</v>
      </c>
      <c r="V15" s="42">
        <v>17817729</v>
      </c>
      <c r="W15" s="42">
        <v>13911803</v>
      </c>
      <c r="X15" s="42">
        <v>27766</v>
      </c>
      <c r="Y15" s="42">
        <v>323947443</v>
      </c>
      <c r="Z15" s="42">
        <v>890303319</v>
      </c>
    </row>
    <row r="16" spans="1:26">
      <c r="A16" t="s">
        <v>552</v>
      </c>
      <c r="B16" s="44" t="s">
        <v>553</v>
      </c>
      <c r="C16" s="42">
        <v>574914800</v>
      </c>
      <c r="D16" s="42">
        <v>2364</v>
      </c>
      <c r="E16" s="42">
        <v>200238997</v>
      </c>
      <c r="F16" s="42">
        <v>5401007</v>
      </c>
      <c r="G16" s="42">
        <v>240</v>
      </c>
      <c r="H16" s="42">
        <v>34</v>
      </c>
      <c r="I16" s="42">
        <v>12934328</v>
      </c>
      <c r="J16" s="42">
        <v>152759</v>
      </c>
      <c r="K16" s="42">
        <v>3345292</v>
      </c>
      <c r="L16" s="42">
        <v>31461700</v>
      </c>
      <c r="M16" s="42">
        <v>1167900</v>
      </c>
      <c r="N16" s="42">
        <v>1407477</v>
      </c>
      <c r="O16" s="42">
        <v>5148010</v>
      </c>
      <c r="P16" s="42">
        <v>3088991</v>
      </c>
      <c r="Q16" s="42">
        <v>264346461</v>
      </c>
      <c r="R16" s="42">
        <v>19329</v>
      </c>
      <c r="S16" s="42">
        <v>14000</v>
      </c>
      <c r="T16" s="42">
        <v>32622588</v>
      </c>
      <c r="U16" s="42">
        <v>34250925</v>
      </c>
      <c r="V16" s="42">
        <v>3393597</v>
      </c>
      <c r="W16" s="42">
        <v>2385017</v>
      </c>
      <c r="X16" s="42">
        <v>105</v>
      </c>
      <c r="Y16" s="42">
        <v>72685561</v>
      </c>
      <c r="Z16" s="42">
        <v>191660900</v>
      </c>
    </row>
    <row r="17" spans="1:26">
      <c r="A17" t="s">
        <v>550</v>
      </c>
      <c r="B17" s="44" t="s">
        <v>551</v>
      </c>
      <c r="C17" s="42">
        <v>1289163700</v>
      </c>
      <c r="D17" s="42">
        <v>5238</v>
      </c>
      <c r="E17" s="42">
        <v>440002820</v>
      </c>
      <c r="F17" s="42">
        <v>13845762</v>
      </c>
      <c r="G17" s="42">
        <v>572</v>
      </c>
      <c r="H17" s="42">
        <v>82</v>
      </c>
      <c r="I17" s="42">
        <v>33258056</v>
      </c>
      <c r="J17" s="42">
        <v>166451</v>
      </c>
      <c r="K17" s="42">
        <v>5414789</v>
      </c>
      <c r="L17" s="42">
        <v>70348300</v>
      </c>
      <c r="M17" s="42">
        <v>1361400</v>
      </c>
      <c r="N17" s="42">
        <v>3160761</v>
      </c>
      <c r="O17" s="42">
        <v>12959786</v>
      </c>
      <c r="P17" s="42">
        <v>3791657</v>
      </c>
      <c r="Q17" s="42">
        <v>584309782</v>
      </c>
      <c r="R17" s="42">
        <v>6889</v>
      </c>
      <c r="S17" s="42">
        <v>0</v>
      </c>
      <c r="T17" s="42">
        <v>71692666</v>
      </c>
      <c r="U17" s="42">
        <v>72826550</v>
      </c>
      <c r="V17" s="42">
        <v>8066553</v>
      </c>
      <c r="W17" s="42">
        <v>4760723</v>
      </c>
      <c r="X17" s="42">
        <v>10</v>
      </c>
      <c r="Y17" s="42">
        <v>157353391</v>
      </c>
      <c r="Z17" s="42">
        <v>426956391</v>
      </c>
    </row>
    <row r="18" spans="1:26">
      <c r="A18" t="s">
        <v>392</v>
      </c>
      <c r="B18" s="44" t="s">
        <v>393</v>
      </c>
      <c r="C18" s="42">
        <v>4839536100</v>
      </c>
      <c r="D18" s="42">
        <v>20060</v>
      </c>
      <c r="E18" s="42">
        <v>1580943567</v>
      </c>
      <c r="F18" s="42">
        <v>49559707</v>
      </c>
      <c r="G18" s="42">
        <v>1822</v>
      </c>
      <c r="H18" s="42">
        <v>347</v>
      </c>
      <c r="I18" s="42">
        <v>109915113</v>
      </c>
      <c r="J18" s="42">
        <v>2354649</v>
      </c>
      <c r="K18" s="42">
        <v>41250330</v>
      </c>
      <c r="L18" s="42">
        <v>260972900</v>
      </c>
      <c r="M18" s="42">
        <v>7135800</v>
      </c>
      <c r="N18" s="42">
        <v>11858372</v>
      </c>
      <c r="O18" s="42">
        <v>47056654</v>
      </c>
      <c r="P18" s="42">
        <v>26805636</v>
      </c>
      <c r="Q18" s="42">
        <v>2137852728</v>
      </c>
      <c r="R18" s="42">
        <v>689656</v>
      </c>
      <c r="S18" s="42">
        <v>57095</v>
      </c>
      <c r="T18" s="42">
        <v>268056687</v>
      </c>
      <c r="U18" s="42">
        <v>267126856</v>
      </c>
      <c r="V18" s="42">
        <v>38509571</v>
      </c>
      <c r="W18" s="42">
        <v>25969278</v>
      </c>
      <c r="X18" s="42">
        <v>50411</v>
      </c>
      <c r="Y18" s="42">
        <v>600459554</v>
      </c>
      <c r="Z18" s="42">
        <v>1537393174</v>
      </c>
    </row>
    <row r="19" spans="1:26">
      <c r="A19" t="s">
        <v>412</v>
      </c>
      <c r="B19" s="44" t="s">
        <v>413</v>
      </c>
      <c r="C19" s="42">
        <v>2272691000</v>
      </c>
      <c r="D19" s="42">
        <v>8990</v>
      </c>
      <c r="E19" s="42">
        <v>761306262</v>
      </c>
      <c r="F19" s="42">
        <v>30130704</v>
      </c>
      <c r="G19" s="42">
        <v>1152</v>
      </c>
      <c r="H19" s="42">
        <v>194</v>
      </c>
      <c r="I19" s="42">
        <v>74167685</v>
      </c>
      <c r="J19" s="42">
        <v>1015711</v>
      </c>
      <c r="K19" s="42">
        <v>18574929</v>
      </c>
      <c r="L19" s="42">
        <v>117631900</v>
      </c>
      <c r="M19" s="42">
        <v>4475400</v>
      </c>
      <c r="N19" s="42">
        <v>5571117</v>
      </c>
      <c r="O19" s="42">
        <v>20106458</v>
      </c>
      <c r="P19" s="42">
        <v>16638615</v>
      </c>
      <c r="Q19" s="42">
        <v>1049618781</v>
      </c>
      <c r="R19" s="42">
        <v>374644</v>
      </c>
      <c r="S19" s="42">
        <v>1150</v>
      </c>
      <c r="T19" s="42">
        <v>122072675</v>
      </c>
      <c r="U19" s="42">
        <v>120941070</v>
      </c>
      <c r="V19" s="42">
        <v>16876272</v>
      </c>
      <c r="W19" s="42">
        <v>12136820</v>
      </c>
      <c r="X19" s="42">
        <v>96769</v>
      </c>
      <c r="Y19" s="42">
        <v>272499400</v>
      </c>
      <c r="Z19" s="42">
        <v>777119381</v>
      </c>
    </row>
    <row r="20" spans="1:26">
      <c r="A20" t="s">
        <v>466</v>
      </c>
      <c r="B20" s="44" t="s">
        <v>467</v>
      </c>
      <c r="C20" s="42">
        <v>4516176600</v>
      </c>
      <c r="D20" s="42">
        <v>17752</v>
      </c>
      <c r="E20" s="42">
        <v>1517352615</v>
      </c>
      <c r="F20" s="42">
        <v>62730174</v>
      </c>
      <c r="G20" s="42">
        <v>2252</v>
      </c>
      <c r="H20" s="42">
        <v>391</v>
      </c>
      <c r="I20" s="42">
        <v>92375123</v>
      </c>
      <c r="J20" s="42">
        <v>709791</v>
      </c>
      <c r="K20" s="42">
        <v>28727304</v>
      </c>
      <c r="L20" s="42">
        <v>240675200</v>
      </c>
      <c r="M20" s="42">
        <v>6089200</v>
      </c>
      <c r="N20" s="42">
        <v>11065273</v>
      </c>
      <c r="O20" s="42">
        <v>37490509</v>
      </c>
      <c r="P20" s="42">
        <v>21788271</v>
      </c>
      <c r="Q20" s="42">
        <v>2019003460</v>
      </c>
      <c r="R20" s="42">
        <v>264975</v>
      </c>
      <c r="S20" s="42">
        <v>97766</v>
      </c>
      <c r="T20" s="42">
        <v>246706464</v>
      </c>
      <c r="U20" s="42">
        <v>242751801</v>
      </c>
      <c r="V20" s="42">
        <v>33550477</v>
      </c>
      <c r="W20" s="42">
        <v>22915143</v>
      </c>
      <c r="X20" s="42">
        <v>50577</v>
      </c>
      <c r="Y20" s="42">
        <v>546337203</v>
      </c>
      <c r="Z20" s="42">
        <v>1472666257</v>
      </c>
    </row>
    <row r="21" spans="1:26">
      <c r="A21" t="s">
        <v>306</v>
      </c>
      <c r="B21" s="44" t="s">
        <v>307</v>
      </c>
      <c r="C21" s="42">
        <v>1723058900</v>
      </c>
      <c r="D21" s="42">
        <v>7509</v>
      </c>
      <c r="E21" s="42">
        <v>591669762</v>
      </c>
      <c r="F21" s="42">
        <v>16942071</v>
      </c>
      <c r="G21" s="42">
        <v>679</v>
      </c>
      <c r="H21" s="42">
        <v>102</v>
      </c>
      <c r="I21" s="42">
        <v>40469466</v>
      </c>
      <c r="J21" s="42">
        <v>496110</v>
      </c>
      <c r="K21" s="42">
        <v>15645159</v>
      </c>
      <c r="L21" s="42">
        <v>89751200</v>
      </c>
      <c r="M21" s="42">
        <v>3820400</v>
      </c>
      <c r="N21" s="42">
        <v>4212668</v>
      </c>
      <c r="O21" s="42">
        <v>18692477</v>
      </c>
      <c r="P21" s="42">
        <v>14352343</v>
      </c>
      <c r="Q21" s="42">
        <v>796051656</v>
      </c>
      <c r="R21" s="42">
        <v>225278</v>
      </c>
      <c r="S21" s="42">
        <v>30037</v>
      </c>
      <c r="T21" s="42">
        <v>93536335</v>
      </c>
      <c r="U21" s="42">
        <v>97811565</v>
      </c>
      <c r="V21" s="42">
        <v>12898519</v>
      </c>
      <c r="W21" s="42">
        <v>9405993</v>
      </c>
      <c r="X21" s="42">
        <v>47990</v>
      </c>
      <c r="Y21" s="42">
        <v>213955717</v>
      </c>
      <c r="Z21" s="42">
        <v>582095939</v>
      </c>
    </row>
    <row r="22" spans="1:26">
      <c r="A22" t="s">
        <v>514</v>
      </c>
      <c r="B22" s="44" t="s">
        <v>515</v>
      </c>
      <c r="C22" s="42">
        <v>1238308800</v>
      </c>
      <c r="D22" s="42">
        <v>5618</v>
      </c>
      <c r="E22" s="42">
        <v>417410354</v>
      </c>
      <c r="F22" s="42">
        <v>8865381</v>
      </c>
      <c r="G22" s="42">
        <v>397</v>
      </c>
      <c r="H22" s="42">
        <v>51</v>
      </c>
      <c r="I22" s="42">
        <v>28884040</v>
      </c>
      <c r="J22" s="42">
        <v>478448</v>
      </c>
      <c r="K22" s="42">
        <v>9853055</v>
      </c>
      <c r="L22" s="42">
        <v>65484700</v>
      </c>
      <c r="M22" s="42">
        <v>3832200</v>
      </c>
      <c r="N22" s="42">
        <v>3027950</v>
      </c>
      <c r="O22" s="42">
        <v>14838896</v>
      </c>
      <c r="P22" s="42">
        <v>10927144</v>
      </c>
      <c r="Q22" s="42">
        <v>563602168</v>
      </c>
      <c r="R22" s="42">
        <v>91990</v>
      </c>
      <c r="S22" s="42">
        <v>26136</v>
      </c>
      <c r="T22" s="42">
        <v>69303244</v>
      </c>
      <c r="U22" s="42">
        <v>72071106</v>
      </c>
      <c r="V22" s="42">
        <v>10446018</v>
      </c>
      <c r="W22" s="42">
        <v>4911536</v>
      </c>
      <c r="X22" s="42">
        <v>145679</v>
      </c>
      <c r="Y22" s="42">
        <v>156995709</v>
      </c>
      <c r="Z22" s="42">
        <v>406606459</v>
      </c>
    </row>
    <row r="23" spans="1:26">
      <c r="A23" t="s">
        <v>522</v>
      </c>
      <c r="B23" s="44" t="s">
        <v>523</v>
      </c>
      <c r="C23" s="42">
        <v>428370900</v>
      </c>
      <c r="D23" s="42">
        <v>1957</v>
      </c>
      <c r="E23" s="42">
        <v>147571803</v>
      </c>
      <c r="F23" s="42">
        <v>2928403</v>
      </c>
      <c r="G23" s="42">
        <v>132</v>
      </c>
      <c r="H23" s="42">
        <v>15</v>
      </c>
      <c r="I23" s="42">
        <v>15510830</v>
      </c>
      <c r="J23" s="42">
        <v>138148</v>
      </c>
      <c r="K23" s="42">
        <v>2116740</v>
      </c>
      <c r="L23" s="42">
        <v>22421800</v>
      </c>
      <c r="M23" s="42">
        <v>1242100</v>
      </c>
      <c r="N23" s="42">
        <v>1049407</v>
      </c>
      <c r="O23" s="42">
        <v>3631903</v>
      </c>
      <c r="P23" s="42">
        <v>3866515</v>
      </c>
      <c r="Q23" s="42">
        <v>200477649</v>
      </c>
      <c r="R23" s="42">
        <v>3361</v>
      </c>
      <c r="S23" s="42">
        <v>0</v>
      </c>
      <c r="T23" s="42">
        <v>23659796</v>
      </c>
      <c r="U23" s="42">
        <v>25087245</v>
      </c>
      <c r="V23" s="42">
        <v>2540350</v>
      </c>
      <c r="W23" s="42">
        <v>1941520</v>
      </c>
      <c r="X23" s="42">
        <v>20</v>
      </c>
      <c r="Y23" s="42">
        <v>53232292</v>
      </c>
      <c r="Z23" s="42">
        <v>147245357</v>
      </c>
    </row>
    <row r="24" spans="1:26">
      <c r="A24" t="s">
        <v>200</v>
      </c>
      <c r="B24" s="44" t="s">
        <v>201</v>
      </c>
      <c r="C24" s="42">
        <v>2756404900</v>
      </c>
      <c r="D24" s="42">
        <v>11226</v>
      </c>
      <c r="E24" s="42">
        <v>872853446</v>
      </c>
      <c r="F24" s="42">
        <v>30827857</v>
      </c>
      <c r="G24" s="42">
        <v>1160</v>
      </c>
      <c r="H24" s="42">
        <v>241</v>
      </c>
      <c r="I24" s="42">
        <v>56666312</v>
      </c>
      <c r="J24" s="42">
        <v>512462</v>
      </c>
      <c r="K24" s="42">
        <v>24316735</v>
      </c>
      <c r="L24" s="42">
        <v>158687900</v>
      </c>
      <c r="M24" s="42">
        <v>4288600</v>
      </c>
      <c r="N24" s="42">
        <v>6695418</v>
      </c>
      <c r="O24" s="42">
        <v>18297561</v>
      </c>
      <c r="P24" s="42">
        <v>15362355</v>
      </c>
      <c r="Q24" s="42">
        <v>1188508646</v>
      </c>
      <c r="R24" s="42">
        <v>468119</v>
      </c>
      <c r="S24" s="42">
        <v>160582</v>
      </c>
      <c r="T24" s="42">
        <v>162934112</v>
      </c>
      <c r="U24" s="42">
        <v>152198107</v>
      </c>
      <c r="V24" s="42">
        <v>31135198</v>
      </c>
      <c r="W24" s="42">
        <v>13917406</v>
      </c>
      <c r="X24" s="42">
        <v>44894</v>
      </c>
      <c r="Y24" s="42">
        <v>360858418</v>
      </c>
      <c r="Z24" s="42">
        <v>827650228</v>
      </c>
    </row>
    <row r="25" spans="1:26">
      <c r="A25" t="s">
        <v>572</v>
      </c>
      <c r="B25" s="44" t="s">
        <v>573</v>
      </c>
      <c r="C25" s="42">
        <v>5878615900</v>
      </c>
      <c r="D25" s="42">
        <v>22490</v>
      </c>
      <c r="E25" s="42">
        <v>1995082109</v>
      </c>
      <c r="F25" s="42">
        <v>77480100</v>
      </c>
      <c r="G25" s="42">
        <v>2867</v>
      </c>
      <c r="H25" s="42">
        <v>515</v>
      </c>
      <c r="I25" s="42">
        <v>113436039</v>
      </c>
      <c r="J25" s="42">
        <v>937318</v>
      </c>
      <c r="K25" s="42">
        <v>34342935</v>
      </c>
      <c r="L25" s="42">
        <v>319769100</v>
      </c>
      <c r="M25" s="42">
        <v>4831100</v>
      </c>
      <c r="N25" s="42">
        <v>14390287</v>
      </c>
      <c r="O25" s="42">
        <v>41090080</v>
      </c>
      <c r="P25" s="42">
        <v>17840108</v>
      </c>
      <c r="Q25" s="42">
        <v>2619199176</v>
      </c>
      <c r="R25" s="42">
        <v>244717</v>
      </c>
      <c r="S25" s="42">
        <v>26495</v>
      </c>
      <c r="T25" s="42">
        <v>324538301</v>
      </c>
      <c r="U25" s="42">
        <v>324943501</v>
      </c>
      <c r="V25" s="42">
        <v>45861666</v>
      </c>
      <c r="W25" s="42">
        <v>26642489</v>
      </c>
      <c r="X25" s="42">
        <v>4277</v>
      </c>
      <c r="Y25" s="42">
        <v>722261446</v>
      </c>
      <c r="Z25" s="42">
        <v>1896937730</v>
      </c>
    </row>
    <row r="26" spans="1:26">
      <c r="A26" t="s">
        <v>294</v>
      </c>
      <c r="B26" s="44" t="s">
        <v>295</v>
      </c>
      <c r="C26" s="42">
        <v>1983072900</v>
      </c>
      <c r="D26" s="42">
        <v>6825</v>
      </c>
      <c r="E26" s="42">
        <v>655781504</v>
      </c>
      <c r="F26" s="42">
        <v>40323695</v>
      </c>
      <c r="G26" s="42">
        <v>1154</v>
      </c>
      <c r="H26" s="42">
        <v>283</v>
      </c>
      <c r="I26" s="42">
        <v>90731082</v>
      </c>
      <c r="J26" s="42">
        <v>727217</v>
      </c>
      <c r="K26" s="42">
        <v>19439650</v>
      </c>
      <c r="L26" s="42">
        <v>108253800</v>
      </c>
      <c r="M26" s="42">
        <v>3394500</v>
      </c>
      <c r="N26" s="42">
        <v>4859104</v>
      </c>
      <c r="O26" s="42">
        <v>16486939</v>
      </c>
      <c r="P26" s="42">
        <v>12224802</v>
      </c>
      <c r="Q26" s="42">
        <v>952222293</v>
      </c>
      <c r="R26" s="42">
        <v>427233</v>
      </c>
      <c r="S26" s="42">
        <v>79302</v>
      </c>
      <c r="T26" s="42">
        <v>111635393</v>
      </c>
      <c r="U26" s="42">
        <v>105643065</v>
      </c>
      <c r="V26" s="42">
        <v>18789395</v>
      </c>
      <c r="W26" s="42">
        <v>13488190</v>
      </c>
      <c r="X26" s="42">
        <v>51058</v>
      </c>
      <c r="Y26" s="42">
        <v>250113636</v>
      </c>
      <c r="Z26" s="42">
        <v>702108657</v>
      </c>
    </row>
    <row r="27" spans="1:26">
      <c r="A27" t="s">
        <v>486</v>
      </c>
      <c r="B27" s="44" t="s">
        <v>487</v>
      </c>
      <c r="C27" s="42">
        <v>4957825500</v>
      </c>
      <c r="D27" s="42">
        <v>20863</v>
      </c>
      <c r="E27" s="42">
        <v>1654243531</v>
      </c>
      <c r="F27" s="42">
        <v>53906346</v>
      </c>
      <c r="G27" s="42">
        <v>1924</v>
      </c>
      <c r="H27" s="42">
        <v>349</v>
      </c>
      <c r="I27" s="42">
        <v>113990683</v>
      </c>
      <c r="J27" s="42">
        <v>1054377</v>
      </c>
      <c r="K27" s="42">
        <v>34957698</v>
      </c>
      <c r="L27" s="42">
        <v>265701200</v>
      </c>
      <c r="M27" s="42">
        <v>7959700</v>
      </c>
      <c r="N27" s="42">
        <v>12158035</v>
      </c>
      <c r="O27" s="42">
        <v>39909775</v>
      </c>
      <c r="P27" s="42">
        <v>28214469</v>
      </c>
      <c r="Q27" s="42">
        <v>2212095814</v>
      </c>
      <c r="R27" s="42">
        <v>315879</v>
      </c>
      <c r="S27" s="42">
        <v>66508</v>
      </c>
      <c r="T27" s="42">
        <v>273606183</v>
      </c>
      <c r="U27" s="42">
        <v>274831216</v>
      </c>
      <c r="V27" s="42">
        <v>39064434</v>
      </c>
      <c r="W27" s="42">
        <v>28719328</v>
      </c>
      <c r="X27" s="42">
        <v>29804</v>
      </c>
      <c r="Y27" s="42">
        <v>616633352</v>
      </c>
      <c r="Z27" s="42">
        <v>1595462462</v>
      </c>
    </row>
    <row r="28" spans="1:26">
      <c r="A28" t="s">
        <v>174</v>
      </c>
      <c r="B28" s="44" t="s">
        <v>175</v>
      </c>
      <c r="C28" s="42">
        <v>2001799600</v>
      </c>
      <c r="D28" s="42">
        <v>9037</v>
      </c>
      <c r="E28" s="42">
        <v>659506636</v>
      </c>
      <c r="F28" s="42">
        <v>22494251</v>
      </c>
      <c r="G28" s="42">
        <v>753</v>
      </c>
      <c r="H28" s="42">
        <v>159</v>
      </c>
      <c r="I28" s="42">
        <v>101126319</v>
      </c>
      <c r="J28" s="42">
        <v>1617949</v>
      </c>
      <c r="K28" s="42">
        <v>28367998</v>
      </c>
      <c r="L28" s="42">
        <v>92127300</v>
      </c>
      <c r="M28" s="42">
        <v>9249100</v>
      </c>
      <c r="N28" s="42">
        <v>4889505</v>
      </c>
      <c r="O28" s="42">
        <v>22530247</v>
      </c>
      <c r="P28" s="42">
        <v>32827918</v>
      </c>
      <c r="Q28" s="42">
        <v>974737223</v>
      </c>
      <c r="R28" s="42">
        <v>1624487</v>
      </c>
      <c r="S28" s="42">
        <v>292075</v>
      </c>
      <c r="T28" s="42">
        <v>101330371</v>
      </c>
      <c r="U28" s="42">
        <v>105329248</v>
      </c>
      <c r="V28" s="42">
        <v>19852890</v>
      </c>
      <c r="W28" s="42">
        <v>14950519</v>
      </c>
      <c r="X28" s="42">
        <v>139661</v>
      </c>
      <c r="Y28" s="42">
        <v>243519251</v>
      </c>
      <c r="Z28" s="42">
        <v>731217972</v>
      </c>
    </row>
    <row r="29" spans="1:26">
      <c r="A29" t="s">
        <v>460</v>
      </c>
      <c r="B29" s="44" t="s">
        <v>461</v>
      </c>
      <c r="C29" s="42">
        <v>10037553400</v>
      </c>
      <c r="D29" s="42">
        <v>38131</v>
      </c>
      <c r="E29" s="42">
        <v>3417688669</v>
      </c>
      <c r="F29" s="42">
        <v>142655427</v>
      </c>
      <c r="G29" s="42">
        <v>4999</v>
      </c>
      <c r="H29" s="42">
        <v>986</v>
      </c>
      <c r="I29" s="42">
        <v>252352880</v>
      </c>
      <c r="J29" s="42">
        <v>1907770</v>
      </c>
      <c r="K29" s="42">
        <v>82264724</v>
      </c>
      <c r="L29" s="42">
        <v>562940100</v>
      </c>
      <c r="M29" s="42">
        <v>8629500</v>
      </c>
      <c r="N29" s="42">
        <v>24603303</v>
      </c>
      <c r="O29" s="42">
        <v>63208233</v>
      </c>
      <c r="P29" s="42">
        <v>32035182</v>
      </c>
      <c r="Q29" s="42">
        <v>4588285788</v>
      </c>
      <c r="R29" s="42">
        <v>2424567</v>
      </c>
      <c r="S29" s="42">
        <v>96859</v>
      </c>
      <c r="T29" s="42">
        <v>571445142</v>
      </c>
      <c r="U29" s="42">
        <v>569137283</v>
      </c>
      <c r="V29" s="42">
        <v>75826489</v>
      </c>
      <c r="W29" s="42">
        <v>57840740</v>
      </c>
      <c r="X29" s="42">
        <v>58721</v>
      </c>
      <c r="Y29" s="42">
        <v>1276829801</v>
      </c>
      <c r="Z29" s="42">
        <v>3311455987</v>
      </c>
    </row>
    <row r="30" spans="1:26">
      <c r="A30" t="s">
        <v>344</v>
      </c>
      <c r="B30" s="44" t="s">
        <v>345</v>
      </c>
      <c r="C30" s="42">
        <v>22597298500</v>
      </c>
      <c r="D30" s="42">
        <v>83685</v>
      </c>
      <c r="E30" s="42">
        <v>7407996480</v>
      </c>
      <c r="F30" s="42">
        <v>415558861</v>
      </c>
      <c r="G30" s="42">
        <v>11801</v>
      </c>
      <c r="H30" s="42">
        <v>2849</v>
      </c>
      <c r="I30" s="42">
        <v>822170672</v>
      </c>
      <c r="J30" s="42">
        <v>4778172</v>
      </c>
      <c r="K30" s="42">
        <v>157355030</v>
      </c>
      <c r="L30" s="42">
        <v>1268797500</v>
      </c>
      <c r="M30" s="42">
        <v>24251000</v>
      </c>
      <c r="N30" s="42">
        <v>55257683</v>
      </c>
      <c r="O30" s="42">
        <v>153469584</v>
      </c>
      <c r="P30" s="42">
        <v>96441056</v>
      </c>
      <c r="Q30" s="42">
        <v>10406076038</v>
      </c>
      <c r="R30" s="42">
        <v>3793714</v>
      </c>
      <c r="S30" s="42">
        <v>350756</v>
      </c>
      <c r="T30" s="42">
        <v>1292765998</v>
      </c>
      <c r="U30" s="42">
        <v>1239144239</v>
      </c>
      <c r="V30" s="42">
        <v>167435218</v>
      </c>
      <c r="W30" s="42">
        <v>124144306</v>
      </c>
      <c r="X30" s="42">
        <v>216800</v>
      </c>
      <c r="Y30" s="42">
        <v>2827851031</v>
      </c>
      <c r="Z30" s="42">
        <v>7578225007</v>
      </c>
    </row>
    <row r="31" spans="1:26">
      <c r="A31" t="s">
        <v>14</v>
      </c>
      <c r="B31" s="44" t="s">
        <v>15</v>
      </c>
      <c r="C31" s="42">
        <v>17151164000</v>
      </c>
      <c r="D31" s="42">
        <v>64647</v>
      </c>
      <c r="E31" s="42">
        <v>5527154925</v>
      </c>
      <c r="F31" s="42">
        <v>308076730</v>
      </c>
      <c r="G31" s="42">
        <v>9400</v>
      </c>
      <c r="H31" s="42">
        <v>2286</v>
      </c>
      <c r="I31" s="42">
        <v>471627767</v>
      </c>
      <c r="J31" s="42">
        <v>3591883</v>
      </c>
      <c r="K31" s="42">
        <v>92092648</v>
      </c>
      <c r="L31" s="42">
        <v>1000592900</v>
      </c>
      <c r="M31" s="42">
        <v>34501900</v>
      </c>
      <c r="N31" s="42">
        <v>41499605</v>
      </c>
      <c r="O31" s="42">
        <v>67644342</v>
      </c>
      <c r="P31" s="42">
        <v>138705179</v>
      </c>
      <c r="Q31" s="42">
        <v>7685487879</v>
      </c>
      <c r="R31" s="42">
        <v>1889980</v>
      </c>
      <c r="S31" s="42">
        <v>212191</v>
      </c>
      <c r="T31" s="42">
        <v>1034777139</v>
      </c>
      <c r="U31" s="42">
        <v>960074335</v>
      </c>
      <c r="V31" s="42">
        <v>179282385</v>
      </c>
      <c r="W31" s="42">
        <v>67567186</v>
      </c>
      <c r="X31" s="42">
        <v>25582</v>
      </c>
      <c r="Y31" s="42">
        <v>2243828798</v>
      </c>
      <c r="Z31" s="42">
        <v>5441659081</v>
      </c>
    </row>
    <row r="32" spans="1:26">
      <c r="A32" t="s">
        <v>90</v>
      </c>
      <c r="B32" s="44" t="s">
        <v>91</v>
      </c>
      <c r="C32" s="42">
        <v>1048787600</v>
      </c>
      <c r="D32" s="42">
        <v>4197</v>
      </c>
      <c r="E32" s="42">
        <v>341012227</v>
      </c>
      <c r="F32" s="42">
        <v>9787034</v>
      </c>
      <c r="G32" s="42">
        <v>411</v>
      </c>
      <c r="H32" s="42">
        <v>48</v>
      </c>
      <c r="I32" s="42">
        <v>28573619</v>
      </c>
      <c r="J32" s="42">
        <v>323706</v>
      </c>
      <c r="K32" s="42">
        <v>8652416</v>
      </c>
      <c r="L32" s="42">
        <v>57181400</v>
      </c>
      <c r="M32" s="42">
        <v>1716400</v>
      </c>
      <c r="N32" s="42">
        <v>2569500</v>
      </c>
      <c r="O32" s="42">
        <v>9075880</v>
      </c>
      <c r="P32" s="42">
        <v>6146485</v>
      </c>
      <c r="Q32" s="42">
        <v>465038667</v>
      </c>
      <c r="R32" s="42">
        <v>139305</v>
      </c>
      <c r="S32" s="42">
        <v>0</v>
      </c>
      <c r="T32" s="42">
        <v>58886028</v>
      </c>
      <c r="U32" s="42">
        <v>57989244</v>
      </c>
      <c r="V32" s="42">
        <v>7597780</v>
      </c>
      <c r="W32" s="42">
        <v>6793703</v>
      </c>
      <c r="X32" s="42">
        <v>84617</v>
      </c>
      <c r="Y32" s="42">
        <v>131490677</v>
      </c>
      <c r="Z32" s="42">
        <v>333547990</v>
      </c>
    </row>
    <row r="33" spans="1:26">
      <c r="A33" t="s">
        <v>218</v>
      </c>
      <c r="B33" s="44" t="s">
        <v>219</v>
      </c>
      <c r="C33" s="42">
        <v>2402987200</v>
      </c>
      <c r="D33" s="42">
        <v>9651</v>
      </c>
      <c r="E33" s="42">
        <v>779694470</v>
      </c>
      <c r="F33" s="42">
        <v>24882104</v>
      </c>
      <c r="G33" s="42">
        <v>1150</v>
      </c>
      <c r="H33" s="42">
        <v>149</v>
      </c>
      <c r="I33" s="42">
        <v>48886116</v>
      </c>
      <c r="J33" s="42">
        <v>508105</v>
      </c>
      <c r="K33" s="42">
        <v>19873575</v>
      </c>
      <c r="L33" s="42">
        <v>131627900</v>
      </c>
      <c r="M33" s="42">
        <v>2870400</v>
      </c>
      <c r="N33" s="42">
        <v>5887328</v>
      </c>
      <c r="O33" s="42">
        <v>18095142</v>
      </c>
      <c r="P33" s="42">
        <v>10688911</v>
      </c>
      <c r="Q33" s="42">
        <v>1043014051</v>
      </c>
      <c r="R33" s="42">
        <v>261117</v>
      </c>
      <c r="S33" s="42">
        <v>17873</v>
      </c>
      <c r="T33" s="42">
        <v>134475664</v>
      </c>
      <c r="U33" s="42">
        <v>128380497</v>
      </c>
      <c r="V33" s="42">
        <v>22977209</v>
      </c>
      <c r="W33" s="42">
        <v>12181287</v>
      </c>
      <c r="X33" s="42">
        <v>69404</v>
      </c>
      <c r="Y33" s="42">
        <v>298363051</v>
      </c>
      <c r="Z33" s="42">
        <v>744651000</v>
      </c>
    </row>
    <row r="34" spans="1:26">
      <c r="A34" t="s">
        <v>506</v>
      </c>
      <c r="B34" s="44" t="s">
        <v>507</v>
      </c>
      <c r="C34" s="42">
        <v>1138345700</v>
      </c>
      <c r="D34" s="42">
        <v>5108</v>
      </c>
      <c r="E34" s="42">
        <v>393474129</v>
      </c>
      <c r="F34" s="42">
        <v>8587720</v>
      </c>
      <c r="G34" s="42">
        <v>384</v>
      </c>
      <c r="H34" s="42">
        <v>54</v>
      </c>
      <c r="I34" s="42">
        <v>23267890</v>
      </c>
      <c r="J34" s="42">
        <v>206999</v>
      </c>
      <c r="K34" s="42">
        <v>5348629</v>
      </c>
      <c r="L34" s="42">
        <v>60233600</v>
      </c>
      <c r="M34" s="42">
        <v>2419400</v>
      </c>
      <c r="N34" s="42">
        <v>2789364</v>
      </c>
      <c r="O34" s="42">
        <v>12816341</v>
      </c>
      <c r="P34" s="42">
        <v>7088625</v>
      </c>
      <c r="Q34" s="42">
        <v>516232697</v>
      </c>
      <c r="R34" s="42">
        <v>8972</v>
      </c>
      <c r="S34" s="42">
        <v>28181</v>
      </c>
      <c r="T34" s="42">
        <v>62628389</v>
      </c>
      <c r="U34" s="42">
        <v>65768187</v>
      </c>
      <c r="V34" s="42">
        <v>8850247</v>
      </c>
      <c r="W34" s="42">
        <v>3477156</v>
      </c>
      <c r="X34" s="42">
        <v>73068</v>
      </c>
      <c r="Y34" s="42">
        <v>140834200</v>
      </c>
      <c r="Z34" s="42">
        <v>375398497</v>
      </c>
    </row>
    <row r="35" spans="1:26">
      <c r="A35" t="s">
        <v>192</v>
      </c>
      <c r="B35" s="44" t="s">
        <v>193</v>
      </c>
      <c r="C35" s="42">
        <v>3251355200</v>
      </c>
      <c r="D35" s="42">
        <v>12514</v>
      </c>
      <c r="E35" s="42">
        <v>1000464121</v>
      </c>
      <c r="F35" s="42">
        <v>60872356</v>
      </c>
      <c r="G35" s="42">
        <v>1620</v>
      </c>
      <c r="H35" s="42">
        <v>421</v>
      </c>
      <c r="I35" s="42">
        <v>85654923</v>
      </c>
      <c r="J35" s="42">
        <v>579284</v>
      </c>
      <c r="K35" s="42">
        <v>21798313</v>
      </c>
      <c r="L35" s="42">
        <v>181155200</v>
      </c>
      <c r="M35" s="42">
        <v>4359900</v>
      </c>
      <c r="N35" s="42">
        <v>7949337</v>
      </c>
      <c r="O35" s="42">
        <v>15118769</v>
      </c>
      <c r="P35" s="42">
        <v>16518169</v>
      </c>
      <c r="Q35" s="42">
        <v>1394470372</v>
      </c>
      <c r="R35" s="42">
        <v>538868</v>
      </c>
      <c r="S35" s="42">
        <v>112085</v>
      </c>
      <c r="T35" s="42">
        <v>185459686</v>
      </c>
      <c r="U35" s="42">
        <v>164987063</v>
      </c>
      <c r="V35" s="42">
        <v>31612113</v>
      </c>
      <c r="W35" s="42">
        <v>16436697</v>
      </c>
      <c r="X35" s="42">
        <v>29278</v>
      </c>
      <c r="Y35" s="42">
        <v>399175790</v>
      </c>
      <c r="Z35" s="42">
        <v>995294582</v>
      </c>
    </row>
    <row r="36" spans="1:26">
      <c r="A36" t="s">
        <v>228</v>
      </c>
      <c r="B36" s="44" t="s">
        <v>229</v>
      </c>
      <c r="C36" s="42">
        <v>3169099500</v>
      </c>
      <c r="D36" s="42">
        <v>11728</v>
      </c>
      <c r="E36" s="42">
        <v>979642098</v>
      </c>
      <c r="F36" s="42">
        <v>86271868</v>
      </c>
      <c r="G36" s="42">
        <v>1735</v>
      </c>
      <c r="H36" s="42">
        <v>527</v>
      </c>
      <c r="I36" s="42">
        <v>402978172</v>
      </c>
      <c r="J36" s="42">
        <v>3696479</v>
      </c>
      <c r="K36" s="42">
        <v>38310068</v>
      </c>
      <c r="L36" s="42">
        <v>141010800</v>
      </c>
      <c r="M36" s="42">
        <v>9055200</v>
      </c>
      <c r="N36" s="42">
        <v>7725853</v>
      </c>
      <c r="O36" s="42">
        <v>28926980</v>
      </c>
      <c r="P36" s="42">
        <v>34520364</v>
      </c>
      <c r="Q36" s="42">
        <v>1732137882</v>
      </c>
      <c r="R36" s="42">
        <v>1794232</v>
      </c>
      <c r="S36" s="42">
        <v>117351</v>
      </c>
      <c r="T36" s="42">
        <v>150017305</v>
      </c>
      <c r="U36" s="42">
        <v>139865782</v>
      </c>
      <c r="V36" s="42">
        <v>30304041</v>
      </c>
      <c r="W36" s="42">
        <v>32034202</v>
      </c>
      <c r="X36" s="42">
        <v>64840</v>
      </c>
      <c r="Y36" s="42">
        <v>354197753</v>
      </c>
      <c r="Z36" s="42">
        <v>1377940129</v>
      </c>
    </row>
    <row r="37" spans="1:26">
      <c r="A37" t="s">
        <v>284</v>
      </c>
      <c r="B37" s="44" t="s">
        <v>285</v>
      </c>
      <c r="C37" s="42">
        <v>809875700</v>
      </c>
      <c r="D37" s="42">
        <v>3691</v>
      </c>
      <c r="E37" s="42">
        <v>280167575</v>
      </c>
      <c r="F37" s="42">
        <v>6594253</v>
      </c>
      <c r="G37" s="42">
        <v>256</v>
      </c>
      <c r="H37" s="42">
        <v>51</v>
      </c>
      <c r="I37" s="42">
        <v>20808064</v>
      </c>
      <c r="J37" s="42">
        <v>422415</v>
      </c>
      <c r="K37" s="42">
        <v>8163451</v>
      </c>
      <c r="L37" s="42">
        <v>43200000</v>
      </c>
      <c r="M37" s="42">
        <v>2046300</v>
      </c>
      <c r="N37" s="42">
        <v>1950150</v>
      </c>
      <c r="O37" s="42">
        <v>9701258</v>
      </c>
      <c r="P37" s="42">
        <v>7858714</v>
      </c>
      <c r="Q37" s="42">
        <v>380912180</v>
      </c>
      <c r="R37" s="42">
        <v>139415</v>
      </c>
      <c r="S37" s="42">
        <v>17926</v>
      </c>
      <c r="T37" s="42">
        <v>45231271</v>
      </c>
      <c r="U37" s="42">
        <v>49811398</v>
      </c>
      <c r="V37" s="42">
        <v>6285421</v>
      </c>
      <c r="W37" s="42">
        <v>4043043</v>
      </c>
      <c r="X37" s="42">
        <v>13617</v>
      </c>
      <c r="Y37" s="42">
        <v>105542091</v>
      </c>
      <c r="Z37" s="42">
        <v>275370089</v>
      </c>
    </row>
    <row r="38" spans="1:26">
      <c r="A38" t="s">
        <v>28</v>
      </c>
      <c r="B38" s="44" t="s">
        <v>29</v>
      </c>
      <c r="C38" s="42">
        <v>12439092800</v>
      </c>
      <c r="D38" s="42">
        <v>22884</v>
      </c>
      <c r="E38" s="42">
        <v>3659248685</v>
      </c>
      <c r="F38" s="42">
        <v>1309499148</v>
      </c>
      <c r="G38" s="42">
        <v>9457</v>
      </c>
      <c r="H38" s="42">
        <v>5590</v>
      </c>
      <c r="I38" s="42">
        <v>2859946488</v>
      </c>
      <c r="J38" s="42">
        <v>9181537</v>
      </c>
      <c r="K38" s="42">
        <v>78597346</v>
      </c>
      <c r="L38" s="42">
        <v>400873500</v>
      </c>
      <c r="M38" s="42">
        <v>9272700</v>
      </c>
      <c r="N38" s="42">
        <v>30293190</v>
      </c>
      <c r="O38" s="42">
        <v>55828713</v>
      </c>
      <c r="P38" s="42">
        <v>68999923</v>
      </c>
      <c r="Q38" s="42">
        <v>8481741230</v>
      </c>
      <c r="R38" s="42">
        <v>501545</v>
      </c>
      <c r="S38" s="42">
        <v>73815</v>
      </c>
      <c r="T38" s="42">
        <v>410057528</v>
      </c>
      <c r="U38" s="42">
        <v>274182629</v>
      </c>
      <c r="V38" s="42">
        <v>80247305</v>
      </c>
      <c r="W38" s="42">
        <v>167998361</v>
      </c>
      <c r="X38" s="42">
        <v>73738</v>
      </c>
      <c r="Y38" s="42">
        <v>933134921</v>
      </c>
      <c r="Z38" s="42">
        <v>7548606309</v>
      </c>
    </row>
    <row r="39" spans="1:26">
      <c r="A39" t="s">
        <v>402</v>
      </c>
      <c r="B39" s="44" t="s">
        <v>403</v>
      </c>
      <c r="C39" s="42">
        <v>1827152800</v>
      </c>
      <c r="D39" s="42">
        <v>7542</v>
      </c>
      <c r="E39" s="42">
        <v>618484666</v>
      </c>
      <c r="F39" s="42">
        <v>17485061</v>
      </c>
      <c r="G39" s="42">
        <v>752</v>
      </c>
      <c r="H39" s="42">
        <v>113</v>
      </c>
      <c r="I39" s="42">
        <v>30171362</v>
      </c>
      <c r="J39" s="42">
        <v>190311</v>
      </c>
      <c r="K39" s="42">
        <v>10099697</v>
      </c>
      <c r="L39" s="42">
        <v>96441600</v>
      </c>
      <c r="M39" s="42">
        <v>2180200</v>
      </c>
      <c r="N39" s="42">
        <v>4482176</v>
      </c>
      <c r="O39" s="42">
        <v>11513345</v>
      </c>
      <c r="P39" s="42">
        <v>8046873</v>
      </c>
      <c r="Q39" s="42">
        <v>799095291</v>
      </c>
      <c r="R39" s="42">
        <v>40776</v>
      </c>
      <c r="S39" s="42">
        <v>14030</v>
      </c>
      <c r="T39" s="42">
        <v>98594995</v>
      </c>
      <c r="U39" s="42">
        <v>98932549</v>
      </c>
      <c r="V39" s="42">
        <v>14066553</v>
      </c>
      <c r="W39" s="42">
        <v>8479943</v>
      </c>
      <c r="X39" s="42">
        <v>44446</v>
      </c>
      <c r="Y39" s="42">
        <v>220173292</v>
      </c>
      <c r="Z39" s="42">
        <v>578921999</v>
      </c>
    </row>
    <row r="40" spans="1:26">
      <c r="A40" t="s">
        <v>536</v>
      </c>
      <c r="B40" s="44" t="s">
        <v>537</v>
      </c>
      <c r="C40" s="42">
        <v>473917900</v>
      </c>
      <c r="D40" s="42">
        <v>2163</v>
      </c>
      <c r="E40" s="42">
        <v>166517571</v>
      </c>
      <c r="F40" s="42">
        <v>3000238</v>
      </c>
      <c r="G40" s="42">
        <v>140</v>
      </c>
      <c r="H40" s="42">
        <v>19</v>
      </c>
      <c r="I40" s="42">
        <v>7474542</v>
      </c>
      <c r="J40" s="42">
        <v>76036</v>
      </c>
      <c r="K40" s="42">
        <v>1622150</v>
      </c>
      <c r="L40" s="42">
        <v>25726400</v>
      </c>
      <c r="M40" s="42">
        <v>695700</v>
      </c>
      <c r="N40" s="42">
        <v>1161864</v>
      </c>
      <c r="O40" s="42">
        <v>5638798</v>
      </c>
      <c r="P40" s="42">
        <v>2085516</v>
      </c>
      <c r="Q40" s="42">
        <v>213998815</v>
      </c>
      <c r="R40" s="42">
        <v>10180</v>
      </c>
      <c r="S40" s="42">
        <v>7964</v>
      </c>
      <c r="T40" s="42">
        <v>26415299</v>
      </c>
      <c r="U40" s="42">
        <v>28287428</v>
      </c>
      <c r="V40" s="42">
        <v>2740748</v>
      </c>
      <c r="W40" s="42">
        <v>971500</v>
      </c>
      <c r="X40" s="42">
        <v>0</v>
      </c>
      <c r="Y40" s="42">
        <v>58433119</v>
      </c>
      <c r="Z40" s="42">
        <v>155565696</v>
      </c>
    </row>
    <row r="41" spans="1:26">
      <c r="A41" t="s">
        <v>366</v>
      </c>
      <c r="B41" s="44" t="s">
        <v>367</v>
      </c>
      <c r="C41" s="42">
        <v>1380453300</v>
      </c>
      <c r="D41" s="42">
        <v>6034</v>
      </c>
      <c r="E41" s="42">
        <v>459136800</v>
      </c>
      <c r="F41" s="42">
        <v>11255247</v>
      </c>
      <c r="G41" s="42">
        <v>500</v>
      </c>
      <c r="H41" s="42">
        <v>80</v>
      </c>
      <c r="I41" s="42">
        <v>29338547</v>
      </c>
      <c r="J41" s="42">
        <v>313939</v>
      </c>
      <c r="K41" s="42">
        <v>13033976</v>
      </c>
      <c r="L41" s="42">
        <v>69776300</v>
      </c>
      <c r="M41" s="42">
        <v>2392800</v>
      </c>
      <c r="N41" s="42">
        <v>3362547</v>
      </c>
      <c r="O41" s="42">
        <v>13651219</v>
      </c>
      <c r="P41" s="42">
        <v>8665981</v>
      </c>
      <c r="Q41" s="42">
        <v>610927356</v>
      </c>
      <c r="R41" s="42">
        <v>229539</v>
      </c>
      <c r="S41" s="42">
        <v>23000</v>
      </c>
      <c r="T41" s="42">
        <v>72144629</v>
      </c>
      <c r="U41" s="42">
        <v>80842191</v>
      </c>
      <c r="V41" s="42">
        <v>12861215</v>
      </c>
      <c r="W41" s="42">
        <v>6213421</v>
      </c>
      <c r="X41" s="42">
        <v>11254</v>
      </c>
      <c r="Y41" s="42">
        <v>172325249</v>
      </c>
      <c r="Z41" s="42">
        <v>438602107</v>
      </c>
    </row>
    <row r="42" spans="1:26">
      <c r="A42" t="s">
        <v>10</v>
      </c>
      <c r="B42" s="44" t="s">
        <v>11</v>
      </c>
      <c r="C42" s="42">
        <v>7469636400</v>
      </c>
      <c r="D42" s="42">
        <v>19561</v>
      </c>
      <c r="E42" s="42">
        <v>2340054700</v>
      </c>
      <c r="F42" s="42">
        <v>405141016</v>
      </c>
      <c r="G42" s="42">
        <v>5937</v>
      </c>
      <c r="H42" s="42">
        <v>2321</v>
      </c>
      <c r="I42" s="42">
        <v>538591535</v>
      </c>
      <c r="J42" s="42">
        <v>3803993</v>
      </c>
      <c r="K42" s="42">
        <v>61851104</v>
      </c>
      <c r="L42" s="42">
        <v>348118200</v>
      </c>
      <c r="M42" s="42">
        <v>11893200</v>
      </c>
      <c r="N42" s="42">
        <v>18270705</v>
      </c>
      <c r="O42" s="42">
        <v>46514338</v>
      </c>
      <c r="P42" s="42">
        <v>46606804</v>
      </c>
      <c r="Q42" s="42">
        <v>3820845595</v>
      </c>
      <c r="R42" s="42">
        <v>1244859</v>
      </c>
      <c r="S42" s="42">
        <v>67300</v>
      </c>
      <c r="T42" s="42">
        <v>359952105</v>
      </c>
      <c r="U42" s="42">
        <v>300105567</v>
      </c>
      <c r="V42" s="42">
        <v>70024352</v>
      </c>
      <c r="W42" s="42">
        <v>66653352</v>
      </c>
      <c r="X42" s="42">
        <v>81034</v>
      </c>
      <c r="Y42" s="42">
        <v>798128569</v>
      </c>
      <c r="Z42" s="42">
        <v>3022717026</v>
      </c>
    </row>
    <row r="43" spans="1:26">
      <c r="A43" t="s">
        <v>132</v>
      </c>
      <c r="B43" s="44" t="s">
        <v>133</v>
      </c>
      <c r="C43" s="42">
        <v>3461267700</v>
      </c>
      <c r="D43" s="42">
        <v>13350</v>
      </c>
      <c r="E43" s="42">
        <v>1159980498</v>
      </c>
      <c r="F43" s="42">
        <v>52791605</v>
      </c>
      <c r="G43" s="42">
        <v>1666</v>
      </c>
      <c r="H43" s="42">
        <v>359</v>
      </c>
      <c r="I43" s="42">
        <v>99290385</v>
      </c>
      <c r="J43" s="42">
        <v>639576</v>
      </c>
      <c r="K43" s="42">
        <v>26497460</v>
      </c>
      <c r="L43" s="42">
        <v>185542200</v>
      </c>
      <c r="M43" s="42">
        <v>5962100</v>
      </c>
      <c r="N43" s="42">
        <v>8484809</v>
      </c>
      <c r="O43" s="42">
        <v>34389215</v>
      </c>
      <c r="P43" s="42">
        <v>21701475</v>
      </c>
      <c r="Q43" s="42">
        <v>1595279323</v>
      </c>
      <c r="R43" s="42">
        <v>376858</v>
      </c>
      <c r="S43" s="42">
        <v>36412</v>
      </c>
      <c r="T43" s="42">
        <v>191457109</v>
      </c>
      <c r="U43" s="42">
        <v>191764711</v>
      </c>
      <c r="V43" s="42">
        <v>22857369</v>
      </c>
      <c r="W43" s="42">
        <v>21310983</v>
      </c>
      <c r="X43" s="42">
        <v>65734</v>
      </c>
      <c r="Y43" s="42">
        <v>427869176</v>
      </c>
      <c r="Z43" s="42">
        <v>1167410147</v>
      </c>
    </row>
    <row r="44" spans="1:26">
      <c r="A44" t="s">
        <v>162</v>
      </c>
      <c r="B44" s="44" t="s">
        <v>163</v>
      </c>
      <c r="C44" s="42">
        <v>1743677700</v>
      </c>
      <c r="D44" s="42">
        <v>7224</v>
      </c>
      <c r="E44" s="42">
        <v>576195462</v>
      </c>
      <c r="F44" s="42">
        <v>18397587</v>
      </c>
      <c r="G44" s="42">
        <v>769</v>
      </c>
      <c r="H44" s="42">
        <v>119</v>
      </c>
      <c r="I44" s="42">
        <v>39923594</v>
      </c>
      <c r="J44" s="42">
        <v>401098</v>
      </c>
      <c r="K44" s="42">
        <v>11409598</v>
      </c>
      <c r="L44" s="42">
        <v>93168800</v>
      </c>
      <c r="M44" s="42">
        <v>2751300</v>
      </c>
      <c r="N44" s="42">
        <v>4270428</v>
      </c>
      <c r="O44" s="42">
        <v>14458670</v>
      </c>
      <c r="P44" s="42">
        <v>9624646</v>
      </c>
      <c r="Q44" s="42">
        <v>770601183</v>
      </c>
      <c r="R44" s="42">
        <v>13384</v>
      </c>
      <c r="S44" s="42">
        <v>59756</v>
      </c>
      <c r="T44" s="42">
        <v>95899698</v>
      </c>
      <c r="U44" s="42">
        <v>95225513</v>
      </c>
      <c r="V44" s="42">
        <v>12231086</v>
      </c>
      <c r="W44" s="42">
        <v>10153780</v>
      </c>
      <c r="X44" s="42">
        <v>53722</v>
      </c>
      <c r="Y44" s="42">
        <v>213636939</v>
      </c>
      <c r="Z44" s="42">
        <v>556964244</v>
      </c>
    </row>
    <row r="45" spans="1:26">
      <c r="A45" t="s">
        <v>62</v>
      </c>
      <c r="B45" s="44" t="s">
        <v>63</v>
      </c>
      <c r="C45" s="42">
        <v>9128604200</v>
      </c>
      <c r="D45" s="42">
        <v>32726</v>
      </c>
      <c r="E45" s="42">
        <v>3016941293</v>
      </c>
      <c r="F45" s="42">
        <v>186333573</v>
      </c>
      <c r="G45" s="42">
        <v>5274</v>
      </c>
      <c r="H45" s="42">
        <v>1314</v>
      </c>
      <c r="I45" s="42">
        <v>301363154</v>
      </c>
      <c r="J45" s="42">
        <v>2931710</v>
      </c>
      <c r="K45" s="42">
        <v>75086968</v>
      </c>
      <c r="L45" s="42">
        <v>497964000</v>
      </c>
      <c r="M45" s="42">
        <v>17602600</v>
      </c>
      <c r="N45" s="42">
        <v>22367750</v>
      </c>
      <c r="O45" s="42">
        <v>75163451</v>
      </c>
      <c r="P45" s="42">
        <v>68865067</v>
      </c>
      <c r="Q45" s="42">
        <v>4264619566</v>
      </c>
      <c r="R45" s="42">
        <v>2242052</v>
      </c>
      <c r="S45" s="42">
        <v>95653</v>
      </c>
      <c r="T45" s="42">
        <v>515441667</v>
      </c>
      <c r="U45" s="42">
        <v>489569922</v>
      </c>
      <c r="V45" s="42">
        <v>87217126</v>
      </c>
      <c r="W45" s="42">
        <v>53858386</v>
      </c>
      <c r="X45" s="42">
        <v>209928</v>
      </c>
      <c r="Y45" s="42">
        <v>1148634734</v>
      </c>
      <c r="Z45" s="42">
        <v>3115984832</v>
      </c>
    </row>
    <row r="46" spans="1:26">
      <c r="A46" t="s">
        <v>78</v>
      </c>
      <c r="B46" s="44" t="s">
        <v>79</v>
      </c>
      <c r="C46" s="42">
        <v>19654262600</v>
      </c>
      <c r="D46" s="42">
        <v>76268</v>
      </c>
      <c r="E46" s="42">
        <v>6455576760</v>
      </c>
      <c r="F46" s="42">
        <v>315072637</v>
      </c>
      <c r="G46" s="42">
        <v>9861</v>
      </c>
      <c r="H46" s="42">
        <v>2226</v>
      </c>
      <c r="I46" s="42">
        <v>668958723</v>
      </c>
      <c r="J46" s="42">
        <v>6194914</v>
      </c>
      <c r="K46" s="42">
        <v>128901591</v>
      </c>
      <c r="L46" s="42">
        <v>1098681500</v>
      </c>
      <c r="M46" s="42">
        <v>22377500</v>
      </c>
      <c r="N46" s="42">
        <v>48099362</v>
      </c>
      <c r="O46" s="42">
        <v>113524869</v>
      </c>
      <c r="P46" s="42">
        <v>88390247</v>
      </c>
      <c r="Q46" s="42">
        <v>8945778103</v>
      </c>
      <c r="R46" s="42">
        <v>3339239</v>
      </c>
      <c r="S46" s="42">
        <v>602041</v>
      </c>
      <c r="T46" s="42">
        <v>1120725629</v>
      </c>
      <c r="U46" s="42">
        <v>1063778595</v>
      </c>
      <c r="V46" s="42">
        <v>165551486</v>
      </c>
      <c r="W46" s="42">
        <v>101406008</v>
      </c>
      <c r="X46" s="42">
        <v>411330</v>
      </c>
      <c r="Y46" s="42">
        <v>2455814328</v>
      </c>
      <c r="Z46" s="42">
        <v>6489963775</v>
      </c>
    </row>
    <row r="47" spans="1:26">
      <c r="A47" t="s">
        <v>240</v>
      </c>
      <c r="B47" s="44" t="s">
        <v>241</v>
      </c>
      <c r="C47" s="42">
        <v>6482723800</v>
      </c>
      <c r="D47" s="42">
        <v>24274</v>
      </c>
      <c r="E47" s="42">
        <v>2024343859</v>
      </c>
      <c r="F47" s="42">
        <v>114481141</v>
      </c>
      <c r="G47" s="42">
        <v>3362</v>
      </c>
      <c r="H47" s="42">
        <v>772</v>
      </c>
      <c r="I47" s="42">
        <v>217589155</v>
      </c>
      <c r="J47" s="42">
        <v>2207968</v>
      </c>
      <c r="K47" s="42">
        <v>53874232</v>
      </c>
      <c r="L47" s="42">
        <v>361431000</v>
      </c>
      <c r="M47" s="42">
        <v>13226100</v>
      </c>
      <c r="N47" s="42">
        <v>15857097</v>
      </c>
      <c r="O47" s="42">
        <v>43100660</v>
      </c>
      <c r="P47" s="42">
        <v>52545106</v>
      </c>
      <c r="Q47" s="42">
        <v>2898656318</v>
      </c>
      <c r="R47" s="42">
        <v>1132786</v>
      </c>
      <c r="S47" s="42">
        <v>62730</v>
      </c>
      <c r="T47" s="42">
        <v>374574271</v>
      </c>
      <c r="U47" s="42">
        <v>340095119</v>
      </c>
      <c r="V47" s="42">
        <v>61115703</v>
      </c>
      <c r="W47" s="42">
        <v>38754353</v>
      </c>
      <c r="X47" s="42">
        <v>185617</v>
      </c>
      <c r="Y47" s="42">
        <v>815920579</v>
      </c>
      <c r="Z47" s="42">
        <v>2082735739</v>
      </c>
    </row>
    <row r="48" spans="1:26">
      <c r="A48" t="s">
        <v>298</v>
      </c>
      <c r="B48" s="44" t="s">
        <v>299</v>
      </c>
      <c r="C48" s="42">
        <v>1053884300</v>
      </c>
      <c r="D48" s="42">
        <v>4419</v>
      </c>
      <c r="E48" s="42">
        <v>348221731</v>
      </c>
      <c r="F48" s="42">
        <v>9545625</v>
      </c>
      <c r="G48" s="42">
        <v>419</v>
      </c>
      <c r="H48" s="42">
        <v>53</v>
      </c>
      <c r="I48" s="42">
        <v>39781228</v>
      </c>
      <c r="J48" s="42">
        <v>308754</v>
      </c>
      <c r="K48" s="42">
        <v>8061329</v>
      </c>
      <c r="L48" s="42">
        <v>57463400</v>
      </c>
      <c r="M48" s="42">
        <v>2921000</v>
      </c>
      <c r="N48" s="42">
        <v>2578112</v>
      </c>
      <c r="O48" s="42">
        <v>11938932</v>
      </c>
      <c r="P48" s="42">
        <v>10830567</v>
      </c>
      <c r="Q48" s="42">
        <v>491650678</v>
      </c>
      <c r="R48" s="42">
        <v>81105</v>
      </c>
      <c r="S48" s="42">
        <v>29435</v>
      </c>
      <c r="T48" s="42">
        <v>60373450</v>
      </c>
      <c r="U48" s="42">
        <v>60036472</v>
      </c>
      <c r="V48" s="42">
        <v>8108941</v>
      </c>
      <c r="W48" s="42">
        <v>5863380</v>
      </c>
      <c r="X48" s="42">
        <v>73132</v>
      </c>
      <c r="Y48" s="42">
        <v>134565915</v>
      </c>
      <c r="Z48" s="42">
        <v>357084763</v>
      </c>
    </row>
    <row r="49" spans="1:26">
      <c r="A49" t="s">
        <v>435</v>
      </c>
      <c r="B49" s="44" t="s">
        <v>436</v>
      </c>
      <c r="C49" s="42">
        <v>2602037100</v>
      </c>
      <c r="D49" s="42">
        <v>10094</v>
      </c>
      <c r="E49" s="42">
        <v>858290452</v>
      </c>
      <c r="F49" s="42">
        <v>33715649</v>
      </c>
      <c r="G49" s="42">
        <v>1350</v>
      </c>
      <c r="H49" s="42">
        <v>209</v>
      </c>
      <c r="I49" s="42">
        <v>38831505</v>
      </c>
      <c r="J49" s="42">
        <v>338714</v>
      </c>
      <c r="K49" s="42">
        <v>12077578</v>
      </c>
      <c r="L49" s="42">
        <v>140408400</v>
      </c>
      <c r="M49" s="42">
        <v>2645400</v>
      </c>
      <c r="N49" s="42">
        <v>6366290</v>
      </c>
      <c r="O49" s="42">
        <v>19857322</v>
      </c>
      <c r="P49" s="42">
        <v>9412608</v>
      </c>
      <c r="Q49" s="42">
        <v>1121943918</v>
      </c>
      <c r="R49" s="42">
        <v>46341</v>
      </c>
      <c r="S49" s="42">
        <v>41541</v>
      </c>
      <c r="T49" s="42">
        <v>143010132</v>
      </c>
      <c r="U49" s="42">
        <v>137634592</v>
      </c>
      <c r="V49" s="42">
        <v>18634239</v>
      </c>
      <c r="W49" s="42">
        <v>12914879</v>
      </c>
      <c r="X49" s="42">
        <v>12390</v>
      </c>
      <c r="Y49" s="42">
        <v>312294114</v>
      </c>
      <c r="Z49" s="42">
        <v>809649804</v>
      </c>
    </row>
    <row r="50" spans="1:26">
      <c r="A50" t="s">
        <v>260</v>
      </c>
      <c r="B50" s="44" t="s">
        <v>261</v>
      </c>
      <c r="C50" s="42">
        <v>8569517200</v>
      </c>
      <c r="D50" s="42">
        <v>34223</v>
      </c>
      <c r="E50" s="42">
        <v>2734511560</v>
      </c>
      <c r="F50" s="42">
        <v>108707012</v>
      </c>
      <c r="G50" s="42">
        <v>3773</v>
      </c>
      <c r="H50" s="42">
        <v>685</v>
      </c>
      <c r="I50" s="42">
        <v>379552062</v>
      </c>
      <c r="J50" s="42">
        <v>4138026</v>
      </c>
      <c r="K50" s="42">
        <v>80155533</v>
      </c>
      <c r="L50" s="42">
        <v>464941300</v>
      </c>
      <c r="M50" s="42">
        <v>18285300</v>
      </c>
      <c r="N50" s="42">
        <v>20972534</v>
      </c>
      <c r="O50" s="42">
        <v>75262202</v>
      </c>
      <c r="P50" s="42">
        <v>66725593</v>
      </c>
      <c r="Q50" s="42">
        <v>3953251122</v>
      </c>
      <c r="R50" s="42">
        <v>2581563</v>
      </c>
      <c r="S50" s="42">
        <v>304072</v>
      </c>
      <c r="T50" s="42">
        <v>483092086</v>
      </c>
      <c r="U50" s="42">
        <v>465911700</v>
      </c>
      <c r="V50" s="42">
        <v>70374791</v>
      </c>
      <c r="W50" s="42">
        <v>61162450</v>
      </c>
      <c r="X50" s="42">
        <v>350486</v>
      </c>
      <c r="Y50" s="42">
        <v>1083777148</v>
      </c>
      <c r="Z50" s="42">
        <v>2869473974</v>
      </c>
    </row>
    <row r="51" spans="1:26">
      <c r="A51" t="s">
        <v>362</v>
      </c>
      <c r="B51" s="44" t="s">
        <v>363</v>
      </c>
      <c r="C51" s="42">
        <v>6181824400</v>
      </c>
      <c r="D51" s="42">
        <v>24887</v>
      </c>
      <c r="E51" s="42">
        <v>2044623696</v>
      </c>
      <c r="F51" s="42">
        <v>73124190</v>
      </c>
      <c r="G51" s="42">
        <v>2678</v>
      </c>
      <c r="H51" s="42">
        <v>454</v>
      </c>
      <c r="I51" s="42">
        <v>187006050</v>
      </c>
      <c r="J51" s="42">
        <v>1230584</v>
      </c>
      <c r="K51" s="42">
        <v>45090606</v>
      </c>
      <c r="L51" s="42">
        <v>343689100</v>
      </c>
      <c r="M51" s="42">
        <v>13923700</v>
      </c>
      <c r="N51" s="42">
        <v>15154882</v>
      </c>
      <c r="O51" s="42">
        <v>64127398</v>
      </c>
      <c r="P51" s="42">
        <v>51525782</v>
      </c>
      <c r="Q51" s="42">
        <v>2839495988</v>
      </c>
      <c r="R51" s="42">
        <v>598495</v>
      </c>
      <c r="S51" s="42">
        <v>49924</v>
      </c>
      <c r="T51" s="42">
        <v>357518872</v>
      </c>
      <c r="U51" s="42">
        <v>352892955</v>
      </c>
      <c r="V51" s="42">
        <v>42299754</v>
      </c>
      <c r="W51" s="42">
        <v>34338043</v>
      </c>
      <c r="X51" s="42">
        <v>193173</v>
      </c>
      <c r="Y51" s="42">
        <v>787891216</v>
      </c>
      <c r="Z51" s="42">
        <v>2051604772</v>
      </c>
    </row>
    <row r="52" spans="1:26">
      <c r="A52" t="s">
        <v>458</v>
      </c>
      <c r="B52" s="44" t="s">
        <v>459</v>
      </c>
      <c r="C52" s="42">
        <v>12320314900</v>
      </c>
      <c r="D52" s="42">
        <v>44123</v>
      </c>
      <c r="E52" s="42">
        <v>4151513792</v>
      </c>
      <c r="F52" s="42">
        <v>247974129</v>
      </c>
      <c r="G52" s="42">
        <v>6828</v>
      </c>
      <c r="H52" s="42">
        <v>1737</v>
      </c>
      <c r="I52" s="42">
        <v>423061993</v>
      </c>
      <c r="J52" s="42">
        <v>3038745</v>
      </c>
      <c r="K52" s="42">
        <v>101939246</v>
      </c>
      <c r="L52" s="42">
        <v>660254700</v>
      </c>
      <c r="M52" s="42">
        <v>12661300</v>
      </c>
      <c r="N52" s="42">
        <v>30212100</v>
      </c>
      <c r="O52" s="42">
        <v>94846452</v>
      </c>
      <c r="P52" s="42">
        <v>49445469</v>
      </c>
      <c r="Q52" s="42">
        <v>5774947926</v>
      </c>
      <c r="R52" s="42">
        <v>2173344</v>
      </c>
      <c r="S52" s="42">
        <v>107620</v>
      </c>
      <c r="T52" s="42">
        <v>672767081</v>
      </c>
      <c r="U52" s="42">
        <v>662099711</v>
      </c>
      <c r="V52" s="42">
        <v>88695442</v>
      </c>
      <c r="W52" s="42">
        <v>82838712</v>
      </c>
      <c r="X52" s="42">
        <v>116630</v>
      </c>
      <c r="Y52" s="42">
        <v>1508798540</v>
      </c>
      <c r="Z52" s="42">
        <v>4266149386</v>
      </c>
    </row>
    <row r="53" spans="1:26">
      <c r="A53" t="s">
        <v>388</v>
      </c>
      <c r="B53" s="44" t="s">
        <v>389</v>
      </c>
      <c r="C53" s="42">
        <v>1825914500</v>
      </c>
      <c r="D53" s="42">
        <v>8247</v>
      </c>
      <c r="E53" s="42">
        <v>606082766</v>
      </c>
      <c r="F53" s="42">
        <v>14090183</v>
      </c>
      <c r="G53" s="42">
        <v>609</v>
      </c>
      <c r="H53" s="42">
        <v>84</v>
      </c>
      <c r="I53" s="42">
        <v>34150347</v>
      </c>
      <c r="J53" s="42">
        <v>312986</v>
      </c>
      <c r="K53" s="42">
        <v>8341388</v>
      </c>
      <c r="L53" s="42">
        <v>97691400</v>
      </c>
      <c r="M53" s="42">
        <v>1977800</v>
      </c>
      <c r="N53" s="42">
        <v>4466135</v>
      </c>
      <c r="O53" s="42">
        <v>17675105</v>
      </c>
      <c r="P53" s="42">
        <v>7594130</v>
      </c>
      <c r="Q53" s="42">
        <v>792382240</v>
      </c>
      <c r="R53" s="42">
        <v>13999</v>
      </c>
      <c r="S53" s="42">
        <v>17909</v>
      </c>
      <c r="T53" s="42">
        <v>99627809</v>
      </c>
      <c r="U53" s="42">
        <v>101065723</v>
      </c>
      <c r="V53" s="42">
        <v>13593329</v>
      </c>
      <c r="W53" s="42">
        <v>7263067</v>
      </c>
      <c r="X53" s="42">
        <v>32115</v>
      </c>
      <c r="Y53" s="42">
        <v>221613951</v>
      </c>
      <c r="Z53" s="42">
        <v>570768289</v>
      </c>
    </row>
    <row r="54" spans="1:26">
      <c r="A54" t="s">
        <v>94</v>
      </c>
      <c r="B54" s="44" t="s">
        <v>95</v>
      </c>
      <c r="C54" s="42">
        <v>4309844200</v>
      </c>
      <c r="D54" s="42">
        <v>16591</v>
      </c>
      <c r="E54" s="42">
        <v>1415551474</v>
      </c>
      <c r="F54" s="42">
        <v>73845533</v>
      </c>
      <c r="G54" s="42">
        <v>2172</v>
      </c>
      <c r="H54" s="42">
        <v>473</v>
      </c>
      <c r="I54" s="42">
        <v>97198779</v>
      </c>
      <c r="J54" s="42">
        <v>493861</v>
      </c>
      <c r="K54" s="42">
        <v>29934577</v>
      </c>
      <c r="L54" s="42">
        <v>230366700</v>
      </c>
      <c r="M54" s="42">
        <v>4932100</v>
      </c>
      <c r="N54" s="42">
        <v>10535543</v>
      </c>
      <c r="O54" s="42">
        <v>31489536</v>
      </c>
      <c r="P54" s="42">
        <v>17670559</v>
      </c>
      <c r="Q54" s="42">
        <v>1912018662</v>
      </c>
      <c r="R54" s="42">
        <v>453591</v>
      </c>
      <c r="S54" s="42">
        <v>62740</v>
      </c>
      <c r="T54" s="42">
        <v>235234329</v>
      </c>
      <c r="U54" s="42">
        <v>225331892</v>
      </c>
      <c r="V54" s="42">
        <v>31711627</v>
      </c>
      <c r="W54" s="42">
        <v>21288452</v>
      </c>
      <c r="X54" s="42">
        <v>187854</v>
      </c>
      <c r="Y54" s="42">
        <v>514270485</v>
      </c>
      <c r="Z54" s="42">
        <v>1397748177</v>
      </c>
    </row>
    <row r="55" spans="1:26">
      <c r="A55" t="s">
        <v>74</v>
      </c>
      <c r="B55" s="44" t="s">
        <v>75</v>
      </c>
      <c r="C55" s="42">
        <v>2922053800</v>
      </c>
      <c r="D55" s="42">
        <v>12551</v>
      </c>
      <c r="E55" s="42">
        <v>966951855</v>
      </c>
      <c r="F55" s="42">
        <v>36724507</v>
      </c>
      <c r="G55" s="42">
        <v>1199</v>
      </c>
      <c r="H55" s="42">
        <v>250</v>
      </c>
      <c r="I55" s="42">
        <v>86376554</v>
      </c>
      <c r="J55" s="42">
        <v>782836</v>
      </c>
      <c r="K55" s="42">
        <v>26543058</v>
      </c>
      <c r="L55" s="42">
        <v>147346400</v>
      </c>
      <c r="M55" s="42">
        <v>5501200</v>
      </c>
      <c r="N55" s="42">
        <v>7144821</v>
      </c>
      <c r="O55" s="42">
        <v>22250985</v>
      </c>
      <c r="P55" s="42">
        <v>20150862</v>
      </c>
      <c r="Q55" s="42">
        <v>1319773078</v>
      </c>
      <c r="R55" s="42">
        <v>899584</v>
      </c>
      <c r="S55" s="42">
        <v>29760</v>
      </c>
      <c r="T55" s="42">
        <v>152772237</v>
      </c>
      <c r="U55" s="42">
        <v>150417949</v>
      </c>
      <c r="V55" s="42">
        <v>22827185</v>
      </c>
      <c r="W55" s="42">
        <v>15580760</v>
      </c>
      <c r="X55" s="42">
        <v>99891</v>
      </c>
      <c r="Y55" s="42">
        <v>342627366</v>
      </c>
      <c r="Z55" s="42">
        <v>977145712</v>
      </c>
    </row>
    <row r="56" spans="1:26">
      <c r="A56" t="s">
        <v>376</v>
      </c>
      <c r="B56" s="44" t="s">
        <v>377</v>
      </c>
      <c r="C56" s="42">
        <v>2169723500</v>
      </c>
      <c r="D56" s="42">
        <v>8627</v>
      </c>
      <c r="E56" s="42">
        <v>727823278</v>
      </c>
      <c r="F56" s="42">
        <v>23653412</v>
      </c>
      <c r="G56" s="42">
        <v>926</v>
      </c>
      <c r="H56" s="42">
        <v>155</v>
      </c>
      <c r="I56" s="42">
        <v>43310012</v>
      </c>
      <c r="J56" s="42">
        <v>373527</v>
      </c>
      <c r="K56" s="42">
        <v>16588545</v>
      </c>
      <c r="L56" s="42">
        <v>120103100</v>
      </c>
      <c r="M56" s="42">
        <v>2254300</v>
      </c>
      <c r="N56" s="42">
        <v>5316529</v>
      </c>
      <c r="O56" s="42">
        <v>18526243</v>
      </c>
      <c r="P56" s="42">
        <v>8467102</v>
      </c>
      <c r="Q56" s="42">
        <v>966416048</v>
      </c>
      <c r="R56" s="42">
        <v>134144</v>
      </c>
      <c r="S56" s="42">
        <v>0</v>
      </c>
      <c r="T56" s="42">
        <v>122324478</v>
      </c>
      <c r="U56" s="42">
        <v>120964233</v>
      </c>
      <c r="V56" s="42">
        <v>19843110</v>
      </c>
      <c r="W56" s="42">
        <v>13101796</v>
      </c>
      <c r="X56" s="42">
        <v>12979</v>
      </c>
      <c r="Y56" s="42">
        <v>276380740</v>
      </c>
      <c r="Z56" s="42">
        <v>690035308</v>
      </c>
    </row>
    <row r="57" spans="1:26">
      <c r="A57" t="s">
        <v>286</v>
      </c>
      <c r="B57" s="44" t="s">
        <v>287</v>
      </c>
      <c r="C57" s="42">
        <v>1178603300</v>
      </c>
      <c r="D57" s="42">
        <v>5059</v>
      </c>
      <c r="E57" s="42">
        <v>397498925</v>
      </c>
      <c r="F57" s="42">
        <v>8538724</v>
      </c>
      <c r="G57" s="42">
        <v>434</v>
      </c>
      <c r="H57" s="42">
        <v>45</v>
      </c>
      <c r="I57" s="42">
        <v>30510334</v>
      </c>
      <c r="J57" s="42">
        <v>265946</v>
      </c>
      <c r="K57" s="42">
        <v>9078004</v>
      </c>
      <c r="L57" s="42">
        <v>64581900</v>
      </c>
      <c r="M57" s="42">
        <v>3378900</v>
      </c>
      <c r="N57" s="42">
        <v>2888435</v>
      </c>
      <c r="O57" s="42">
        <v>11179952</v>
      </c>
      <c r="P57" s="42">
        <v>12615007</v>
      </c>
      <c r="Q57" s="42">
        <v>540536127</v>
      </c>
      <c r="R57" s="42">
        <v>83836</v>
      </c>
      <c r="S57" s="42">
        <v>11429</v>
      </c>
      <c r="T57" s="42">
        <v>67942775</v>
      </c>
      <c r="U57" s="42">
        <v>69209359</v>
      </c>
      <c r="V57" s="42">
        <v>9166580</v>
      </c>
      <c r="W57" s="42">
        <v>6778111</v>
      </c>
      <c r="X57" s="42">
        <v>36317</v>
      </c>
      <c r="Y57" s="42">
        <v>153228407</v>
      </c>
      <c r="Z57" s="42">
        <v>387307720</v>
      </c>
    </row>
    <row r="58" spans="1:26">
      <c r="A58" t="s">
        <v>444</v>
      </c>
      <c r="B58" s="44" t="s">
        <v>445</v>
      </c>
      <c r="C58" s="42">
        <v>1988067600</v>
      </c>
      <c r="D58" s="42">
        <v>7767</v>
      </c>
      <c r="E58" s="42">
        <v>679245852</v>
      </c>
      <c r="F58" s="42">
        <v>25320662</v>
      </c>
      <c r="G58" s="42">
        <v>891</v>
      </c>
      <c r="H58" s="42">
        <v>175</v>
      </c>
      <c r="I58" s="42">
        <v>50508013</v>
      </c>
      <c r="J58" s="42">
        <v>536840</v>
      </c>
      <c r="K58" s="42">
        <v>19194254</v>
      </c>
      <c r="L58" s="42">
        <v>108329400</v>
      </c>
      <c r="M58" s="42">
        <v>3198300</v>
      </c>
      <c r="N58" s="42">
        <v>4879036</v>
      </c>
      <c r="O58" s="42">
        <v>19329671</v>
      </c>
      <c r="P58" s="42">
        <v>10688987</v>
      </c>
      <c r="Q58" s="42">
        <v>921231015</v>
      </c>
      <c r="R58" s="42">
        <v>249282</v>
      </c>
      <c r="S58" s="42">
        <v>9000</v>
      </c>
      <c r="T58" s="42">
        <v>111503669</v>
      </c>
      <c r="U58" s="42">
        <v>112793193</v>
      </c>
      <c r="V58" s="42">
        <v>15816591</v>
      </c>
      <c r="W58" s="42">
        <v>15090062</v>
      </c>
      <c r="X58" s="42">
        <v>31036</v>
      </c>
      <c r="Y58" s="42">
        <v>255492833</v>
      </c>
      <c r="Z58" s="42">
        <v>665738182</v>
      </c>
    </row>
    <row r="59" spans="1:26">
      <c r="A59" t="s">
        <v>118</v>
      </c>
      <c r="B59" s="44" t="s">
        <v>119</v>
      </c>
      <c r="C59" s="42">
        <v>5891417600</v>
      </c>
      <c r="D59" s="42">
        <v>22635</v>
      </c>
      <c r="E59" s="42">
        <v>1966995766</v>
      </c>
      <c r="F59" s="42">
        <v>72570608</v>
      </c>
      <c r="G59" s="42">
        <v>2494</v>
      </c>
      <c r="H59" s="42">
        <v>436</v>
      </c>
      <c r="I59" s="42">
        <v>238242017</v>
      </c>
      <c r="J59" s="42">
        <v>1118293</v>
      </c>
      <c r="K59" s="42">
        <v>45507292</v>
      </c>
      <c r="L59" s="42">
        <v>337923800</v>
      </c>
      <c r="M59" s="42">
        <v>7442600</v>
      </c>
      <c r="N59" s="42">
        <v>14415924</v>
      </c>
      <c r="O59" s="42">
        <v>48063982</v>
      </c>
      <c r="P59" s="42">
        <v>28626803</v>
      </c>
      <c r="Q59" s="42">
        <v>2760907085</v>
      </c>
      <c r="R59" s="42">
        <v>489076</v>
      </c>
      <c r="S59" s="42">
        <v>33780</v>
      </c>
      <c r="T59" s="42">
        <v>345261919</v>
      </c>
      <c r="U59" s="42">
        <v>347102803</v>
      </c>
      <c r="V59" s="42">
        <v>42993368</v>
      </c>
      <c r="W59" s="42">
        <v>34582021</v>
      </c>
      <c r="X59" s="42">
        <v>186358</v>
      </c>
      <c r="Y59" s="42">
        <v>770649325</v>
      </c>
      <c r="Z59" s="42">
        <v>1990257760</v>
      </c>
    </row>
    <row r="60" spans="1:26">
      <c r="A60" t="s">
        <v>68</v>
      </c>
      <c r="B60" s="44" t="s">
        <v>69</v>
      </c>
      <c r="C60" s="42">
        <v>2215553000</v>
      </c>
      <c r="D60" s="42">
        <v>8251</v>
      </c>
      <c r="E60" s="42">
        <v>729903822</v>
      </c>
      <c r="F60" s="42">
        <v>36657059</v>
      </c>
      <c r="G60" s="42">
        <v>1212</v>
      </c>
      <c r="H60" s="42">
        <v>280</v>
      </c>
      <c r="I60" s="42">
        <v>74834236</v>
      </c>
      <c r="J60" s="42">
        <v>986586</v>
      </c>
      <c r="K60" s="42">
        <v>22312741</v>
      </c>
      <c r="L60" s="42">
        <v>117224000</v>
      </c>
      <c r="M60" s="42">
        <v>5457100</v>
      </c>
      <c r="N60" s="42">
        <v>5427401</v>
      </c>
      <c r="O60" s="42">
        <v>19536946</v>
      </c>
      <c r="P60" s="42">
        <v>19538272</v>
      </c>
      <c r="Q60" s="42">
        <v>1031878163</v>
      </c>
      <c r="R60" s="42">
        <v>722703</v>
      </c>
      <c r="S60" s="42">
        <v>24974</v>
      </c>
      <c r="T60" s="42">
        <v>122657648</v>
      </c>
      <c r="U60" s="42">
        <v>117910313</v>
      </c>
      <c r="V60" s="42">
        <v>22353511</v>
      </c>
      <c r="W60" s="42">
        <v>13668910</v>
      </c>
      <c r="X60" s="42">
        <v>95103</v>
      </c>
      <c r="Y60" s="42">
        <v>277433162</v>
      </c>
      <c r="Z60" s="42">
        <v>754445001</v>
      </c>
    </row>
    <row r="61" spans="1:26">
      <c r="A61" t="s">
        <v>112</v>
      </c>
      <c r="B61" s="44" t="s">
        <v>113</v>
      </c>
      <c r="C61" s="42">
        <v>1983293700</v>
      </c>
      <c r="D61" s="42">
        <v>7503</v>
      </c>
      <c r="E61" s="42">
        <v>664269057</v>
      </c>
      <c r="F61" s="42">
        <v>30041779</v>
      </c>
      <c r="G61" s="42">
        <v>869</v>
      </c>
      <c r="H61" s="42">
        <v>174</v>
      </c>
      <c r="I61" s="42">
        <v>114072504</v>
      </c>
      <c r="J61" s="42">
        <v>420682</v>
      </c>
      <c r="K61" s="42">
        <v>14599353</v>
      </c>
      <c r="L61" s="42">
        <v>112546400</v>
      </c>
      <c r="M61" s="42">
        <v>1724800</v>
      </c>
      <c r="N61" s="42">
        <v>4848101</v>
      </c>
      <c r="O61" s="42">
        <v>14431489</v>
      </c>
      <c r="P61" s="42">
        <v>7482373</v>
      </c>
      <c r="Q61" s="42">
        <v>964436538</v>
      </c>
      <c r="R61" s="42">
        <v>112205</v>
      </c>
      <c r="S61" s="42">
        <v>0</v>
      </c>
      <c r="T61" s="42">
        <v>114240820</v>
      </c>
      <c r="U61" s="42">
        <v>116960821</v>
      </c>
      <c r="V61" s="42">
        <v>14196113</v>
      </c>
      <c r="W61" s="42">
        <v>12334427</v>
      </c>
      <c r="X61" s="42">
        <v>17853</v>
      </c>
      <c r="Y61" s="42">
        <v>257862239</v>
      </c>
      <c r="Z61" s="42">
        <v>706574299</v>
      </c>
    </row>
    <row r="62" spans="1:26">
      <c r="A62" t="s">
        <v>176</v>
      </c>
      <c r="B62" s="44" t="s">
        <v>177</v>
      </c>
      <c r="C62" s="42">
        <v>10983938400</v>
      </c>
      <c r="D62" s="42">
        <v>46266</v>
      </c>
      <c r="E62" s="42">
        <v>3690221527</v>
      </c>
      <c r="F62" s="42">
        <v>128443394</v>
      </c>
      <c r="G62" s="42">
        <v>4352</v>
      </c>
      <c r="H62" s="42">
        <v>887</v>
      </c>
      <c r="I62" s="42">
        <v>730262630</v>
      </c>
      <c r="J62" s="42">
        <v>6761878</v>
      </c>
      <c r="K62" s="42">
        <v>114636857</v>
      </c>
      <c r="L62" s="42">
        <v>583125100</v>
      </c>
      <c r="M62" s="42">
        <v>28600500</v>
      </c>
      <c r="N62" s="42">
        <v>26881195</v>
      </c>
      <c r="O62" s="42">
        <v>114167084</v>
      </c>
      <c r="P62" s="42">
        <v>103200524</v>
      </c>
      <c r="Q62" s="42">
        <v>5526300689</v>
      </c>
      <c r="R62" s="42">
        <v>4624435</v>
      </c>
      <c r="S62" s="42">
        <v>2741549</v>
      </c>
      <c r="T62" s="42">
        <v>611538139</v>
      </c>
      <c r="U62" s="42">
        <v>631434727</v>
      </c>
      <c r="V62" s="42">
        <v>97467543</v>
      </c>
      <c r="W62" s="42">
        <v>63332584</v>
      </c>
      <c r="X62" s="42">
        <v>784586</v>
      </c>
      <c r="Y62" s="42">
        <v>1411923563</v>
      </c>
      <c r="Z62" s="42">
        <v>4114377126</v>
      </c>
    </row>
    <row r="63" spans="1:26">
      <c r="A63" t="s">
        <v>378</v>
      </c>
      <c r="B63" s="44" t="s">
        <v>379</v>
      </c>
      <c r="C63" s="42">
        <v>1718339400</v>
      </c>
      <c r="D63" s="42">
        <v>7015</v>
      </c>
      <c r="E63" s="42">
        <v>578837775</v>
      </c>
      <c r="F63" s="42">
        <v>17050670</v>
      </c>
      <c r="G63" s="42">
        <v>900</v>
      </c>
      <c r="H63" s="42">
        <v>95</v>
      </c>
      <c r="I63" s="42">
        <v>30230799</v>
      </c>
      <c r="J63" s="42">
        <v>283027</v>
      </c>
      <c r="K63" s="42">
        <v>11228753</v>
      </c>
      <c r="L63" s="42">
        <v>93058100</v>
      </c>
      <c r="M63" s="42">
        <v>2315900</v>
      </c>
      <c r="N63" s="42">
        <v>4204467</v>
      </c>
      <c r="O63" s="42">
        <v>17016669</v>
      </c>
      <c r="P63" s="42">
        <v>8249332</v>
      </c>
      <c r="Q63" s="42">
        <v>762475492</v>
      </c>
      <c r="R63" s="42">
        <v>91363</v>
      </c>
      <c r="S63" s="42">
        <v>29632</v>
      </c>
      <c r="T63" s="42">
        <v>95349793</v>
      </c>
      <c r="U63" s="42">
        <v>93627435</v>
      </c>
      <c r="V63" s="42">
        <v>13851409</v>
      </c>
      <c r="W63" s="42">
        <v>8191003</v>
      </c>
      <c r="X63" s="42">
        <v>24006</v>
      </c>
      <c r="Y63" s="42">
        <v>211164641</v>
      </c>
      <c r="Z63" s="42">
        <v>551310851</v>
      </c>
    </row>
    <row r="64" spans="1:26">
      <c r="A64" t="s">
        <v>296</v>
      </c>
      <c r="B64" s="44" t="s">
        <v>297</v>
      </c>
      <c r="C64" s="42">
        <v>1115932900</v>
      </c>
      <c r="D64" s="42">
        <v>4500</v>
      </c>
      <c r="E64" s="42">
        <v>368812154</v>
      </c>
      <c r="F64" s="42">
        <v>13202502</v>
      </c>
      <c r="G64" s="42">
        <v>482</v>
      </c>
      <c r="H64" s="42">
        <v>94</v>
      </c>
      <c r="I64" s="42">
        <v>54941549</v>
      </c>
      <c r="J64" s="42">
        <v>522938</v>
      </c>
      <c r="K64" s="42">
        <v>9038290</v>
      </c>
      <c r="L64" s="42">
        <v>60532200</v>
      </c>
      <c r="M64" s="42">
        <v>3424700</v>
      </c>
      <c r="N64" s="42">
        <v>2731694</v>
      </c>
      <c r="O64" s="42">
        <v>10380585</v>
      </c>
      <c r="P64" s="42">
        <v>12965463</v>
      </c>
      <c r="Q64" s="42">
        <v>536552075</v>
      </c>
      <c r="R64" s="42">
        <v>117853</v>
      </c>
      <c r="S64" s="42">
        <v>10586</v>
      </c>
      <c r="T64" s="42">
        <v>63946794</v>
      </c>
      <c r="U64" s="42">
        <v>63423218</v>
      </c>
      <c r="V64" s="42">
        <v>8451633</v>
      </c>
      <c r="W64" s="42">
        <v>6908463</v>
      </c>
      <c r="X64" s="42">
        <v>28390</v>
      </c>
      <c r="Y64" s="42">
        <v>142886937</v>
      </c>
      <c r="Z64" s="42">
        <v>393665138</v>
      </c>
    </row>
    <row r="65" spans="1:26">
      <c r="A65" t="s">
        <v>302</v>
      </c>
      <c r="B65" s="44" t="s">
        <v>303</v>
      </c>
      <c r="C65" s="42">
        <v>918071400</v>
      </c>
      <c r="D65" s="42">
        <v>4128</v>
      </c>
      <c r="E65" s="42">
        <v>311640327</v>
      </c>
      <c r="F65" s="42">
        <v>7336891</v>
      </c>
      <c r="G65" s="42">
        <v>312</v>
      </c>
      <c r="H65" s="42">
        <v>40</v>
      </c>
      <c r="I65" s="42">
        <v>27390169</v>
      </c>
      <c r="J65" s="42">
        <v>529929</v>
      </c>
      <c r="K65" s="42">
        <v>5789671</v>
      </c>
      <c r="L65" s="42">
        <v>47326400</v>
      </c>
      <c r="M65" s="42">
        <v>1823200</v>
      </c>
      <c r="N65" s="42">
        <v>2236770</v>
      </c>
      <c r="O65" s="42">
        <v>9225925</v>
      </c>
      <c r="P65" s="42">
        <v>6759706</v>
      </c>
      <c r="Q65" s="42">
        <v>420058988</v>
      </c>
      <c r="R65" s="42">
        <v>36659</v>
      </c>
      <c r="S65" s="42">
        <v>12574</v>
      </c>
      <c r="T65" s="42">
        <v>49135771</v>
      </c>
      <c r="U65" s="42">
        <v>50240676</v>
      </c>
      <c r="V65" s="42">
        <v>5864523</v>
      </c>
      <c r="W65" s="42">
        <v>4067891</v>
      </c>
      <c r="X65" s="42">
        <v>26936</v>
      </c>
      <c r="Y65" s="42">
        <v>109385030</v>
      </c>
      <c r="Z65" s="42">
        <v>310673958</v>
      </c>
    </row>
    <row r="66" spans="1:26">
      <c r="A66" t="s">
        <v>564</v>
      </c>
      <c r="B66" s="44" t="s">
        <v>565</v>
      </c>
      <c r="C66" s="42">
        <v>4310519500</v>
      </c>
      <c r="D66" s="42">
        <v>14872</v>
      </c>
      <c r="E66" s="42">
        <v>1460822274</v>
      </c>
      <c r="F66" s="42">
        <v>67763288</v>
      </c>
      <c r="G66" s="42">
        <v>3182</v>
      </c>
      <c r="H66" s="42">
        <v>365</v>
      </c>
      <c r="I66" s="42">
        <v>83305230</v>
      </c>
      <c r="J66" s="42">
        <v>563252</v>
      </c>
      <c r="K66" s="42">
        <v>25190073</v>
      </c>
      <c r="L66" s="42">
        <v>237179000</v>
      </c>
      <c r="M66" s="42">
        <v>3257800</v>
      </c>
      <c r="N66" s="42">
        <v>10507297</v>
      </c>
      <c r="O66" s="42">
        <v>26722675</v>
      </c>
      <c r="P66" s="42">
        <v>11225266</v>
      </c>
      <c r="Q66" s="42">
        <v>1926536155</v>
      </c>
      <c r="R66" s="42">
        <v>426381</v>
      </c>
      <c r="S66" s="42">
        <v>3920</v>
      </c>
      <c r="T66" s="42">
        <v>240393816</v>
      </c>
      <c r="U66" s="42">
        <v>231030127</v>
      </c>
      <c r="V66" s="42">
        <v>30193212</v>
      </c>
      <c r="W66" s="42">
        <v>11924658</v>
      </c>
      <c r="X66" s="42">
        <v>670</v>
      </c>
      <c r="Y66" s="42">
        <v>513972784</v>
      </c>
      <c r="Z66" s="42">
        <v>1412563371</v>
      </c>
    </row>
    <row r="67" spans="1:26">
      <c r="A67" t="s">
        <v>480</v>
      </c>
      <c r="B67" s="44" t="s">
        <v>481</v>
      </c>
      <c r="C67" s="42">
        <v>21060786600</v>
      </c>
      <c r="D67" s="42">
        <v>75992</v>
      </c>
      <c r="E67" s="42">
        <v>7111242822</v>
      </c>
      <c r="F67" s="42">
        <v>420232256</v>
      </c>
      <c r="G67" s="42">
        <v>12469</v>
      </c>
      <c r="H67" s="42">
        <v>2826</v>
      </c>
      <c r="I67" s="42">
        <v>688977513</v>
      </c>
      <c r="J67" s="42">
        <v>3431928</v>
      </c>
      <c r="K67" s="42">
        <v>129043919</v>
      </c>
      <c r="L67" s="42">
        <v>1161985000</v>
      </c>
      <c r="M67" s="42">
        <v>16671400</v>
      </c>
      <c r="N67" s="42">
        <v>51652455</v>
      </c>
      <c r="O67" s="42">
        <v>134963233</v>
      </c>
      <c r="P67" s="42">
        <v>63728366</v>
      </c>
      <c r="Q67" s="42">
        <v>9781928892</v>
      </c>
      <c r="R67" s="42">
        <v>2475395</v>
      </c>
      <c r="S67" s="42">
        <v>495972</v>
      </c>
      <c r="T67" s="42">
        <v>1178395254</v>
      </c>
      <c r="U67" s="42">
        <v>1134171143</v>
      </c>
      <c r="V67" s="42">
        <v>163574974</v>
      </c>
      <c r="W67" s="42">
        <v>118287531</v>
      </c>
      <c r="X67" s="42">
        <v>71911</v>
      </c>
      <c r="Y67" s="42">
        <v>2597472180</v>
      </c>
      <c r="Z67" s="42">
        <v>7184456712</v>
      </c>
    </row>
    <row r="68" spans="1:26">
      <c r="A68" t="s">
        <v>326</v>
      </c>
      <c r="B68" s="44" t="s">
        <v>327</v>
      </c>
      <c r="C68" s="42">
        <v>127361796200</v>
      </c>
      <c r="D68" s="42">
        <v>421045</v>
      </c>
      <c r="E68" s="42">
        <v>41507230858</v>
      </c>
      <c r="F68" s="42">
        <v>3779783012</v>
      </c>
      <c r="G68" s="42">
        <v>85098</v>
      </c>
      <c r="H68" s="42">
        <v>24883</v>
      </c>
      <c r="I68" s="42">
        <v>6098282998</v>
      </c>
      <c r="J68" s="42">
        <v>33384074</v>
      </c>
      <c r="K68" s="42">
        <v>517489909</v>
      </c>
      <c r="L68" s="42">
        <v>7019612700</v>
      </c>
      <c r="M68" s="42">
        <v>136954900</v>
      </c>
      <c r="N68" s="42">
        <v>309557752</v>
      </c>
      <c r="O68" s="42">
        <v>569296466</v>
      </c>
      <c r="P68" s="42">
        <v>585177644</v>
      </c>
      <c r="Q68" s="42">
        <v>60556770313</v>
      </c>
      <c r="R68" s="42">
        <v>7678064</v>
      </c>
      <c r="S68" s="42">
        <v>9619262</v>
      </c>
      <c r="T68" s="42">
        <v>7154900495</v>
      </c>
      <c r="U68" s="42">
        <v>6560619324</v>
      </c>
      <c r="V68" s="42">
        <v>932137525</v>
      </c>
      <c r="W68" s="42">
        <v>718416181</v>
      </c>
      <c r="X68" s="42">
        <v>671470</v>
      </c>
      <c r="Y68" s="42">
        <v>15384042321</v>
      </c>
      <c r="Z68" s="42">
        <v>45172727992</v>
      </c>
    </row>
    <row r="69" spans="1:26">
      <c r="A69" t="s">
        <v>320</v>
      </c>
      <c r="B69" s="44" t="s">
        <v>321</v>
      </c>
      <c r="C69" s="42">
        <v>2612060100</v>
      </c>
      <c r="D69" s="42">
        <v>10396</v>
      </c>
      <c r="E69" s="42">
        <v>867984311</v>
      </c>
      <c r="F69" s="42">
        <v>26632761</v>
      </c>
      <c r="G69" s="42">
        <v>1075</v>
      </c>
      <c r="H69" s="42">
        <v>178</v>
      </c>
      <c r="I69" s="42">
        <v>72218481</v>
      </c>
      <c r="J69" s="42">
        <v>870569</v>
      </c>
      <c r="K69" s="42">
        <v>21307521</v>
      </c>
      <c r="L69" s="42">
        <v>141294900</v>
      </c>
      <c r="M69" s="42">
        <v>6620200</v>
      </c>
      <c r="N69" s="42">
        <v>6391933</v>
      </c>
      <c r="O69" s="42">
        <v>24269581</v>
      </c>
      <c r="P69" s="42">
        <v>24506748</v>
      </c>
      <c r="Q69" s="42">
        <v>1192097005</v>
      </c>
      <c r="R69" s="42">
        <v>376204</v>
      </c>
      <c r="S69" s="42">
        <v>29484</v>
      </c>
      <c r="T69" s="42">
        <v>147872125</v>
      </c>
      <c r="U69" s="42">
        <v>148150454</v>
      </c>
      <c r="V69" s="42">
        <v>20233090</v>
      </c>
      <c r="W69" s="42">
        <v>15459887</v>
      </c>
      <c r="X69" s="42">
        <v>49304</v>
      </c>
      <c r="Y69" s="42">
        <v>332170548</v>
      </c>
      <c r="Z69" s="42">
        <v>859926457</v>
      </c>
    </row>
    <row r="70" spans="1:26">
      <c r="A70" t="s">
        <v>116</v>
      </c>
      <c r="B70" s="44" t="s">
        <v>117</v>
      </c>
      <c r="C70" s="42">
        <v>2389914300</v>
      </c>
      <c r="D70" s="42">
        <v>8366</v>
      </c>
      <c r="E70" s="42">
        <v>798883295</v>
      </c>
      <c r="F70" s="42">
        <v>40557739</v>
      </c>
      <c r="G70" s="42">
        <v>1276</v>
      </c>
      <c r="H70" s="42">
        <v>281</v>
      </c>
      <c r="I70" s="42">
        <v>91065256</v>
      </c>
      <c r="J70" s="42">
        <v>643154</v>
      </c>
      <c r="K70" s="42">
        <v>23081759</v>
      </c>
      <c r="L70" s="42">
        <v>135575700</v>
      </c>
      <c r="M70" s="42">
        <v>3298900</v>
      </c>
      <c r="N70" s="42">
        <v>5861798</v>
      </c>
      <c r="O70" s="42">
        <v>20666038</v>
      </c>
      <c r="P70" s="42">
        <v>13029965</v>
      </c>
      <c r="Q70" s="42">
        <v>1132663604</v>
      </c>
      <c r="R70" s="42">
        <v>507023</v>
      </c>
      <c r="S70" s="42">
        <v>18000</v>
      </c>
      <c r="T70" s="42">
        <v>138839532</v>
      </c>
      <c r="U70" s="42">
        <v>136068046</v>
      </c>
      <c r="V70" s="42">
        <v>23321856</v>
      </c>
      <c r="W70" s="42">
        <v>16355468</v>
      </c>
      <c r="X70" s="42">
        <v>32393</v>
      </c>
      <c r="Y70" s="42">
        <v>315142318</v>
      </c>
      <c r="Z70" s="42">
        <v>817521286</v>
      </c>
    </row>
    <row r="71" spans="1:26">
      <c r="A71" t="s">
        <v>390</v>
      </c>
      <c r="B71" s="44" t="s">
        <v>391</v>
      </c>
      <c r="C71" s="42">
        <v>2244091400</v>
      </c>
      <c r="D71" s="42">
        <v>9471</v>
      </c>
      <c r="E71" s="42">
        <v>755536821</v>
      </c>
      <c r="F71" s="42">
        <v>19681394</v>
      </c>
      <c r="G71" s="42">
        <v>781</v>
      </c>
      <c r="H71" s="42">
        <v>112</v>
      </c>
      <c r="I71" s="42">
        <v>47247671</v>
      </c>
      <c r="J71" s="42">
        <v>379694</v>
      </c>
      <c r="K71" s="42">
        <v>12169107</v>
      </c>
      <c r="L71" s="42">
        <v>117802700</v>
      </c>
      <c r="M71" s="42">
        <v>2816200</v>
      </c>
      <c r="N71" s="42">
        <v>5491227</v>
      </c>
      <c r="O71" s="42">
        <v>21055564</v>
      </c>
      <c r="P71" s="42">
        <v>9752735</v>
      </c>
      <c r="Q71" s="42">
        <v>991933113</v>
      </c>
      <c r="R71" s="42">
        <v>20062</v>
      </c>
      <c r="S71" s="42">
        <v>1626</v>
      </c>
      <c r="T71" s="42">
        <v>120583812</v>
      </c>
      <c r="U71" s="42">
        <v>121952038</v>
      </c>
      <c r="V71" s="42">
        <v>16756566</v>
      </c>
      <c r="W71" s="42">
        <v>11207613</v>
      </c>
      <c r="X71" s="42">
        <v>13133</v>
      </c>
      <c r="Y71" s="42">
        <v>270534850</v>
      </c>
      <c r="Z71" s="42">
        <v>721398263</v>
      </c>
    </row>
    <row r="72" spans="1:26">
      <c r="A72" t="s">
        <v>400</v>
      </c>
      <c r="B72" s="44" t="s">
        <v>401</v>
      </c>
      <c r="C72" s="42">
        <v>3056336500</v>
      </c>
      <c r="D72" s="42">
        <v>12126</v>
      </c>
      <c r="E72" s="42">
        <v>1011478784</v>
      </c>
      <c r="F72" s="42">
        <v>36939368</v>
      </c>
      <c r="G72" s="42">
        <v>1318</v>
      </c>
      <c r="H72" s="42">
        <v>235</v>
      </c>
      <c r="I72" s="42">
        <v>74803173</v>
      </c>
      <c r="J72" s="42">
        <v>603477</v>
      </c>
      <c r="K72" s="42">
        <v>23223275</v>
      </c>
      <c r="L72" s="42">
        <v>168570300</v>
      </c>
      <c r="M72" s="42">
        <v>5076200</v>
      </c>
      <c r="N72" s="42">
        <v>7472902</v>
      </c>
      <c r="O72" s="42">
        <v>23493774</v>
      </c>
      <c r="P72" s="42">
        <v>18974658</v>
      </c>
      <c r="Q72" s="42">
        <v>1370635911</v>
      </c>
      <c r="R72" s="42">
        <v>254167</v>
      </c>
      <c r="S72" s="42">
        <v>10822</v>
      </c>
      <c r="T72" s="42">
        <v>173607477</v>
      </c>
      <c r="U72" s="42">
        <v>170454699</v>
      </c>
      <c r="V72" s="42">
        <v>24117311</v>
      </c>
      <c r="W72" s="42">
        <v>15001872</v>
      </c>
      <c r="X72" s="42">
        <v>98549</v>
      </c>
      <c r="Y72" s="42">
        <v>383544897</v>
      </c>
      <c r="Z72" s="42">
        <v>987091014</v>
      </c>
    </row>
    <row r="73" spans="1:26">
      <c r="A73" t="s">
        <v>427</v>
      </c>
      <c r="B73" s="44" t="s">
        <v>428</v>
      </c>
      <c r="C73" s="42">
        <v>3067847600</v>
      </c>
      <c r="D73" s="42">
        <v>12097</v>
      </c>
      <c r="E73" s="42">
        <v>1002821154</v>
      </c>
      <c r="F73" s="42">
        <v>37949767</v>
      </c>
      <c r="G73" s="42">
        <v>1376</v>
      </c>
      <c r="H73" s="42">
        <v>273</v>
      </c>
      <c r="I73" s="42">
        <v>76001639</v>
      </c>
      <c r="J73" s="42">
        <v>431063</v>
      </c>
      <c r="K73" s="42">
        <v>23735262</v>
      </c>
      <c r="L73" s="42">
        <v>167330100</v>
      </c>
      <c r="M73" s="42">
        <v>3380700</v>
      </c>
      <c r="N73" s="42">
        <v>7521528</v>
      </c>
      <c r="O73" s="42">
        <v>21628593</v>
      </c>
      <c r="P73" s="42">
        <v>13556007</v>
      </c>
      <c r="Q73" s="42">
        <v>1354355813</v>
      </c>
      <c r="R73" s="42">
        <v>382167</v>
      </c>
      <c r="S73" s="42">
        <v>71616</v>
      </c>
      <c r="T73" s="42">
        <v>170671884</v>
      </c>
      <c r="U73" s="42">
        <v>164943111</v>
      </c>
      <c r="V73" s="42">
        <v>27239640</v>
      </c>
      <c r="W73" s="42">
        <v>15386046</v>
      </c>
      <c r="X73" s="42">
        <v>57667</v>
      </c>
      <c r="Y73" s="42">
        <v>378752131</v>
      </c>
      <c r="Z73" s="42">
        <v>975603682</v>
      </c>
    </row>
    <row r="74" spans="1:26">
      <c r="A74" t="s">
        <v>256</v>
      </c>
      <c r="B74" s="44" t="s">
        <v>257</v>
      </c>
      <c r="C74" s="42">
        <v>20341781400</v>
      </c>
      <c r="D74" s="42">
        <v>75769</v>
      </c>
      <c r="E74" s="42">
        <v>6467946821</v>
      </c>
      <c r="F74" s="42">
        <v>377635405</v>
      </c>
      <c r="G74" s="42">
        <v>10598</v>
      </c>
      <c r="H74" s="42">
        <v>2552</v>
      </c>
      <c r="I74" s="42">
        <v>859713600</v>
      </c>
      <c r="J74" s="42">
        <v>7523035</v>
      </c>
      <c r="K74" s="42">
        <v>153508333</v>
      </c>
      <c r="L74" s="42">
        <v>1113457400</v>
      </c>
      <c r="M74" s="42">
        <v>27056400</v>
      </c>
      <c r="N74" s="42">
        <v>49776800</v>
      </c>
      <c r="O74" s="42">
        <v>139972640</v>
      </c>
      <c r="P74" s="42">
        <v>107848155</v>
      </c>
      <c r="Q74" s="42">
        <v>9304438589</v>
      </c>
      <c r="R74" s="42">
        <v>4767541</v>
      </c>
      <c r="S74" s="42">
        <v>315596</v>
      </c>
      <c r="T74" s="42">
        <v>1140243850</v>
      </c>
      <c r="U74" s="42">
        <v>1064471869</v>
      </c>
      <c r="V74" s="42">
        <v>165580820</v>
      </c>
      <c r="W74" s="42">
        <v>133316619</v>
      </c>
      <c r="X74" s="42">
        <v>415528</v>
      </c>
      <c r="Y74" s="42">
        <v>2509111823</v>
      </c>
      <c r="Z74" s="42">
        <v>6795326766</v>
      </c>
    </row>
    <row r="75" spans="1:26">
      <c r="A75" t="s">
        <v>372</v>
      </c>
      <c r="B75" s="44" t="s">
        <v>373</v>
      </c>
      <c r="C75" s="42">
        <v>3617170100</v>
      </c>
      <c r="D75" s="42">
        <v>11494</v>
      </c>
      <c r="E75" s="42">
        <v>1204257594</v>
      </c>
      <c r="F75" s="42">
        <v>92936976</v>
      </c>
      <c r="G75" s="42">
        <v>2551</v>
      </c>
      <c r="H75" s="42">
        <v>662</v>
      </c>
      <c r="I75" s="42">
        <v>122130824</v>
      </c>
      <c r="J75" s="42">
        <v>785376</v>
      </c>
      <c r="K75" s="42">
        <v>32079354</v>
      </c>
      <c r="L75" s="42">
        <v>195275400</v>
      </c>
      <c r="M75" s="42">
        <v>1914600</v>
      </c>
      <c r="N75" s="42">
        <v>8854257</v>
      </c>
      <c r="O75" s="42">
        <v>22690630</v>
      </c>
      <c r="P75" s="42">
        <v>6936884</v>
      </c>
      <c r="Q75" s="42">
        <v>1687861895</v>
      </c>
      <c r="R75" s="42">
        <v>630791</v>
      </c>
      <c r="S75" s="42">
        <v>56189</v>
      </c>
      <c r="T75" s="42">
        <v>197162445</v>
      </c>
      <c r="U75" s="42">
        <v>183705936</v>
      </c>
      <c r="V75" s="42">
        <v>33292802</v>
      </c>
      <c r="W75" s="42">
        <v>27217352</v>
      </c>
      <c r="X75" s="42">
        <v>24342</v>
      </c>
      <c r="Y75" s="42">
        <v>442089857</v>
      </c>
      <c r="Z75" s="42">
        <v>1245772038</v>
      </c>
    </row>
    <row r="76" spans="1:26">
      <c r="A76" t="s">
        <v>18</v>
      </c>
      <c r="B76" s="44" t="s">
        <v>19</v>
      </c>
      <c r="C76" s="42">
        <v>18276743700</v>
      </c>
      <c r="D76" s="42">
        <v>63211</v>
      </c>
      <c r="E76" s="42">
        <v>5804284814</v>
      </c>
      <c r="F76" s="42">
        <v>381577904</v>
      </c>
      <c r="G76" s="42">
        <v>11182</v>
      </c>
      <c r="H76" s="42">
        <v>2735</v>
      </c>
      <c r="I76" s="42">
        <v>626035792</v>
      </c>
      <c r="J76" s="42">
        <v>5700664</v>
      </c>
      <c r="K76" s="42">
        <v>110060560</v>
      </c>
      <c r="L76" s="42">
        <v>1030699600</v>
      </c>
      <c r="M76" s="42">
        <v>30357600</v>
      </c>
      <c r="N76" s="42">
        <v>44486323</v>
      </c>
      <c r="O76" s="42">
        <v>86869346</v>
      </c>
      <c r="P76" s="42">
        <v>121451582</v>
      </c>
      <c r="Q76" s="42">
        <v>8241524185</v>
      </c>
      <c r="R76" s="42">
        <v>2220296</v>
      </c>
      <c r="S76" s="42">
        <v>244367</v>
      </c>
      <c r="T76" s="42">
        <v>1060774810</v>
      </c>
      <c r="U76" s="42">
        <v>967026754</v>
      </c>
      <c r="V76" s="42">
        <v>189944234</v>
      </c>
      <c r="W76" s="42">
        <v>90260354</v>
      </c>
      <c r="X76" s="42">
        <v>61390</v>
      </c>
      <c r="Y76" s="42">
        <v>2310532205</v>
      </c>
      <c r="Z76" s="42">
        <v>5930991980</v>
      </c>
    </row>
    <row r="77" spans="1:26">
      <c r="A77" t="s">
        <v>574</v>
      </c>
      <c r="B77" s="44" t="s">
        <v>575</v>
      </c>
      <c r="C77" s="42">
        <v>1693025000</v>
      </c>
      <c r="D77" s="42">
        <v>7662</v>
      </c>
      <c r="E77" s="42">
        <v>570696192</v>
      </c>
      <c r="F77" s="42">
        <v>14300093</v>
      </c>
      <c r="G77" s="42">
        <v>618</v>
      </c>
      <c r="H77" s="42">
        <v>97</v>
      </c>
      <c r="I77" s="42">
        <v>25288919</v>
      </c>
      <c r="J77" s="42">
        <v>343098</v>
      </c>
      <c r="K77" s="42">
        <v>10319175</v>
      </c>
      <c r="L77" s="42">
        <v>85261800</v>
      </c>
      <c r="M77" s="42">
        <v>2520900</v>
      </c>
      <c r="N77" s="42">
        <v>4110406</v>
      </c>
      <c r="O77" s="42">
        <v>11384916</v>
      </c>
      <c r="P77" s="42">
        <v>7774924</v>
      </c>
      <c r="Q77" s="42">
        <v>732000423</v>
      </c>
      <c r="R77" s="42">
        <v>88205</v>
      </c>
      <c r="S77" s="42">
        <v>17741</v>
      </c>
      <c r="T77" s="42">
        <v>87754626</v>
      </c>
      <c r="U77" s="42">
        <v>93927053</v>
      </c>
      <c r="V77" s="42">
        <v>13918226</v>
      </c>
      <c r="W77" s="42">
        <v>5764416</v>
      </c>
      <c r="X77" s="42">
        <v>76</v>
      </c>
      <c r="Y77" s="42">
        <v>201470343</v>
      </c>
      <c r="Z77" s="42">
        <v>530530080</v>
      </c>
    </row>
    <row r="78" spans="1:26">
      <c r="A78" t="s">
        <v>580</v>
      </c>
      <c r="B78" s="44" t="s">
        <v>424</v>
      </c>
      <c r="C78" s="42">
        <v>2595901600</v>
      </c>
      <c r="D78" s="42">
        <v>10682</v>
      </c>
      <c r="E78" s="42">
        <v>887998942</v>
      </c>
      <c r="F78" s="42">
        <v>29795360</v>
      </c>
      <c r="G78" s="42">
        <v>1122</v>
      </c>
      <c r="H78" s="42">
        <v>198</v>
      </c>
      <c r="I78" s="42">
        <v>78014863</v>
      </c>
      <c r="J78" s="42">
        <v>712812</v>
      </c>
      <c r="K78" s="42">
        <v>24569337</v>
      </c>
      <c r="L78" s="42">
        <v>141336700</v>
      </c>
      <c r="M78" s="42">
        <v>6914000</v>
      </c>
      <c r="N78" s="42">
        <v>6360031</v>
      </c>
      <c r="O78" s="42">
        <v>25358972</v>
      </c>
      <c r="P78" s="42">
        <v>23842357</v>
      </c>
      <c r="Q78" s="42">
        <v>1224903374</v>
      </c>
      <c r="R78" s="42">
        <v>482170</v>
      </c>
      <c r="S78" s="42">
        <v>46616</v>
      </c>
      <c r="T78" s="42">
        <v>148228760</v>
      </c>
      <c r="U78" s="42">
        <v>151250022</v>
      </c>
      <c r="V78" s="42">
        <v>24077306</v>
      </c>
      <c r="W78" s="42">
        <v>13680323</v>
      </c>
      <c r="X78" s="42">
        <v>78589</v>
      </c>
      <c r="Y78" s="42">
        <v>337843786</v>
      </c>
      <c r="Z78" s="42">
        <v>887059588</v>
      </c>
    </row>
    <row r="79" spans="1:26">
      <c r="A79" t="s">
        <v>464</v>
      </c>
      <c r="B79" s="44" t="s">
        <v>465</v>
      </c>
      <c r="C79" s="42">
        <v>2961195100</v>
      </c>
      <c r="D79" s="42">
        <v>11963</v>
      </c>
      <c r="E79" s="42">
        <v>1000760642</v>
      </c>
      <c r="F79" s="42">
        <v>36554042</v>
      </c>
      <c r="G79" s="42">
        <v>1404</v>
      </c>
      <c r="H79" s="42">
        <v>223</v>
      </c>
      <c r="I79" s="42">
        <v>66600871</v>
      </c>
      <c r="J79" s="42">
        <v>527841</v>
      </c>
      <c r="K79" s="42">
        <v>20591007</v>
      </c>
      <c r="L79" s="42">
        <v>157521200</v>
      </c>
      <c r="M79" s="42">
        <v>4718000</v>
      </c>
      <c r="N79" s="42">
        <v>7244207</v>
      </c>
      <c r="O79" s="42">
        <v>27744711</v>
      </c>
      <c r="P79" s="42">
        <v>16397152</v>
      </c>
      <c r="Q79" s="42">
        <v>1338659673</v>
      </c>
      <c r="R79" s="42">
        <v>227106</v>
      </c>
      <c r="S79" s="42">
        <v>40460</v>
      </c>
      <c r="T79" s="42">
        <v>162206082</v>
      </c>
      <c r="U79" s="42">
        <v>162805763</v>
      </c>
      <c r="V79" s="42">
        <v>22327442</v>
      </c>
      <c r="W79" s="42">
        <v>15778011</v>
      </c>
      <c r="X79" s="42">
        <v>44972</v>
      </c>
      <c r="Y79" s="42">
        <v>363429836</v>
      </c>
      <c r="Z79" s="42">
        <v>975229837</v>
      </c>
    </row>
    <row r="80" spans="1:26">
      <c r="A80" t="s">
        <v>236</v>
      </c>
      <c r="B80" s="44" t="s">
        <v>237</v>
      </c>
      <c r="C80" s="42">
        <v>29519214500</v>
      </c>
      <c r="D80" s="42">
        <v>103762</v>
      </c>
      <c r="E80" s="42">
        <v>9116764808</v>
      </c>
      <c r="F80" s="42">
        <v>817741531</v>
      </c>
      <c r="G80" s="42">
        <v>17752</v>
      </c>
      <c r="H80" s="42">
        <v>5307</v>
      </c>
      <c r="I80" s="42">
        <v>1177665191</v>
      </c>
      <c r="J80" s="42">
        <v>5775213</v>
      </c>
      <c r="K80" s="42">
        <v>147474577</v>
      </c>
      <c r="L80" s="42">
        <v>1564759200</v>
      </c>
      <c r="M80" s="42">
        <v>35629300</v>
      </c>
      <c r="N80" s="42">
        <v>71878797</v>
      </c>
      <c r="O80" s="42">
        <v>174925835</v>
      </c>
      <c r="P80" s="42">
        <v>140874773</v>
      </c>
      <c r="Q80" s="42">
        <v>13253489225</v>
      </c>
      <c r="R80" s="42">
        <v>3324137</v>
      </c>
      <c r="S80" s="42">
        <v>2359993</v>
      </c>
      <c r="T80" s="42">
        <v>1599928773</v>
      </c>
      <c r="U80" s="42">
        <v>1403250582</v>
      </c>
      <c r="V80" s="42">
        <v>239077765</v>
      </c>
      <c r="W80" s="42">
        <v>184387192</v>
      </c>
      <c r="X80" s="42">
        <v>302097</v>
      </c>
      <c r="Y80" s="42">
        <v>3432630539</v>
      </c>
      <c r="Z80" s="42">
        <v>9820858686</v>
      </c>
    </row>
    <row r="81" spans="1:26">
      <c r="A81" t="s">
        <v>316</v>
      </c>
      <c r="B81" s="44" t="s">
        <v>317</v>
      </c>
      <c r="C81" s="42">
        <v>1828783900</v>
      </c>
      <c r="D81" s="42">
        <v>7406</v>
      </c>
      <c r="E81" s="42">
        <v>611072656</v>
      </c>
      <c r="F81" s="42">
        <v>18716324</v>
      </c>
      <c r="G81" s="42">
        <v>743</v>
      </c>
      <c r="H81" s="42">
        <v>119</v>
      </c>
      <c r="I81" s="42">
        <v>61349094</v>
      </c>
      <c r="J81" s="42">
        <v>326859</v>
      </c>
      <c r="K81" s="42">
        <v>14123971</v>
      </c>
      <c r="L81" s="42">
        <v>100860200</v>
      </c>
      <c r="M81" s="42">
        <v>4522800</v>
      </c>
      <c r="N81" s="42">
        <v>4478906</v>
      </c>
      <c r="O81" s="42">
        <v>17135934</v>
      </c>
      <c r="P81" s="42">
        <v>16554055</v>
      </c>
      <c r="Q81" s="42">
        <v>849140799</v>
      </c>
      <c r="R81" s="42">
        <v>183311</v>
      </c>
      <c r="S81" s="42">
        <v>44291</v>
      </c>
      <c r="T81" s="42">
        <v>105366056</v>
      </c>
      <c r="U81" s="42">
        <v>106393622</v>
      </c>
      <c r="V81" s="42">
        <v>13072073</v>
      </c>
      <c r="W81" s="42">
        <v>10698678</v>
      </c>
      <c r="X81" s="42">
        <v>136041</v>
      </c>
      <c r="Y81" s="42">
        <v>235894072</v>
      </c>
      <c r="Z81" s="42">
        <v>613246727</v>
      </c>
    </row>
    <row r="82" spans="1:26">
      <c r="A82" t="s">
        <v>358</v>
      </c>
      <c r="B82" s="44" t="s">
        <v>359</v>
      </c>
      <c r="C82" s="42">
        <v>1777988000</v>
      </c>
      <c r="D82" s="42">
        <v>7089</v>
      </c>
      <c r="E82" s="42">
        <v>587458560</v>
      </c>
      <c r="F82" s="42">
        <v>23842607</v>
      </c>
      <c r="G82" s="42">
        <v>741</v>
      </c>
      <c r="H82" s="42">
        <v>138</v>
      </c>
      <c r="I82" s="42">
        <v>73752376</v>
      </c>
      <c r="J82" s="42">
        <v>663065</v>
      </c>
      <c r="K82" s="42">
        <v>15524576</v>
      </c>
      <c r="L82" s="42">
        <v>93952100</v>
      </c>
      <c r="M82" s="42">
        <v>4125100</v>
      </c>
      <c r="N82" s="42">
        <v>4357486</v>
      </c>
      <c r="O82" s="42">
        <v>13649338</v>
      </c>
      <c r="P82" s="42">
        <v>14484363</v>
      </c>
      <c r="Q82" s="42">
        <v>831809571</v>
      </c>
      <c r="R82" s="42">
        <v>370288</v>
      </c>
      <c r="S82" s="42">
        <v>49849</v>
      </c>
      <c r="T82" s="42">
        <v>98065939</v>
      </c>
      <c r="U82" s="42">
        <v>97366386</v>
      </c>
      <c r="V82" s="42">
        <v>13918291</v>
      </c>
      <c r="W82" s="42">
        <v>11478452</v>
      </c>
      <c r="X82" s="42">
        <v>37472</v>
      </c>
      <c r="Y82" s="42">
        <v>221286677</v>
      </c>
      <c r="Z82" s="42">
        <v>610522894</v>
      </c>
    </row>
    <row r="83" spans="1:26">
      <c r="A83" t="s">
        <v>472</v>
      </c>
      <c r="B83" s="44" t="s">
        <v>473</v>
      </c>
      <c r="C83" s="42">
        <v>1920048600</v>
      </c>
      <c r="D83" s="42">
        <v>7441</v>
      </c>
      <c r="E83" s="42">
        <v>659899501</v>
      </c>
      <c r="F83" s="42">
        <v>23247699</v>
      </c>
      <c r="G83" s="42">
        <v>830</v>
      </c>
      <c r="H83" s="42">
        <v>136</v>
      </c>
      <c r="I83" s="42">
        <v>30624235</v>
      </c>
      <c r="J83" s="42">
        <v>227272</v>
      </c>
      <c r="K83" s="42">
        <v>10077812</v>
      </c>
      <c r="L83" s="42">
        <v>101948800</v>
      </c>
      <c r="M83" s="42">
        <v>1726500</v>
      </c>
      <c r="N83" s="42">
        <v>4713494</v>
      </c>
      <c r="O83" s="42">
        <v>15448172</v>
      </c>
      <c r="P83" s="42">
        <v>6070473</v>
      </c>
      <c r="Q83" s="42">
        <v>853983958</v>
      </c>
      <c r="R83" s="42">
        <v>57035</v>
      </c>
      <c r="S83" s="42">
        <v>18813</v>
      </c>
      <c r="T83" s="42">
        <v>103663212</v>
      </c>
      <c r="U83" s="42">
        <v>104379790</v>
      </c>
      <c r="V83" s="42">
        <v>15552031</v>
      </c>
      <c r="W83" s="42">
        <v>10258020</v>
      </c>
      <c r="X83" s="42">
        <v>45</v>
      </c>
      <c r="Y83" s="42">
        <v>233928946</v>
      </c>
      <c r="Z83" s="42">
        <v>620055012</v>
      </c>
    </row>
    <row r="84" spans="1:26">
      <c r="A84" t="s">
        <v>12</v>
      </c>
      <c r="B84" s="44" t="s">
        <v>13</v>
      </c>
      <c r="C84" s="42">
        <v>24239090300</v>
      </c>
      <c r="D84" s="42">
        <v>76500</v>
      </c>
      <c r="E84" s="42">
        <v>7742859748</v>
      </c>
      <c r="F84" s="42">
        <v>782761421</v>
      </c>
      <c r="G84" s="42">
        <v>17820</v>
      </c>
      <c r="H84" s="42">
        <v>5670</v>
      </c>
      <c r="I84" s="42">
        <v>1025269380</v>
      </c>
      <c r="J84" s="42">
        <v>7785084</v>
      </c>
      <c r="K84" s="42">
        <v>149942813</v>
      </c>
      <c r="L84" s="42">
        <v>1330852000</v>
      </c>
      <c r="M84" s="42">
        <v>39345000</v>
      </c>
      <c r="N84" s="42">
        <v>59013574</v>
      </c>
      <c r="O84" s="42">
        <v>94352129</v>
      </c>
      <c r="P84" s="42">
        <v>158853380</v>
      </c>
      <c r="Q84" s="42">
        <v>11391034529</v>
      </c>
      <c r="R84" s="42">
        <v>2078726</v>
      </c>
      <c r="S84" s="42">
        <v>322504</v>
      </c>
      <c r="T84" s="42">
        <v>1369844551</v>
      </c>
      <c r="U84" s="42">
        <v>1209291234</v>
      </c>
      <c r="V84" s="42">
        <v>231994127</v>
      </c>
      <c r="W84" s="42">
        <v>163759554</v>
      </c>
      <c r="X84" s="42">
        <v>89338</v>
      </c>
      <c r="Y84" s="42">
        <v>2977380034</v>
      </c>
      <c r="Z84" s="42">
        <v>8413654495</v>
      </c>
    </row>
    <row r="85" spans="1:26">
      <c r="A85" t="s">
        <v>488</v>
      </c>
      <c r="B85" s="44" t="s">
        <v>489</v>
      </c>
      <c r="C85" s="42">
        <v>7458189700</v>
      </c>
      <c r="D85" s="42">
        <v>29055</v>
      </c>
      <c r="E85" s="42">
        <v>2469637998</v>
      </c>
      <c r="F85" s="42">
        <v>112105789</v>
      </c>
      <c r="G85" s="42">
        <v>3527</v>
      </c>
      <c r="H85" s="42">
        <v>792</v>
      </c>
      <c r="I85" s="42">
        <v>240091284</v>
      </c>
      <c r="J85" s="42">
        <v>2502009</v>
      </c>
      <c r="K85" s="42">
        <v>59238825</v>
      </c>
      <c r="L85" s="42">
        <v>389325400</v>
      </c>
      <c r="M85" s="42">
        <v>12807400</v>
      </c>
      <c r="N85" s="42">
        <v>18277990</v>
      </c>
      <c r="O85" s="42">
        <v>59666054</v>
      </c>
      <c r="P85" s="42">
        <v>45905574</v>
      </c>
      <c r="Q85" s="42">
        <v>3409558323</v>
      </c>
      <c r="R85" s="42">
        <v>837476</v>
      </c>
      <c r="S85" s="42">
        <v>225387</v>
      </c>
      <c r="T85" s="42">
        <v>402051598</v>
      </c>
      <c r="U85" s="42">
        <v>393862941</v>
      </c>
      <c r="V85" s="42">
        <v>58987297</v>
      </c>
      <c r="W85" s="42">
        <v>45934753</v>
      </c>
      <c r="X85" s="42">
        <v>96624</v>
      </c>
      <c r="Y85" s="42">
        <v>901996076</v>
      </c>
      <c r="Z85" s="42">
        <v>2507562247</v>
      </c>
    </row>
    <row r="86" spans="1:26">
      <c r="A86" t="s">
        <v>158</v>
      </c>
      <c r="B86" s="44" t="s">
        <v>159</v>
      </c>
      <c r="C86" s="42">
        <v>2508624400</v>
      </c>
      <c r="D86" s="42">
        <v>10972</v>
      </c>
      <c r="E86" s="42">
        <v>834670584</v>
      </c>
      <c r="F86" s="42">
        <v>23053623</v>
      </c>
      <c r="G86" s="42">
        <v>909</v>
      </c>
      <c r="H86" s="42">
        <v>130</v>
      </c>
      <c r="I86" s="42">
        <v>65596517</v>
      </c>
      <c r="J86" s="42">
        <v>577863</v>
      </c>
      <c r="K86" s="42">
        <v>13486003</v>
      </c>
      <c r="L86" s="42">
        <v>135127300</v>
      </c>
      <c r="M86" s="42">
        <v>5112300</v>
      </c>
      <c r="N86" s="42">
        <v>6131940</v>
      </c>
      <c r="O86" s="42">
        <v>25320778</v>
      </c>
      <c r="P86" s="42">
        <v>19573058</v>
      </c>
      <c r="Q86" s="42">
        <v>1128649966</v>
      </c>
      <c r="R86" s="42">
        <v>26809</v>
      </c>
      <c r="S86" s="42">
        <v>84478</v>
      </c>
      <c r="T86" s="42">
        <v>140191751</v>
      </c>
      <c r="U86" s="42">
        <v>141403926</v>
      </c>
      <c r="V86" s="42">
        <v>18072661</v>
      </c>
      <c r="W86" s="42">
        <v>17164683</v>
      </c>
      <c r="X86" s="42">
        <v>41583</v>
      </c>
      <c r="Y86" s="42">
        <v>316985891</v>
      </c>
      <c r="Z86" s="42">
        <v>811664075</v>
      </c>
    </row>
    <row r="87" spans="1:26">
      <c r="A87" t="s">
        <v>254</v>
      </c>
      <c r="B87" s="44" t="s">
        <v>255</v>
      </c>
      <c r="C87" s="42">
        <v>1936346800</v>
      </c>
      <c r="D87" s="42">
        <v>8006</v>
      </c>
      <c r="E87" s="42">
        <v>624477540</v>
      </c>
      <c r="F87" s="42">
        <v>16236811</v>
      </c>
      <c r="G87" s="42">
        <v>777</v>
      </c>
      <c r="H87" s="42">
        <v>98</v>
      </c>
      <c r="I87" s="42">
        <v>66812592</v>
      </c>
      <c r="J87" s="42">
        <v>367305</v>
      </c>
      <c r="K87" s="42">
        <v>14178409</v>
      </c>
      <c r="L87" s="42">
        <v>110658300</v>
      </c>
      <c r="M87" s="42">
        <v>3122000</v>
      </c>
      <c r="N87" s="42">
        <v>4723265</v>
      </c>
      <c r="O87" s="42">
        <v>19085649</v>
      </c>
      <c r="P87" s="42">
        <v>10817187</v>
      </c>
      <c r="Q87" s="42">
        <v>870479058</v>
      </c>
      <c r="R87" s="42">
        <v>135022</v>
      </c>
      <c r="S87" s="42">
        <v>31926</v>
      </c>
      <c r="T87" s="42">
        <v>113742299</v>
      </c>
      <c r="U87" s="42">
        <v>110837199</v>
      </c>
      <c r="V87" s="42">
        <v>15026068</v>
      </c>
      <c r="W87" s="42">
        <v>10214933</v>
      </c>
      <c r="X87" s="42">
        <v>61039</v>
      </c>
      <c r="Y87" s="42">
        <v>250048486</v>
      </c>
      <c r="Z87" s="42">
        <v>620430572</v>
      </c>
    </row>
    <row r="88" spans="1:26">
      <c r="A88" t="s">
        <v>52</v>
      </c>
      <c r="B88" s="44" t="s">
        <v>53</v>
      </c>
      <c r="C88" s="42">
        <v>4800431900</v>
      </c>
      <c r="D88" s="42">
        <v>15188</v>
      </c>
      <c r="E88" s="42">
        <v>1586389899</v>
      </c>
      <c r="F88" s="42">
        <v>130728028</v>
      </c>
      <c r="G88" s="42">
        <v>3339</v>
      </c>
      <c r="H88" s="42">
        <v>954</v>
      </c>
      <c r="I88" s="42">
        <v>160805538</v>
      </c>
      <c r="J88" s="42">
        <v>1033232</v>
      </c>
      <c r="K88" s="42">
        <v>42748587</v>
      </c>
      <c r="L88" s="42">
        <v>258805200</v>
      </c>
      <c r="M88" s="42">
        <v>6136200</v>
      </c>
      <c r="N88" s="42">
        <v>11762090</v>
      </c>
      <c r="O88" s="42">
        <v>35627005</v>
      </c>
      <c r="P88" s="42">
        <v>22635060</v>
      </c>
      <c r="Q88" s="42">
        <v>2256670839</v>
      </c>
      <c r="R88" s="42">
        <v>1001135</v>
      </c>
      <c r="S88" s="42">
        <v>70257</v>
      </c>
      <c r="T88" s="42">
        <v>264899978</v>
      </c>
      <c r="U88" s="42">
        <v>243820902</v>
      </c>
      <c r="V88" s="42">
        <v>53847018</v>
      </c>
      <c r="W88" s="42">
        <v>31198324</v>
      </c>
      <c r="X88" s="42">
        <v>57676</v>
      </c>
      <c r="Y88" s="42">
        <v>594895290</v>
      </c>
      <c r="Z88" s="42">
        <v>1661775549</v>
      </c>
    </row>
    <row r="89" spans="1:26">
      <c r="A89" t="s">
        <v>404</v>
      </c>
      <c r="B89" s="44" t="s">
        <v>405</v>
      </c>
      <c r="C89" s="42">
        <v>1255725100</v>
      </c>
      <c r="D89" s="42">
        <v>5529</v>
      </c>
      <c r="E89" s="42">
        <v>421817046</v>
      </c>
      <c r="F89" s="42">
        <v>9512936</v>
      </c>
      <c r="G89" s="42">
        <v>414</v>
      </c>
      <c r="H89" s="42">
        <v>59</v>
      </c>
      <c r="I89" s="42">
        <v>28540994</v>
      </c>
      <c r="J89" s="42">
        <v>220126</v>
      </c>
      <c r="K89" s="42">
        <v>6025713</v>
      </c>
      <c r="L89" s="42">
        <v>65238400</v>
      </c>
      <c r="M89" s="42">
        <v>1482700</v>
      </c>
      <c r="N89" s="42">
        <v>3075170</v>
      </c>
      <c r="O89" s="42">
        <v>11864264</v>
      </c>
      <c r="P89" s="42">
        <v>5612278</v>
      </c>
      <c r="Q89" s="42">
        <v>553389627</v>
      </c>
      <c r="R89" s="42">
        <v>19131</v>
      </c>
      <c r="S89" s="42">
        <v>22435</v>
      </c>
      <c r="T89" s="42">
        <v>66693415</v>
      </c>
      <c r="U89" s="42">
        <v>68133963</v>
      </c>
      <c r="V89" s="42">
        <v>8563718</v>
      </c>
      <c r="W89" s="42">
        <v>4957121</v>
      </c>
      <c r="X89" s="42">
        <v>8504</v>
      </c>
      <c r="Y89" s="42">
        <v>148398287</v>
      </c>
      <c r="Z89" s="42">
        <v>404991340</v>
      </c>
    </row>
    <row r="90" spans="1:26">
      <c r="A90" t="s">
        <v>516</v>
      </c>
      <c r="B90" s="44" t="s">
        <v>517</v>
      </c>
      <c r="C90" s="42">
        <v>1914937100</v>
      </c>
      <c r="D90" s="42">
        <v>8270</v>
      </c>
      <c r="E90" s="42">
        <v>644565185</v>
      </c>
      <c r="F90" s="42">
        <v>17428604</v>
      </c>
      <c r="G90" s="42">
        <v>660</v>
      </c>
      <c r="H90" s="42">
        <v>101</v>
      </c>
      <c r="I90" s="42">
        <v>56695903</v>
      </c>
      <c r="J90" s="42">
        <v>1015835</v>
      </c>
      <c r="K90" s="42">
        <v>14112534</v>
      </c>
      <c r="L90" s="42">
        <v>100496700</v>
      </c>
      <c r="M90" s="42">
        <v>5139300</v>
      </c>
      <c r="N90" s="42">
        <v>4686787</v>
      </c>
      <c r="O90" s="42">
        <v>26586054</v>
      </c>
      <c r="P90" s="42">
        <v>15602753</v>
      </c>
      <c r="Q90" s="42">
        <v>886329655</v>
      </c>
      <c r="R90" s="42">
        <v>247877</v>
      </c>
      <c r="S90" s="42">
        <v>23929</v>
      </c>
      <c r="T90" s="42">
        <v>105602287</v>
      </c>
      <c r="U90" s="42">
        <v>111505430</v>
      </c>
      <c r="V90" s="42">
        <v>13793288</v>
      </c>
      <c r="W90" s="42">
        <v>7096781</v>
      </c>
      <c r="X90" s="42">
        <v>14502</v>
      </c>
      <c r="Y90" s="42">
        <v>238284094</v>
      </c>
      <c r="Z90" s="42">
        <v>648045561</v>
      </c>
    </row>
    <row r="91" spans="1:26">
      <c r="A91" t="s">
        <v>494</v>
      </c>
      <c r="B91" s="44" t="s">
        <v>495</v>
      </c>
      <c r="C91" s="42">
        <v>4794246700</v>
      </c>
      <c r="D91" s="42">
        <v>19408</v>
      </c>
      <c r="E91" s="42">
        <v>1659688012</v>
      </c>
      <c r="F91" s="42">
        <v>58281873</v>
      </c>
      <c r="G91" s="42">
        <v>2183</v>
      </c>
      <c r="H91" s="42">
        <v>443</v>
      </c>
      <c r="I91" s="42">
        <v>113366448</v>
      </c>
      <c r="J91" s="42">
        <v>627299</v>
      </c>
      <c r="K91" s="42">
        <v>28991774</v>
      </c>
      <c r="L91" s="42">
        <v>250986000</v>
      </c>
      <c r="M91" s="42">
        <v>5754500</v>
      </c>
      <c r="N91" s="42">
        <v>11750980</v>
      </c>
      <c r="O91" s="42">
        <v>44075034</v>
      </c>
      <c r="P91" s="42">
        <v>21120390</v>
      </c>
      <c r="Q91" s="42">
        <v>2194642310</v>
      </c>
      <c r="R91" s="42">
        <v>124354</v>
      </c>
      <c r="S91" s="42">
        <v>232028</v>
      </c>
      <c r="T91" s="42">
        <v>256649547</v>
      </c>
      <c r="U91" s="42">
        <v>264214165</v>
      </c>
      <c r="V91" s="42">
        <v>32258489</v>
      </c>
      <c r="W91" s="42">
        <v>25146191</v>
      </c>
      <c r="X91" s="42">
        <v>70942</v>
      </c>
      <c r="Y91" s="42">
        <v>578695716</v>
      </c>
      <c r="Z91" s="42">
        <v>1615946594</v>
      </c>
    </row>
    <row r="92" spans="1:26">
      <c r="A92" t="s">
        <v>266</v>
      </c>
      <c r="B92" s="44" t="s">
        <v>267</v>
      </c>
      <c r="C92" s="42">
        <v>9117535000</v>
      </c>
      <c r="D92" s="42">
        <v>26841</v>
      </c>
      <c r="E92" s="42">
        <v>2926243515</v>
      </c>
      <c r="F92" s="42">
        <v>315764175</v>
      </c>
      <c r="G92" s="42">
        <v>7050</v>
      </c>
      <c r="H92" s="42">
        <v>2315</v>
      </c>
      <c r="I92" s="42">
        <v>370796608</v>
      </c>
      <c r="J92" s="42">
        <v>2259435</v>
      </c>
      <c r="K92" s="42">
        <v>77392355</v>
      </c>
      <c r="L92" s="42">
        <v>487812700</v>
      </c>
      <c r="M92" s="42">
        <v>9935200</v>
      </c>
      <c r="N92" s="42">
        <v>22345663</v>
      </c>
      <c r="O92" s="42">
        <v>60166199</v>
      </c>
      <c r="P92" s="42">
        <v>37390712</v>
      </c>
      <c r="Q92" s="42">
        <v>4310106562</v>
      </c>
      <c r="R92" s="42">
        <v>1713882</v>
      </c>
      <c r="S92" s="42">
        <v>298276</v>
      </c>
      <c r="T92" s="42">
        <v>497659467</v>
      </c>
      <c r="U92" s="42">
        <v>434164007</v>
      </c>
      <c r="V92" s="42">
        <v>83100208</v>
      </c>
      <c r="W92" s="42">
        <v>72931483</v>
      </c>
      <c r="X92" s="42">
        <v>75776</v>
      </c>
      <c r="Y92" s="42">
        <v>1089943099</v>
      </c>
      <c r="Z92" s="42">
        <v>3220163463</v>
      </c>
    </row>
    <row r="93" spans="1:26">
      <c r="A93" t="s">
        <v>252</v>
      </c>
      <c r="B93" s="44" t="s">
        <v>253</v>
      </c>
      <c r="C93" s="42">
        <v>9762396000</v>
      </c>
      <c r="D93" s="42">
        <v>39325</v>
      </c>
      <c r="E93" s="42">
        <v>3088384640</v>
      </c>
      <c r="F93" s="42">
        <v>145770233</v>
      </c>
      <c r="G93" s="42">
        <v>4509</v>
      </c>
      <c r="H93" s="42">
        <v>987</v>
      </c>
      <c r="I93" s="42">
        <v>333005124</v>
      </c>
      <c r="J93" s="42">
        <v>2736083</v>
      </c>
      <c r="K93" s="42">
        <v>81101086</v>
      </c>
      <c r="L93" s="42">
        <v>529316700</v>
      </c>
      <c r="M93" s="42">
        <v>18493700</v>
      </c>
      <c r="N93" s="42">
        <v>23903816</v>
      </c>
      <c r="O93" s="42">
        <v>79538413</v>
      </c>
      <c r="P93" s="42">
        <v>70355090</v>
      </c>
      <c r="Q93" s="42">
        <v>4372604885</v>
      </c>
      <c r="R93" s="42">
        <v>1385920</v>
      </c>
      <c r="S93" s="42">
        <v>233416</v>
      </c>
      <c r="T93" s="42">
        <v>547675852</v>
      </c>
      <c r="U93" s="42">
        <v>512573734</v>
      </c>
      <c r="V93" s="42">
        <v>79630745</v>
      </c>
      <c r="W93" s="42">
        <v>63427809</v>
      </c>
      <c r="X93" s="42">
        <v>262857</v>
      </c>
      <c r="Y93" s="42">
        <v>1205190333</v>
      </c>
      <c r="Z93" s="42">
        <v>3167414552</v>
      </c>
    </row>
    <row r="94" spans="1:26">
      <c r="A94" t="s">
        <v>238</v>
      </c>
      <c r="B94" s="44" t="s">
        <v>239</v>
      </c>
      <c r="C94" s="42">
        <v>5820173500</v>
      </c>
      <c r="D94" s="42">
        <v>19733</v>
      </c>
      <c r="E94" s="42">
        <v>1769302237</v>
      </c>
      <c r="F94" s="42">
        <v>188748829</v>
      </c>
      <c r="G94" s="42">
        <v>3757</v>
      </c>
      <c r="H94" s="42">
        <v>1198</v>
      </c>
      <c r="I94" s="42">
        <v>315363678</v>
      </c>
      <c r="J94" s="42">
        <v>2926249</v>
      </c>
      <c r="K94" s="42">
        <v>59097801</v>
      </c>
      <c r="L94" s="42">
        <v>272301500</v>
      </c>
      <c r="M94" s="42">
        <v>11012600</v>
      </c>
      <c r="N94" s="42">
        <v>14198904</v>
      </c>
      <c r="O94" s="42">
        <v>40424008</v>
      </c>
      <c r="P94" s="42">
        <v>44094716</v>
      </c>
      <c r="Q94" s="42">
        <v>2717470522</v>
      </c>
      <c r="R94" s="42">
        <v>1958516</v>
      </c>
      <c r="S94" s="42">
        <v>461670</v>
      </c>
      <c r="T94" s="42">
        <v>283263298</v>
      </c>
      <c r="U94" s="42">
        <v>246266764</v>
      </c>
      <c r="V94" s="42">
        <v>55912958</v>
      </c>
      <c r="W94" s="42">
        <v>59591869</v>
      </c>
      <c r="X94" s="42">
        <v>86169</v>
      </c>
      <c r="Y94" s="42">
        <v>647541244</v>
      </c>
      <c r="Z94" s="42">
        <v>2069929278</v>
      </c>
    </row>
    <row r="95" spans="1:26">
      <c r="A95" t="s">
        <v>152</v>
      </c>
      <c r="B95" s="44" t="s">
        <v>153</v>
      </c>
      <c r="C95" s="42">
        <v>995247400</v>
      </c>
      <c r="D95" s="42">
        <v>4513</v>
      </c>
      <c r="E95" s="42">
        <v>329126569</v>
      </c>
      <c r="F95" s="42">
        <v>8530697</v>
      </c>
      <c r="G95" s="42">
        <v>341</v>
      </c>
      <c r="H95" s="42">
        <v>56</v>
      </c>
      <c r="I95" s="42">
        <v>27077190</v>
      </c>
      <c r="J95" s="42">
        <v>193990</v>
      </c>
      <c r="K95" s="42">
        <v>6228562</v>
      </c>
      <c r="L95" s="42">
        <v>53371400</v>
      </c>
      <c r="M95" s="42">
        <v>2630800</v>
      </c>
      <c r="N95" s="42">
        <v>2430286</v>
      </c>
      <c r="O95" s="42">
        <v>9386447</v>
      </c>
      <c r="P95" s="42">
        <v>9265792</v>
      </c>
      <c r="Q95" s="42">
        <v>448241733</v>
      </c>
      <c r="R95" s="42">
        <v>28389</v>
      </c>
      <c r="S95" s="42">
        <v>860</v>
      </c>
      <c r="T95" s="42">
        <v>55975654</v>
      </c>
      <c r="U95" s="42">
        <v>56413983</v>
      </c>
      <c r="V95" s="42">
        <v>7741229</v>
      </c>
      <c r="W95" s="42">
        <v>5119414</v>
      </c>
      <c r="X95" s="42">
        <v>45178</v>
      </c>
      <c r="Y95" s="42">
        <v>125324707</v>
      </c>
      <c r="Z95" s="42">
        <v>322917026</v>
      </c>
    </row>
    <row r="96" spans="1:26">
      <c r="A96" t="s">
        <v>212</v>
      </c>
      <c r="B96" s="44" t="s">
        <v>213</v>
      </c>
      <c r="C96" s="42">
        <v>2926705500</v>
      </c>
      <c r="D96" s="42">
        <v>11632</v>
      </c>
      <c r="E96" s="42">
        <v>929214564</v>
      </c>
      <c r="F96" s="42">
        <v>43215246</v>
      </c>
      <c r="G96" s="42">
        <v>1364</v>
      </c>
      <c r="H96" s="42">
        <v>291</v>
      </c>
      <c r="I96" s="42">
        <v>103072596</v>
      </c>
      <c r="J96" s="42">
        <v>1753220</v>
      </c>
      <c r="K96" s="42">
        <v>30420919</v>
      </c>
      <c r="L96" s="42">
        <v>158013900</v>
      </c>
      <c r="M96" s="42">
        <v>9585500</v>
      </c>
      <c r="N96" s="42">
        <v>7154305</v>
      </c>
      <c r="O96" s="42">
        <v>24404715</v>
      </c>
      <c r="P96" s="42">
        <v>35018551</v>
      </c>
      <c r="Q96" s="42">
        <v>1341853516</v>
      </c>
      <c r="R96" s="42">
        <v>693805</v>
      </c>
      <c r="S96" s="42">
        <v>49686</v>
      </c>
      <c r="T96" s="42">
        <v>167555111</v>
      </c>
      <c r="U96" s="42">
        <v>157529088</v>
      </c>
      <c r="V96" s="42">
        <v>28802070</v>
      </c>
      <c r="W96" s="42">
        <v>18672011</v>
      </c>
      <c r="X96" s="42">
        <v>95474</v>
      </c>
      <c r="Y96" s="42">
        <v>373397245</v>
      </c>
      <c r="Z96" s="42">
        <v>968456271</v>
      </c>
    </row>
    <row r="97" spans="1:26">
      <c r="A97" t="s">
        <v>214</v>
      </c>
      <c r="B97" s="44" t="s">
        <v>215</v>
      </c>
      <c r="C97" s="42">
        <v>3286210800</v>
      </c>
      <c r="D97" s="42">
        <v>11967</v>
      </c>
      <c r="E97" s="42">
        <v>1038420001</v>
      </c>
      <c r="F97" s="42">
        <v>63653191</v>
      </c>
      <c r="G97" s="42">
        <v>1888</v>
      </c>
      <c r="H97" s="42">
        <v>468</v>
      </c>
      <c r="I97" s="42">
        <v>104977516</v>
      </c>
      <c r="J97" s="42">
        <v>1348119</v>
      </c>
      <c r="K97" s="42">
        <v>35478265</v>
      </c>
      <c r="L97" s="42">
        <v>177464100</v>
      </c>
      <c r="M97" s="42">
        <v>7612100</v>
      </c>
      <c r="N97" s="42">
        <v>8060572</v>
      </c>
      <c r="O97" s="42">
        <v>25918441</v>
      </c>
      <c r="P97" s="42">
        <v>28867266</v>
      </c>
      <c r="Q97" s="42">
        <v>1491799571</v>
      </c>
      <c r="R97" s="42">
        <v>823763</v>
      </c>
      <c r="S97" s="42">
        <v>22982</v>
      </c>
      <c r="T97" s="42">
        <v>185033599</v>
      </c>
      <c r="U97" s="42">
        <v>169078052</v>
      </c>
      <c r="V97" s="42">
        <v>33170044</v>
      </c>
      <c r="W97" s="42">
        <v>24112924</v>
      </c>
      <c r="X97" s="42">
        <v>106296</v>
      </c>
      <c r="Y97" s="42">
        <v>412347660</v>
      </c>
      <c r="Z97" s="42">
        <v>1079451911</v>
      </c>
    </row>
    <row r="98" spans="1:26">
      <c r="A98" t="s">
        <v>554</v>
      </c>
      <c r="B98" s="44" t="s">
        <v>555</v>
      </c>
      <c r="C98" s="42">
        <v>1012672900</v>
      </c>
      <c r="D98" s="42">
        <v>4139</v>
      </c>
      <c r="E98" s="42">
        <v>347202761</v>
      </c>
      <c r="F98" s="42">
        <v>11892777</v>
      </c>
      <c r="G98" s="42">
        <v>525</v>
      </c>
      <c r="H98" s="42">
        <v>62</v>
      </c>
      <c r="I98" s="42">
        <v>23823739</v>
      </c>
      <c r="J98" s="42">
        <v>102635</v>
      </c>
      <c r="K98" s="42">
        <v>3879736</v>
      </c>
      <c r="L98" s="42">
        <v>54593400</v>
      </c>
      <c r="M98" s="42">
        <v>1936800</v>
      </c>
      <c r="N98" s="42">
        <v>2479548</v>
      </c>
      <c r="O98" s="42">
        <v>10200342</v>
      </c>
      <c r="P98" s="42">
        <v>5570198</v>
      </c>
      <c r="Q98" s="42">
        <v>461681936</v>
      </c>
      <c r="R98" s="42">
        <v>632</v>
      </c>
      <c r="S98" s="42">
        <v>0</v>
      </c>
      <c r="T98" s="42">
        <v>56507021</v>
      </c>
      <c r="U98" s="42">
        <v>57556925</v>
      </c>
      <c r="V98" s="42">
        <v>7017176</v>
      </c>
      <c r="W98" s="42">
        <v>2121538</v>
      </c>
      <c r="X98" s="42">
        <v>1959</v>
      </c>
      <c r="Y98" s="42">
        <v>123205251</v>
      </c>
      <c r="Z98" s="42">
        <v>338476685</v>
      </c>
    </row>
    <row r="99" spans="1:26">
      <c r="A99" t="s">
        <v>8</v>
      </c>
      <c r="B99" s="44" t="s">
        <v>9</v>
      </c>
      <c r="C99" s="42">
        <v>17083090900</v>
      </c>
      <c r="D99" s="42">
        <v>54483</v>
      </c>
      <c r="E99" s="42">
        <v>5334690450</v>
      </c>
      <c r="F99" s="42">
        <v>515561286</v>
      </c>
      <c r="G99" s="42">
        <v>12156</v>
      </c>
      <c r="H99" s="42">
        <v>3778</v>
      </c>
      <c r="I99" s="42">
        <v>719703481</v>
      </c>
      <c r="J99" s="42">
        <v>2914281</v>
      </c>
      <c r="K99" s="42">
        <v>91050376</v>
      </c>
      <c r="L99" s="42">
        <v>905744100</v>
      </c>
      <c r="M99" s="42">
        <v>18864800</v>
      </c>
      <c r="N99" s="42">
        <v>41730098</v>
      </c>
      <c r="O99" s="42">
        <v>65366791</v>
      </c>
      <c r="P99" s="42">
        <v>78727565</v>
      </c>
      <c r="Q99" s="42">
        <v>7774353228</v>
      </c>
      <c r="R99" s="42">
        <v>1063493</v>
      </c>
      <c r="S99" s="42">
        <v>142541</v>
      </c>
      <c r="T99" s="42">
        <v>924429361</v>
      </c>
      <c r="U99" s="42">
        <v>799661941</v>
      </c>
      <c r="V99" s="42">
        <v>153486148</v>
      </c>
      <c r="W99" s="42">
        <v>102328988</v>
      </c>
      <c r="X99" s="42">
        <v>104809</v>
      </c>
      <c r="Y99" s="42">
        <v>1981217281</v>
      </c>
      <c r="Z99" s="42">
        <v>5793135947</v>
      </c>
    </row>
    <row r="100" spans="1:26">
      <c r="A100" t="s">
        <v>122</v>
      </c>
      <c r="B100" s="44" t="s">
        <v>123</v>
      </c>
      <c r="C100" s="42">
        <v>28960992800</v>
      </c>
      <c r="D100" s="42">
        <v>104326</v>
      </c>
      <c r="E100" s="42">
        <v>9440620252</v>
      </c>
      <c r="F100" s="42">
        <v>574776500</v>
      </c>
      <c r="G100" s="42">
        <v>15522</v>
      </c>
      <c r="H100" s="42">
        <v>3959</v>
      </c>
      <c r="I100" s="42">
        <v>1281215997</v>
      </c>
      <c r="J100" s="42">
        <v>5272816</v>
      </c>
      <c r="K100" s="42">
        <v>199216624</v>
      </c>
      <c r="L100" s="42">
        <v>1618106400</v>
      </c>
      <c r="M100" s="42">
        <v>27776000</v>
      </c>
      <c r="N100" s="42">
        <v>70768945</v>
      </c>
      <c r="O100" s="42">
        <v>210716390</v>
      </c>
      <c r="P100" s="42">
        <v>121558397</v>
      </c>
      <c r="Q100" s="42">
        <v>13550028321</v>
      </c>
      <c r="R100" s="42">
        <v>4457875</v>
      </c>
      <c r="S100" s="42">
        <v>171065</v>
      </c>
      <c r="T100" s="42">
        <v>1645513718</v>
      </c>
      <c r="U100" s="42">
        <v>1573387567</v>
      </c>
      <c r="V100" s="42">
        <v>216669152</v>
      </c>
      <c r="W100" s="42">
        <v>176665453</v>
      </c>
      <c r="X100" s="42">
        <v>327456</v>
      </c>
      <c r="Y100" s="42">
        <v>3617192286</v>
      </c>
      <c r="Z100" s="42">
        <v>9932836035</v>
      </c>
    </row>
    <row r="101" spans="1:26">
      <c r="A101" t="s">
        <v>558</v>
      </c>
      <c r="B101" s="44" t="s">
        <v>559</v>
      </c>
      <c r="C101" s="42">
        <v>3294427400</v>
      </c>
      <c r="D101" s="42">
        <v>13252</v>
      </c>
      <c r="E101" s="42">
        <v>1116211149</v>
      </c>
      <c r="F101" s="42">
        <v>41257719</v>
      </c>
      <c r="G101" s="42">
        <v>1460</v>
      </c>
      <c r="H101" s="42">
        <v>249</v>
      </c>
      <c r="I101" s="42">
        <v>59550585</v>
      </c>
      <c r="J101" s="42">
        <v>611065</v>
      </c>
      <c r="K101" s="42">
        <v>14639922</v>
      </c>
      <c r="L101" s="42">
        <v>171628400</v>
      </c>
      <c r="M101" s="42">
        <v>4604900</v>
      </c>
      <c r="N101" s="42">
        <v>8062419</v>
      </c>
      <c r="O101" s="42">
        <v>24014377</v>
      </c>
      <c r="P101" s="42">
        <v>15953721</v>
      </c>
      <c r="Q101" s="42">
        <v>1456534257</v>
      </c>
      <c r="R101" s="42">
        <v>15795</v>
      </c>
      <c r="S101" s="42">
        <v>66802</v>
      </c>
      <c r="T101" s="42">
        <v>176208654</v>
      </c>
      <c r="U101" s="42">
        <v>176332484</v>
      </c>
      <c r="V101" s="42">
        <v>21452761</v>
      </c>
      <c r="W101" s="42">
        <v>16380135</v>
      </c>
      <c r="X101" s="42">
        <v>4229</v>
      </c>
      <c r="Y101" s="42">
        <v>390460860</v>
      </c>
      <c r="Z101" s="42">
        <v>1066073397</v>
      </c>
    </row>
    <row r="102" spans="1:26">
      <c r="A102" t="s">
        <v>164</v>
      </c>
      <c r="B102" s="44" t="s">
        <v>165</v>
      </c>
      <c r="C102" s="42">
        <v>13917496400</v>
      </c>
      <c r="D102" s="42">
        <v>51593</v>
      </c>
      <c r="E102" s="42">
        <v>4616126735</v>
      </c>
      <c r="F102" s="42">
        <v>251239928</v>
      </c>
      <c r="G102" s="42">
        <v>7236</v>
      </c>
      <c r="H102" s="42">
        <v>1711</v>
      </c>
      <c r="I102" s="42">
        <v>542624107</v>
      </c>
      <c r="J102" s="42">
        <v>3325539</v>
      </c>
      <c r="K102" s="42">
        <v>97614797</v>
      </c>
      <c r="L102" s="42">
        <v>771129200</v>
      </c>
      <c r="M102" s="42">
        <v>17201800</v>
      </c>
      <c r="N102" s="42">
        <v>34083459</v>
      </c>
      <c r="O102" s="42">
        <v>111445516</v>
      </c>
      <c r="P102" s="42">
        <v>73238457</v>
      </c>
      <c r="Q102" s="42">
        <v>6518029538</v>
      </c>
      <c r="R102" s="42">
        <v>1999269</v>
      </c>
      <c r="S102" s="42">
        <v>2281944</v>
      </c>
      <c r="T102" s="42">
        <v>788152633</v>
      </c>
      <c r="U102" s="42">
        <v>770155673</v>
      </c>
      <c r="V102" s="42">
        <v>114374598</v>
      </c>
      <c r="W102" s="42">
        <v>86014862</v>
      </c>
      <c r="X102" s="42">
        <v>163458</v>
      </c>
      <c r="Y102" s="42">
        <v>1763142437</v>
      </c>
      <c r="Z102" s="42">
        <v>4754887101</v>
      </c>
    </row>
    <row r="103" spans="1:26">
      <c r="A103" t="s">
        <v>300</v>
      </c>
      <c r="B103" s="44" t="s">
        <v>301</v>
      </c>
      <c r="C103" s="42">
        <v>1381651800</v>
      </c>
      <c r="D103" s="42">
        <v>5552</v>
      </c>
      <c r="E103" s="42">
        <v>452976327</v>
      </c>
      <c r="F103" s="42">
        <v>16471838</v>
      </c>
      <c r="G103" s="42">
        <v>614</v>
      </c>
      <c r="H103" s="42">
        <v>130</v>
      </c>
      <c r="I103" s="42">
        <v>24375356</v>
      </c>
      <c r="J103" s="42">
        <v>275434</v>
      </c>
      <c r="K103" s="42">
        <v>10053493</v>
      </c>
      <c r="L103" s="42">
        <v>71158000</v>
      </c>
      <c r="M103" s="42">
        <v>2806600</v>
      </c>
      <c r="N103" s="42">
        <v>3386496</v>
      </c>
      <c r="O103" s="42">
        <v>13866461</v>
      </c>
      <c r="P103" s="42">
        <v>9770719</v>
      </c>
      <c r="Q103" s="42">
        <v>605140724</v>
      </c>
      <c r="R103" s="42">
        <v>138269</v>
      </c>
      <c r="S103" s="42">
        <v>11684</v>
      </c>
      <c r="T103" s="42">
        <v>73944258</v>
      </c>
      <c r="U103" s="42">
        <v>72741520</v>
      </c>
      <c r="V103" s="42">
        <v>9967315</v>
      </c>
      <c r="W103" s="42">
        <v>7547989</v>
      </c>
      <c r="X103" s="42">
        <v>19707</v>
      </c>
      <c r="Y103" s="42">
        <v>164370742</v>
      </c>
      <c r="Z103" s="42">
        <v>440769982</v>
      </c>
    </row>
    <row r="104" spans="1:26">
      <c r="A104" t="s">
        <v>184</v>
      </c>
      <c r="B104" s="44" t="s">
        <v>185</v>
      </c>
      <c r="C104" s="42">
        <v>6431119300</v>
      </c>
      <c r="D104" s="42">
        <v>24983</v>
      </c>
      <c r="E104" s="42">
        <v>2147505533</v>
      </c>
      <c r="F104" s="42">
        <v>104152968</v>
      </c>
      <c r="G104" s="42">
        <v>3386</v>
      </c>
      <c r="H104" s="42">
        <v>701</v>
      </c>
      <c r="I104" s="42">
        <v>166658994</v>
      </c>
      <c r="J104" s="42">
        <v>2791710</v>
      </c>
      <c r="K104" s="42">
        <v>52538391</v>
      </c>
      <c r="L104" s="42">
        <v>342699600</v>
      </c>
      <c r="M104" s="42">
        <v>7513400</v>
      </c>
      <c r="N104" s="42">
        <v>15769865</v>
      </c>
      <c r="O104" s="42">
        <v>47211065</v>
      </c>
      <c r="P104" s="42">
        <v>29768462</v>
      </c>
      <c r="Q104" s="42">
        <v>2916609988</v>
      </c>
      <c r="R104" s="42">
        <v>1040262</v>
      </c>
      <c r="S104" s="42">
        <v>190387</v>
      </c>
      <c r="T104" s="42">
        <v>350146179</v>
      </c>
      <c r="U104" s="42">
        <v>341092019</v>
      </c>
      <c r="V104" s="42">
        <v>50375932</v>
      </c>
      <c r="W104" s="42">
        <v>41137490</v>
      </c>
      <c r="X104" s="42">
        <v>87868</v>
      </c>
      <c r="Y104" s="42">
        <v>784070137</v>
      </c>
      <c r="Z104" s="42">
        <v>2132539851</v>
      </c>
    </row>
    <row r="105" spans="1:26">
      <c r="A105" t="s">
        <v>414</v>
      </c>
      <c r="B105" s="44" t="s">
        <v>415</v>
      </c>
      <c r="C105" s="42">
        <v>6137522700</v>
      </c>
      <c r="D105" s="42">
        <v>23502</v>
      </c>
      <c r="E105" s="42">
        <v>2058884999</v>
      </c>
      <c r="F105" s="42">
        <v>104540854</v>
      </c>
      <c r="G105" s="42">
        <v>3093</v>
      </c>
      <c r="H105" s="42">
        <v>710</v>
      </c>
      <c r="I105" s="42">
        <v>141766032</v>
      </c>
      <c r="J105" s="42">
        <v>1551195</v>
      </c>
      <c r="K105" s="42">
        <v>37531477</v>
      </c>
      <c r="L105" s="42">
        <v>323762400</v>
      </c>
      <c r="M105" s="42">
        <v>5740400</v>
      </c>
      <c r="N105" s="42">
        <v>15062912</v>
      </c>
      <c r="O105" s="42">
        <v>36452214</v>
      </c>
      <c r="P105" s="42">
        <v>22489795</v>
      </c>
      <c r="Q105" s="42">
        <v>2747782278</v>
      </c>
      <c r="R105" s="42">
        <v>275727</v>
      </c>
      <c r="S105" s="42">
        <v>64301</v>
      </c>
      <c r="T105" s="42">
        <v>329424916</v>
      </c>
      <c r="U105" s="42">
        <v>320598465</v>
      </c>
      <c r="V105" s="42">
        <v>42328287</v>
      </c>
      <c r="W105" s="42">
        <v>31865658</v>
      </c>
      <c r="X105" s="42">
        <v>54560</v>
      </c>
      <c r="Y105" s="42">
        <v>724611914</v>
      </c>
      <c r="Z105" s="42">
        <v>2023170364</v>
      </c>
    </row>
    <row r="106" spans="1:26">
      <c r="A106" t="s">
        <v>180</v>
      </c>
      <c r="B106" s="44" t="s">
        <v>181</v>
      </c>
      <c r="C106" s="42">
        <v>13483866900</v>
      </c>
      <c r="D106" s="42">
        <v>49864</v>
      </c>
      <c r="E106" s="42">
        <v>4487826062</v>
      </c>
      <c r="F106" s="42">
        <v>257310465</v>
      </c>
      <c r="G106" s="42">
        <v>7650</v>
      </c>
      <c r="H106" s="42">
        <v>1856</v>
      </c>
      <c r="I106" s="42">
        <v>410347054</v>
      </c>
      <c r="J106" s="42">
        <v>3732896</v>
      </c>
      <c r="K106" s="42">
        <v>107238573</v>
      </c>
      <c r="L106" s="42">
        <v>733956500</v>
      </c>
      <c r="M106" s="42">
        <v>16317900</v>
      </c>
      <c r="N106" s="42">
        <v>33020033</v>
      </c>
      <c r="O106" s="42">
        <v>99188406</v>
      </c>
      <c r="P106" s="42">
        <v>61793340</v>
      </c>
      <c r="Q106" s="42">
        <v>6210731229</v>
      </c>
      <c r="R106" s="42">
        <v>2563323</v>
      </c>
      <c r="S106" s="42">
        <v>1094097</v>
      </c>
      <c r="T106" s="42">
        <v>750109779</v>
      </c>
      <c r="U106" s="42">
        <v>724710765</v>
      </c>
      <c r="V106" s="42">
        <v>109320234</v>
      </c>
      <c r="W106" s="42">
        <v>82161628</v>
      </c>
      <c r="X106" s="42">
        <v>207981</v>
      </c>
      <c r="Y106" s="42">
        <v>1670167807</v>
      </c>
      <c r="Z106" s="42">
        <v>4540563422</v>
      </c>
    </row>
    <row r="107" spans="1:26">
      <c r="A107" t="s">
        <v>384</v>
      </c>
      <c r="B107" s="44" t="s">
        <v>385</v>
      </c>
      <c r="C107" s="42">
        <v>19209344100</v>
      </c>
      <c r="D107" s="42">
        <v>69780</v>
      </c>
      <c r="E107" s="42">
        <v>6327323840</v>
      </c>
      <c r="F107" s="42">
        <v>375237473</v>
      </c>
      <c r="G107" s="42">
        <v>10754</v>
      </c>
      <c r="H107" s="42">
        <v>2612</v>
      </c>
      <c r="I107" s="42">
        <v>711825477</v>
      </c>
      <c r="J107" s="42">
        <v>3338178</v>
      </c>
      <c r="K107" s="42">
        <v>119345179</v>
      </c>
      <c r="L107" s="42">
        <v>1055001200</v>
      </c>
      <c r="M107" s="42">
        <v>18038500</v>
      </c>
      <c r="N107" s="42">
        <v>47045943</v>
      </c>
      <c r="O107" s="42">
        <v>133883933</v>
      </c>
      <c r="P107" s="42">
        <v>70502845</v>
      </c>
      <c r="Q107" s="42">
        <v>8861542568</v>
      </c>
      <c r="R107" s="42">
        <v>2279933</v>
      </c>
      <c r="S107" s="42">
        <v>348508</v>
      </c>
      <c r="T107" s="42">
        <v>1072817894</v>
      </c>
      <c r="U107" s="42">
        <v>1027919528</v>
      </c>
      <c r="V107" s="42">
        <v>144359976</v>
      </c>
      <c r="W107" s="42">
        <v>119349324</v>
      </c>
      <c r="X107" s="42">
        <v>150253</v>
      </c>
      <c r="Y107" s="42">
        <v>2367225416</v>
      </c>
      <c r="Z107" s="42">
        <v>6494317152</v>
      </c>
    </row>
    <row r="108" spans="1:26">
      <c r="A108" t="s">
        <v>76</v>
      </c>
      <c r="B108" s="44" t="s">
        <v>77</v>
      </c>
      <c r="C108" s="42">
        <v>6363081900</v>
      </c>
      <c r="D108" s="42">
        <v>25371</v>
      </c>
      <c r="E108" s="42">
        <v>2096408929</v>
      </c>
      <c r="F108" s="42">
        <v>89222655</v>
      </c>
      <c r="G108" s="42">
        <v>2862</v>
      </c>
      <c r="H108" s="42">
        <v>594</v>
      </c>
      <c r="I108" s="42">
        <v>179414262</v>
      </c>
      <c r="J108" s="42">
        <v>938101</v>
      </c>
      <c r="K108" s="42">
        <v>48494701</v>
      </c>
      <c r="L108" s="42">
        <v>345216500</v>
      </c>
      <c r="M108" s="42">
        <v>9408500</v>
      </c>
      <c r="N108" s="42">
        <v>15587973</v>
      </c>
      <c r="O108" s="42">
        <v>45358572</v>
      </c>
      <c r="P108" s="42">
        <v>35880490</v>
      </c>
      <c r="Q108" s="42">
        <v>2865930683</v>
      </c>
      <c r="R108" s="42">
        <v>1227759</v>
      </c>
      <c r="S108" s="42">
        <v>98929</v>
      </c>
      <c r="T108" s="42">
        <v>354543436</v>
      </c>
      <c r="U108" s="42">
        <v>342985273</v>
      </c>
      <c r="V108" s="42">
        <v>51097628</v>
      </c>
      <c r="W108" s="42">
        <v>37475488</v>
      </c>
      <c r="X108" s="42">
        <v>181462</v>
      </c>
      <c r="Y108" s="42">
        <v>787609975</v>
      </c>
      <c r="Z108" s="42">
        <v>2078320708</v>
      </c>
    </row>
    <row r="109" spans="1:26">
      <c r="A109" t="s">
        <v>364</v>
      </c>
      <c r="B109" s="44" t="s">
        <v>365</v>
      </c>
      <c r="C109" s="42">
        <v>2295554500</v>
      </c>
      <c r="D109" s="42">
        <v>8883</v>
      </c>
      <c r="E109" s="42">
        <v>769856469</v>
      </c>
      <c r="F109" s="42">
        <v>28081290</v>
      </c>
      <c r="G109" s="42">
        <v>1083</v>
      </c>
      <c r="H109" s="42">
        <v>183</v>
      </c>
      <c r="I109" s="42">
        <v>56035638</v>
      </c>
      <c r="J109" s="42">
        <v>414704</v>
      </c>
      <c r="K109" s="42">
        <v>19773968</v>
      </c>
      <c r="L109" s="42">
        <v>125052400</v>
      </c>
      <c r="M109" s="42">
        <v>3386100</v>
      </c>
      <c r="N109" s="42">
        <v>5631923</v>
      </c>
      <c r="O109" s="42">
        <v>19734039</v>
      </c>
      <c r="P109" s="42">
        <v>13592364</v>
      </c>
      <c r="Q109" s="42">
        <v>1041558895</v>
      </c>
      <c r="R109" s="42">
        <v>229583</v>
      </c>
      <c r="S109" s="42">
        <v>42231</v>
      </c>
      <c r="T109" s="42">
        <v>128419688</v>
      </c>
      <c r="U109" s="42">
        <v>127385218</v>
      </c>
      <c r="V109" s="42">
        <v>20091375</v>
      </c>
      <c r="W109" s="42">
        <v>13510209</v>
      </c>
      <c r="X109" s="42">
        <v>19054</v>
      </c>
      <c r="Y109" s="42">
        <v>289697358</v>
      </c>
      <c r="Z109" s="42">
        <v>751861537</v>
      </c>
    </row>
    <row r="110" spans="1:26">
      <c r="A110" t="s">
        <v>88</v>
      </c>
      <c r="B110" s="44" t="s">
        <v>89</v>
      </c>
      <c r="C110" s="42">
        <v>1906843100</v>
      </c>
      <c r="D110" s="42">
        <v>7681</v>
      </c>
      <c r="E110" s="42">
        <v>603505392</v>
      </c>
      <c r="F110" s="42">
        <v>24182555</v>
      </c>
      <c r="G110" s="42">
        <v>858</v>
      </c>
      <c r="H110" s="42">
        <v>163</v>
      </c>
      <c r="I110" s="42">
        <v>63794232</v>
      </c>
      <c r="J110" s="42">
        <v>1689209</v>
      </c>
      <c r="K110" s="42">
        <v>18157282</v>
      </c>
      <c r="L110" s="42">
        <v>100722900</v>
      </c>
      <c r="M110" s="42">
        <v>5046400</v>
      </c>
      <c r="N110" s="42">
        <v>4671015</v>
      </c>
      <c r="O110" s="42">
        <v>19294007</v>
      </c>
      <c r="P110" s="42">
        <v>20070530</v>
      </c>
      <c r="Q110" s="42">
        <v>861133522</v>
      </c>
      <c r="R110" s="42">
        <v>332345</v>
      </c>
      <c r="S110" s="42">
        <v>23601</v>
      </c>
      <c r="T110" s="42">
        <v>105745696</v>
      </c>
      <c r="U110" s="42">
        <v>101077142</v>
      </c>
      <c r="V110" s="42">
        <v>14792035</v>
      </c>
      <c r="W110" s="42">
        <v>13013673</v>
      </c>
      <c r="X110" s="42">
        <v>93059</v>
      </c>
      <c r="Y110" s="42">
        <v>235077551</v>
      </c>
      <c r="Z110" s="42">
        <v>626055971</v>
      </c>
    </row>
    <row r="111" spans="1:26">
      <c r="A111" t="s">
        <v>576</v>
      </c>
      <c r="B111" s="44" t="s">
        <v>577</v>
      </c>
      <c r="C111" s="42">
        <v>5527910000</v>
      </c>
      <c r="D111" s="42">
        <v>18540</v>
      </c>
      <c r="E111" s="42">
        <v>1900994855</v>
      </c>
      <c r="F111" s="42">
        <v>93992528</v>
      </c>
      <c r="G111" s="42">
        <v>4166</v>
      </c>
      <c r="H111" s="42">
        <v>578</v>
      </c>
      <c r="I111" s="42">
        <v>129865366</v>
      </c>
      <c r="J111" s="42">
        <v>969349</v>
      </c>
      <c r="K111" s="42">
        <v>33798522</v>
      </c>
      <c r="L111" s="42">
        <v>313236700</v>
      </c>
      <c r="M111" s="42">
        <v>3475000</v>
      </c>
      <c r="N111" s="42">
        <v>13428420</v>
      </c>
      <c r="O111" s="42">
        <v>38080830</v>
      </c>
      <c r="P111" s="42">
        <v>11271293</v>
      </c>
      <c r="Q111" s="42">
        <v>2539112863</v>
      </c>
      <c r="R111" s="42">
        <v>486434</v>
      </c>
      <c r="S111" s="42">
        <v>17130</v>
      </c>
      <c r="T111" s="42">
        <v>316651465</v>
      </c>
      <c r="U111" s="42">
        <v>309722780</v>
      </c>
      <c r="V111" s="42">
        <v>38668921</v>
      </c>
      <c r="W111" s="42">
        <v>13980852</v>
      </c>
      <c r="X111" s="42">
        <v>2199</v>
      </c>
      <c r="Y111" s="42">
        <v>679529781</v>
      </c>
      <c r="Z111" s="42">
        <v>1859583082</v>
      </c>
    </row>
    <row r="112" spans="1:26">
      <c r="A112" t="s">
        <v>224</v>
      </c>
      <c r="B112" s="44" t="s">
        <v>225</v>
      </c>
      <c r="C112" s="42">
        <v>3122376900</v>
      </c>
      <c r="D112" s="42">
        <v>13096</v>
      </c>
      <c r="E112" s="42">
        <v>981023941</v>
      </c>
      <c r="F112" s="42">
        <v>36897694</v>
      </c>
      <c r="G112" s="42">
        <v>1368</v>
      </c>
      <c r="H112" s="42">
        <v>229</v>
      </c>
      <c r="I112" s="42">
        <v>77100406</v>
      </c>
      <c r="J112" s="42">
        <v>757663</v>
      </c>
      <c r="K112" s="42">
        <v>26316352</v>
      </c>
      <c r="L112" s="42">
        <v>170755600</v>
      </c>
      <c r="M112" s="42">
        <v>6455700</v>
      </c>
      <c r="N112" s="42">
        <v>7589152</v>
      </c>
      <c r="O112" s="42">
        <v>25704227</v>
      </c>
      <c r="P112" s="42">
        <v>23702166</v>
      </c>
      <c r="Q112" s="42">
        <v>1356302901</v>
      </c>
      <c r="R112" s="42">
        <v>456259</v>
      </c>
      <c r="S112" s="42">
        <v>85503</v>
      </c>
      <c r="T112" s="42">
        <v>177166676</v>
      </c>
      <c r="U112" s="42">
        <v>166822189</v>
      </c>
      <c r="V112" s="42">
        <v>30981825</v>
      </c>
      <c r="W112" s="42">
        <v>16638115</v>
      </c>
      <c r="X112" s="42">
        <v>104580</v>
      </c>
      <c r="Y112" s="42">
        <v>392255147</v>
      </c>
      <c r="Z112" s="42">
        <v>964047754</v>
      </c>
    </row>
    <row r="113" spans="1:26">
      <c r="A113" t="s">
        <v>56</v>
      </c>
      <c r="B113" s="44" t="s">
        <v>57</v>
      </c>
      <c r="C113" s="42">
        <v>4241798500</v>
      </c>
      <c r="D113" s="42">
        <v>12063</v>
      </c>
      <c r="E113" s="42">
        <v>1383504303</v>
      </c>
      <c r="F113" s="42">
        <v>157753737</v>
      </c>
      <c r="G113" s="42">
        <v>3334</v>
      </c>
      <c r="H113" s="42">
        <v>1144</v>
      </c>
      <c r="I113" s="42">
        <v>218021603</v>
      </c>
      <c r="J113" s="42">
        <v>1488003</v>
      </c>
      <c r="K113" s="42">
        <v>31151510</v>
      </c>
      <c r="L113" s="42">
        <v>226846600</v>
      </c>
      <c r="M113" s="42">
        <v>5726600</v>
      </c>
      <c r="N113" s="42">
        <v>10390971</v>
      </c>
      <c r="O113" s="42">
        <v>28713602</v>
      </c>
      <c r="P113" s="42">
        <v>21567634</v>
      </c>
      <c r="Q113" s="42">
        <v>2085164563</v>
      </c>
      <c r="R113" s="42">
        <v>650369</v>
      </c>
      <c r="S113" s="42">
        <v>41226</v>
      </c>
      <c r="T113" s="42">
        <v>232536397</v>
      </c>
      <c r="U113" s="42">
        <v>206182559</v>
      </c>
      <c r="V113" s="42">
        <v>40705246</v>
      </c>
      <c r="W113" s="42">
        <v>30213509</v>
      </c>
      <c r="X113" s="42">
        <v>62641</v>
      </c>
      <c r="Y113" s="42">
        <v>510391947</v>
      </c>
      <c r="Z113" s="42">
        <v>1574772616</v>
      </c>
    </row>
    <row r="114" spans="1:26">
      <c r="A114" t="s">
        <v>498</v>
      </c>
      <c r="B114" s="44" t="s">
        <v>499</v>
      </c>
      <c r="C114" s="42">
        <v>3452719600</v>
      </c>
      <c r="D114" s="42">
        <v>14813</v>
      </c>
      <c r="E114" s="42">
        <v>1188547681</v>
      </c>
      <c r="F114" s="42">
        <v>34753601</v>
      </c>
      <c r="G114" s="42">
        <v>1334</v>
      </c>
      <c r="H114" s="42">
        <v>221</v>
      </c>
      <c r="I114" s="42">
        <v>86718189</v>
      </c>
      <c r="J114" s="42">
        <v>462539</v>
      </c>
      <c r="K114" s="42">
        <v>15015070</v>
      </c>
      <c r="L114" s="42">
        <v>178005800</v>
      </c>
      <c r="M114" s="42">
        <v>5808800</v>
      </c>
      <c r="N114" s="42">
        <v>8450194</v>
      </c>
      <c r="O114" s="42">
        <v>33236798</v>
      </c>
      <c r="P114" s="42">
        <v>20929049</v>
      </c>
      <c r="Q114" s="42">
        <v>1571927721</v>
      </c>
      <c r="R114" s="42">
        <v>102999</v>
      </c>
      <c r="S114" s="42">
        <v>75295</v>
      </c>
      <c r="T114" s="42">
        <v>183770369</v>
      </c>
      <c r="U114" s="42">
        <v>189455016</v>
      </c>
      <c r="V114" s="42">
        <v>22997670</v>
      </c>
      <c r="W114" s="42">
        <v>15314461</v>
      </c>
      <c r="X114" s="42">
        <v>64988</v>
      </c>
      <c r="Y114" s="42">
        <v>411780798</v>
      </c>
      <c r="Z114" s="42">
        <v>1160146923</v>
      </c>
    </row>
    <row r="115" spans="1:26">
      <c r="A115" t="s">
        <v>246</v>
      </c>
      <c r="B115" s="44" t="s">
        <v>247</v>
      </c>
      <c r="C115" s="42">
        <v>16420497000</v>
      </c>
      <c r="D115" s="42">
        <v>62727</v>
      </c>
      <c r="E115" s="42">
        <v>5278283398</v>
      </c>
      <c r="F115" s="42">
        <v>305534672</v>
      </c>
      <c r="G115" s="42">
        <v>8190</v>
      </c>
      <c r="H115" s="42">
        <v>2032</v>
      </c>
      <c r="I115" s="42">
        <v>669729588</v>
      </c>
      <c r="J115" s="42">
        <v>6298392</v>
      </c>
      <c r="K115" s="42">
        <v>136343612</v>
      </c>
      <c r="L115" s="42">
        <v>880967600</v>
      </c>
      <c r="M115" s="42">
        <v>26077200</v>
      </c>
      <c r="N115" s="42">
        <v>40186399</v>
      </c>
      <c r="O115" s="42">
        <v>121240242</v>
      </c>
      <c r="P115" s="42">
        <v>97580601</v>
      </c>
      <c r="Q115" s="42">
        <v>7562241704</v>
      </c>
      <c r="R115" s="42">
        <v>2857027</v>
      </c>
      <c r="S115" s="42">
        <v>274692</v>
      </c>
      <c r="T115" s="42">
        <v>906820974</v>
      </c>
      <c r="U115" s="42">
        <v>851878493</v>
      </c>
      <c r="V115" s="42">
        <v>135431200</v>
      </c>
      <c r="W115" s="42">
        <v>110334759</v>
      </c>
      <c r="X115" s="42">
        <v>301722</v>
      </c>
      <c r="Y115" s="42">
        <v>2007898867</v>
      </c>
      <c r="Z115" s="42">
        <v>5554342837</v>
      </c>
    </row>
    <row r="116" spans="1:26">
      <c r="A116" t="s">
        <v>386</v>
      </c>
      <c r="B116" s="44" t="s">
        <v>387</v>
      </c>
      <c r="C116" s="42">
        <v>4558265500</v>
      </c>
      <c r="D116" s="42">
        <v>18961</v>
      </c>
      <c r="E116" s="42">
        <v>1533127126</v>
      </c>
      <c r="F116" s="42">
        <v>54214682</v>
      </c>
      <c r="G116" s="42">
        <v>1883</v>
      </c>
      <c r="H116" s="42">
        <v>348</v>
      </c>
      <c r="I116" s="42">
        <v>136291921</v>
      </c>
      <c r="J116" s="42">
        <v>924342</v>
      </c>
      <c r="K116" s="42">
        <v>28641405</v>
      </c>
      <c r="L116" s="42">
        <v>240795400</v>
      </c>
      <c r="M116" s="42">
        <v>5559400</v>
      </c>
      <c r="N116" s="42">
        <v>11166887</v>
      </c>
      <c r="O116" s="42">
        <v>37755178</v>
      </c>
      <c r="P116" s="42">
        <v>20856987</v>
      </c>
      <c r="Q116" s="42">
        <v>2069333328</v>
      </c>
      <c r="R116" s="42">
        <v>333280</v>
      </c>
      <c r="S116" s="42">
        <v>106970</v>
      </c>
      <c r="T116" s="42">
        <v>246286758</v>
      </c>
      <c r="U116" s="42">
        <v>245022190</v>
      </c>
      <c r="V116" s="42">
        <v>34387936</v>
      </c>
      <c r="W116" s="42">
        <v>27009146</v>
      </c>
      <c r="X116" s="42">
        <v>12661</v>
      </c>
      <c r="Y116" s="42">
        <v>553158941</v>
      </c>
      <c r="Z116" s="42">
        <v>1516174387</v>
      </c>
    </row>
    <row r="117" spans="1:26">
      <c r="A117" t="s">
        <v>508</v>
      </c>
      <c r="B117" s="44" t="s">
        <v>509</v>
      </c>
      <c r="C117" s="42">
        <v>2848357700</v>
      </c>
      <c r="D117" s="42">
        <v>11011</v>
      </c>
      <c r="E117" s="42">
        <v>950391107</v>
      </c>
      <c r="F117" s="42">
        <v>33198159</v>
      </c>
      <c r="G117" s="42">
        <v>1333</v>
      </c>
      <c r="H117" s="42">
        <v>222</v>
      </c>
      <c r="I117" s="42">
        <v>87211882</v>
      </c>
      <c r="J117" s="42">
        <v>872661</v>
      </c>
      <c r="K117" s="42">
        <v>25359647</v>
      </c>
      <c r="L117" s="42">
        <v>157460000</v>
      </c>
      <c r="M117" s="42">
        <v>6539500</v>
      </c>
      <c r="N117" s="42">
        <v>6984998</v>
      </c>
      <c r="O117" s="42">
        <v>31396754</v>
      </c>
      <c r="P117" s="42">
        <v>20171436</v>
      </c>
      <c r="Q117" s="42">
        <v>1319586144</v>
      </c>
      <c r="R117" s="42">
        <v>367647</v>
      </c>
      <c r="S117" s="42">
        <v>17186</v>
      </c>
      <c r="T117" s="42">
        <v>163962901</v>
      </c>
      <c r="U117" s="42">
        <v>163719277</v>
      </c>
      <c r="V117" s="42">
        <v>25608301</v>
      </c>
      <c r="W117" s="42">
        <v>15844322</v>
      </c>
      <c r="X117" s="42">
        <v>215517</v>
      </c>
      <c r="Y117" s="42">
        <v>369735151</v>
      </c>
      <c r="Z117" s="42">
        <v>949850993</v>
      </c>
    </row>
    <row r="118" spans="1:26">
      <c r="A118" t="s">
        <v>410</v>
      </c>
      <c r="B118" s="44" t="s">
        <v>411</v>
      </c>
      <c r="C118" s="42">
        <v>4271311400</v>
      </c>
      <c r="D118" s="42">
        <v>15865</v>
      </c>
      <c r="E118" s="42">
        <v>1415666737</v>
      </c>
      <c r="F118" s="42">
        <v>63686050</v>
      </c>
      <c r="G118" s="42">
        <v>2129</v>
      </c>
      <c r="H118" s="42">
        <v>422</v>
      </c>
      <c r="I118" s="42">
        <v>134621419</v>
      </c>
      <c r="J118" s="42">
        <v>681422</v>
      </c>
      <c r="K118" s="42">
        <v>33756496</v>
      </c>
      <c r="L118" s="42">
        <v>242185600</v>
      </c>
      <c r="M118" s="42">
        <v>4436700</v>
      </c>
      <c r="N118" s="42">
        <v>10477643</v>
      </c>
      <c r="O118" s="42">
        <v>30725727</v>
      </c>
      <c r="P118" s="42">
        <v>18020948</v>
      </c>
      <c r="Q118" s="42">
        <v>1954258742</v>
      </c>
      <c r="R118" s="42">
        <v>609041</v>
      </c>
      <c r="S118" s="42">
        <v>43579</v>
      </c>
      <c r="T118" s="42">
        <v>246572007</v>
      </c>
      <c r="U118" s="42">
        <v>240011755</v>
      </c>
      <c r="V118" s="42">
        <v>40477785</v>
      </c>
      <c r="W118" s="42">
        <v>20383635</v>
      </c>
      <c r="X118" s="42">
        <v>97448</v>
      </c>
      <c r="Y118" s="42">
        <v>548195250</v>
      </c>
      <c r="Z118" s="42">
        <v>1406063492</v>
      </c>
    </row>
    <row r="119" spans="1:26">
      <c r="A119" t="s">
        <v>264</v>
      </c>
      <c r="B119" s="44" t="s">
        <v>265</v>
      </c>
      <c r="C119" s="42">
        <v>20369257600</v>
      </c>
      <c r="D119" s="42">
        <v>59931</v>
      </c>
      <c r="E119" s="42">
        <v>6547726661</v>
      </c>
      <c r="F119" s="42">
        <v>793698361</v>
      </c>
      <c r="G119" s="42">
        <v>15240</v>
      </c>
      <c r="H119" s="42">
        <v>5371</v>
      </c>
      <c r="I119" s="42">
        <v>1216519592</v>
      </c>
      <c r="J119" s="42">
        <v>10935655</v>
      </c>
      <c r="K119" s="42">
        <v>172853045</v>
      </c>
      <c r="L119" s="42">
        <v>1023074200</v>
      </c>
      <c r="M119" s="42">
        <v>25647000</v>
      </c>
      <c r="N119" s="42">
        <v>49902232</v>
      </c>
      <c r="O119" s="42">
        <v>153284384</v>
      </c>
      <c r="P119" s="42">
        <v>101307902</v>
      </c>
      <c r="Q119" s="42">
        <v>10094949032</v>
      </c>
      <c r="R119" s="42">
        <v>4180001</v>
      </c>
      <c r="S119" s="42">
        <v>689032</v>
      </c>
      <c r="T119" s="42">
        <v>1048568598</v>
      </c>
      <c r="U119" s="42">
        <v>922887116</v>
      </c>
      <c r="V119" s="42">
        <v>191810761</v>
      </c>
      <c r="W119" s="42">
        <v>177240119</v>
      </c>
      <c r="X119" s="42">
        <v>444441</v>
      </c>
      <c r="Y119" s="42">
        <v>2345820068</v>
      </c>
      <c r="Z119" s="42">
        <v>7749128964</v>
      </c>
    </row>
    <row r="120" spans="1:26">
      <c r="A120" t="s">
        <v>425</v>
      </c>
      <c r="B120" s="44" t="s">
        <v>426</v>
      </c>
      <c r="C120" s="42">
        <v>1621201500</v>
      </c>
      <c r="D120" s="42">
        <v>6480</v>
      </c>
      <c r="E120" s="42">
        <v>533501548</v>
      </c>
      <c r="F120" s="42">
        <v>20233182</v>
      </c>
      <c r="G120" s="42">
        <v>768</v>
      </c>
      <c r="H120" s="42">
        <v>130</v>
      </c>
      <c r="I120" s="42">
        <v>35013111</v>
      </c>
      <c r="J120" s="42">
        <v>206384</v>
      </c>
      <c r="K120" s="42">
        <v>13329920</v>
      </c>
      <c r="L120" s="42">
        <v>86669700</v>
      </c>
      <c r="M120" s="42">
        <v>2267900</v>
      </c>
      <c r="N120" s="42">
        <v>3964733</v>
      </c>
      <c r="O120" s="42">
        <v>13102213</v>
      </c>
      <c r="P120" s="42">
        <v>8047585</v>
      </c>
      <c r="Q120" s="42">
        <v>716336276</v>
      </c>
      <c r="R120" s="42">
        <v>194281</v>
      </c>
      <c r="S120" s="42">
        <v>25941</v>
      </c>
      <c r="T120" s="42">
        <v>88912719</v>
      </c>
      <c r="U120" s="42">
        <v>86752981</v>
      </c>
      <c r="V120" s="42">
        <v>13904683</v>
      </c>
      <c r="W120" s="42">
        <v>8973521</v>
      </c>
      <c r="X120" s="42">
        <v>33230</v>
      </c>
      <c r="Y120" s="42">
        <v>198797356</v>
      </c>
      <c r="Z120" s="42">
        <v>517538920</v>
      </c>
    </row>
    <row r="121" spans="1:26">
      <c r="A121" t="s">
        <v>330</v>
      </c>
      <c r="B121" s="44" t="s">
        <v>331</v>
      </c>
      <c r="C121" s="42">
        <v>10223412300</v>
      </c>
      <c r="D121" s="42">
        <v>33153</v>
      </c>
      <c r="E121" s="42">
        <v>3365110047</v>
      </c>
      <c r="F121" s="42">
        <v>260297435</v>
      </c>
      <c r="G121" s="42">
        <v>6906</v>
      </c>
      <c r="H121" s="42">
        <v>1844</v>
      </c>
      <c r="I121" s="42">
        <v>528836742</v>
      </c>
      <c r="J121" s="42">
        <v>3686844</v>
      </c>
      <c r="K121" s="42">
        <v>82367132</v>
      </c>
      <c r="L121" s="42">
        <v>549962400</v>
      </c>
      <c r="M121" s="42">
        <v>12125100</v>
      </c>
      <c r="N121" s="42">
        <v>25057745</v>
      </c>
      <c r="O121" s="42">
        <v>69858409</v>
      </c>
      <c r="P121" s="42">
        <v>91022619</v>
      </c>
      <c r="Q121" s="42">
        <v>4988324473</v>
      </c>
      <c r="R121" s="42">
        <v>2114245</v>
      </c>
      <c r="S121" s="42">
        <v>465483</v>
      </c>
      <c r="T121" s="42">
        <v>561994382</v>
      </c>
      <c r="U121" s="42">
        <v>518590706</v>
      </c>
      <c r="V121" s="42">
        <v>89190038</v>
      </c>
      <c r="W121" s="42">
        <v>68887572</v>
      </c>
      <c r="X121" s="42">
        <v>160895</v>
      </c>
      <c r="Y121" s="42">
        <v>1241403321</v>
      </c>
      <c r="Z121" s="42">
        <v>3746921152</v>
      </c>
    </row>
    <row r="122" spans="1:26">
      <c r="A122" t="s">
        <v>202</v>
      </c>
      <c r="B122" s="44" t="s">
        <v>203</v>
      </c>
      <c r="C122" s="42">
        <v>7000540900</v>
      </c>
      <c r="D122" s="42">
        <v>22103</v>
      </c>
      <c r="E122" s="42">
        <v>2043646173</v>
      </c>
      <c r="F122" s="42">
        <v>214780801</v>
      </c>
      <c r="G122" s="42">
        <v>4944</v>
      </c>
      <c r="H122" s="42">
        <v>1527</v>
      </c>
      <c r="I122" s="42">
        <v>285444348</v>
      </c>
      <c r="J122" s="42">
        <v>2713988</v>
      </c>
      <c r="K122" s="42">
        <v>58559503</v>
      </c>
      <c r="L122" s="42">
        <v>367673200</v>
      </c>
      <c r="M122" s="42">
        <v>9911300</v>
      </c>
      <c r="N122" s="42">
        <v>17153407</v>
      </c>
      <c r="O122" s="42">
        <v>50068726</v>
      </c>
      <c r="P122" s="42">
        <v>37170030</v>
      </c>
      <c r="Q122" s="42">
        <v>3087121476</v>
      </c>
      <c r="R122" s="42">
        <v>1214737</v>
      </c>
      <c r="S122" s="42">
        <v>92875</v>
      </c>
      <c r="T122" s="42">
        <v>377525412</v>
      </c>
      <c r="U122" s="42">
        <v>305857789</v>
      </c>
      <c r="V122" s="42">
        <v>64956358</v>
      </c>
      <c r="W122" s="42">
        <v>54902238</v>
      </c>
      <c r="X122" s="42">
        <v>124010</v>
      </c>
      <c r="Y122" s="42">
        <v>804673419</v>
      </c>
      <c r="Z122" s="42">
        <v>2282448057</v>
      </c>
    </row>
    <row r="123" spans="1:26">
      <c r="A123" t="s">
        <v>437</v>
      </c>
      <c r="B123" s="44" t="s">
        <v>438</v>
      </c>
      <c r="C123" s="42">
        <v>5143070200</v>
      </c>
      <c r="D123" s="42">
        <v>20021</v>
      </c>
      <c r="E123" s="42">
        <v>1699193643</v>
      </c>
      <c r="F123" s="42">
        <v>74839441</v>
      </c>
      <c r="G123" s="42">
        <v>2539</v>
      </c>
      <c r="H123" s="42">
        <v>455</v>
      </c>
      <c r="I123" s="42">
        <v>120984179</v>
      </c>
      <c r="J123" s="42">
        <v>614803</v>
      </c>
      <c r="K123" s="42">
        <v>34470522</v>
      </c>
      <c r="L123" s="42">
        <v>278814900</v>
      </c>
      <c r="M123" s="42">
        <v>6612600</v>
      </c>
      <c r="N123" s="42">
        <v>12566998</v>
      </c>
      <c r="O123" s="42">
        <v>36021509</v>
      </c>
      <c r="P123" s="42">
        <v>24393352</v>
      </c>
      <c r="Q123" s="42">
        <v>2288511947</v>
      </c>
      <c r="R123" s="42">
        <v>652203</v>
      </c>
      <c r="S123" s="42">
        <v>98263</v>
      </c>
      <c r="T123" s="42">
        <v>285370698</v>
      </c>
      <c r="U123" s="42">
        <v>275918232</v>
      </c>
      <c r="V123" s="42">
        <v>36682390</v>
      </c>
      <c r="W123" s="42">
        <v>27151018</v>
      </c>
      <c r="X123" s="42">
        <v>228611</v>
      </c>
      <c r="Y123" s="42">
        <v>626101415</v>
      </c>
      <c r="Z123" s="42">
        <v>1662410532</v>
      </c>
    </row>
    <row r="124" spans="1:26">
      <c r="A124" t="s">
        <v>258</v>
      </c>
      <c r="B124" s="44" t="s">
        <v>259</v>
      </c>
      <c r="C124" s="42">
        <v>4720522000</v>
      </c>
      <c r="D124" s="42">
        <v>19155</v>
      </c>
      <c r="E124" s="42">
        <v>1480613644</v>
      </c>
      <c r="F124" s="42">
        <v>62794617</v>
      </c>
      <c r="G124" s="42">
        <v>2056</v>
      </c>
      <c r="H124" s="42">
        <v>414</v>
      </c>
      <c r="I124" s="42">
        <v>174606842</v>
      </c>
      <c r="J124" s="42">
        <v>2715371</v>
      </c>
      <c r="K124" s="42">
        <v>51751975</v>
      </c>
      <c r="L124" s="42">
        <v>248644500</v>
      </c>
      <c r="M124" s="42">
        <v>13875900</v>
      </c>
      <c r="N124" s="42">
        <v>11530773</v>
      </c>
      <c r="O124" s="42">
        <v>39672878</v>
      </c>
      <c r="P124" s="42">
        <v>49993789</v>
      </c>
      <c r="Q124" s="42">
        <v>2136200289</v>
      </c>
      <c r="R124" s="42">
        <v>1500089</v>
      </c>
      <c r="S124" s="42">
        <v>111149</v>
      </c>
      <c r="T124" s="42">
        <v>262445116</v>
      </c>
      <c r="U124" s="42">
        <v>251027837</v>
      </c>
      <c r="V124" s="42">
        <v>42826733</v>
      </c>
      <c r="W124" s="42">
        <v>30345840</v>
      </c>
      <c r="X124" s="42">
        <v>228326</v>
      </c>
      <c r="Y124" s="42">
        <v>588485090</v>
      </c>
      <c r="Z124" s="42">
        <v>1547715199</v>
      </c>
    </row>
    <row r="125" spans="1:26">
      <c r="A125" t="s">
        <v>234</v>
      </c>
      <c r="B125" s="44" t="s">
        <v>235</v>
      </c>
      <c r="C125" s="42">
        <v>8119541800</v>
      </c>
      <c r="D125" s="42">
        <v>32400</v>
      </c>
      <c r="E125" s="42">
        <v>2510538004</v>
      </c>
      <c r="F125" s="42">
        <v>135554259</v>
      </c>
      <c r="G125" s="42">
        <v>4021</v>
      </c>
      <c r="H125" s="42">
        <v>947</v>
      </c>
      <c r="I125" s="42">
        <v>244777819</v>
      </c>
      <c r="J125" s="42">
        <v>1689289</v>
      </c>
      <c r="K125" s="42">
        <v>48800683</v>
      </c>
      <c r="L125" s="42">
        <v>443319700</v>
      </c>
      <c r="M125" s="42">
        <v>10957800</v>
      </c>
      <c r="N125" s="42">
        <v>19812756</v>
      </c>
      <c r="O125" s="42">
        <v>49275550</v>
      </c>
      <c r="P125" s="42">
        <v>41965964</v>
      </c>
      <c r="Q125" s="42">
        <v>3506691824</v>
      </c>
      <c r="R125" s="42">
        <v>1454004</v>
      </c>
      <c r="S125" s="42">
        <v>459494</v>
      </c>
      <c r="T125" s="42">
        <v>454132617</v>
      </c>
      <c r="U125" s="42">
        <v>406355299</v>
      </c>
      <c r="V125" s="42">
        <v>71393420</v>
      </c>
      <c r="W125" s="42">
        <v>39488278</v>
      </c>
      <c r="X125" s="42">
        <v>50008</v>
      </c>
      <c r="Y125" s="42">
        <v>973333120</v>
      </c>
      <c r="Z125" s="42">
        <v>2533358704</v>
      </c>
    </row>
    <row r="126" spans="1:26">
      <c r="A126" t="s">
        <v>398</v>
      </c>
      <c r="B126" s="44" t="s">
        <v>399</v>
      </c>
      <c r="C126" s="42">
        <v>1069883000</v>
      </c>
      <c r="D126" s="42">
        <v>4510</v>
      </c>
      <c r="E126" s="42">
        <v>360715226</v>
      </c>
      <c r="F126" s="42">
        <v>11598338</v>
      </c>
      <c r="G126" s="42">
        <v>402</v>
      </c>
      <c r="H126" s="42">
        <v>81</v>
      </c>
      <c r="I126" s="42">
        <v>20613728</v>
      </c>
      <c r="J126" s="42">
        <v>234456</v>
      </c>
      <c r="K126" s="42">
        <v>6515387</v>
      </c>
      <c r="L126" s="42">
        <v>55553500</v>
      </c>
      <c r="M126" s="42">
        <v>1525800</v>
      </c>
      <c r="N126" s="42">
        <v>2622245</v>
      </c>
      <c r="O126" s="42">
        <v>10860223</v>
      </c>
      <c r="P126" s="42">
        <v>5718279</v>
      </c>
      <c r="Q126" s="42">
        <v>475957182</v>
      </c>
      <c r="R126" s="42">
        <v>64511</v>
      </c>
      <c r="S126" s="42">
        <v>3008</v>
      </c>
      <c r="T126" s="42">
        <v>57064393</v>
      </c>
      <c r="U126" s="42">
        <v>57176949</v>
      </c>
      <c r="V126" s="42">
        <v>8039083</v>
      </c>
      <c r="W126" s="42">
        <v>5478688</v>
      </c>
      <c r="X126" s="42">
        <v>25655</v>
      </c>
      <c r="Y126" s="42">
        <v>127852287</v>
      </c>
      <c r="Z126" s="42">
        <v>348104895</v>
      </c>
    </row>
    <row r="127" spans="1:26">
      <c r="A127" t="s">
        <v>396</v>
      </c>
      <c r="B127" s="44" t="s">
        <v>397</v>
      </c>
      <c r="C127" s="42">
        <v>1522340100</v>
      </c>
      <c r="D127" s="42">
        <v>5792</v>
      </c>
      <c r="E127" s="42">
        <v>517286273</v>
      </c>
      <c r="F127" s="42">
        <v>21482092</v>
      </c>
      <c r="G127" s="42">
        <v>741</v>
      </c>
      <c r="H127" s="42">
        <v>139</v>
      </c>
      <c r="I127" s="42">
        <v>63811930</v>
      </c>
      <c r="J127" s="42">
        <v>523921</v>
      </c>
      <c r="K127" s="42">
        <v>14119426</v>
      </c>
      <c r="L127" s="42">
        <v>84398300</v>
      </c>
      <c r="M127" s="42">
        <v>3308200</v>
      </c>
      <c r="N127" s="42">
        <v>3717449</v>
      </c>
      <c r="O127" s="42">
        <v>14524416</v>
      </c>
      <c r="P127" s="42">
        <v>11776947</v>
      </c>
      <c r="Q127" s="42">
        <v>734948954</v>
      </c>
      <c r="R127" s="42">
        <v>224658</v>
      </c>
      <c r="S127" s="42">
        <v>9000</v>
      </c>
      <c r="T127" s="42">
        <v>87694563</v>
      </c>
      <c r="U127" s="42">
        <v>88509641</v>
      </c>
      <c r="V127" s="42">
        <v>13927721</v>
      </c>
      <c r="W127" s="42">
        <v>9534733</v>
      </c>
      <c r="X127" s="42">
        <v>79536</v>
      </c>
      <c r="Y127" s="42">
        <v>199979852</v>
      </c>
      <c r="Z127" s="42">
        <v>534969102</v>
      </c>
    </row>
    <row r="128" spans="1:26">
      <c r="A128" t="s">
        <v>446</v>
      </c>
      <c r="B128" s="44" t="s">
        <v>447</v>
      </c>
      <c r="C128" s="42">
        <v>3119794200</v>
      </c>
      <c r="D128" s="42">
        <v>12369</v>
      </c>
      <c r="E128" s="42">
        <v>1043449975</v>
      </c>
      <c r="F128" s="42">
        <v>48182476</v>
      </c>
      <c r="G128" s="42">
        <v>1375</v>
      </c>
      <c r="H128" s="42">
        <v>320</v>
      </c>
      <c r="I128" s="42">
        <v>142749177</v>
      </c>
      <c r="J128" s="42">
        <v>1528572</v>
      </c>
      <c r="K128" s="42">
        <v>35371762</v>
      </c>
      <c r="L128" s="42">
        <v>159795600</v>
      </c>
      <c r="M128" s="42">
        <v>5297700</v>
      </c>
      <c r="N128" s="42">
        <v>7628747</v>
      </c>
      <c r="O128" s="42">
        <v>32447551</v>
      </c>
      <c r="P128" s="42">
        <v>19062019</v>
      </c>
      <c r="Q128" s="42">
        <v>1495513579</v>
      </c>
      <c r="R128" s="42">
        <v>1284670</v>
      </c>
      <c r="S128" s="42">
        <v>52914</v>
      </c>
      <c r="T128" s="42">
        <v>165055134</v>
      </c>
      <c r="U128" s="42">
        <v>166922963</v>
      </c>
      <c r="V128" s="42">
        <v>25518751</v>
      </c>
      <c r="W128" s="42">
        <v>23301355</v>
      </c>
      <c r="X128" s="42">
        <v>56852</v>
      </c>
      <c r="Y128" s="42">
        <v>382192639</v>
      </c>
      <c r="Z128" s="42">
        <v>1113320940</v>
      </c>
    </row>
    <row r="129" spans="1:26">
      <c r="A129" t="s">
        <v>290</v>
      </c>
      <c r="B129" s="44" t="s">
        <v>291</v>
      </c>
      <c r="C129" s="42">
        <v>9683665700</v>
      </c>
      <c r="D129" s="42">
        <v>29654</v>
      </c>
      <c r="E129" s="42">
        <v>3111045504</v>
      </c>
      <c r="F129" s="42">
        <v>292232295</v>
      </c>
      <c r="G129" s="42">
        <v>7043</v>
      </c>
      <c r="H129" s="42">
        <v>2161</v>
      </c>
      <c r="I129" s="42">
        <v>544553667</v>
      </c>
      <c r="J129" s="42">
        <v>2744275</v>
      </c>
      <c r="K129" s="42">
        <v>90977888</v>
      </c>
      <c r="L129" s="42">
        <v>517358600</v>
      </c>
      <c r="M129" s="42">
        <v>11554300</v>
      </c>
      <c r="N129" s="42">
        <v>23738853</v>
      </c>
      <c r="O129" s="42">
        <v>65309558</v>
      </c>
      <c r="P129" s="42">
        <v>46779286</v>
      </c>
      <c r="Q129" s="42">
        <v>4706294226</v>
      </c>
      <c r="R129" s="42">
        <v>2075641</v>
      </c>
      <c r="S129" s="42">
        <v>267681</v>
      </c>
      <c r="T129" s="42">
        <v>528830027</v>
      </c>
      <c r="U129" s="42">
        <v>467882984</v>
      </c>
      <c r="V129" s="42">
        <v>94553321</v>
      </c>
      <c r="W129" s="42">
        <v>76668715</v>
      </c>
      <c r="X129" s="42">
        <v>78874</v>
      </c>
      <c r="Y129" s="42">
        <v>1170357243</v>
      </c>
      <c r="Z129" s="42">
        <v>3535936983</v>
      </c>
    </row>
    <row r="130" spans="1:26">
      <c r="A130" t="s">
        <v>138</v>
      </c>
      <c r="B130" s="44" t="s">
        <v>139</v>
      </c>
      <c r="C130" s="42">
        <v>1462641700</v>
      </c>
      <c r="D130" s="42">
        <v>6308</v>
      </c>
      <c r="E130" s="42">
        <v>488526482</v>
      </c>
      <c r="F130" s="42">
        <v>12109226</v>
      </c>
      <c r="G130" s="42">
        <v>535</v>
      </c>
      <c r="H130" s="42">
        <v>89</v>
      </c>
      <c r="I130" s="42">
        <v>38792591</v>
      </c>
      <c r="J130" s="42">
        <v>326149</v>
      </c>
      <c r="K130" s="42">
        <v>10373077</v>
      </c>
      <c r="L130" s="42">
        <v>81945500</v>
      </c>
      <c r="M130" s="42">
        <v>1897200</v>
      </c>
      <c r="N130" s="42">
        <v>3582910</v>
      </c>
      <c r="O130" s="42">
        <v>12969683</v>
      </c>
      <c r="P130" s="42">
        <v>6703866</v>
      </c>
      <c r="Q130" s="42">
        <v>657226684</v>
      </c>
      <c r="R130" s="42">
        <v>67817</v>
      </c>
      <c r="S130" s="42">
        <v>35797</v>
      </c>
      <c r="T130" s="42">
        <v>83815910</v>
      </c>
      <c r="U130" s="42">
        <v>83663119</v>
      </c>
      <c r="V130" s="42">
        <v>10419572</v>
      </c>
      <c r="W130" s="42">
        <v>7815119</v>
      </c>
      <c r="X130" s="42">
        <v>13043</v>
      </c>
      <c r="Y130" s="42">
        <v>185830377</v>
      </c>
      <c r="Z130" s="42">
        <v>471396307</v>
      </c>
    </row>
    <row r="131" spans="1:26">
      <c r="A131" t="s">
        <v>42</v>
      </c>
      <c r="B131" s="44" t="s">
        <v>43</v>
      </c>
      <c r="C131" s="42">
        <v>15304975700</v>
      </c>
      <c r="D131" s="42">
        <v>33967</v>
      </c>
      <c r="E131" s="42">
        <v>4700654747</v>
      </c>
      <c r="F131" s="42">
        <v>1259106350</v>
      </c>
      <c r="G131" s="42">
        <v>11767</v>
      </c>
      <c r="H131" s="42">
        <v>5954</v>
      </c>
      <c r="I131" s="42">
        <v>1891290592</v>
      </c>
      <c r="J131" s="42">
        <v>10440059</v>
      </c>
      <c r="K131" s="42">
        <v>86081450</v>
      </c>
      <c r="L131" s="42">
        <v>577326200</v>
      </c>
      <c r="M131" s="42">
        <v>15875300</v>
      </c>
      <c r="N131" s="42">
        <v>37328231</v>
      </c>
      <c r="O131" s="42">
        <v>65270377</v>
      </c>
      <c r="P131" s="42">
        <v>81205032</v>
      </c>
      <c r="Q131" s="42">
        <v>8724578338</v>
      </c>
      <c r="R131" s="42">
        <v>598514</v>
      </c>
      <c r="S131" s="42">
        <v>148809</v>
      </c>
      <c r="T131" s="42">
        <v>593099775</v>
      </c>
      <c r="U131" s="42">
        <v>452253963</v>
      </c>
      <c r="V131" s="42">
        <v>110641381</v>
      </c>
      <c r="W131" s="42">
        <v>174045243</v>
      </c>
      <c r="X131" s="42">
        <v>97721</v>
      </c>
      <c r="Y131" s="42">
        <v>1330885406</v>
      </c>
      <c r="Z131" s="42">
        <v>7393692932</v>
      </c>
    </row>
    <row r="132" spans="1:26">
      <c r="A132" t="s">
        <v>352</v>
      </c>
      <c r="B132" s="44" t="s">
        <v>353</v>
      </c>
      <c r="C132" s="42">
        <v>8279641700</v>
      </c>
      <c r="D132" s="42">
        <v>30914</v>
      </c>
      <c r="E132" s="42">
        <v>2709292638</v>
      </c>
      <c r="F132" s="42">
        <v>136272563</v>
      </c>
      <c r="G132" s="42">
        <v>4111</v>
      </c>
      <c r="H132" s="42">
        <v>913</v>
      </c>
      <c r="I132" s="42">
        <v>332895587</v>
      </c>
      <c r="J132" s="42">
        <v>3113356</v>
      </c>
      <c r="K132" s="42">
        <v>69252600</v>
      </c>
      <c r="L132" s="42">
        <v>448561800</v>
      </c>
      <c r="M132" s="42">
        <v>14605300</v>
      </c>
      <c r="N132" s="42">
        <v>20305981</v>
      </c>
      <c r="O132" s="42">
        <v>75570270</v>
      </c>
      <c r="P132" s="42">
        <v>55616424</v>
      </c>
      <c r="Q132" s="42">
        <v>3865486519</v>
      </c>
      <c r="R132" s="42">
        <v>2042351</v>
      </c>
      <c r="S132" s="42">
        <v>105326</v>
      </c>
      <c r="T132" s="42">
        <v>463075199</v>
      </c>
      <c r="U132" s="42">
        <v>447231470</v>
      </c>
      <c r="V132" s="42">
        <v>63190803</v>
      </c>
      <c r="W132" s="42">
        <v>48514719</v>
      </c>
      <c r="X132" s="42">
        <v>154832</v>
      </c>
      <c r="Y132" s="42">
        <v>1024314700</v>
      </c>
      <c r="Z132" s="42">
        <v>2841171819</v>
      </c>
    </row>
    <row r="133" spans="1:26">
      <c r="A133" t="s">
        <v>310</v>
      </c>
      <c r="B133" s="44" t="s">
        <v>311</v>
      </c>
      <c r="C133" s="42">
        <v>2752234400</v>
      </c>
      <c r="D133" s="42">
        <v>10437</v>
      </c>
      <c r="E133" s="42">
        <v>931120325</v>
      </c>
      <c r="F133" s="42">
        <v>34529433</v>
      </c>
      <c r="G133" s="42">
        <v>1367</v>
      </c>
      <c r="H133" s="42">
        <v>206</v>
      </c>
      <c r="I133" s="42">
        <v>76141348</v>
      </c>
      <c r="J133" s="42">
        <v>811471</v>
      </c>
      <c r="K133" s="42">
        <v>25649554</v>
      </c>
      <c r="L133" s="42">
        <v>157553800</v>
      </c>
      <c r="M133" s="42">
        <v>4627700</v>
      </c>
      <c r="N133" s="42">
        <v>6728606</v>
      </c>
      <c r="O133" s="42">
        <v>19302376</v>
      </c>
      <c r="P133" s="42">
        <v>17570628</v>
      </c>
      <c r="Q133" s="42">
        <v>1274035241</v>
      </c>
      <c r="R133" s="42">
        <v>552327</v>
      </c>
      <c r="S133" s="42">
        <v>135205</v>
      </c>
      <c r="T133" s="42">
        <v>162159438</v>
      </c>
      <c r="U133" s="42">
        <v>157916600</v>
      </c>
      <c r="V133" s="42">
        <v>27153400</v>
      </c>
      <c r="W133" s="42">
        <v>15648131</v>
      </c>
      <c r="X133" s="42">
        <v>35745</v>
      </c>
      <c r="Y133" s="42">
        <v>363600846</v>
      </c>
      <c r="Z133" s="42">
        <v>910434395</v>
      </c>
    </row>
    <row r="134" spans="1:26">
      <c r="A134" t="s">
        <v>418</v>
      </c>
      <c r="B134" s="44" t="s">
        <v>419</v>
      </c>
      <c r="C134" s="42">
        <v>4620059700</v>
      </c>
      <c r="D134" s="42">
        <v>18145</v>
      </c>
      <c r="E134" s="42">
        <v>1563675197</v>
      </c>
      <c r="F134" s="42">
        <v>63862752</v>
      </c>
      <c r="G134" s="42">
        <v>2211</v>
      </c>
      <c r="H134" s="42">
        <v>383</v>
      </c>
      <c r="I134" s="42">
        <v>93675723</v>
      </c>
      <c r="J134" s="42">
        <v>974283</v>
      </c>
      <c r="K134" s="42">
        <v>32099836</v>
      </c>
      <c r="L134" s="42">
        <v>248725400</v>
      </c>
      <c r="M134" s="42">
        <v>7318600</v>
      </c>
      <c r="N134" s="42">
        <v>11316638</v>
      </c>
      <c r="O134" s="42">
        <v>40274861</v>
      </c>
      <c r="P134" s="42">
        <v>27260096</v>
      </c>
      <c r="Q134" s="42">
        <v>2089183386</v>
      </c>
      <c r="R134" s="42">
        <v>300640</v>
      </c>
      <c r="S134" s="42">
        <v>47379</v>
      </c>
      <c r="T134" s="42">
        <v>255987841</v>
      </c>
      <c r="U134" s="42">
        <v>255832645</v>
      </c>
      <c r="V134" s="42">
        <v>36078501</v>
      </c>
      <c r="W134" s="42">
        <v>23764520</v>
      </c>
      <c r="X134" s="42">
        <v>122449</v>
      </c>
      <c r="Y134" s="42">
        <v>572133975</v>
      </c>
      <c r="Z134" s="42">
        <v>1517049411</v>
      </c>
    </row>
    <row r="135" spans="1:26">
      <c r="A135" t="s">
        <v>98</v>
      </c>
      <c r="B135" s="44" t="s">
        <v>99</v>
      </c>
      <c r="C135" s="42">
        <v>33927181800</v>
      </c>
      <c r="D135" s="42">
        <v>116022</v>
      </c>
      <c r="E135" s="42">
        <v>10482514189</v>
      </c>
      <c r="F135" s="42">
        <v>924435221</v>
      </c>
      <c r="G135" s="42">
        <v>22136</v>
      </c>
      <c r="H135" s="42">
        <v>6641</v>
      </c>
      <c r="I135" s="42">
        <v>1405560621</v>
      </c>
      <c r="J135" s="42">
        <v>7712127</v>
      </c>
      <c r="K135" s="42">
        <v>203031084</v>
      </c>
      <c r="L135" s="42">
        <v>1857301500</v>
      </c>
      <c r="M135" s="42">
        <v>31850300</v>
      </c>
      <c r="N135" s="42">
        <v>82919392</v>
      </c>
      <c r="O135" s="42">
        <v>254292518</v>
      </c>
      <c r="P135" s="42">
        <v>130575662</v>
      </c>
      <c r="Q135" s="42">
        <v>15380192614</v>
      </c>
      <c r="R135" s="42">
        <v>3838970</v>
      </c>
      <c r="S135" s="42">
        <v>190237</v>
      </c>
      <c r="T135" s="42">
        <v>1888646756</v>
      </c>
      <c r="U135" s="42">
        <v>1663641456</v>
      </c>
      <c r="V135" s="42">
        <v>231496446</v>
      </c>
      <c r="W135" s="42">
        <v>207806601</v>
      </c>
      <c r="X135" s="42">
        <v>852863</v>
      </c>
      <c r="Y135" s="42">
        <v>3996473329</v>
      </c>
      <c r="Z135" s="42">
        <v>11383719285</v>
      </c>
    </row>
    <row r="136" spans="1:26">
      <c r="A136" t="s">
        <v>150</v>
      </c>
      <c r="B136" s="44" t="s">
        <v>151</v>
      </c>
      <c r="C136" s="42">
        <v>5601244900</v>
      </c>
      <c r="D136" s="42">
        <v>22146</v>
      </c>
      <c r="E136" s="42">
        <v>1828970508</v>
      </c>
      <c r="F136" s="42">
        <v>76103918</v>
      </c>
      <c r="G136" s="42">
        <v>2423</v>
      </c>
      <c r="H136" s="42">
        <v>529</v>
      </c>
      <c r="I136" s="42">
        <v>177522032</v>
      </c>
      <c r="J136" s="42">
        <v>1446919</v>
      </c>
      <c r="K136" s="42">
        <v>50518168</v>
      </c>
      <c r="L136" s="42">
        <v>308344500</v>
      </c>
      <c r="M136" s="42">
        <v>10083800</v>
      </c>
      <c r="N136" s="42">
        <v>13660668</v>
      </c>
      <c r="O136" s="42">
        <v>46837577</v>
      </c>
      <c r="P136" s="42">
        <v>38595519</v>
      </c>
      <c r="Q136" s="42">
        <v>2552083609</v>
      </c>
      <c r="R136" s="42">
        <v>996884</v>
      </c>
      <c r="S136" s="42">
        <v>51914</v>
      </c>
      <c r="T136" s="42">
        <v>318340842</v>
      </c>
      <c r="U136" s="42">
        <v>312727922</v>
      </c>
      <c r="V136" s="42">
        <v>45471794</v>
      </c>
      <c r="W136" s="42">
        <v>37481609</v>
      </c>
      <c r="X136" s="42">
        <v>186518</v>
      </c>
      <c r="Y136" s="42">
        <v>715257483</v>
      </c>
      <c r="Z136" s="42">
        <v>1836826126</v>
      </c>
    </row>
    <row r="137" spans="1:26">
      <c r="A137" t="s">
        <v>478</v>
      </c>
      <c r="B137" s="44" t="s">
        <v>479</v>
      </c>
      <c r="C137" s="42">
        <v>3436412700</v>
      </c>
      <c r="D137" s="42">
        <v>14844</v>
      </c>
      <c r="E137" s="42">
        <v>1163867663</v>
      </c>
      <c r="F137" s="42">
        <v>32197817</v>
      </c>
      <c r="G137" s="42">
        <v>1250</v>
      </c>
      <c r="H137" s="42">
        <v>230</v>
      </c>
      <c r="I137" s="42">
        <v>79879506</v>
      </c>
      <c r="J137" s="42">
        <v>978085</v>
      </c>
      <c r="K137" s="42">
        <v>24309556</v>
      </c>
      <c r="L137" s="42">
        <v>181003000</v>
      </c>
      <c r="M137" s="42">
        <v>8758900</v>
      </c>
      <c r="N137" s="42">
        <v>8427689</v>
      </c>
      <c r="O137" s="42">
        <v>28816956</v>
      </c>
      <c r="P137" s="42">
        <v>27251724</v>
      </c>
      <c r="Q137" s="42">
        <v>1555490896</v>
      </c>
      <c r="R137" s="42">
        <v>238507</v>
      </c>
      <c r="S137" s="42">
        <v>58379</v>
      </c>
      <c r="T137" s="42">
        <v>189686385</v>
      </c>
      <c r="U137" s="42">
        <v>194691047</v>
      </c>
      <c r="V137" s="42">
        <v>26919247</v>
      </c>
      <c r="W137" s="42">
        <v>19212143</v>
      </c>
      <c r="X137" s="42">
        <v>37329</v>
      </c>
      <c r="Y137" s="42">
        <v>430843037</v>
      </c>
      <c r="Z137" s="42">
        <v>1124647859</v>
      </c>
    </row>
    <row r="138" spans="1:26">
      <c r="A138" t="s">
        <v>406</v>
      </c>
      <c r="B138" s="44" t="s">
        <v>407</v>
      </c>
      <c r="C138" s="42">
        <v>852111500</v>
      </c>
      <c r="D138" s="42">
        <v>3854</v>
      </c>
      <c r="E138" s="42">
        <v>277696903</v>
      </c>
      <c r="F138" s="42">
        <v>7774243</v>
      </c>
      <c r="G138" s="42">
        <v>335</v>
      </c>
      <c r="H138" s="42">
        <v>39</v>
      </c>
      <c r="I138" s="42">
        <v>14635856</v>
      </c>
      <c r="J138" s="42">
        <v>297783</v>
      </c>
      <c r="K138" s="42">
        <v>3875794</v>
      </c>
      <c r="L138" s="42">
        <v>43843600</v>
      </c>
      <c r="M138" s="42">
        <v>1229900</v>
      </c>
      <c r="N138" s="42">
        <v>2082880</v>
      </c>
      <c r="O138" s="42">
        <v>7719182</v>
      </c>
      <c r="P138" s="42">
        <v>4621792</v>
      </c>
      <c r="Q138" s="42">
        <v>363777933</v>
      </c>
      <c r="R138" s="42">
        <v>8770</v>
      </c>
      <c r="S138" s="42">
        <v>0</v>
      </c>
      <c r="T138" s="42">
        <v>45062614</v>
      </c>
      <c r="U138" s="42">
        <v>43808577</v>
      </c>
      <c r="V138" s="42">
        <v>6445129</v>
      </c>
      <c r="W138" s="42">
        <v>4153850</v>
      </c>
      <c r="X138" s="42">
        <v>9235</v>
      </c>
      <c r="Y138" s="42">
        <v>99488175</v>
      </c>
      <c r="Z138" s="42">
        <v>264289758</v>
      </c>
    </row>
    <row r="139" spans="1:26">
      <c r="A139" t="s">
        <v>204</v>
      </c>
      <c r="B139" s="44" t="s">
        <v>205</v>
      </c>
      <c r="C139" s="42">
        <v>6580899200</v>
      </c>
      <c r="D139" s="42">
        <v>16936</v>
      </c>
      <c r="E139" s="42">
        <v>1995175963</v>
      </c>
      <c r="F139" s="42">
        <v>368947202</v>
      </c>
      <c r="G139" s="42">
        <v>5610</v>
      </c>
      <c r="H139" s="42">
        <v>2521</v>
      </c>
      <c r="I139" s="42">
        <v>393863989</v>
      </c>
      <c r="J139" s="42">
        <v>1629029</v>
      </c>
      <c r="K139" s="42">
        <v>50486717</v>
      </c>
      <c r="L139" s="42">
        <v>294219600</v>
      </c>
      <c r="M139" s="42">
        <v>5833300</v>
      </c>
      <c r="N139" s="42">
        <v>16104014</v>
      </c>
      <c r="O139" s="42">
        <v>41757018</v>
      </c>
      <c r="P139" s="42">
        <v>23755385</v>
      </c>
      <c r="Q139" s="42">
        <v>3191772217</v>
      </c>
      <c r="R139" s="42">
        <v>1000238</v>
      </c>
      <c r="S139" s="42">
        <v>82826</v>
      </c>
      <c r="T139" s="42">
        <v>300004381</v>
      </c>
      <c r="U139" s="42">
        <v>231685505</v>
      </c>
      <c r="V139" s="42">
        <v>50553799</v>
      </c>
      <c r="W139" s="42">
        <v>73700995</v>
      </c>
      <c r="X139" s="42">
        <v>32440</v>
      </c>
      <c r="Y139" s="42">
        <v>657060184</v>
      </c>
      <c r="Z139" s="42">
        <v>2534712033</v>
      </c>
    </row>
    <row r="140" spans="1:26">
      <c r="A140" t="s">
        <v>468</v>
      </c>
      <c r="B140" s="44" t="s">
        <v>469</v>
      </c>
      <c r="C140" s="42">
        <v>5298698600</v>
      </c>
      <c r="D140" s="42">
        <v>20463</v>
      </c>
      <c r="E140" s="42">
        <v>1785366435</v>
      </c>
      <c r="F140" s="42">
        <v>85054762</v>
      </c>
      <c r="G140" s="42">
        <v>2613</v>
      </c>
      <c r="H140" s="42">
        <v>603</v>
      </c>
      <c r="I140" s="42">
        <v>108240804</v>
      </c>
      <c r="J140" s="42">
        <v>804091</v>
      </c>
      <c r="K140" s="42">
        <v>32448950</v>
      </c>
      <c r="L140" s="42">
        <v>284546100</v>
      </c>
      <c r="M140" s="42">
        <v>4021900</v>
      </c>
      <c r="N140" s="42">
        <v>12948260</v>
      </c>
      <c r="O140" s="42">
        <v>39963994</v>
      </c>
      <c r="P140" s="42">
        <v>14790807</v>
      </c>
      <c r="Q140" s="42">
        <v>2368186103</v>
      </c>
      <c r="R140" s="42">
        <v>381673</v>
      </c>
      <c r="S140" s="42">
        <v>32541</v>
      </c>
      <c r="T140" s="42">
        <v>288504093</v>
      </c>
      <c r="U140" s="42">
        <v>282334809</v>
      </c>
      <c r="V140" s="42">
        <v>39725886</v>
      </c>
      <c r="W140" s="42">
        <v>30070846</v>
      </c>
      <c r="X140" s="42">
        <v>24637</v>
      </c>
      <c r="Y140" s="42">
        <v>641074485</v>
      </c>
      <c r="Z140" s="42">
        <v>1727111618</v>
      </c>
    </row>
    <row r="141" spans="1:26">
      <c r="A141" t="s">
        <v>568</v>
      </c>
      <c r="B141" s="45" t="s">
        <v>569</v>
      </c>
      <c r="C141" s="42">
        <v>17155299400</v>
      </c>
      <c r="D141" s="42">
        <v>60666</v>
      </c>
      <c r="E141" s="42">
        <v>5805019258</v>
      </c>
      <c r="F141" s="42">
        <v>340947866</v>
      </c>
      <c r="G141" s="42">
        <v>10160</v>
      </c>
      <c r="H141" s="42">
        <v>2331</v>
      </c>
      <c r="I141" s="42">
        <v>588806682</v>
      </c>
      <c r="J141" s="42">
        <v>4221699</v>
      </c>
      <c r="K141" s="42">
        <v>115763032</v>
      </c>
      <c r="L141" s="42">
        <v>944908100</v>
      </c>
      <c r="M141" s="42">
        <v>12693000</v>
      </c>
      <c r="N141" s="42">
        <v>42008760</v>
      </c>
      <c r="O141" s="42">
        <v>113641970</v>
      </c>
      <c r="P141" s="42">
        <v>56749346</v>
      </c>
      <c r="Q141" s="42">
        <v>8024759713</v>
      </c>
      <c r="R141" s="42">
        <v>1896324</v>
      </c>
      <c r="S141" s="42">
        <v>106290</v>
      </c>
      <c r="T141" s="42">
        <v>957424082</v>
      </c>
      <c r="U141" s="42">
        <v>938240961</v>
      </c>
      <c r="V141" s="42">
        <v>133037620</v>
      </c>
      <c r="W141" s="42">
        <v>88102250</v>
      </c>
      <c r="X141" s="42">
        <v>31536</v>
      </c>
      <c r="Y141" s="42">
        <v>2118839063</v>
      </c>
      <c r="Z141" s="42">
        <v>5905920650</v>
      </c>
    </row>
    <row r="142" spans="1:26">
      <c r="A142" t="s">
        <v>232</v>
      </c>
      <c r="B142" s="44" t="s">
        <v>233</v>
      </c>
      <c r="C142" s="42">
        <v>25995352500</v>
      </c>
      <c r="D142" s="42">
        <v>85434</v>
      </c>
      <c r="E142" s="42">
        <v>8296943081</v>
      </c>
      <c r="F142" s="42">
        <v>917756564</v>
      </c>
      <c r="G142" s="42">
        <v>18994</v>
      </c>
      <c r="H142" s="42">
        <v>6573</v>
      </c>
      <c r="I142" s="42">
        <v>1280158316</v>
      </c>
      <c r="J142" s="42">
        <v>8458375</v>
      </c>
      <c r="K142" s="42">
        <v>145169528</v>
      </c>
      <c r="L142" s="42">
        <v>1349244200</v>
      </c>
      <c r="M142" s="42">
        <v>29140000</v>
      </c>
      <c r="N142" s="42">
        <v>63348970</v>
      </c>
      <c r="O142" s="42">
        <v>153908262</v>
      </c>
      <c r="P142" s="42">
        <v>122519739</v>
      </c>
      <c r="Q142" s="42">
        <v>12366647035</v>
      </c>
      <c r="R142" s="42">
        <v>2206985</v>
      </c>
      <c r="S142" s="42">
        <v>259691</v>
      </c>
      <c r="T142" s="42">
        <v>1377979637</v>
      </c>
      <c r="U142" s="42">
        <v>1236957541</v>
      </c>
      <c r="V142" s="42">
        <v>172199030</v>
      </c>
      <c r="W142" s="42">
        <v>190857443</v>
      </c>
      <c r="X142" s="42">
        <v>330171</v>
      </c>
      <c r="Y142" s="42">
        <v>2980790498</v>
      </c>
      <c r="Z142" s="42">
        <v>9385856537</v>
      </c>
    </row>
    <row r="143" spans="1:26">
      <c r="A143" t="s">
        <v>546</v>
      </c>
      <c r="B143" s="44" t="s">
        <v>547</v>
      </c>
      <c r="C143" s="42">
        <v>2366233600</v>
      </c>
      <c r="D143" s="42">
        <v>9687</v>
      </c>
      <c r="E143" s="42">
        <v>813833088</v>
      </c>
      <c r="F143" s="42">
        <v>26671974</v>
      </c>
      <c r="G143" s="42">
        <v>955</v>
      </c>
      <c r="H143" s="42">
        <v>165</v>
      </c>
      <c r="I143" s="42">
        <v>48226709</v>
      </c>
      <c r="J143" s="42">
        <v>350746</v>
      </c>
      <c r="K143" s="42">
        <v>12733172</v>
      </c>
      <c r="L143" s="42">
        <v>130502300</v>
      </c>
      <c r="M143" s="42">
        <v>1638600</v>
      </c>
      <c r="N143" s="42">
        <v>5797187</v>
      </c>
      <c r="O143" s="42">
        <v>25457300</v>
      </c>
      <c r="P143" s="42">
        <v>5641439</v>
      </c>
      <c r="Q143" s="42">
        <v>1070852515</v>
      </c>
      <c r="R143" s="42">
        <v>51667</v>
      </c>
      <c r="S143" s="42">
        <v>18517</v>
      </c>
      <c r="T143" s="42">
        <v>132108950</v>
      </c>
      <c r="U143" s="42">
        <v>135074982</v>
      </c>
      <c r="V143" s="42">
        <v>15148977</v>
      </c>
      <c r="W143" s="42">
        <v>9813693</v>
      </c>
      <c r="X143" s="42">
        <v>0</v>
      </c>
      <c r="Y143" s="42">
        <v>292216786</v>
      </c>
      <c r="Z143" s="42">
        <v>778635729</v>
      </c>
    </row>
    <row r="144" spans="1:26">
      <c r="A144" t="s">
        <v>332</v>
      </c>
      <c r="B144" s="44" t="s">
        <v>333</v>
      </c>
      <c r="C144" s="42">
        <v>3038875600</v>
      </c>
      <c r="D144" s="42">
        <v>11698</v>
      </c>
      <c r="E144" s="42">
        <v>1030461969</v>
      </c>
      <c r="F144" s="42">
        <v>53975808</v>
      </c>
      <c r="G144" s="42">
        <v>1697</v>
      </c>
      <c r="H144" s="42">
        <v>368</v>
      </c>
      <c r="I144" s="42">
        <v>96343152</v>
      </c>
      <c r="J144" s="42">
        <v>970074</v>
      </c>
      <c r="K144" s="42">
        <v>28425830</v>
      </c>
      <c r="L144" s="42">
        <v>150601000</v>
      </c>
      <c r="M144" s="42">
        <v>4478400</v>
      </c>
      <c r="N144" s="42">
        <v>7352025</v>
      </c>
      <c r="O144" s="42">
        <v>23515378</v>
      </c>
      <c r="P144" s="42">
        <v>16007448</v>
      </c>
      <c r="Q144" s="42">
        <v>1412131084</v>
      </c>
      <c r="R144" s="42">
        <v>1033899</v>
      </c>
      <c r="S144" s="42">
        <v>156238</v>
      </c>
      <c r="T144" s="42">
        <v>155028374</v>
      </c>
      <c r="U144" s="42">
        <v>155538149</v>
      </c>
      <c r="V144" s="42">
        <v>25034756</v>
      </c>
      <c r="W144" s="42">
        <v>18030529</v>
      </c>
      <c r="X144" s="42">
        <v>26020</v>
      </c>
      <c r="Y144" s="42">
        <v>354847965</v>
      </c>
      <c r="Z144" s="42">
        <v>1057283119</v>
      </c>
    </row>
    <row r="145" spans="1:26">
      <c r="A145" t="s">
        <v>230</v>
      </c>
      <c r="B145" s="44" t="s">
        <v>231</v>
      </c>
      <c r="C145" s="42">
        <v>61628455400</v>
      </c>
      <c r="D145" s="42">
        <v>227021</v>
      </c>
      <c r="E145" s="42">
        <v>19665332055</v>
      </c>
      <c r="F145" s="42">
        <v>1526684341</v>
      </c>
      <c r="G145" s="42">
        <v>34963</v>
      </c>
      <c r="H145" s="42">
        <v>10012</v>
      </c>
      <c r="I145" s="42">
        <v>2490082342</v>
      </c>
      <c r="J145" s="42">
        <v>14724857</v>
      </c>
      <c r="K145" s="42">
        <v>220230442</v>
      </c>
      <c r="L145" s="42">
        <v>3432956300</v>
      </c>
      <c r="M145" s="42">
        <v>84593500</v>
      </c>
      <c r="N145" s="42">
        <v>150012668</v>
      </c>
      <c r="O145" s="42">
        <v>242570499</v>
      </c>
      <c r="P145" s="42">
        <v>344662912</v>
      </c>
      <c r="Q145" s="42">
        <v>28171849916</v>
      </c>
      <c r="R145" s="42">
        <v>4494835</v>
      </c>
      <c r="S145" s="42">
        <v>1999235</v>
      </c>
      <c r="T145" s="42">
        <v>3516476468</v>
      </c>
      <c r="U145" s="42">
        <v>3195620628</v>
      </c>
      <c r="V145" s="42">
        <v>490582613</v>
      </c>
      <c r="W145" s="42">
        <v>339755933</v>
      </c>
      <c r="X145" s="42">
        <v>137560</v>
      </c>
      <c r="Y145" s="42">
        <v>7549067272</v>
      </c>
      <c r="Z145" s="42">
        <v>20622782644</v>
      </c>
    </row>
    <row r="146" spans="1:26">
      <c r="A146" t="s">
        <v>443</v>
      </c>
      <c r="B146" s="44" t="s">
        <v>664</v>
      </c>
      <c r="C146" s="42">
        <v>1909612400</v>
      </c>
      <c r="D146" s="42">
        <v>8103</v>
      </c>
      <c r="E146" s="42">
        <v>652801674</v>
      </c>
      <c r="F146" s="42">
        <v>16359082</v>
      </c>
      <c r="G146" s="42">
        <v>675</v>
      </c>
      <c r="H146" s="42">
        <v>109</v>
      </c>
      <c r="I146" s="42">
        <v>61973691</v>
      </c>
      <c r="J146" s="42">
        <v>820185</v>
      </c>
      <c r="K146" s="42">
        <v>15717096</v>
      </c>
      <c r="L146" s="42">
        <v>103672600</v>
      </c>
      <c r="M146" s="42">
        <v>3781000</v>
      </c>
      <c r="N146" s="42">
        <v>4657770</v>
      </c>
      <c r="O146" s="42">
        <v>19238359</v>
      </c>
      <c r="P146" s="42">
        <v>11682565</v>
      </c>
      <c r="Q146" s="42">
        <v>890704022</v>
      </c>
      <c r="R146" s="42">
        <v>162921</v>
      </c>
      <c r="S146" s="42">
        <v>18713</v>
      </c>
      <c r="T146" s="42">
        <v>107424094</v>
      </c>
      <c r="U146" s="42">
        <v>114891799</v>
      </c>
      <c r="V146" s="42">
        <v>13711568</v>
      </c>
      <c r="W146" s="42">
        <v>10912527</v>
      </c>
      <c r="X146" s="42">
        <v>5652</v>
      </c>
      <c r="Y146" s="42">
        <v>247127274</v>
      </c>
      <c r="Z146" s="42">
        <v>643576748</v>
      </c>
    </row>
    <row r="147" spans="1:26">
      <c r="A147" t="s">
        <v>530</v>
      </c>
      <c r="B147" s="44" t="s">
        <v>531</v>
      </c>
      <c r="C147" s="42">
        <v>615895400</v>
      </c>
      <c r="D147" s="42">
        <v>2485</v>
      </c>
      <c r="E147" s="42">
        <v>213712711</v>
      </c>
      <c r="F147" s="42">
        <v>6112300</v>
      </c>
      <c r="G147" s="42">
        <v>260</v>
      </c>
      <c r="H147" s="42">
        <v>38</v>
      </c>
      <c r="I147" s="42">
        <v>6051933</v>
      </c>
      <c r="J147" s="42">
        <v>96275</v>
      </c>
      <c r="K147" s="42">
        <v>1748303</v>
      </c>
      <c r="L147" s="42">
        <v>33187900</v>
      </c>
      <c r="M147" s="42">
        <v>633200</v>
      </c>
      <c r="N147" s="42">
        <v>1505470</v>
      </c>
      <c r="O147" s="42">
        <v>5886264</v>
      </c>
      <c r="P147" s="42">
        <v>1739032</v>
      </c>
      <c r="Q147" s="42">
        <v>270673388</v>
      </c>
      <c r="R147" s="42">
        <v>0</v>
      </c>
      <c r="S147" s="42">
        <v>0</v>
      </c>
      <c r="T147" s="42">
        <v>33815087</v>
      </c>
      <c r="U147" s="42">
        <v>34591764</v>
      </c>
      <c r="V147" s="42">
        <v>3516328</v>
      </c>
      <c r="W147" s="42">
        <v>1455880</v>
      </c>
      <c r="X147" s="42">
        <v>0</v>
      </c>
      <c r="Y147" s="42">
        <v>73379059</v>
      </c>
      <c r="Z147" s="42">
        <v>197294329</v>
      </c>
    </row>
    <row r="148" spans="1:26">
      <c r="A148" t="s">
        <v>350</v>
      </c>
      <c r="B148" s="44" t="s">
        <v>351</v>
      </c>
      <c r="C148" s="42">
        <v>4817313200</v>
      </c>
      <c r="D148" s="42">
        <v>19114</v>
      </c>
      <c r="E148" s="42">
        <v>1576122261</v>
      </c>
      <c r="F148" s="42">
        <v>64492338</v>
      </c>
      <c r="G148" s="42">
        <v>2029</v>
      </c>
      <c r="H148" s="42">
        <v>415</v>
      </c>
      <c r="I148" s="42">
        <v>190927784</v>
      </c>
      <c r="J148" s="42">
        <v>1217607</v>
      </c>
      <c r="K148" s="42">
        <v>33643392</v>
      </c>
      <c r="L148" s="42">
        <v>254571500</v>
      </c>
      <c r="M148" s="42">
        <v>7942700</v>
      </c>
      <c r="N148" s="42">
        <v>11800169</v>
      </c>
      <c r="O148" s="42">
        <v>38913269</v>
      </c>
      <c r="P148" s="42">
        <v>31423810</v>
      </c>
      <c r="Q148" s="42">
        <v>2211054830</v>
      </c>
      <c r="R148" s="42">
        <v>459697</v>
      </c>
      <c r="S148" s="42">
        <v>41044</v>
      </c>
      <c r="T148" s="42">
        <v>262462536</v>
      </c>
      <c r="U148" s="42">
        <v>255282404</v>
      </c>
      <c r="V148" s="42">
        <v>35533755</v>
      </c>
      <c r="W148" s="42">
        <v>27668674</v>
      </c>
      <c r="X148" s="42">
        <v>54238</v>
      </c>
      <c r="Y148" s="42">
        <v>581502348</v>
      </c>
      <c r="Z148" s="42">
        <v>1629552482</v>
      </c>
    </row>
    <row r="149" spans="1:26">
      <c r="A149" t="s">
        <v>312</v>
      </c>
      <c r="B149" s="44" t="s">
        <v>313</v>
      </c>
      <c r="C149" s="42">
        <v>6789073600</v>
      </c>
      <c r="D149" s="42">
        <v>26600</v>
      </c>
      <c r="E149" s="42">
        <v>2218649696</v>
      </c>
      <c r="F149" s="42">
        <v>87102992</v>
      </c>
      <c r="G149" s="42">
        <v>3076</v>
      </c>
      <c r="H149" s="42">
        <v>588</v>
      </c>
      <c r="I149" s="42">
        <v>220543329</v>
      </c>
      <c r="J149" s="42">
        <v>1497780</v>
      </c>
      <c r="K149" s="42">
        <v>64073221</v>
      </c>
      <c r="L149" s="42">
        <v>374048600</v>
      </c>
      <c r="M149" s="42">
        <v>12284900</v>
      </c>
      <c r="N149" s="42">
        <v>16525381</v>
      </c>
      <c r="O149" s="42">
        <v>56218050</v>
      </c>
      <c r="P149" s="42">
        <v>45767280</v>
      </c>
      <c r="Q149" s="42">
        <v>3096711229</v>
      </c>
      <c r="R149" s="42">
        <v>1534359</v>
      </c>
      <c r="S149" s="42">
        <v>270740</v>
      </c>
      <c r="T149" s="42">
        <v>386258774</v>
      </c>
      <c r="U149" s="42">
        <v>378988835</v>
      </c>
      <c r="V149" s="42">
        <v>58730522</v>
      </c>
      <c r="W149" s="42">
        <v>39908579</v>
      </c>
      <c r="X149" s="42">
        <v>125687</v>
      </c>
      <c r="Y149" s="42">
        <v>865817496</v>
      </c>
      <c r="Z149" s="42">
        <v>2230893733</v>
      </c>
    </row>
    <row r="150" spans="1:26">
      <c r="A150" t="s">
        <v>146</v>
      </c>
      <c r="B150" s="44" t="s">
        <v>147</v>
      </c>
      <c r="C150" s="42">
        <v>1763528700</v>
      </c>
      <c r="D150" s="42">
        <v>7600</v>
      </c>
      <c r="E150" s="42">
        <v>579305831</v>
      </c>
      <c r="F150" s="42">
        <v>18343672</v>
      </c>
      <c r="G150" s="42">
        <v>648</v>
      </c>
      <c r="H150" s="42">
        <v>116</v>
      </c>
      <c r="I150" s="42">
        <v>75072318</v>
      </c>
      <c r="J150" s="42">
        <v>394423</v>
      </c>
      <c r="K150" s="42">
        <v>13604246</v>
      </c>
      <c r="L150" s="42">
        <v>95695500</v>
      </c>
      <c r="M150" s="42">
        <v>3292000</v>
      </c>
      <c r="N150" s="42">
        <v>4309719</v>
      </c>
      <c r="O150" s="42">
        <v>15028757</v>
      </c>
      <c r="P150" s="42">
        <v>11892489</v>
      </c>
      <c r="Q150" s="42">
        <v>816938955</v>
      </c>
      <c r="R150" s="42">
        <v>145296</v>
      </c>
      <c r="S150" s="42">
        <v>9418</v>
      </c>
      <c r="T150" s="42">
        <v>98951889</v>
      </c>
      <c r="U150" s="42">
        <v>99443245</v>
      </c>
      <c r="V150" s="42">
        <v>14248751</v>
      </c>
      <c r="W150" s="42">
        <v>9421860</v>
      </c>
      <c r="X150" s="42">
        <v>49674</v>
      </c>
      <c r="Y150" s="42">
        <v>222270133</v>
      </c>
      <c r="Z150" s="42">
        <v>594668822</v>
      </c>
    </row>
    <row r="151" spans="1:26">
      <c r="A151" t="s">
        <v>308</v>
      </c>
      <c r="B151" s="44" t="s">
        <v>309</v>
      </c>
      <c r="C151" s="42">
        <v>1570781300</v>
      </c>
      <c r="D151" s="42">
        <v>7137</v>
      </c>
      <c r="E151" s="42">
        <v>534497156</v>
      </c>
      <c r="F151" s="42">
        <v>14810570</v>
      </c>
      <c r="G151" s="42">
        <v>549</v>
      </c>
      <c r="H151" s="42">
        <v>89</v>
      </c>
      <c r="I151" s="42">
        <v>34215092</v>
      </c>
      <c r="J151" s="42">
        <v>995112</v>
      </c>
      <c r="K151" s="42">
        <v>13116772</v>
      </c>
      <c r="L151" s="42">
        <v>81209400</v>
      </c>
      <c r="M151" s="42">
        <v>5101500</v>
      </c>
      <c r="N151" s="42">
        <v>3845233</v>
      </c>
      <c r="O151" s="42">
        <v>17910882</v>
      </c>
      <c r="P151" s="42">
        <v>18482955</v>
      </c>
      <c r="Q151" s="42">
        <v>724184672</v>
      </c>
      <c r="R151" s="42">
        <v>153470</v>
      </c>
      <c r="S151" s="42">
        <v>64600</v>
      </c>
      <c r="T151" s="42">
        <v>86265932</v>
      </c>
      <c r="U151" s="42">
        <v>89223680</v>
      </c>
      <c r="V151" s="42">
        <v>13831790</v>
      </c>
      <c r="W151" s="42">
        <v>8543267</v>
      </c>
      <c r="X151" s="42">
        <v>58295</v>
      </c>
      <c r="Y151" s="42">
        <v>198141034</v>
      </c>
      <c r="Z151" s="42">
        <v>526043638</v>
      </c>
    </row>
    <row r="152" spans="1:26">
      <c r="A152" t="s">
        <v>108</v>
      </c>
      <c r="B152" s="44" t="s">
        <v>109</v>
      </c>
      <c r="C152" s="42">
        <v>5427178600</v>
      </c>
      <c r="D152" s="42">
        <v>20687</v>
      </c>
      <c r="E152" s="42">
        <v>1769145262</v>
      </c>
      <c r="F152" s="42">
        <v>78151760</v>
      </c>
      <c r="G152" s="42">
        <v>2594</v>
      </c>
      <c r="H152" s="42">
        <v>544</v>
      </c>
      <c r="I152" s="42">
        <v>159234626</v>
      </c>
      <c r="J152" s="42">
        <v>1367281</v>
      </c>
      <c r="K152" s="42">
        <v>43917818</v>
      </c>
      <c r="L152" s="42">
        <v>302862100</v>
      </c>
      <c r="M152" s="42">
        <v>8360800</v>
      </c>
      <c r="N152" s="42">
        <v>13286454</v>
      </c>
      <c r="O152" s="42">
        <v>46197713</v>
      </c>
      <c r="P152" s="42">
        <v>32451975</v>
      </c>
      <c r="Q152" s="42">
        <v>2454975789</v>
      </c>
      <c r="R152" s="42">
        <v>972739</v>
      </c>
      <c r="S152" s="42">
        <v>57162</v>
      </c>
      <c r="T152" s="42">
        <v>311184289</v>
      </c>
      <c r="U152" s="42">
        <v>300766047</v>
      </c>
      <c r="V152" s="42">
        <v>46563703</v>
      </c>
      <c r="W152" s="42">
        <v>32072807</v>
      </c>
      <c r="X152" s="42">
        <v>231837</v>
      </c>
      <c r="Y152" s="42">
        <v>691848584</v>
      </c>
      <c r="Z152" s="42">
        <v>1763127205</v>
      </c>
    </row>
    <row r="153" spans="1:26">
      <c r="A153" t="s">
        <v>456</v>
      </c>
      <c r="B153" s="44" t="s">
        <v>457</v>
      </c>
      <c r="C153" s="42">
        <v>4075531500</v>
      </c>
      <c r="D153" s="42">
        <v>16209</v>
      </c>
      <c r="E153" s="42">
        <v>1384312351</v>
      </c>
      <c r="F153" s="42">
        <v>51051168</v>
      </c>
      <c r="G153" s="42">
        <v>1640</v>
      </c>
      <c r="H153" s="42">
        <v>354</v>
      </c>
      <c r="I153" s="42">
        <v>136216503</v>
      </c>
      <c r="J153" s="42">
        <v>1602077</v>
      </c>
      <c r="K153" s="42">
        <v>39440235</v>
      </c>
      <c r="L153" s="42">
        <v>218593700</v>
      </c>
      <c r="M153" s="42">
        <v>5003800</v>
      </c>
      <c r="N153" s="42">
        <v>9961879</v>
      </c>
      <c r="O153" s="42">
        <v>34000045</v>
      </c>
      <c r="P153" s="42">
        <v>17888756</v>
      </c>
      <c r="Q153" s="42">
        <v>1898070514</v>
      </c>
      <c r="R153" s="42">
        <v>977657</v>
      </c>
      <c r="S153" s="42">
        <v>52927</v>
      </c>
      <c r="T153" s="42">
        <v>223547397</v>
      </c>
      <c r="U153" s="42">
        <v>230194178</v>
      </c>
      <c r="V153" s="42">
        <v>30292743</v>
      </c>
      <c r="W153" s="42">
        <v>26437699</v>
      </c>
      <c r="X153" s="42">
        <v>24575</v>
      </c>
      <c r="Y153" s="42">
        <v>511527176</v>
      </c>
      <c r="Z153" s="42">
        <v>1386543338</v>
      </c>
    </row>
    <row r="154" spans="1:26">
      <c r="A154" t="s">
        <v>104</v>
      </c>
      <c r="B154" s="44" t="s">
        <v>105</v>
      </c>
      <c r="C154" s="42">
        <v>8343482800</v>
      </c>
      <c r="D154" s="42">
        <v>33367</v>
      </c>
      <c r="E154" s="42">
        <v>2703058243</v>
      </c>
      <c r="F154" s="42">
        <v>120596128</v>
      </c>
      <c r="G154" s="42">
        <v>3731</v>
      </c>
      <c r="H154" s="42">
        <v>818</v>
      </c>
      <c r="I154" s="42">
        <v>246532890</v>
      </c>
      <c r="J154" s="42">
        <v>1973544</v>
      </c>
      <c r="K154" s="42">
        <v>66011586</v>
      </c>
      <c r="L154" s="42">
        <v>453166400</v>
      </c>
      <c r="M154" s="42">
        <v>10829000</v>
      </c>
      <c r="N154" s="42">
        <v>20450429</v>
      </c>
      <c r="O154" s="42">
        <v>58908491</v>
      </c>
      <c r="P154" s="42">
        <v>40856650</v>
      </c>
      <c r="Q154" s="42">
        <v>3722383361</v>
      </c>
      <c r="R154" s="42">
        <v>1445677</v>
      </c>
      <c r="S154" s="42">
        <v>79987</v>
      </c>
      <c r="T154" s="42">
        <v>463890559</v>
      </c>
      <c r="U154" s="42">
        <v>442666212</v>
      </c>
      <c r="V154" s="42">
        <v>69595876</v>
      </c>
      <c r="W154" s="42">
        <v>55209047</v>
      </c>
      <c r="X154" s="42">
        <v>422541</v>
      </c>
      <c r="Y154" s="42">
        <v>1033309899</v>
      </c>
      <c r="Z154" s="42">
        <v>2689073462</v>
      </c>
    </row>
    <row r="155" spans="1:26">
      <c r="A155" t="s">
        <v>114</v>
      </c>
      <c r="B155" s="44" t="s">
        <v>115</v>
      </c>
      <c r="C155" s="42">
        <v>1414515300</v>
      </c>
      <c r="D155" s="42">
        <v>5614</v>
      </c>
      <c r="E155" s="42">
        <v>468194770</v>
      </c>
      <c r="F155" s="42">
        <v>17151753</v>
      </c>
      <c r="G155" s="42">
        <v>576</v>
      </c>
      <c r="H155" s="42">
        <v>103</v>
      </c>
      <c r="I155" s="42">
        <v>44210642</v>
      </c>
      <c r="J155" s="42">
        <v>238299</v>
      </c>
      <c r="K155" s="42">
        <v>12300573</v>
      </c>
      <c r="L155" s="42">
        <v>78689100</v>
      </c>
      <c r="M155" s="42">
        <v>1879400</v>
      </c>
      <c r="N155" s="42">
        <v>3445544</v>
      </c>
      <c r="O155" s="42">
        <v>11688875</v>
      </c>
      <c r="P155" s="42">
        <v>6911728</v>
      </c>
      <c r="Q155" s="42">
        <v>644710684</v>
      </c>
      <c r="R155" s="42">
        <v>147386</v>
      </c>
      <c r="S155" s="42">
        <v>2958</v>
      </c>
      <c r="T155" s="42">
        <v>80549110</v>
      </c>
      <c r="U155" s="42">
        <v>79958117</v>
      </c>
      <c r="V155" s="42">
        <v>12210856</v>
      </c>
      <c r="W155" s="42">
        <v>8795397</v>
      </c>
      <c r="X155" s="42">
        <v>73525</v>
      </c>
      <c r="Y155" s="42">
        <v>181737349</v>
      </c>
      <c r="Z155" s="42">
        <v>462973335</v>
      </c>
    </row>
    <row r="156" spans="1:26">
      <c r="A156" t="s">
        <v>280</v>
      </c>
      <c r="B156" s="44" t="s">
        <v>281</v>
      </c>
      <c r="C156" s="42">
        <v>1918288400</v>
      </c>
      <c r="D156" s="42">
        <v>7950</v>
      </c>
      <c r="E156" s="42">
        <v>673283724</v>
      </c>
      <c r="F156" s="42">
        <v>20525161</v>
      </c>
      <c r="G156" s="42">
        <v>853</v>
      </c>
      <c r="H156" s="42">
        <v>127</v>
      </c>
      <c r="I156" s="42">
        <v>40684592</v>
      </c>
      <c r="J156" s="42">
        <v>568141</v>
      </c>
      <c r="K156" s="42">
        <v>17655909</v>
      </c>
      <c r="L156" s="42">
        <v>104906300</v>
      </c>
      <c r="M156" s="42">
        <v>4223100</v>
      </c>
      <c r="N156" s="42">
        <v>4700376</v>
      </c>
      <c r="O156" s="42">
        <v>16997977</v>
      </c>
      <c r="P156" s="42">
        <v>15667699</v>
      </c>
      <c r="Q156" s="42">
        <v>899212979</v>
      </c>
      <c r="R156" s="42">
        <v>290842</v>
      </c>
      <c r="S156" s="42">
        <v>39761</v>
      </c>
      <c r="T156" s="42">
        <v>109107782</v>
      </c>
      <c r="U156" s="42">
        <v>114830622</v>
      </c>
      <c r="V156" s="42">
        <v>16887135</v>
      </c>
      <c r="W156" s="42">
        <v>9713362</v>
      </c>
      <c r="X156" s="42">
        <v>27289</v>
      </c>
      <c r="Y156" s="42">
        <v>250896793</v>
      </c>
      <c r="Z156" s="42">
        <v>648316186</v>
      </c>
    </row>
    <row r="157" spans="1:26">
      <c r="A157" t="s">
        <v>374</v>
      </c>
      <c r="B157" s="44" t="s">
        <v>375</v>
      </c>
      <c r="C157" s="42">
        <v>653322100</v>
      </c>
      <c r="D157" s="42">
        <v>2872</v>
      </c>
      <c r="E157" s="42">
        <v>220016848</v>
      </c>
      <c r="F157" s="42">
        <v>4394605</v>
      </c>
      <c r="G157" s="42">
        <v>198</v>
      </c>
      <c r="H157" s="42">
        <v>23</v>
      </c>
      <c r="I157" s="42">
        <v>23569622</v>
      </c>
      <c r="J157" s="42">
        <v>65452</v>
      </c>
      <c r="K157" s="42">
        <v>2813243</v>
      </c>
      <c r="L157" s="42">
        <v>35411900</v>
      </c>
      <c r="M157" s="42">
        <v>765300</v>
      </c>
      <c r="N157" s="42">
        <v>1591821</v>
      </c>
      <c r="O157" s="42">
        <v>5874343</v>
      </c>
      <c r="P157" s="42">
        <v>2823752</v>
      </c>
      <c r="Q157" s="42">
        <v>297326886</v>
      </c>
      <c r="R157" s="42">
        <v>1254</v>
      </c>
      <c r="S157" s="42">
        <v>14000</v>
      </c>
      <c r="T157" s="42">
        <v>36168975</v>
      </c>
      <c r="U157" s="42">
        <v>37041223</v>
      </c>
      <c r="V157" s="42">
        <v>4328957</v>
      </c>
      <c r="W157" s="42">
        <v>3725743</v>
      </c>
      <c r="X157" s="42">
        <v>8383</v>
      </c>
      <c r="Y157" s="42">
        <v>81288535</v>
      </c>
      <c r="Z157" s="42">
        <v>216038351</v>
      </c>
    </row>
    <row r="158" spans="1:26">
      <c r="A158" t="s">
        <v>328</v>
      </c>
      <c r="B158" s="44" t="s">
        <v>329</v>
      </c>
      <c r="C158" s="42">
        <v>15732623000</v>
      </c>
      <c r="D158" s="42">
        <v>48263</v>
      </c>
      <c r="E158" s="42">
        <v>4992328070</v>
      </c>
      <c r="F158" s="42">
        <v>483008734</v>
      </c>
      <c r="G158" s="42">
        <v>11668</v>
      </c>
      <c r="H158" s="42">
        <v>3605</v>
      </c>
      <c r="I158" s="42">
        <v>654188812</v>
      </c>
      <c r="J158" s="42">
        <v>3126758</v>
      </c>
      <c r="K158" s="42">
        <v>100434633</v>
      </c>
      <c r="L158" s="42">
        <v>861549400</v>
      </c>
      <c r="M158" s="42">
        <v>15149800</v>
      </c>
      <c r="N158" s="42">
        <v>38456699</v>
      </c>
      <c r="O158" s="42">
        <v>75464445</v>
      </c>
      <c r="P158" s="42">
        <v>63300151</v>
      </c>
      <c r="Q158" s="42">
        <v>7287007502</v>
      </c>
      <c r="R158" s="42">
        <v>1783498</v>
      </c>
      <c r="S158" s="42">
        <v>578772</v>
      </c>
      <c r="T158" s="42">
        <v>876550270</v>
      </c>
      <c r="U158" s="42">
        <v>768462366</v>
      </c>
      <c r="V158" s="42">
        <v>126893412</v>
      </c>
      <c r="W158" s="42">
        <v>104091296</v>
      </c>
      <c r="X158" s="42">
        <v>124522</v>
      </c>
      <c r="Y158" s="42">
        <v>1878484136</v>
      </c>
      <c r="Z158" s="42">
        <v>5408523366</v>
      </c>
    </row>
    <row r="159" spans="1:26">
      <c r="A159" t="s">
        <v>160</v>
      </c>
      <c r="B159" s="44" t="s">
        <v>161</v>
      </c>
      <c r="C159" s="42">
        <v>2634494900</v>
      </c>
      <c r="D159" s="42">
        <v>10425</v>
      </c>
      <c r="E159" s="42">
        <v>863468717</v>
      </c>
      <c r="F159" s="42">
        <v>34880682</v>
      </c>
      <c r="G159" s="42">
        <v>1263</v>
      </c>
      <c r="H159" s="42">
        <v>223</v>
      </c>
      <c r="I159" s="42">
        <v>76203636</v>
      </c>
      <c r="J159" s="42">
        <v>616414</v>
      </c>
      <c r="K159" s="42">
        <v>22145520</v>
      </c>
      <c r="L159" s="42">
        <v>140255500</v>
      </c>
      <c r="M159" s="42">
        <v>4799100</v>
      </c>
      <c r="N159" s="42">
        <v>6439246</v>
      </c>
      <c r="O159" s="42">
        <v>21129697</v>
      </c>
      <c r="P159" s="42">
        <v>16604285</v>
      </c>
      <c r="Q159" s="42">
        <v>1186542797</v>
      </c>
      <c r="R159" s="42">
        <v>370672</v>
      </c>
      <c r="S159" s="42">
        <v>186784</v>
      </c>
      <c r="T159" s="42">
        <v>145024689</v>
      </c>
      <c r="U159" s="42">
        <v>141226496</v>
      </c>
      <c r="V159" s="42">
        <v>22513254</v>
      </c>
      <c r="W159" s="42">
        <v>15615430</v>
      </c>
      <c r="X159" s="42">
        <v>55229</v>
      </c>
      <c r="Y159" s="42">
        <v>324992554</v>
      </c>
      <c r="Z159" s="42">
        <v>861550243</v>
      </c>
    </row>
    <row r="160" spans="1:26">
      <c r="A160" t="s">
        <v>156</v>
      </c>
      <c r="B160" s="44" t="s">
        <v>157</v>
      </c>
      <c r="C160" s="42">
        <v>2983808900</v>
      </c>
      <c r="D160" s="42">
        <v>11580</v>
      </c>
      <c r="E160" s="42">
        <v>977872208</v>
      </c>
      <c r="F160" s="42">
        <v>43702617</v>
      </c>
      <c r="G160" s="42">
        <v>1416</v>
      </c>
      <c r="H160" s="42">
        <v>305</v>
      </c>
      <c r="I160" s="42">
        <v>113419195</v>
      </c>
      <c r="J160" s="42">
        <v>1160978</v>
      </c>
      <c r="K160" s="42">
        <v>36170925</v>
      </c>
      <c r="L160" s="42">
        <v>153175400</v>
      </c>
      <c r="M160" s="42">
        <v>7517900</v>
      </c>
      <c r="N160" s="42">
        <v>7303107</v>
      </c>
      <c r="O160" s="42">
        <v>33782614</v>
      </c>
      <c r="P160" s="42">
        <v>27975045</v>
      </c>
      <c r="Q160" s="42">
        <v>1402079989</v>
      </c>
      <c r="R160" s="42">
        <v>1386944</v>
      </c>
      <c r="S160" s="42">
        <v>101508</v>
      </c>
      <c r="T160" s="42">
        <v>160655318</v>
      </c>
      <c r="U160" s="42">
        <v>158544634</v>
      </c>
      <c r="V160" s="42">
        <v>30063298</v>
      </c>
      <c r="W160" s="42">
        <v>22207060</v>
      </c>
      <c r="X160" s="42">
        <v>85709</v>
      </c>
      <c r="Y160" s="42">
        <v>373044471</v>
      </c>
      <c r="Z160" s="42">
        <v>1029035518</v>
      </c>
    </row>
    <row r="161" spans="1:26">
      <c r="A161" t="s">
        <v>36</v>
      </c>
      <c r="B161" s="44" t="s">
        <v>37</v>
      </c>
      <c r="C161" s="42">
        <v>28328339000</v>
      </c>
      <c r="D161" s="42">
        <v>71217</v>
      </c>
      <c r="E161" s="42">
        <v>8669835784</v>
      </c>
      <c r="F161" s="42">
        <v>1701412718</v>
      </c>
      <c r="G161" s="42">
        <v>23355</v>
      </c>
      <c r="H161" s="42">
        <v>10295</v>
      </c>
      <c r="I161" s="42">
        <v>2233730045</v>
      </c>
      <c r="J161" s="42">
        <v>11018059</v>
      </c>
      <c r="K161" s="42">
        <v>147692962</v>
      </c>
      <c r="L161" s="42">
        <v>1301839000</v>
      </c>
      <c r="M161" s="42">
        <v>35515500</v>
      </c>
      <c r="N161" s="42">
        <v>69254802</v>
      </c>
      <c r="O161" s="42">
        <v>139570080</v>
      </c>
      <c r="P161" s="42">
        <v>152139151</v>
      </c>
      <c r="Q161" s="42">
        <v>14462008101</v>
      </c>
      <c r="R161" s="42">
        <v>1459392</v>
      </c>
      <c r="S161" s="42">
        <v>396766</v>
      </c>
      <c r="T161" s="42">
        <v>1337052217</v>
      </c>
      <c r="U161" s="42">
        <v>1053905026</v>
      </c>
      <c r="V161" s="42">
        <v>242993554</v>
      </c>
      <c r="W161" s="42">
        <v>270855166</v>
      </c>
      <c r="X161" s="42">
        <v>156324</v>
      </c>
      <c r="Y161" s="42">
        <v>2906818445</v>
      </c>
      <c r="Z161" s="42">
        <v>11555189656</v>
      </c>
    </row>
    <row r="162" spans="1:26">
      <c r="A162" t="s">
        <v>416</v>
      </c>
      <c r="B162" s="44" t="s">
        <v>417</v>
      </c>
      <c r="C162" s="42">
        <v>2107893100</v>
      </c>
      <c r="D162" s="42">
        <v>8228</v>
      </c>
      <c r="E162" s="42">
        <v>712418270</v>
      </c>
      <c r="F162" s="42">
        <v>31504912</v>
      </c>
      <c r="G162" s="42">
        <v>1058</v>
      </c>
      <c r="H162" s="42">
        <v>223</v>
      </c>
      <c r="I162" s="42">
        <v>49964424</v>
      </c>
      <c r="J162" s="42">
        <v>409721</v>
      </c>
      <c r="K162" s="42">
        <v>16572348</v>
      </c>
      <c r="L162" s="42">
        <v>110285600</v>
      </c>
      <c r="M162" s="42">
        <v>3242600</v>
      </c>
      <c r="N162" s="42">
        <v>5173369</v>
      </c>
      <c r="O162" s="42">
        <v>19183635</v>
      </c>
      <c r="P162" s="42">
        <v>11817173</v>
      </c>
      <c r="Q162" s="42">
        <v>960572052</v>
      </c>
      <c r="R162" s="42">
        <v>283458</v>
      </c>
      <c r="S162" s="42">
        <v>1849</v>
      </c>
      <c r="T162" s="42">
        <v>113512902</v>
      </c>
      <c r="U162" s="42">
        <v>112932335</v>
      </c>
      <c r="V162" s="42">
        <v>17739312</v>
      </c>
      <c r="W162" s="42">
        <v>12157050</v>
      </c>
      <c r="X162" s="42">
        <v>43232</v>
      </c>
      <c r="Y162" s="42">
        <v>256670138</v>
      </c>
      <c r="Z162" s="42">
        <v>703901914</v>
      </c>
    </row>
    <row r="163" spans="1:26">
      <c r="A163" t="s">
        <v>429</v>
      </c>
      <c r="B163" s="44" t="s">
        <v>430</v>
      </c>
      <c r="C163" s="42">
        <v>1130760200</v>
      </c>
      <c r="D163" s="42">
        <v>4499</v>
      </c>
      <c r="E163" s="42">
        <v>379204152</v>
      </c>
      <c r="F163" s="42">
        <v>14588720</v>
      </c>
      <c r="G163" s="42">
        <v>566</v>
      </c>
      <c r="H163" s="42">
        <v>90</v>
      </c>
      <c r="I163" s="42">
        <v>28799662</v>
      </c>
      <c r="J163" s="42">
        <v>147941</v>
      </c>
      <c r="K163" s="42">
        <v>5971401</v>
      </c>
      <c r="L163" s="42">
        <v>59405200</v>
      </c>
      <c r="M163" s="42">
        <v>1877800</v>
      </c>
      <c r="N163" s="42">
        <v>2770816</v>
      </c>
      <c r="O163" s="42">
        <v>10596849</v>
      </c>
      <c r="P163" s="42">
        <v>6590791</v>
      </c>
      <c r="Q163" s="42">
        <v>509953332</v>
      </c>
      <c r="R163" s="42">
        <v>6112</v>
      </c>
      <c r="S163" s="42">
        <v>2761</v>
      </c>
      <c r="T163" s="42">
        <v>61265734</v>
      </c>
      <c r="U163" s="42">
        <v>61071334</v>
      </c>
      <c r="V163" s="42">
        <v>8527160</v>
      </c>
      <c r="W163" s="42">
        <v>6968361</v>
      </c>
      <c r="X163" s="42">
        <v>19282</v>
      </c>
      <c r="Y163" s="42">
        <v>137860744</v>
      </c>
      <c r="Z163" s="42">
        <v>372092588</v>
      </c>
    </row>
    <row r="164" spans="1:26">
      <c r="A164" t="s">
        <v>476</v>
      </c>
      <c r="B164" s="44" t="s">
        <v>477</v>
      </c>
      <c r="C164" s="42">
        <v>1730306900</v>
      </c>
      <c r="D164" s="42">
        <v>7426</v>
      </c>
      <c r="E164" s="42">
        <v>588635036</v>
      </c>
      <c r="F164" s="42">
        <v>15102578</v>
      </c>
      <c r="G164" s="42">
        <v>603</v>
      </c>
      <c r="H164" s="42">
        <v>98</v>
      </c>
      <c r="I164" s="42">
        <v>32798596</v>
      </c>
      <c r="J164" s="42">
        <v>485416</v>
      </c>
      <c r="K164" s="42">
        <v>10559865</v>
      </c>
      <c r="L164" s="42">
        <v>92701600</v>
      </c>
      <c r="M164" s="42">
        <v>3370700</v>
      </c>
      <c r="N164" s="42">
        <v>4241624</v>
      </c>
      <c r="O164" s="42">
        <v>17435684</v>
      </c>
      <c r="P164" s="42">
        <v>11656838</v>
      </c>
      <c r="Q164" s="42">
        <v>776987937</v>
      </c>
      <c r="R164" s="42">
        <v>61727</v>
      </c>
      <c r="S164" s="42">
        <v>25015</v>
      </c>
      <c r="T164" s="42">
        <v>96059026</v>
      </c>
      <c r="U164" s="42">
        <v>98826048</v>
      </c>
      <c r="V164" s="42">
        <v>15027723</v>
      </c>
      <c r="W164" s="42">
        <v>9055760</v>
      </c>
      <c r="X164" s="42">
        <v>10670</v>
      </c>
      <c r="Y164" s="42">
        <v>219065969</v>
      </c>
      <c r="Z164" s="42">
        <v>557921968</v>
      </c>
    </row>
    <row r="165" spans="1:26">
      <c r="A165" t="s">
        <v>520</v>
      </c>
      <c r="B165" s="44" t="s">
        <v>521</v>
      </c>
      <c r="C165" s="42">
        <v>1328225700</v>
      </c>
      <c r="D165" s="42">
        <v>5557</v>
      </c>
      <c r="E165" s="42">
        <v>459534737</v>
      </c>
      <c r="F165" s="42">
        <v>10969249</v>
      </c>
      <c r="G165" s="42">
        <v>542</v>
      </c>
      <c r="H165" s="42">
        <v>54</v>
      </c>
      <c r="I165" s="42">
        <v>31148266</v>
      </c>
      <c r="J165" s="42">
        <v>390931</v>
      </c>
      <c r="K165" s="42">
        <v>8613197</v>
      </c>
      <c r="L165" s="42">
        <v>71525800</v>
      </c>
      <c r="M165" s="42">
        <v>1863500</v>
      </c>
      <c r="N165" s="42">
        <v>3258936</v>
      </c>
      <c r="O165" s="42">
        <v>11332199</v>
      </c>
      <c r="P165" s="42">
        <v>6789066</v>
      </c>
      <c r="Q165" s="42">
        <v>605425881</v>
      </c>
      <c r="R165" s="42">
        <v>47504</v>
      </c>
      <c r="S165" s="42">
        <v>8531</v>
      </c>
      <c r="T165" s="42">
        <v>73373736</v>
      </c>
      <c r="U165" s="42">
        <v>75608136</v>
      </c>
      <c r="V165" s="42">
        <v>10182652</v>
      </c>
      <c r="W165" s="42">
        <v>5368611</v>
      </c>
      <c r="X165" s="42">
        <v>6912</v>
      </c>
      <c r="Y165" s="42">
        <v>164596082</v>
      </c>
      <c r="Z165" s="42">
        <v>440829799</v>
      </c>
    </row>
    <row r="166" spans="1:26">
      <c r="A166" t="s">
        <v>100</v>
      </c>
      <c r="B166" s="44" t="s">
        <v>101</v>
      </c>
      <c r="C166" s="42">
        <v>27845887700</v>
      </c>
      <c r="D166" s="42">
        <v>104221</v>
      </c>
      <c r="E166" s="42">
        <v>9035287354</v>
      </c>
      <c r="F166" s="42">
        <v>525119802</v>
      </c>
      <c r="G166" s="42">
        <v>15164</v>
      </c>
      <c r="H166" s="42">
        <v>3576</v>
      </c>
      <c r="I166" s="42">
        <v>974756898</v>
      </c>
      <c r="J166" s="42">
        <v>4743262</v>
      </c>
      <c r="K166" s="42">
        <v>173020753</v>
      </c>
      <c r="L166" s="42">
        <v>1556698000</v>
      </c>
      <c r="M166" s="42">
        <v>28960200</v>
      </c>
      <c r="N166" s="42">
        <v>68132050</v>
      </c>
      <c r="O166" s="42">
        <v>177994264</v>
      </c>
      <c r="P166" s="42">
        <v>120995361</v>
      </c>
      <c r="Q166" s="42">
        <v>12665707944</v>
      </c>
      <c r="R166" s="42">
        <v>3803041</v>
      </c>
      <c r="S166" s="42">
        <v>510880</v>
      </c>
      <c r="T166" s="42">
        <v>1585212676</v>
      </c>
      <c r="U166" s="42">
        <v>1485535232</v>
      </c>
      <c r="V166" s="42">
        <v>228664763</v>
      </c>
      <c r="W166" s="42">
        <v>153123005</v>
      </c>
      <c r="X166" s="42">
        <v>500780</v>
      </c>
      <c r="Y166" s="42">
        <v>3457350377</v>
      </c>
      <c r="Z166" s="42">
        <v>9208357567</v>
      </c>
    </row>
    <row r="167" spans="1:26">
      <c r="A167" t="s">
        <v>46</v>
      </c>
      <c r="B167" s="44" t="s">
        <v>47</v>
      </c>
      <c r="C167" s="42">
        <v>12415519600</v>
      </c>
      <c r="D167" s="42">
        <v>47297</v>
      </c>
      <c r="E167" s="42">
        <v>3947511606</v>
      </c>
      <c r="F167" s="42">
        <v>217100696</v>
      </c>
      <c r="G167" s="42">
        <v>6594</v>
      </c>
      <c r="H167" s="42">
        <v>1396</v>
      </c>
      <c r="I167" s="42">
        <v>643467532</v>
      </c>
      <c r="J167" s="42">
        <v>7033021</v>
      </c>
      <c r="K167" s="42">
        <v>121382071</v>
      </c>
      <c r="L167" s="42">
        <v>625034500</v>
      </c>
      <c r="M167" s="42">
        <v>29597800</v>
      </c>
      <c r="N167" s="42">
        <v>30371201</v>
      </c>
      <c r="O167" s="42">
        <v>92693004</v>
      </c>
      <c r="P167" s="42">
        <v>106876355</v>
      </c>
      <c r="Q167" s="42">
        <v>5821067786</v>
      </c>
      <c r="R167" s="42">
        <v>4509224</v>
      </c>
      <c r="S167" s="42">
        <v>490562</v>
      </c>
      <c r="T167" s="42">
        <v>654495845</v>
      </c>
      <c r="U167" s="42">
        <v>615928029</v>
      </c>
      <c r="V167" s="42">
        <v>124514497</v>
      </c>
      <c r="W167" s="42">
        <v>73288947</v>
      </c>
      <c r="X167" s="42">
        <v>79079</v>
      </c>
      <c r="Y167" s="42">
        <v>1473306183</v>
      </c>
      <c r="Z167" s="42">
        <v>4347761603</v>
      </c>
    </row>
    <row r="168" spans="1:26">
      <c r="A168" t="s">
        <v>528</v>
      </c>
      <c r="B168" s="44" t="s">
        <v>529</v>
      </c>
      <c r="C168" s="42">
        <v>751204000</v>
      </c>
      <c r="D168" s="42">
        <v>3239</v>
      </c>
      <c r="E168" s="42">
        <v>260643068</v>
      </c>
      <c r="F168" s="42">
        <v>4510174</v>
      </c>
      <c r="G168" s="42">
        <v>273</v>
      </c>
      <c r="H168" s="42">
        <v>18</v>
      </c>
      <c r="I168" s="42">
        <v>11858549</v>
      </c>
      <c r="J168" s="42">
        <v>50892</v>
      </c>
      <c r="K168" s="42">
        <v>2088797</v>
      </c>
      <c r="L168" s="42">
        <v>40365900</v>
      </c>
      <c r="M168" s="42">
        <v>829000</v>
      </c>
      <c r="N168" s="42">
        <v>1843033</v>
      </c>
      <c r="O168" s="42">
        <v>6427108</v>
      </c>
      <c r="P168" s="42">
        <v>2347325</v>
      </c>
      <c r="Q168" s="42">
        <v>330963846</v>
      </c>
      <c r="R168" s="42">
        <v>0</v>
      </c>
      <c r="S168" s="42">
        <v>0</v>
      </c>
      <c r="T168" s="42">
        <v>41188766</v>
      </c>
      <c r="U168" s="42">
        <v>43189842</v>
      </c>
      <c r="V168" s="42">
        <v>3937266</v>
      </c>
      <c r="W168" s="42">
        <v>3214245</v>
      </c>
      <c r="X168" s="42">
        <v>746</v>
      </c>
      <c r="Y168" s="42">
        <v>91530865</v>
      </c>
      <c r="Z168" s="42">
        <v>239432981</v>
      </c>
    </row>
    <row r="169" spans="1:26">
      <c r="A169" t="s">
        <v>166</v>
      </c>
      <c r="B169" s="44" t="s">
        <v>167</v>
      </c>
      <c r="C169" s="42">
        <v>3600570000</v>
      </c>
      <c r="D169" s="42">
        <v>15527</v>
      </c>
      <c r="E169" s="42">
        <v>1213253927</v>
      </c>
      <c r="F169" s="42">
        <v>29138706</v>
      </c>
      <c r="G169" s="42">
        <v>1294</v>
      </c>
      <c r="H169" s="42">
        <v>188</v>
      </c>
      <c r="I169" s="42">
        <v>107052081</v>
      </c>
      <c r="J169" s="42">
        <v>482135</v>
      </c>
      <c r="K169" s="42">
        <v>27554784</v>
      </c>
      <c r="L169" s="42">
        <v>198054300</v>
      </c>
      <c r="M169" s="42">
        <v>6361400</v>
      </c>
      <c r="N169" s="42">
        <v>8821532</v>
      </c>
      <c r="O169" s="42">
        <v>30116683</v>
      </c>
      <c r="P169" s="42">
        <v>23313519</v>
      </c>
      <c r="Q169" s="42">
        <v>1644149067</v>
      </c>
      <c r="R169" s="42">
        <v>258479</v>
      </c>
      <c r="S169" s="42">
        <v>105003</v>
      </c>
      <c r="T169" s="42">
        <v>204376196</v>
      </c>
      <c r="U169" s="42">
        <v>209211464</v>
      </c>
      <c r="V169" s="42">
        <v>27537023</v>
      </c>
      <c r="W169" s="42">
        <v>20774952</v>
      </c>
      <c r="X169" s="42">
        <v>44106</v>
      </c>
      <c r="Y169" s="42">
        <v>462307223</v>
      </c>
      <c r="Z169" s="42">
        <v>1181841844</v>
      </c>
    </row>
    <row r="170" spans="1:26">
      <c r="A170" t="s">
        <v>24</v>
      </c>
      <c r="B170" s="44" t="s">
        <v>25</v>
      </c>
      <c r="C170" s="42">
        <v>2556669300</v>
      </c>
      <c r="D170" s="42">
        <v>7628</v>
      </c>
      <c r="E170" s="42">
        <v>819128283</v>
      </c>
      <c r="F170" s="42">
        <v>75707129</v>
      </c>
      <c r="G170" s="42">
        <v>1906</v>
      </c>
      <c r="H170" s="42">
        <v>527</v>
      </c>
      <c r="I170" s="42">
        <v>99495720</v>
      </c>
      <c r="J170" s="42">
        <v>838382</v>
      </c>
      <c r="K170" s="42">
        <v>21029340</v>
      </c>
      <c r="L170" s="42">
        <v>138474200</v>
      </c>
      <c r="M170" s="42">
        <v>3246200</v>
      </c>
      <c r="N170" s="42">
        <v>6264552</v>
      </c>
      <c r="O170" s="42">
        <v>19177361</v>
      </c>
      <c r="P170" s="42">
        <v>12772587</v>
      </c>
      <c r="Q170" s="42">
        <v>1196133754</v>
      </c>
      <c r="R170" s="42">
        <v>381625</v>
      </c>
      <c r="S170" s="42">
        <v>26401</v>
      </c>
      <c r="T170" s="42">
        <v>141686249</v>
      </c>
      <c r="U170" s="42">
        <v>125604997</v>
      </c>
      <c r="V170" s="42">
        <v>26265188</v>
      </c>
      <c r="W170" s="42">
        <v>14731942</v>
      </c>
      <c r="X170" s="42">
        <v>84838</v>
      </c>
      <c r="Y170" s="42">
        <v>308781240</v>
      </c>
      <c r="Z170" s="42">
        <v>887352514</v>
      </c>
    </row>
    <row r="171" spans="1:26">
      <c r="A171" t="s">
        <v>70</v>
      </c>
      <c r="B171" s="44" t="s">
        <v>71</v>
      </c>
      <c r="C171" s="42">
        <v>11511307600</v>
      </c>
      <c r="D171" s="42">
        <v>42226</v>
      </c>
      <c r="E171" s="42">
        <v>3709343093</v>
      </c>
      <c r="F171" s="42">
        <v>216834842</v>
      </c>
      <c r="G171" s="42">
        <v>6254</v>
      </c>
      <c r="H171" s="42">
        <v>1536</v>
      </c>
      <c r="I171" s="42">
        <v>418836222</v>
      </c>
      <c r="J171" s="42">
        <v>2298998</v>
      </c>
      <c r="K171" s="42">
        <v>78202444</v>
      </c>
      <c r="L171" s="42">
        <v>605748700</v>
      </c>
      <c r="M171" s="42">
        <v>14041700</v>
      </c>
      <c r="N171" s="42">
        <v>28197871</v>
      </c>
      <c r="O171" s="42">
        <v>87491157</v>
      </c>
      <c r="P171" s="42">
        <v>53271210</v>
      </c>
      <c r="Q171" s="42">
        <v>5214266237</v>
      </c>
      <c r="R171" s="42">
        <v>2033047</v>
      </c>
      <c r="S171" s="42">
        <v>152432</v>
      </c>
      <c r="T171" s="42">
        <v>619670778</v>
      </c>
      <c r="U171" s="42">
        <v>581987625</v>
      </c>
      <c r="V171" s="42">
        <v>91857354</v>
      </c>
      <c r="W171" s="42">
        <v>67535790</v>
      </c>
      <c r="X171" s="42">
        <v>199319</v>
      </c>
      <c r="Y171" s="42">
        <v>1363436345</v>
      </c>
      <c r="Z171" s="42">
        <v>3850829892</v>
      </c>
    </row>
    <row r="172" spans="1:26">
      <c r="A172" t="s">
        <v>50</v>
      </c>
      <c r="B172" s="44" t="s">
        <v>51</v>
      </c>
      <c r="C172" s="42">
        <v>5927326000</v>
      </c>
      <c r="D172" s="42">
        <v>21293</v>
      </c>
      <c r="E172" s="42">
        <v>1892515752</v>
      </c>
      <c r="F172" s="42">
        <v>113480287</v>
      </c>
      <c r="G172" s="42">
        <v>3531</v>
      </c>
      <c r="H172" s="42">
        <v>785</v>
      </c>
      <c r="I172" s="42">
        <v>204314901</v>
      </c>
      <c r="J172" s="42">
        <v>2197045</v>
      </c>
      <c r="K172" s="42">
        <v>44945127</v>
      </c>
      <c r="L172" s="42">
        <v>313524300</v>
      </c>
      <c r="M172" s="42">
        <v>11671400</v>
      </c>
      <c r="N172" s="42">
        <v>14472892</v>
      </c>
      <c r="O172" s="42">
        <v>36357823</v>
      </c>
      <c r="P172" s="42">
        <v>45081762</v>
      </c>
      <c r="Q172" s="42">
        <v>2678561289</v>
      </c>
      <c r="R172" s="42">
        <v>1227997</v>
      </c>
      <c r="S172" s="42">
        <v>162688</v>
      </c>
      <c r="T172" s="42">
        <v>325112474</v>
      </c>
      <c r="U172" s="42">
        <v>297807177</v>
      </c>
      <c r="V172" s="42">
        <v>63297011</v>
      </c>
      <c r="W172" s="42">
        <v>31184434</v>
      </c>
      <c r="X172" s="42">
        <v>34568</v>
      </c>
      <c r="Y172" s="42">
        <v>718826349</v>
      </c>
      <c r="Z172" s="42">
        <v>1959734940</v>
      </c>
    </row>
    <row r="173" spans="1:26">
      <c r="A173" t="s">
        <v>124</v>
      </c>
      <c r="B173" s="44" t="s">
        <v>125</v>
      </c>
      <c r="C173" s="42">
        <v>5904149000</v>
      </c>
      <c r="D173" s="42">
        <v>23397</v>
      </c>
      <c r="E173" s="42">
        <v>1974528859</v>
      </c>
      <c r="F173" s="42">
        <v>70809176</v>
      </c>
      <c r="G173" s="42">
        <v>2558</v>
      </c>
      <c r="H173" s="42">
        <v>430</v>
      </c>
      <c r="I173" s="42">
        <v>199028643</v>
      </c>
      <c r="J173" s="42">
        <v>1015113</v>
      </c>
      <c r="K173" s="42">
        <v>45420258</v>
      </c>
      <c r="L173" s="42">
        <v>332355500</v>
      </c>
      <c r="M173" s="42">
        <v>8361000</v>
      </c>
      <c r="N173" s="42">
        <v>14445145</v>
      </c>
      <c r="O173" s="42">
        <v>38355074</v>
      </c>
      <c r="P173" s="42">
        <v>31984211</v>
      </c>
      <c r="Q173" s="42">
        <v>2716302979</v>
      </c>
      <c r="R173" s="42">
        <v>677046</v>
      </c>
      <c r="S173" s="42">
        <v>15259</v>
      </c>
      <c r="T173" s="42">
        <v>340618689</v>
      </c>
      <c r="U173" s="42">
        <v>339803652</v>
      </c>
      <c r="V173" s="42">
        <v>41422308</v>
      </c>
      <c r="W173" s="42">
        <v>32914907</v>
      </c>
      <c r="X173" s="42">
        <v>247996</v>
      </c>
      <c r="Y173" s="42">
        <v>755699857</v>
      </c>
      <c r="Z173" s="42">
        <v>1960603122</v>
      </c>
    </row>
    <row r="174" spans="1:26">
      <c r="A174" t="s">
        <v>470</v>
      </c>
      <c r="B174" s="44" t="s">
        <v>471</v>
      </c>
      <c r="C174" s="42">
        <v>1102161800</v>
      </c>
      <c r="D174" s="42">
        <v>4678</v>
      </c>
      <c r="E174" s="42">
        <v>377702281</v>
      </c>
      <c r="F174" s="42">
        <v>11920826</v>
      </c>
      <c r="G174" s="42">
        <v>410</v>
      </c>
      <c r="H174" s="42">
        <v>78</v>
      </c>
      <c r="I174" s="42">
        <v>30379061</v>
      </c>
      <c r="J174" s="42">
        <v>243889</v>
      </c>
      <c r="K174" s="42">
        <v>7539338</v>
      </c>
      <c r="L174" s="42">
        <v>58370100</v>
      </c>
      <c r="M174" s="42">
        <v>1896500</v>
      </c>
      <c r="N174" s="42">
        <v>2704355</v>
      </c>
      <c r="O174" s="42">
        <v>10373798</v>
      </c>
      <c r="P174" s="42">
        <v>6935501</v>
      </c>
      <c r="Q174" s="42">
        <v>508065649</v>
      </c>
      <c r="R174" s="42">
        <v>35168</v>
      </c>
      <c r="S174" s="42">
        <v>8259</v>
      </c>
      <c r="T174" s="42">
        <v>60252856</v>
      </c>
      <c r="U174" s="42">
        <v>62074218</v>
      </c>
      <c r="V174" s="42">
        <v>8807461</v>
      </c>
      <c r="W174" s="42">
        <v>5625081</v>
      </c>
      <c r="X174" s="42">
        <v>4262</v>
      </c>
      <c r="Y174" s="42">
        <v>136807305</v>
      </c>
      <c r="Z174" s="42">
        <v>371258344</v>
      </c>
    </row>
    <row r="175" spans="1:26">
      <c r="A175" t="s">
        <v>178</v>
      </c>
      <c r="B175" s="44" t="s">
        <v>179</v>
      </c>
      <c r="C175" s="42">
        <v>2645423300</v>
      </c>
      <c r="D175" s="42">
        <v>10563</v>
      </c>
      <c r="E175" s="42">
        <v>881448225</v>
      </c>
      <c r="F175" s="42">
        <v>27348168</v>
      </c>
      <c r="G175" s="42">
        <v>1291</v>
      </c>
      <c r="H175" s="42">
        <v>159</v>
      </c>
      <c r="I175" s="42">
        <v>51786820</v>
      </c>
      <c r="J175" s="42">
        <v>360737</v>
      </c>
      <c r="K175" s="42">
        <v>14844906</v>
      </c>
      <c r="L175" s="42">
        <v>143272600</v>
      </c>
      <c r="M175" s="42">
        <v>3160500</v>
      </c>
      <c r="N175" s="42">
        <v>6459247</v>
      </c>
      <c r="O175" s="42">
        <v>21152697</v>
      </c>
      <c r="P175" s="42">
        <v>12171173</v>
      </c>
      <c r="Q175" s="42">
        <v>1162005073</v>
      </c>
      <c r="R175" s="42">
        <v>39001</v>
      </c>
      <c r="S175" s="42">
        <v>30427</v>
      </c>
      <c r="T175" s="42">
        <v>146402975</v>
      </c>
      <c r="U175" s="42">
        <v>142539299</v>
      </c>
      <c r="V175" s="42">
        <v>18689146</v>
      </c>
      <c r="W175" s="42">
        <v>12109936</v>
      </c>
      <c r="X175" s="42">
        <v>33138</v>
      </c>
      <c r="Y175" s="42">
        <v>319843922</v>
      </c>
      <c r="Z175" s="42">
        <v>842161151</v>
      </c>
    </row>
    <row r="176" spans="1:26">
      <c r="A176" t="s">
        <v>450</v>
      </c>
      <c r="B176" s="44" t="s">
        <v>451</v>
      </c>
      <c r="C176" s="42">
        <v>1228499100</v>
      </c>
      <c r="D176" s="42">
        <v>5415</v>
      </c>
      <c r="E176" s="42">
        <v>418287085</v>
      </c>
      <c r="F176" s="42">
        <v>10971988</v>
      </c>
      <c r="G176" s="42">
        <v>398</v>
      </c>
      <c r="H176" s="42">
        <v>67</v>
      </c>
      <c r="I176" s="42">
        <v>28973380</v>
      </c>
      <c r="J176" s="42">
        <v>300990</v>
      </c>
      <c r="K176" s="42">
        <v>11190311</v>
      </c>
      <c r="L176" s="42">
        <v>66649000</v>
      </c>
      <c r="M176" s="42">
        <v>1739000</v>
      </c>
      <c r="N176" s="42">
        <v>3012055</v>
      </c>
      <c r="O176" s="42">
        <v>12099529</v>
      </c>
      <c r="P176" s="42">
        <v>4945800</v>
      </c>
      <c r="Q176" s="42">
        <v>558169138</v>
      </c>
      <c r="R176" s="42">
        <v>254482</v>
      </c>
      <c r="S176" s="42">
        <v>19378</v>
      </c>
      <c r="T176" s="42">
        <v>68366202</v>
      </c>
      <c r="U176" s="42">
        <v>71613950</v>
      </c>
      <c r="V176" s="42">
        <v>9356051</v>
      </c>
      <c r="W176" s="42">
        <v>6738223</v>
      </c>
      <c r="X176" s="42">
        <v>29272</v>
      </c>
      <c r="Y176" s="42">
        <v>156377558</v>
      </c>
      <c r="Z176" s="42">
        <v>401791580</v>
      </c>
    </row>
    <row r="177" spans="1:26">
      <c r="A177" t="s">
        <v>276</v>
      </c>
      <c r="B177" s="44" t="s">
        <v>277</v>
      </c>
      <c r="C177" s="42">
        <v>3192101500</v>
      </c>
      <c r="D177" s="42">
        <v>12212</v>
      </c>
      <c r="E177" s="42">
        <v>1119761781</v>
      </c>
      <c r="F177" s="42">
        <v>51637154</v>
      </c>
      <c r="G177" s="42">
        <v>1678</v>
      </c>
      <c r="H177" s="42">
        <v>381</v>
      </c>
      <c r="I177" s="42">
        <v>130695919</v>
      </c>
      <c r="J177" s="42">
        <v>1922793</v>
      </c>
      <c r="K177" s="42">
        <v>39059065</v>
      </c>
      <c r="L177" s="42">
        <v>159803600</v>
      </c>
      <c r="M177" s="42">
        <v>7510500</v>
      </c>
      <c r="N177" s="42">
        <v>7816266</v>
      </c>
      <c r="O177" s="42">
        <v>27868135</v>
      </c>
      <c r="P177" s="42">
        <v>27861601</v>
      </c>
      <c r="Q177" s="42">
        <v>1573936814</v>
      </c>
      <c r="R177" s="42">
        <v>1758331</v>
      </c>
      <c r="S177" s="42">
        <v>276353</v>
      </c>
      <c r="T177" s="42">
        <v>167287702</v>
      </c>
      <c r="U177" s="42">
        <v>173616622</v>
      </c>
      <c r="V177" s="42">
        <v>30908973</v>
      </c>
      <c r="W177" s="42">
        <v>19364778</v>
      </c>
      <c r="X177" s="42">
        <v>195842</v>
      </c>
      <c r="Y177" s="42">
        <v>393408601</v>
      </c>
      <c r="Z177" s="42">
        <v>1180528213</v>
      </c>
    </row>
    <row r="178" spans="1:26">
      <c r="A178" t="s">
        <v>220</v>
      </c>
      <c r="B178" s="44" t="s">
        <v>221</v>
      </c>
      <c r="C178" s="42">
        <v>2461447200</v>
      </c>
      <c r="D178" s="42">
        <v>9998</v>
      </c>
      <c r="E178" s="42">
        <v>810808377</v>
      </c>
      <c r="F178" s="42">
        <v>36339556</v>
      </c>
      <c r="G178" s="42">
        <v>1132</v>
      </c>
      <c r="H178" s="42">
        <v>253</v>
      </c>
      <c r="I178" s="42">
        <v>87519715</v>
      </c>
      <c r="J178" s="42">
        <v>749627</v>
      </c>
      <c r="K178" s="42">
        <v>18304352</v>
      </c>
      <c r="L178" s="42">
        <v>132480600</v>
      </c>
      <c r="M178" s="42">
        <v>3770300</v>
      </c>
      <c r="N178" s="42">
        <v>6020681</v>
      </c>
      <c r="O178" s="42">
        <v>19494748</v>
      </c>
      <c r="P178" s="42">
        <v>14102889</v>
      </c>
      <c r="Q178" s="42">
        <v>1129590845</v>
      </c>
      <c r="R178" s="42">
        <v>162839</v>
      </c>
      <c r="S178" s="42">
        <v>34114</v>
      </c>
      <c r="T178" s="42">
        <v>136218207</v>
      </c>
      <c r="U178" s="42">
        <v>134104374</v>
      </c>
      <c r="V178" s="42">
        <v>17770344</v>
      </c>
      <c r="W178" s="42">
        <v>16199786</v>
      </c>
      <c r="X178" s="42">
        <v>42273</v>
      </c>
      <c r="Y178" s="42">
        <v>304531937</v>
      </c>
      <c r="Z178" s="42">
        <v>825058908</v>
      </c>
    </row>
    <row r="179" spans="1:26">
      <c r="A179" t="s">
        <v>168</v>
      </c>
      <c r="B179" s="44" t="s">
        <v>169</v>
      </c>
      <c r="C179" s="42">
        <v>5760692500</v>
      </c>
      <c r="D179" s="42">
        <v>21102</v>
      </c>
      <c r="E179" s="42">
        <v>1937162845</v>
      </c>
      <c r="F179" s="42">
        <v>84392607</v>
      </c>
      <c r="G179" s="42">
        <v>3079</v>
      </c>
      <c r="H179" s="42">
        <v>558</v>
      </c>
      <c r="I179" s="42">
        <v>134115304</v>
      </c>
      <c r="J179" s="42">
        <v>698303</v>
      </c>
      <c r="K179" s="42">
        <v>43040940</v>
      </c>
      <c r="L179" s="42">
        <v>314189400</v>
      </c>
      <c r="M179" s="42">
        <v>5176200</v>
      </c>
      <c r="N179" s="42">
        <v>14100000</v>
      </c>
      <c r="O179" s="42">
        <v>45596705</v>
      </c>
      <c r="P179" s="42">
        <v>18586762</v>
      </c>
      <c r="Q179" s="42">
        <v>2597059066</v>
      </c>
      <c r="R179" s="42">
        <v>945477</v>
      </c>
      <c r="S179" s="42">
        <v>96541</v>
      </c>
      <c r="T179" s="42">
        <v>319306413</v>
      </c>
      <c r="U179" s="42">
        <v>314466665</v>
      </c>
      <c r="V179" s="42">
        <v>46674239</v>
      </c>
      <c r="W179" s="42">
        <v>35021603</v>
      </c>
      <c r="X179" s="42">
        <v>84614</v>
      </c>
      <c r="Y179" s="42">
        <v>716595552</v>
      </c>
      <c r="Z179" s="42">
        <v>1880463514</v>
      </c>
    </row>
    <row r="180" spans="1:26">
      <c r="A180" t="s">
        <v>474</v>
      </c>
      <c r="B180" s="44" t="s">
        <v>475</v>
      </c>
      <c r="C180" s="42">
        <v>2118744900</v>
      </c>
      <c r="D180" s="42">
        <v>9242</v>
      </c>
      <c r="E180" s="42">
        <v>707010390</v>
      </c>
      <c r="F180" s="42">
        <v>17205710</v>
      </c>
      <c r="G180" s="42">
        <v>634</v>
      </c>
      <c r="H180" s="42">
        <v>105</v>
      </c>
      <c r="I180" s="42">
        <v>52682106</v>
      </c>
      <c r="J180" s="42">
        <v>392940</v>
      </c>
      <c r="K180" s="42">
        <v>13202318</v>
      </c>
      <c r="L180" s="42">
        <v>114271400</v>
      </c>
      <c r="M180" s="42">
        <v>4058400</v>
      </c>
      <c r="N180" s="42">
        <v>5186711</v>
      </c>
      <c r="O180" s="42">
        <v>20870754</v>
      </c>
      <c r="P180" s="42">
        <v>15033889</v>
      </c>
      <c r="Q180" s="42">
        <v>949914618</v>
      </c>
      <c r="R180" s="42">
        <v>58217</v>
      </c>
      <c r="S180" s="42">
        <v>48894</v>
      </c>
      <c r="T180" s="42">
        <v>118298930</v>
      </c>
      <c r="U180" s="42">
        <v>123075376</v>
      </c>
      <c r="V180" s="42">
        <v>15345916</v>
      </c>
      <c r="W180" s="42">
        <v>11189456</v>
      </c>
      <c r="X180" s="42">
        <v>26641</v>
      </c>
      <c r="Y180" s="42">
        <v>268043430</v>
      </c>
      <c r="Z180" s="42">
        <v>681871188</v>
      </c>
    </row>
    <row r="181" spans="1:26">
      <c r="A181" t="s">
        <v>72</v>
      </c>
      <c r="B181" s="44" t="s">
        <v>73</v>
      </c>
      <c r="C181" s="42">
        <v>2380029300</v>
      </c>
      <c r="D181" s="42">
        <v>9345</v>
      </c>
      <c r="E181" s="42">
        <v>786406940</v>
      </c>
      <c r="F181" s="42">
        <v>30392390</v>
      </c>
      <c r="G181" s="42">
        <v>1080</v>
      </c>
      <c r="H181" s="42">
        <v>179</v>
      </c>
      <c r="I181" s="42">
        <v>47953302</v>
      </c>
      <c r="J181" s="42">
        <v>334038</v>
      </c>
      <c r="K181" s="42">
        <v>16499793</v>
      </c>
      <c r="L181" s="42">
        <v>122170900</v>
      </c>
      <c r="M181" s="42">
        <v>1516000</v>
      </c>
      <c r="N181" s="42">
        <v>5833946</v>
      </c>
      <c r="O181" s="42">
        <v>14344515</v>
      </c>
      <c r="P181" s="42">
        <v>5780226</v>
      </c>
      <c r="Q181" s="42">
        <v>1031232050</v>
      </c>
      <c r="R181" s="42">
        <v>320704</v>
      </c>
      <c r="S181" s="42">
        <v>31027</v>
      </c>
      <c r="T181" s="42">
        <v>123661027</v>
      </c>
      <c r="U181" s="42">
        <v>118838950</v>
      </c>
      <c r="V181" s="42">
        <v>19577571</v>
      </c>
      <c r="W181" s="42">
        <v>12068887</v>
      </c>
      <c r="X181" s="42">
        <v>7017</v>
      </c>
      <c r="Y181" s="42">
        <v>274505183</v>
      </c>
      <c r="Z181" s="42">
        <v>756726867</v>
      </c>
    </row>
    <row r="182" spans="1:26">
      <c r="A182" t="s">
        <v>562</v>
      </c>
      <c r="B182" s="44" t="s">
        <v>563</v>
      </c>
      <c r="C182" s="42">
        <v>1101385600</v>
      </c>
      <c r="D182" s="42">
        <v>5011</v>
      </c>
      <c r="E182" s="42">
        <v>383538538</v>
      </c>
      <c r="F182" s="42">
        <v>7639689</v>
      </c>
      <c r="G182" s="42">
        <v>413</v>
      </c>
      <c r="H182" s="42">
        <v>47</v>
      </c>
      <c r="I182" s="42">
        <v>24763119</v>
      </c>
      <c r="J182" s="42">
        <v>290187</v>
      </c>
      <c r="K182" s="42">
        <v>5872283</v>
      </c>
      <c r="L182" s="42">
        <v>55595600</v>
      </c>
      <c r="M182" s="42">
        <v>1782900</v>
      </c>
      <c r="N182" s="42">
        <v>2682743</v>
      </c>
      <c r="O182" s="42">
        <v>10127200</v>
      </c>
      <c r="P182" s="42">
        <v>5760158</v>
      </c>
      <c r="Q182" s="42">
        <v>498052417</v>
      </c>
      <c r="R182" s="42">
        <v>67969</v>
      </c>
      <c r="S182" s="42">
        <v>0</v>
      </c>
      <c r="T182" s="42">
        <v>57363483</v>
      </c>
      <c r="U182" s="42">
        <v>59737243</v>
      </c>
      <c r="V182" s="42">
        <v>6494655</v>
      </c>
      <c r="W182" s="42">
        <v>3250834</v>
      </c>
      <c r="X182" s="42">
        <v>7922</v>
      </c>
      <c r="Y182" s="42">
        <v>126922106</v>
      </c>
      <c r="Z182" s="42">
        <v>371130311</v>
      </c>
    </row>
    <row r="183" spans="1:26">
      <c r="A183" t="s">
        <v>268</v>
      </c>
      <c r="B183" s="44" t="s">
        <v>269</v>
      </c>
      <c r="C183" s="42">
        <v>9018703600</v>
      </c>
      <c r="D183" s="42">
        <v>27514</v>
      </c>
      <c r="E183" s="42">
        <v>2835121975</v>
      </c>
      <c r="F183" s="42">
        <v>293801720</v>
      </c>
      <c r="G183" s="42">
        <v>6727</v>
      </c>
      <c r="H183" s="42">
        <v>2142</v>
      </c>
      <c r="I183" s="42">
        <v>426736422</v>
      </c>
      <c r="J183" s="42">
        <v>2426014</v>
      </c>
      <c r="K183" s="42">
        <v>59658007</v>
      </c>
      <c r="L183" s="42">
        <v>481125500</v>
      </c>
      <c r="M183" s="42">
        <v>9075000</v>
      </c>
      <c r="N183" s="42">
        <v>22053324</v>
      </c>
      <c r="O183" s="42">
        <v>55257763</v>
      </c>
      <c r="P183" s="42">
        <v>37582519</v>
      </c>
      <c r="Q183" s="42">
        <v>4222838244</v>
      </c>
      <c r="R183" s="42">
        <v>940751</v>
      </c>
      <c r="S183" s="42">
        <v>299485</v>
      </c>
      <c r="T183" s="42">
        <v>490120136</v>
      </c>
      <c r="U183" s="42">
        <v>423690417</v>
      </c>
      <c r="V183" s="42">
        <v>74640591</v>
      </c>
      <c r="W183" s="42">
        <v>67766013</v>
      </c>
      <c r="X183" s="42">
        <v>49883</v>
      </c>
      <c r="Y183" s="42">
        <v>1057507276</v>
      </c>
      <c r="Z183" s="42">
        <v>3165330968</v>
      </c>
    </row>
    <row r="184" spans="1:26">
      <c r="A184" t="s">
        <v>222</v>
      </c>
      <c r="B184" s="44" t="s">
        <v>223</v>
      </c>
      <c r="C184" s="42">
        <v>1244095800</v>
      </c>
      <c r="D184" s="42">
        <v>5304</v>
      </c>
      <c r="E184" s="42">
        <v>391479673</v>
      </c>
      <c r="F184" s="42">
        <v>15829064</v>
      </c>
      <c r="G184" s="42">
        <v>592</v>
      </c>
      <c r="H184" s="42">
        <v>101</v>
      </c>
      <c r="I184" s="42">
        <v>30597034</v>
      </c>
      <c r="J184" s="42">
        <v>300417</v>
      </c>
      <c r="K184" s="42">
        <v>8257124</v>
      </c>
      <c r="L184" s="42">
        <v>67367600</v>
      </c>
      <c r="M184" s="42">
        <v>2330300</v>
      </c>
      <c r="N184" s="42">
        <v>3038456</v>
      </c>
      <c r="O184" s="42">
        <v>10533080</v>
      </c>
      <c r="P184" s="42">
        <v>8665403</v>
      </c>
      <c r="Q184" s="42">
        <v>538398151</v>
      </c>
      <c r="R184" s="42">
        <v>70415</v>
      </c>
      <c r="S184" s="42">
        <v>50996</v>
      </c>
      <c r="T184" s="42">
        <v>69667024</v>
      </c>
      <c r="U184" s="42">
        <v>64309365</v>
      </c>
      <c r="V184" s="42">
        <v>10469586</v>
      </c>
      <c r="W184" s="42">
        <v>6023847</v>
      </c>
      <c r="X184" s="42">
        <v>4712</v>
      </c>
      <c r="Y184" s="42">
        <v>150595945</v>
      </c>
      <c r="Z184" s="42">
        <v>387802206</v>
      </c>
    </row>
    <row r="185" spans="1:26">
      <c r="A185" t="s">
        <v>570</v>
      </c>
      <c r="B185" s="44" t="s">
        <v>571</v>
      </c>
      <c r="C185" s="42">
        <v>8911540500</v>
      </c>
      <c r="D185" s="42">
        <v>33249</v>
      </c>
      <c r="E185" s="42">
        <v>2993119372</v>
      </c>
      <c r="F185" s="42">
        <v>124782088</v>
      </c>
      <c r="G185" s="42">
        <v>4577</v>
      </c>
      <c r="H185" s="42">
        <v>785</v>
      </c>
      <c r="I185" s="42">
        <v>262745803</v>
      </c>
      <c r="J185" s="42">
        <v>2429320</v>
      </c>
      <c r="K185" s="42">
        <v>65075720</v>
      </c>
      <c r="L185" s="42">
        <v>484243600</v>
      </c>
      <c r="M185" s="42">
        <v>7238000</v>
      </c>
      <c r="N185" s="42">
        <v>21854709</v>
      </c>
      <c r="O185" s="42">
        <v>64152872</v>
      </c>
      <c r="P185" s="42">
        <v>25947419</v>
      </c>
      <c r="Q185" s="42">
        <v>4051588903</v>
      </c>
      <c r="R185" s="42">
        <v>533768</v>
      </c>
      <c r="S185" s="42">
        <v>43265</v>
      </c>
      <c r="T185" s="42">
        <v>491367546</v>
      </c>
      <c r="U185" s="42">
        <v>481781090</v>
      </c>
      <c r="V185" s="42">
        <v>63136063</v>
      </c>
      <c r="W185" s="42">
        <v>44071002</v>
      </c>
      <c r="X185" s="42">
        <v>42683</v>
      </c>
      <c r="Y185" s="42">
        <v>1080975417</v>
      </c>
      <c r="Z185" s="42">
        <v>2970613486</v>
      </c>
    </row>
    <row r="186" spans="1:26">
      <c r="A186" t="s">
        <v>504</v>
      </c>
      <c r="B186" s="44" t="s">
        <v>505</v>
      </c>
      <c r="C186" s="42">
        <v>955632000</v>
      </c>
      <c r="D186" s="42">
        <v>4288</v>
      </c>
      <c r="E186" s="42">
        <v>328886068</v>
      </c>
      <c r="F186" s="42">
        <v>7826900</v>
      </c>
      <c r="G186" s="42">
        <v>327</v>
      </c>
      <c r="H186" s="42">
        <v>44</v>
      </c>
      <c r="I186" s="42">
        <v>19444310</v>
      </c>
      <c r="J186" s="42">
        <v>365869</v>
      </c>
      <c r="K186" s="42">
        <v>3223149</v>
      </c>
      <c r="L186" s="42">
        <v>49338500</v>
      </c>
      <c r="M186" s="42">
        <v>2539000</v>
      </c>
      <c r="N186" s="42">
        <v>2334007</v>
      </c>
      <c r="O186" s="42">
        <v>9831327</v>
      </c>
      <c r="P186" s="42">
        <v>7174246</v>
      </c>
      <c r="Q186" s="42">
        <v>430963376</v>
      </c>
      <c r="R186" s="42">
        <v>1652</v>
      </c>
      <c r="S186" s="42">
        <v>12082</v>
      </c>
      <c r="T186" s="42">
        <v>51859344</v>
      </c>
      <c r="U186" s="42">
        <v>54852597</v>
      </c>
      <c r="V186" s="42">
        <v>7013939</v>
      </c>
      <c r="W186" s="42">
        <v>3830896</v>
      </c>
      <c r="X186" s="42">
        <v>25637</v>
      </c>
      <c r="Y186" s="42">
        <v>117596147</v>
      </c>
      <c r="Z186" s="42">
        <v>313367229</v>
      </c>
    </row>
    <row r="187" spans="1:26">
      <c r="A187" t="s">
        <v>526</v>
      </c>
      <c r="B187" s="44" t="s">
        <v>527</v>
      </c>
      <c r="C187" s="42">
        <v>1256816800</v>
      </c>
      <c r="D187" s="42">
        <v>5341</v>
      </c>
      <c r="E187" s="42">
        <v>432855421</v>
      </c>
      <c r="F187" s="42">
        <v>9685856</v>
      </c>
      <c r="G187" s="42">
        <v>372</v>
      </c>
      <c r="H187" s="42">
        <v>72</v>
      </c>
      <c r="I187" s="42">
        <v>26101628</v>
      </c>
      <c r="J187" s="42">
        <v>401188</v>
      </c>
      <c r="K187" s="42">
        <v>7867573</v>
      </c>
      <c r="L187" s="42">
        <v>67901900</v>
      </c>
      <c r="M187" s="42">
        <v>2520500</v>
      </c>
      <c r="N187" s="42">
        <v>3085551</v>
      </c>
      <c r="O187" s="42">
        <v>11361175</v>
      </c>
      <c r="P187" s="42">
        <v>8783323</v>
      </c>
      <c r="Q187" s="42">
        <v>570564115</v>
      </c>
      <c r="R187" s="42">
        <v>50921</v>
      </c>
      <c r="S187" s="42">
        <v>0</v>
      </c>
      <c r="T187" s="42">
        <v>70411996</v>
      </c>
      <c r="U187" s="42">
        <v>73236375</v>
      </c>
      <c r="V187" s="42">
        <v>8498930</v>
      </c>
      <c r="W187" s="42">
        <v>5891776</v>
      </c>
      <c r="X187" s="42">
        <v>2350</v>
      </c>
      <c r="Y187" s="42">
        <v>158092348</v>
      </c>
      <c r="Z187" s="42">
        <v>412471767</v>
      </c>
    </row>
    <row r="188" spans="1:26">
      <c r="A188" t="s">
        <v>182</v>
      </c>
      <c r="B188" s="44" t="s">
        <v>183</v>
      </c>
      <c r="C188" s="42">
        <v>5390952000</v>
      </c>
      <c r="D188" s="42">
        <v>22070</v>
      </c>
      <c r="E188" s="42">
        <v>1808136315</v>
      </c>
      <c r="F188" s="42">
        <v>69628493</v>
      </c>
      <c r="G188" s="42">
        <v>2411</v>
      </c>
      <c r="H188" s="42">
        <v>472</v>
      </c>
      <c r="I188" s="42">
        <v>118583688</v>
      </c>
      <c r="J188" s="42">
        <v>1624063</v>
      </c>
      <c r="K188" s="42">
        <v>51183369</v>
      </c>
      <c r="L188" s="42">
        <v>287038100</v>
      </c>
      <c r="M188" s="42">
        <v>7615600</v>
      </c>
      <c r="N188" s="42">
        <v>13196352</v>
      </c>
      <c r="O188" s="42">
        <v>42800111</v>
      </c>
      <c r="P188" s="42">
        <v>26939852</v>
      </c>
      <c r="Q188" s="42">
        <v>2426745943</v>
      </c>
      <c r="R188" s="42">
        <v>1090226</v>
      </c>
      <c r="S188" s="42">
        <v>164928</v>
      </c>
      <c r="T188" s="42">
        <v>294580712</v>
      </c>
      <c r="U188" s="42">
        <v>292738993</v>
      </c>
      <c r="V188" s="42">
        <v>49523658</v>
      </c>
      <c r="W188" s="42">
        <v>31036160</v>
      </c>
      <c r="X188" s="42">
        <v>113208</v>
      </c>
      <c r="Y188" s="42">
        <v>669247885</v>
      </c>
      <c r="Z188" s="42">
        <v>1757498058</v>
      </c>
    </row>
    <row r="189" spans="1:26">
      <c r="A189" t="s">
        <v>448</v>
      </c>
      <c r="B189" s="44" t="s">
        <v>449</v>
      </c>
      <c r="C189" s="42">
        <v>2081365600</v>
      </c>
      <c r="D189" s="42">
        <v>8968</v>
      </c>
      <c r="E189" s="42">
        <v>696131162</v>
      </c>
      <c r="F189" s="42">
        <v>22737473</v>
      </c>
      <c r="G189" s="42">
        <v>750</v>
      </c>
      <c r="H189" s="42">
        <v>140</v>
      </c>
      <c r="I189" s="42">
        <v>68161971</v>
      </c>
      <c r="J189" s="42">
        <v>661748</v>
      </c>
      <c r="K189" s="42">
        <v>20904501</v>
      </c>
      <c r="L189" s="42">
        <v>104217500</v>
      </c>
      <c r="M189" s="42">
        <v>3596400</v>
      </c>
      <c r="N189" s="42">
        <v>5077932</v>
      </c>
      <c r="O189" s="42">
        <v>21048131</v>
      </c>
      <c r="P189" s="42">
        <v>12521570</v>
      </c>
      <c r="Q189" s="42">
        <v>955058388</v>
      </c>
      <c r="R189" s="42">
        <v>679103</v>
      </c>
      <c r="S189" s="42">
        <v>22523</v>
      </c>
      <c r="T189" s="42">
        <v>107786313</v>
      </c>
      <c r="U189" s="42">
        <v>111161864</v>
      </c>
      <c r="V189" s="42">
        <v>15954633</v>
      </c>
      <c r="W189" s="42">
        <v>14693592</v>
      </c>
      <c r="X189" s="42">
        <v>25421</v>
      </c>
      <c r="Y189" s="42">
        <v>250323449</v>
      </c>
      <c r="Z189" s="42">
        <v>704734939</v>
      </c>
    </row>
    <row r="190" spans="1:26">
      <c r="A190" t="s">
        <v>433</v>
      </c>
      <c r="B190" s="44" t="s">
        <v>434</v>
      </c>
      <c r="C190" s="42">
        <v>4313496000</v>
      </c>
      <c r="D190" s="42">
        <v>17346</v>
      </c>
      <c r="E190" s="42">
        <v>1431544578</v>
      </c>
      <c r="F190" s="42">
        <v>54155577</v>
      </c>
      <c r="G190" s="42">
        <v>1914</v>
      </c>
      <c r="H190" s="42">
        <v>366</v>
      </c>
      <c r="I190" s="42">
        <v>131139719</v>
      </c>
      <c r="J190" s="42">
        <v>803318</v>
      </c>
      <c r="K190" s="42">
        <v>36265498</v>
      </c>
      <c r="L190" s="42">
        <v>231694100</v>
      </c>
      <c r="M190" s="42">
        <v>9260200</v>
      </c>
      <c r="N190" s="42">
        <v>10574154</v>
      </c>
      <c r="O190" s="42">
        <v>35943979</v>
      </c>
      <c r="P190" s="42">
        <v>34184478</v>
      </c>
      <c r="Q190" s="42">
        <v>1975565601</v>
      </c>
      <c r="R190" s="42">
        <v>817301</v>
      </c>
      <c r="S190" s="42">
        <v>76483</v>
      </c>
      <c r="T190" s="42">
        <v>240882926</v>
      </c>
      <c r="U190" s="42">
        <v>238638060</v>
      </c>
      <c r="V190" s="42">
        <v>35463450</v>
      </c>
      <c r="W190" s="42">
        <v>25885132</v>
      </c>
      <c r="X190" s="42">
        <v>200467</v>
      </c>
      <c r="Y190" s="42">
        <v>541963819</v>
      </c>
      <c r="Z190" s="42">
        <v>1433601782</v>
      </c>
    </row>
    <row r="191" spans="1:26">
      <c r="A191" t="s">
        <v>16</v>
      </c>
      <c r="B191" s="44" t="s">
        <v>17</v>
      </c>
      <c r="C191" s="42">
        <v>3928810200</v>
      </c>
      <c r="D191" s="42">
        <v>11848</v>
      </c>
      <c r="E191" s="42">
        <v>1247141727</v>
      </c>
      <c r="F191" s="42">
        <v>134670518</v>
      </c>
      <c r="G191" s="42">
        <v>2927</v>
      </c>
      <c r="H191" s="42">
        <v>902</v>
      </c>
      <c r="I191" s="42">
        <v>147204271</v>
      </c>
      <c r="J191" s="42">
        <v>1131179</v>
      </c>
      <c r="K191" s="42">
        <v>26183834</v>
      </c>
      <c r="L191" s="42">
        <v>204811700</v>
      </c>
      <c r="M191" s="42">
        <v>5257100</v>
      </c>
      <c r="N191" s="42">
        <v>9616495</v>
      </c>
      <c r="O191" s="42">
        <v>20452008</v>
      </c>
      <c r="P191" s="42">
        <v>23277423</v>
      </c>
      <c r="Q191" s="42">
        <v>1819746255</v>
      </c>
      <c r="R191" s="42">
        <v>395153</v>
      </c>
      <c r="S191" s="42">
        <v>43715</v>
      </c>
      <c r="T191" s="42">
        <v>210027584</v>
      </c>
      <c r="U191" s="42">
        <v>183087155</v>
      </c>
      <c r="V191" s="42">
        <v>38765777</v>
      </c>
      <c r="W191" s="42">
        <v>24255105</v>
      </c>
      <c r="X191" s="42">
        <v>10810</v>
      </c>
      <c r="Y191" s="42">
        <v>456585299</v>
      </c>
      <c r="Z191" s="42">
        <v>1363160956</v>
      </c>
    </row>
    <row r="192" spans="1:26">
      <c r="A192" t="s">
        <v>482</v>
      </c>
      <c r="B192" s="44" t="s">
        <v>483</v>
      </c>
      <c r="C192" s="42">
        <v>7804995900</v>
      </c>
      <c r="D192" s="42">
        <v>29678</v>
      </c>
      <c r="E192" s="42">
        <v>2584948389</v>
      </c>
      <c r="F192" s="42">
        <v>135308667</v>
      </c>
      <c r="G192" s="42">
        <v>4379</v>
      </c>
      <c r="H192" s="42">
        <v>860</v>
      </c>
      <c r="I192" s="42">
        <v>177752499</v>
      </c>
      <c r="J192" s="42">
        <v>971108</v>
      </c>
      <c r="K192" s="42">
        <v>54186114</v>
      </c>
      <c r="L192" s="42">
        <v>412637500</v>
      </c>
      <c r="M192" s="42">
        <v>7881700</v>
      </c>
      <c r="N192" s="42">
        <v>19113051</v>
      </c>
      <c r="O192" s="42">
        <v>63864321</v>
      </c>
      <c r="P192" s="42">
        <v>28746379</v>
      </c>
      <c r="Q192" s="42">
        <v>3485409728</v>
      </c>
      <c r="R192" s="42">
        <v>630578</v>
      </c>
      <c r="S192" s="42">
        <v>110662</v>
      </c>
      <c r="T192" s="42">
        <v>420408225</v>
      </c>
      <c r="U192" s="42">
        <v>400756301</v>
      </c>
      <c r="V192" s="42">
        <v>60447959</v>
      </c>
      <c r="W192" s="42">
        <v>42377396</v>
      </c>
      <c r="X192" s="42">
        <v>40710</v>
      </c>
      <c r="Y192" s="42">
        <v>924771831</v>
      </c>
      <c r="Z192" s="42">
        <v>2560637897</v>
      </c>
    </row>
    <row r="193" spans="1:26">
      <c r="A193" t="s">
        <v>48</v>
      </c>
      <c r="B193" s="44" t="s">
        <v>49</v>
      </c>
      <c r="C193" s="42">
        <v>9908462900</v>
      </c>
      <c r="D193" s="42">
        <v>33740</v>
      </c>
      <c r="E193" s="42">
        <v>3178021294</v>
      </c>
      <c r="F193" s="42">
        <v>267204004</v>
      </c>
      <c r="G193" s="42">
        <v>5971</v>
      </c>
      <c r="H193" s="42">
        <v>1851</v>
      </c>
      <c r="I193" s="42">
        <v>362926009</v>
      </c>
      <c r="J193" s="42">
        <v>2755461</v>
      </c>
      <c r="K193" s="42">
        <v>50633459</v>
      </c>
      <c r="L193" s="42">
        <v>551766400</v>
      </c>
      <c r="M193" s="42">
        <v>13706100</v>
      </c>
      <c r="N193" s="42">
        <v>24074988</v>
      </c>
      <c r="O193" s="42">
        <v>54569104</v>
      </c>
      <c r="P193" s="42">
        <v>55144871</v>
      </c>
      <c r="Q193" s="42">
        <v>4560801690</v>
      </c>
      <c r="R193" s="42">
        <v>917276</v>
      </c>
      <c r="S193" s="42">
        <v>89059</v>
      </c>
      <c r="T193" s="42">
        <v>565295083</v>
      </c>
      <c r="U193" s="42">
        <v>516033445</v>
      </c>
      <c r="V193" s="42">
        <v>99833897</v>
      </c>
      <c r="W193" s="42">
        <v>52897505</v>
      </c>
      <c r="X193" s="42">
        <v>88774</v>
      </c>
      <c r="Y193" s="42">
        <v>1235155039</v>
      </c>
      <c r="Z193" s="42">
        <v>3325646651</v>
      </c>
    </row>
    <row r="194" spans="1:26">
      <c r="A194" t="s">
        <v>248</v>
      </c>
      <c r="B194" s="44" t="s">
        <v>249</v>
      </c>
      <c r="C194" s="42">
        <v>3707002100</v>
      </c>
      <c r="D194" s="42">
        <v>15777</v>
      </c>
      <c r="E194" s="42">
        <v>1155612241</v>
      </c>
      <c r="F194" s="42">
        <v>58036565</v>
      </c>
      <c r="G194" s="42">
        <v>1579</v>
      </c>
      <c r="H194" s="42">
        <v>396</v>
      </c>
      <c r="I194" s="42">
        <v>223307023</v>
      </c>
      <c r="J194" s="42">
        <v>2303428</v>
      </c>
      <c r="K194" s="42">
        <v>43747296</v>
      </c>
      <c r="L194" s="42">
        <v>166392900</v>
      </c>
      <c r="M194" s="42">
        <v>11565700</v>
      </c>
      <c r="N194" s="42">
        <v>9047859</v>
      </c>
      <c r="O194" s="42">
        <v>33865276</v>
      </c>
      <c r="P194" s="42">
        <v>43562674</v>
      </c>
      <c r="Q194" s="42">
        <v>1747440962</v>
      </c>
      <c r="R194" s="42">
        <v>1877462</v>
      </c>
      <c r="S194" s="42">
        <v>200774</v>
      </c>
      <c r="T194" s="42">
        <v>177876219</v>
      </c>
      <c r="U194" s="42">
        <v>173271643</v>
      </c>
      <c r="V194" s="42">
        <v>31308226</v>
      </c>
      <c r="W194" s="42">
        <v>34492715</v>
      </c>
      <c r="X194" s="42">
        <v>167329</v>
      </c>
      <c r="Y194" s="42">
        <v>419194368</v>
      </c>
      <c r="Z194" s="42">
        <v>1328246594</v>
      </c>
    </row>
    <row r="195" spans="1:26">
      <c r="A195" t="s">
        <v>210</v>
      </c>
      <c r="B195" s="44" t="s">
        <v>211</v>
      </c>
      <c r="C195" s="42">
        <v>3607205300</v>
      </c>
      <c r="D195" s="42">
        <v>14367</v>
      </c>
      <c r="E195" s="42">
        <v>1139571452</v>
      </c>
      <c r="F195" s="42">
        <v>47974731</v>
      </c>
      <c r="G195" s="42">
        <v>1708</v>
      </c>
      <c r="H195" s="42">
        <v>313</v>
      </c>
      <c r="I195" s="42">
        <v>111191941</v>
      </c>
      <c r="J195" s="42">
        <v>1715853</v>
      </c>
      <c r="K195" s="42">
        <v>38320311</v>
      </c>
      <c r="L195" s="42">
        <v>194238700</v>
      </c>
      <c r="M195" s="42">
        <v>12875400</v>
      </c>
      <c r="N195" s="42">
        <v>8835998</v>
      </c>
      <c r="O195" s="42">
        <v>28935175</v>
      </c>
      <c r="P195" s="42">
        <v>47154389</v>
      </c>
      <c r="Q195" s="42">
        <v>1630813950</v>
      </c>
      <c r="R195" s="42">
        <v>826202</v>
      </c>
      <c r="S195" s="42">
        <v>62826</v>
      </c>
      <c r="T195" s="42">
        <v>207066622</v>
      </c>
      <c r="U195" s="42">
        <v>194010704</v>
      </c>
      <c r="V195" s="42">
        <v>40413245</v>
      </c>
      <c r="W195" s="42">
        <v>21341809</v>
      </c>
      <c r="X195" s="42">
        <v>183035</v>
      </c>
      <c r="Y195" s="42">
        <v>463904443</v>
      </c>
      <c r="Z195" s="42">
        <v>1166909507</v>
      </c>
    </row>
    <row r="196" spans="1:26">
      <c r="A196" t="s">
        <v>354</v>
      </c>
      <c r="B196" s="44" t="s">
        <v>355</v>
      </c>
      <c r="C196" s="42">
        <v>3774950100</v>
      </c>
      <c r="D196" s="42">
        <v>14849</v>
      </c>
      <c r="E196" s="42">
        <v>1229742226</v>
      </c>
      <c r="F196" s="42">
        <v>51928442</v>
      </c>
      <c r="G196" s="42">
        <v>1687</v>
      </c>
      <c r="H196" s="42">
        <v>332</v>
      </c>
      <c r="I196" s="42">
        <v>188155114</v>
      </c>
      <c r="J196" s="42">
        <v>1848020</v>
      </c>
      <c r="K196" s="42">
        <v>27718937</v>
      </c>
      <c r="L196" s="42">
        <v>208885000</v>
      </c>
      <c r="M196" s="42">
        <v>5565400</v>
      </c>
      <c r="N196" s="42">
        <v>9187778</v>
      </c>
      <c r="O196" s="42">
        <v>32990028</v>
      </c>
      <c r="P196" s="42">
        <v>22336267</v>
      </c>
      <c r="Q196" s="42">
        <v>1778357212</v>
      </c>
      <c r="R196" s="42">
        <v>499170</v>
      </c>
      <c r="S196" s="42">
        <v>70127</v>
      </c>
      <c r="T196" s="42">
        <v>214406321</v>
      </c>
      <c r="U196" s="42">
        <v>207357804</v>
      </c>
      <c r="V196" s="42">
        <v>27692377</v>
      </c>
      <c r="W196" s="42">
        <v>22913296</v>
      </c>
      <c r="X196" s="42">
        <v>47324</v>
      </c>
      <c r="Y196" s="42">
        <v>472986419</v>
      </c>
      <c r="Z196" s="42">
        <v>1305370793</v>
      </c>
    </row>
    <row r="197" spans="1:26">
      <c r="A197" t="s">
        <v>548</v>
      </c>
      <c r="B197" s="44" t="s">
        <v>549</v>
      </c>
      <c r="C197" s="42">
        <v>14992573300</v>
      </c>
      <c r="D197" s="42">
        <v>56969</v>
      </c>
      <c r="E197" s="42">
        <v>5089503028</v>
      </c>
      <c r="F197" s="42">
        <v>201282326</v>
      </c>
      <c r="G197" s="42">
        <v>7307</v>
      </c>
      <c r="H197" s="42">
        <v>1364</v>
      </c>
      <c r="I197" s="42">
        <v>569100344</v>
      </c>
      <c r="J197" s="42">
        <v>2759809</v>
      </c>
      <c r="K197" s="42">
        <v>95250068</v>
      </c>
      <c r="L197" s="42">
        <v>822225400</v>
      </c>
      <c r="M197" s="42">
        <v>9162900</v>
      </c>
      <c r="N197" s="42">
        <v>36748316</v>
      </c>
      <c r="O197" s="42">
        <v>121457208</v>
      </c>
      <c r="P197" s="42">
        <v>33239058</v>
      </c>
      <c r="Q197" s="42">
        <v>6980728457</v>
      </c>
      <c r="R197" s="42">
        <v>918110</v>
      </c>
      <c r="S197" s="42">
        <v>35560</v>
      </c>
      <c r="T197" s="42">
        <v>831268479</v>
      </c>
      <c r="U197" s="42">
        <v>832444015</v>
      </c>
      <c r="V197" s="42">
        <v>87977597</v>
      </c>
      <c r="W197" s="42">
        <v>84568104</v>
      </c>
      <c r="X197" s="42">
        <v>27943</v>
      </c>
      <c r="Y197" s="42">
        <v>1837239808</v>
      </c>
      <c r="Z197" s="42">
        <v>5143488649</v>
      </c>
    </row>
    <row r="198" spans="1:26">
      <c r="A198" t="s">
        <v>420</v>
      </c>
      <c r="B198" s="44" t="s">
        <v>421</v>
      </c>
      <c r="C198" s="42">
        <v>839044100</v>
      </c>
      <c r="D198" s="42">
        <v>3529</v>
      </c>
      <c r="E198" s="42">
        <v>280138469</v>
      </c>
      <c r="F198" s="42">
        <v>8442619</v>
      </c>
      <c r="G198" s="42">
        <v>341</v>
      </c>
      <c r="H198" s="42">
        <v>57</v>
      </c>
      <c r="I198" s="42">
        <v>28967706</v>
      </c>
      <c r="J198" s="42">
        <v>150067</v>
      </c>
      <c r="K198" s="42">
        <v>5092924</v>
      </c>
      <c r="L198" s="42">
        <v>42728200</v>
      </c>
      <c r="M198" s="42">
        <v>1452100</v>
      </c>
      <c r="N198" s="42">
        <v>2052378</v>
      </c>
      <c r="O198" s="42">
        <v>7248466</v>
      </c>
      <c r="P198" s="42">
        <v>4968331</v>
      </c>
      <c r="Q198" s="42">
        <v>381241260</v>
      </c>
      <c r="R198" s="42">
        <v>25069</v>
      </c>
      <c r="S198" s="42">
        <v>221</v>
      </c>
      <c r="T198" s="42">
        <v>44173610</v>
      </c>
      <c r="U198" s="42">
        <v>44314425</v>
      </c>
      <c r="V198" s="42">
        <v>7047369</v>
      </c>
      <c r="W198" s="42">
        <v>4191471</v>
      </c>
      <c r="X198" s="42">
        <v>17378</v>
      </c>
      <c r="Y198" s="42">
        <v>99769543</v>
      </c>
      <c r="Z198" s="42">
        <v>281471717</v>
      </c>
    </row>
    <row r="199" spans="1:26">
      <c r="A199" t="s">
        <v>208</v>
      </c>
      <c r="B199" s="44" t="s">
        <v>209</v>
      </c>
      <c r="C199" s="42">
        <v>3031226500</v>
      </c>
      <c r="D199" s="42">
        <v>11513</v>
      </c>
      <c r="E199" s="42">
        <v>942472117</v>
      </c>
      <c r="F199" s="42">
        <v>50712399</v>
      </c>
      <c r="G199" s="42">
        <v>1512</v>
      </c>
      <c r="H199" s="42">
        <v>338</v>
      </c>
      <c r="I199" s="42">
        <v>81932832</v>
      </c>
      <c r="J199" s="42">
        <v>1125536</v>
      </c>
      <c r="K199" s="42">
        <v>31416926</v>
      </c>
      <c r="L199" s="42">
        <v>166151900</v>
      </c>
      <c r="M199" s="42">
        <v>7283100</v>
      </c>
      <c r="N199" s="42">
        <v>7422403</v>
      </c>
      <c r="O199" s="42">
        <v>26309182</v>
      </c>
      <c r="P199" s="42">
        <v>26966702</v>
      </c>
      <c r="Q199" s="42">
        <v>1341793097</v>
      </c>
      <c r="R199" s="42">
        <v>894182</v>
      </c>
      <c r="S199" s="42">
        <v>63655</v>
      </c>
      <c r="T199" s="42">
        <v>173399986</v>
      </c>
      <c r="U199" s="42">
        <v>158435713</v>
      </c>
      <c r="V199" s="42">
        <v>33466601</v>
      </c>
      <c r="W199" s="42">
        <v>18416555</v>
      </c>
      <c r="X199" s="42">
        <v>124783</v>
      </c>
      <c r="Y199" s="42">
        <v>384801475</v>
      </c>
      <c r="Z199" s="42">
        <v>956991622</v>
      </c>
    </row>
    <row r="200" spans="1:26">
      <c r="A200" t="s">
        <v>356</v>
      </c>
      <c r="B200" s="44" t="s">
        <v>357</v>
      </c>
      <c r="C200" s="42">
        <v>11728558700</v>
      </c>
      <c r="D200" s="42">
        <v>42101</v>
      </c>
      <c r="E200" s="42">
        <v>3792475063</v>
      </c>
      <c r="F200" s="42">
        <v>202565032</v>
      </c>
      <c r="G200" s="42">
        <v>6692</v>
      </c>
      <c r="H200" s="42">
        <v>1407</v>
      </c>
      <c r="I200" s="42">
        <v>335518740</v>
      </c>
      <c r="J200" s="42">
        <v>2442994</v>
      </c>
      <c r="K200" s="42">
        <v>74611931</v>
      </c>
      <c r="L200" s="42">
        <v>663662300</v>
      </c>
      <c r="M200" s="42">
        <v>12889000</v>
      </c>
      <c r="N200" s="42">
        <v>28742091</v>
      </c>
      <c r="O200" s="42">
        <v>88209544</v>
      </c>
      <c r="P200" s="42">
        <v>52192586</v>
      </c>
      <c r="Q200" s="42">
        <v>5253309281</v>
      </c>
      <c r="R200" s="42">
        <v>1342195</v>
      </c>
      <c r="S200" s="42">
        <v>118885</v>
      </c>
      <c r="T200" s="42">
        <v>676421865</v>
      </c>
      <c r="U200" s="42">
        <v>634323232</v>
      </c>
      <c r="V200" s="42">
        <v>85530537</v>
      </c>
      <c r="W200" s="42">
        <v>68740739</v>
      </c>
      <c r="X200" s="42">
        <v>126636</v>
      </c>
      <c r="Y200" s="42">
        <v>1466604089</v>
      </c>
      <c r="Z200" s="42">
        <v>3786705192</v>
      </c>
    </row>
    <row r="201" spans="1:26">
      <c r="A201" t="s">
        <v>454</v>
      </c>
      <c r="B201" s="44" t="s">
        <v>455</v>
      </c>
      <c r="C201" s="42">
        <v>2212305600</v>
      </c>
      <c r="D201" s="42">
        <v>8616</v>
      </c>
      <c r="E201" s="42">
        <v>754151158</v>
      </c>
      <c r="F201" s="42">
        <v>26444673</v>
      </c>
      <c r="G201" s="42">
        <v>1027</v>
      </c>
      <c r="H201" s="42">
        <v>185</v>
      </c>
      <c r="I201" s="42">
        <v>69998496</v>
      </c>
      <c r="J201" s="42">
        <v>385340</v>
      </c>
      <c r="K201" s="42">
        <v>15902185</v>
      </c>
      <c r="L201" s="42">
        <v>116182200</v>
      </c>
      <c r="M201" s="42">
        <v>2410400</v>
      </c>
      <c r="N201" s="42">
        <v>5425370</v>
      </c>
      <c r="O201" s="42">
        <v>19865909</v>
      </c>
      <c r="P201" s="42">
        <v>9280926</v>
      </c>
      <c r="Q201" s="42">
        <v>1020046657</v>
      </c>
      <c r="R201" s="42">
        <v>158467</v>
      </c>
      <c r="S201" s="42">
        <v>49980</v>
      </c>
      <c r="T201" s="42">
        <v>118578171</v>
      </c>
      <c r="U201" s="42">
        <v>119725888</v>
      </c>
      <c r="V201" s="42">
        <v>18319373</v>
      </c>
      <c r="W201" s="42">
        <v>12478571</v>
      </c>
      <c r="X201" s="42">
        <v>24903</v>
      </c>
      <c r="Y201" s="42">
        <v>269335353</v>
      </c>
      <c r="Z201" s="42">
        <v>750711304</v>
      </c>
    </row>
    <row r="202" spans="1:26">
      <c r="A202" t="s">
        <v>500</v>
      </c>
      <c r="B202" s="44" t="s">
        <v>501</v>
      </c>
      <c r="C202" s="42">
        <v>3623715100</v>
      </c>
      <c r="D202" s="42">
        <v>15616</v>
      </c>
      <c r="E202" s="42">
        <v>1256577398</v>
      </c>
      <c r="F202" s="42">
        <v>36536087</v>
      </c>
      <c r="G202" s="42">
        <v>1395</v>
      </c>
      <c r="H202" s="42">
        <v>228</v>
      </c>
      <c r="I202" s="42">
        <v>82934913</v>
      </c>
      <c r="J202" s="42">
        <v>522005</v>
      </c>
      <c r="K202" s="42">
        <v>13388453</v>
      </c>
      <c r="L202" s="42">
        <v>190934400</v>
      </c>
      <c r="M202" s="42">
        <v>6276000</v>
      </c>
      <c r="N202" s="42">
        <v>8868379</v>
      </c>
      <c r="O202" s="42">
        <v>37263677</v>
      </c>
      <c r="P202" s="42">
        <v>18852557</v>
      </c>
      <c r="Q202" s="42">
        <v>1652153869</v>
      </c>
      <c r="R202" s="42">
        <v>10509</v>
      </c>
      <c r="S202" s="42">
        <v>25942</v>
      </c>
      <c r="T202" s="42">
        <v>197150723</v>
      </c>
      <c r="U202" s="42">
        <v>204389662</v>
      </c>
      <c r="V202" s="42">
        <v>22599100</v>
      </c>
      <c r="W202" s="42">
        <v>14280296</v>
      </c>
      <c r="X202" s="42">
        <v>87108</v>
      </c>
      <c r="Y202" s="42">
        <v>438543340</v>
      </c>
      <c r="Z202" s="42">
        <v>1213610529</v>
      </c>
    </row>
    <row r="203" spans="1:26">
      <c r="A203" t="s">
        <v>30</v>
      </c>
      <c r="B203" s="44" t="s">
        <v>31</v>
      </c>
      <c r="C203" s="42">
        <v>19743412000</v>
      </c>
      <c r="D203" s="42">
        <v>51043</v>
      </c>
      <c r="E203" s="42">
        <v>5961574334</v>
      </c>
      <c r="F203" s="42">
        <v>1136625880</v>
      </c>
      <c r="G203" s="42">
        <v>16320</v>
      </c>
      <c r="H203" s="42">
        <v>7325</v>
      </c>
      <c r="I203" s="42">
        <v>1028192364</v>
      </c>
      <c r="J203" s="42">
        <v>4891382</v>
      </c>
      <c r="K203" s="42">
        <v>109683613</v>
      </c>
      <c r="L203" s="42">
        <v>926633800</v>
      </c>
      <c r="M203" s="42">
        <v>19705800</v>
      </c>
      <c r="N203" s="42">
        <v>48161857</v>
      </c>
      <c r="O203" s="42">
        <v>90415416</v>
      </c>
      <c r="P203" s="42">
        <v>82988385</v>
      </c>
      <c r="Q203" s="42">
        <v>9408872831</v>
      </c>
      <c r="R203" s="42">
        <v>1102853</v>
      </c>
      <c r="S203" s="42">
        <v>131931</v>
      </c>
      <c r="T203" s="42">
        <v>946128485</v>
      </c>
      <c r="U203" s="42">
        <v>734705104</v>
      </c>
      <c r="V203" s="42">
        <v>158271999</v>
      </c>
      <c r="W203" s="42">
        <v>178623115</v>
      </c>
      <c r="X203" s="42">
        <v>136845</v>
      </c>
      <c r="Y203" s="42">
        <v>2019100332</v>
      </c>
      <c r="Z203" s="42">
        <v>7389772499</v>
      </c>
    </row>
    <row r="204" spans="1:26">
      <c r="A204" t="s">
        <v>40</v>
      </c>
      <c r="B204" s="44" t="s">
        <v>41</v>
      </c>
      <c r="C204" s="42">
        <v>21551762000</v>
      </c>
      <c r="D204" s="42">
        <v>61371</v>
      </c>
      <c r="E204" s="42">
        <v>6291343318</v>
      </c>
      <c r="F204" s="42">
        <v>815806646</v>
      </c>
      <c r="G204" s="42">
        <v>17834</v>
      </c>
      <c r="H204" s="42">
        <v>5859</v>
      </c>
      <c r="I204" s="42">
        <v>952885830</v>
      </c>
      <c r="J204" s="42">
        <v>3232120</v>
      </c>
      <c r="K204" s="42">
        <v>35908005</v>
      </c>
      <c r="L204" s="42">
        <v>1139811000</v>
      </c>
      <c r="M204" s="42">
        <v>23114600</v>
      </c>
      <c r="N204" s="42">
        <v>52192844</v>
      </c>
      <c r="O204" s="42">
        <v>72967420</v>
      </c>
      <c r="P204" s="42">
        <v>94620863</v>
      </c>
      <c r="Q204" s="42">
        <v>9481882646</v>
      </c>
      <c r="R204" s="42">
        <v>20720</v>
      </c>
      <c r="S204" s="42">
        <v>359078</v>
      </c>
      <c r="T204" s="42">
        <v>1162694630</v>
      </c>
      <c r="U204" s="42">
        <v>919338636</v>
      </c>
      <c r="V204" s="42">
        <v>171279808</v>
      </c>
      <c r="W204" s="42">
        <v>113472638</v>
      </c>
      <c r="X204" s="42">
        <v>23510</v>
      </c>
      <c r="Y204" s="42">
        <v>2367189020</v>
      </c>
      <c r="Z204" s="42">
        <v>7114693626</v>
      </c>
    </row>
    <row r="205" spans="1:26">
      <c r="A205" t="s">
        <v>534</v>
      </c>
      <c r="B205" s="44" t="s">
        <v>535</v>
      </c>
      <c r="C205" s="42">
        <v>453715500</v>
      </c>
      <c r="D205" s="42">
        <v>2014</v>
      </c>
      <c r="E205" s="42">
        <v>156303521</v>
      </c>
      <c r="F205" s="42">
        <v>2850265</v>
      </c>
      <c r="G205" s="42">
        <v>140</v>
      </c>
      <c r="H205" s="42">
        <v>18</v>
      </c>
      <c r="I205" s="42">
        <v>12056518</v>
      </c>
      <c r="J205" s="42">
        <v>86234</v>
      </c>
      <c r="K205" s="42">
        <v>1647251</v>
      </c>
      <c r="L205" s="42">
        <v>25092200</v>
      </c>
      <c r="M205" s="42">
        <v>845400</v>
      </c>
      <c r="N205" s="42">
        <v>1111425</v>
      </c>
      <c r="O205" s="42">
        <v>4194623</v>
      </c>
      <c r="P205" s="42">
        <v>2549831</v>
      </c>
      <c r="Q205" s="42">
        <v>206737268</v>
      </c>
      <c r="R205" s="42">
        <v>3739</v>
      </c>
      <c r="S205" s="42">
        <v>0</v>
      </c>
      <c r="T205" s="42">
        <v>25927453</v>
      </c>
      <c r="U205" s="42">
        <v>27606603</v>
      </c>
      <c r="V205" s="42">
        <v>2728874</v>
      </c>
      <c r="W205" s="42">
        <v>1454710</v>
      </c>
      <c r="X205" s="42">
        <v>1531</v>
      </c>
      <c r="Y205" s="42">
        <v>57722910</v>
      </c>
      <c r="Z205" s="42">
        <v>149014358</v>
      </c>
    </row>
    <row r="206" spans="1:26">
      <c r="A206" t="s">
        <v>278</v>
      </c>
      <c r="B206" s="44" t="s">
        <v>279</v>
      </c>
      <c r="C206" s="42">
        <v>2024414800</v>
      </c>
      <c r="D206" s="42">
        <v>7695</v>
      </c>
      <c r="E206" s="42">
        <v>677173392</v>
      </c>
      <c r="F206" s="42">
        <v>40584871</v>
      </c>
      <c r="G206" s="42">
        <v>1016</v>
      </c>
      <c r="H206" s="42">
        <v>260</v>
      </c>
      <c r="I206" s="42">
        <v>110808848</v>
      </c>
      <c r="J206" s="42">
        <v>1454925</v>
      </c>
      <c r="K206" s="42">
        <v>22338358</v>
      </c>
      <c r="L206" s="42">
        <v>96160700</v>
      </c>
      <c r="M206" s="42">
        <v>2964600</v>
      </c>
      <c r="N206" s="42">
        <v>4930264</v>
      </c>
      <c r="O206" s="42">
        <v>17958635</v>
      </c>
      <c r="P206" s="42">
        <v>11507795</v>
      </c>
      <c r="Q206" s="42">
        <v>985882388</v>
      </c>
      <c r="R206" s="42">
        <v>1036533</v>
      </c>
      <c r="S206" s="42">
        <v>234806</v>
      </c>
      <c r="T206" s="42">
        <v>99093980</v>
      </c>
      <c r="U206" s="42">
        <v>99707503</v>
      </c>
      <c r="V206" s="42">
        <v>18755848</v>
      </c>
      <c r="W206" s="42">
        <v>13277234</v>
      </c>
      <c r="X206" s="42">
        <v>25782</v>
      </c>
      <c r="Y206" s="42">
        <v>232131686</v>
      </c>
      <c r="Z206" s="42">
        <v>753750702</v>
      </c>
    </row>
    <row r="207" spans="1:26">
      <c r="A207" t="s">
        <v>190</v>
      </c>
      <c r="B207" s="44" t="s">
        <v>191</v>
      </c>
      <c r="C207" s="42">
        <v>5330360500</v>
      </c>
      <c r="D207" s="42">
        <v>16825</v>
      </c>
      <c r="E207" s="42">
        <v>1589561325</v>
      </c>
      <c r="F207" s="42">
        <v>158595325</v>
      </c>
      <c r="G207" s="42">
        <v>3854</v>
      </c>
      <c r="H207" s="42">
        <v>1174</v>
      </c>
      <c r="I207" s="42">
        <v>204005414</v>
      </c>
      <c r="J207" s="42">
        <v>1485509</v>
      </c>
      <c r="K207" s="42">
        <v>47594425</v>
      </c>
      <c r="L207" s="42">
        <v>280201800</v>
      </c>
      <c r="M207" s="42">
        <v>6445900</v>
      </c>
      <c r="N207" s="42">
        <v>13067969</v>
      </c>
      <c r="O207" s="42">
        <v>35088061</v>
      </c>
      <c r="P207" s="42">
        <v>25906422</v>
      </c>
      <c r="Q207" s="42">
        <v>2361952150</v>
      </c>
      <c r="R207" s="42">
        <v>1123381</v>
      </c>
      <c r="S207" s="42">
        <v>80389</v>
      </c>
      <c r="T207" s="42">
        <v>286594608</v>
      </c>
      <c r="U207" s="42">
        <v>237409471</v>
      </c>
      <c r="V207" s="42">
        <v>49910139</v>
      </c>
      <c r="W207" s="42">
        <v>41836770</v>
      </c>
      <c r="X207" s="42">
        <v>116157</v>
      </c>
      <c r="Y207" s="42">
        <v>617070915</v>
      </c>
      <c r="Z207" s="42">
        <v>1744881235</v>
      </c>
    </row>
    <row r="208" spans="1:26">
      <c r="A208" t="s">
        <v>272</v>
      </c>
      <c r="B208" s="44" t="s">
        <v>273</v>
      </c>
      <c r="C208" s="42">
        <v>6163032200</v>
      </c>
      <c r="D208" s="42">
        <v>19849</v>
      </c>
      <c r="E208" s="42">
        <v>2040454067</v>
      </c>
      <c r="F208" s="42">
        <v>168199351</v>
      </c>
      <c r="G208" s="42">
        <v>4524</v>
      </c>
      <c r="H208" s="42">
        <v>1275</v>
      </c>
      <c r="I208" s="42">
        <v>255197494</v>
      </c>
      <c r="J208" s="42">
        <v>2244958</v>
      </c>
      <c r="K208" s="42">
        <v>50802452</v>
      </c>
      <c r="L208" s="42">
        <v>331811800</v>
      </c>
      <c r="M208" s="42">
        <v>6884700</v>
      </c>
      <c r="N208" s="42">
        <v>14999320</v>
      </c>
      <c r="O208" s="42">
        <v>46476746</v>
      </c>
      <c r="P208" s="42">
        <v>26942248</v>
      </c>
      <c r="Q208" s="42">
        <v>2944013136</v>
      </c>
      <c r="R208" s="42">
        <v>1215653</v>
      </c>
      <c r="S208" s="42">
        <v>222389</v>
      </c>
      <c r="T208" s="42">
        <v>338638277</v>
      </c>
      <c r="U208" s="42">
        <v>314380197</v>
      </c>
      <c r="V208" s="42">
        <v>55830845</v>
      </c>
      <c r="W208" s="42">
        <v>39943015</v>
      </c>
      <c r="X208" s="42">
        <v>127678</v>
      </c>
      <c r="Y208" s="42">
        <v>750358054</v>
      </c>
      <c r="Z208" s="42">
        <v>2193655082</v>
      </c>
    </row>
    <row r="209" spans="1:26">
      <c r="A209" t="s">
        <v>32</v>
      </c>
      <c r="B209" s="44" t="s">
        <v>33</v>
      </c>
      <c r="C209" s="42">
        <v>257667772600</v>
      </c>
      <c r="D209" s="42">
        <v>713364</v>
      </c>
      <c r="E209" s="42">
        <v>77232163714</v>
      </c>
      <c r="F209" s="42">
        <v>12589969801</v>
      </c>
      <c r="G209" s="42">
        <v>202302</v>
      </c>
      <c r="H209" s="42">
        <v>76224</v>
      </c>
      <c r="I209" s="42">
        <v>18881196455</v>
      </c>
      <c r="J209" s="42">
        <v>82587299</v>
      </c>
      <c r="K209" s="42">
        <v>767256875</v>
      </c>
      <c r="L209" s="42">
        <v>12853212400</v>
      </c>
      <c r="M209" s="42">
        <v>362137100</v>
      </c>
      <c r="N209" s="42">
        <v>189812179</v>
      </c>
      <c r="O209" s="42">
        <v>1057359350</v>
      </c>
      <c r="P209" s="42">
        <v>1589198035</v>
      </c>
      <c r="Q209" s="42">
        <v>125604893208</v>
      </c>
      <c r="R209" s="42">
        <v>4399533</v>
      </c>
      <c r="S209" s="42">
        <v>3218014</v>
      </c>
      <c r="T209" s="42">
        <v>13212368224</v>
      </c>
      <c r="U209" s="42">
        <v>10606953276</v>
      </c>
      <c r="V209" s="42">
        <v>2011402161</v>
      </c>
      <c r="W209" s="42">
        <v>1881923750</v>
      </c>
      <c r="X209" s="42">
        <v>618007</v>
      </c>
      <c r="Y209" s="42">
        <v>27720882965</v>
      </c>
      <c r="Z209" s="42">
        <v>97884010243</v>
      </c>
    </row>
    <row r="210" spans="1:26">
      <c r="A210" t="s">
        <v>370</v>
      </c>
      <c r="B210" s="44" t="s">
        <v>371</v>
      </c>
      <c r="C210" s="42">
        <v>757031900</v>
      </c>
      <c r="D210" s="42">
        <v>3129</v>
      </c>
      <c r="E210" s="42">
        <v>255071824</v>
      </c>
      <c r="F210" s="42">
        <v>9558447</v>
      </c>
      <c r="G210" s="42">
        <v>306</v>
      </c>
      <c r="H210" s="42">
        <v>62</v>
      </c>
      <c r="I210" s="42">
        <v>14977365</v>
      </c>
      <c r="J210" s="42">
        <v>142950</v>
      </c>
      <c r="K210" s="42">
        <v>4298924</v>
      </c>
      <c r="L210" s="42">
        <v>39730600</v>
      </c>
      <c r="M210" s="42">
        <v>757100</v>
      </c>
      <c r="N210" s="42">
        <v>1852857</v>
      </c>
      <c r="O210" s="42">
        <v>7336515</v>
      </c>
      <c r="P210" s="42">
        <v>2628683</v>
      </c>
      <c r="Q210" s="42">
        <v>336355265</v>
      </c>
      <c r="R210" s="42">
        <v>13803</v>
      </c>
      <c r="S210" s="42">
        <v>2287</v>
      </c>
      <c r="T210" s="42">
        <v>40480909</v>
      </c>
      <c r="U210" s="42">
        <v>40488292</v>
      </c>
      <c r="V210" s="42">
        <v>6897891</v>
      </c>
      <c r="W210" s="42">
        <v>3352661</v>
      </c>
      <c r="X210" s="42">
        <v>0</v>
      </c>
      <c r="Y210" s="42">
        <v>91235843</v>
      </c>
      <c r="Z210" s="42">
        <v>245119422</v>
      </c>
    </row>
    <row r="211" spans="1:26">
      <c r="A211" t="s">
        <v>532</v>
      </c>
      <c r="B211" s="44" t="s">
        <v>533</v>
      </c>
      <c r="C211" s="42">
        <v>1092979300</v>
      </c>
      <c r="D211" s="42">
        <v>4773</v>
      </c>
      <c r="E211" s="42">
        <v>376451508</v>
      </c>
      <c r="F211" s="42">
        <v>9289709</v>
      </c>
      <c r="G211" s="42">
        <v>405</v>
      </c>
      <c r="H211" s="42">
        <v>58</v>
      </c>
      <c r="I211" s="42">
        <v>23079422</v>
      </c>
      <c r="J211" s="42">
        <v>324296</v>
      </c>
      <c r="K211" s="42">
        <v>6027285</v>
      </c>
      <c r="L211" s="42">
        <v>58639200</v>
      </c>
      <c r="M211" s="42">
        <v>1820700</v>
      </c>
      <c r="N211" s="42">
        <v>2676922</v>
      </c>
      <c r="O211" s="42">
        <v>11139769</v>
      </c>
      <c r="P211" s="42">
        <v>5914361</v>
      </c>
      <c r="Q211" s="42">
        <v>495363172</v>
      </c>
      <c r="R211" s="42">
        <v>107823</v>
      </c>
      <c r="S211" s="42">
        <v>14000</v>
      </c>
      <c r="T211" s="42">
        <v>60445406</v>
      </c>
      <c r="U211" s="42">
        <v>63296402</v>
      </c>
      <c r="V211" s="42">
        <v>5988413</v>
      </c>
      <c r="W211" s="42">
        <v>4296088</v>
      </c>
      <c r="X211" s="42">
        <v>2128</v>
      </c>
      <c r="Y211" s="42">
        <v>134150260</v>
      </c>
      <c r="Z211" s="42">
        <v>361212912</v>
      </c>
    </row>
    <row r="212" spans="1:26">
      <c r="A212" t="s">
        <v>80</v>
      </c>
      <c r="B212" s="44" t="s">
        <v>81</v>
      </c>
      <c r="C212" s="42">
        <v>7699667400</v>
      </c>
      <c r="D212" s="42">
        <v>26255</v>
      </c>
      <c r="E212" s="42">
        <v>2501529826</v>
      </c>
      <c r="F212" s="42">
        <v>200413685</v>
      </c>
      <c r="G212" s="42">
        <v>4760</v>
      </c>
      <c r="H212" s="42">
        <v>1325</v>
      </c>
      <c r="I212" s="42">
        <v>285994955</v>
      </c>
      <c r="J212" s="42">
        <v>2412137</v>
      </c>
      <c r="K212" s="42">
        <v>61199393</v>
      </c>
      <c r="L212" s="42">
        <v>398249500</v>
      </c>
      <c r="M212" s="42">
        <v>10985800</v>
      </c>
      <c r="N212" s="42">
        <v>18840772</v>
      </c>
      <c r="O212" s="42">
        <v>57809066</v>
      </c>
      <c r="P212" s="42">
        <v>41210340</v>
      </c>
      <c r="Q212" s="42">
        <v>3578645474</v>
      </c>
      <c r="R212" s="42">
        <v>1763024</v>
      </c>
      <c r="S212" s="42">
        <v>120707</v>
      </c>
      <c r="T212" s="42">
        <v>409152960</v>
      </c>
      <c r="U212" s="42">
        <v>374962313</v>
      </c>
      <c r="V212" s="42">
        <v>73081354</v>
      </c>
      <c r="W212" s="42">
        <v>47192559</v>
      </c>
      <c r="X212" s="42">
        <v>323012</v>
      </c>
      <c r="Y212" s="42">
        <v>906595929</v>
      </c>
      <c r="Z212" s="42">
        <v>2672049545</v>
      </c>
    </row>
    <row r="213" spans="1:26">
      <c r="A213" t="s">
        <v>336</v>
      </c>
      <c r="B213" s="44" t="s">
        <v>337</v>
      </c>
      <c r="C213" s="42">
        <v>2365590900</v>
      </c>
      <c r="D213" s="42">
        <v>9488</v>
      </c>
      <c r="E213" s="42">
        <v>786220391</v>
      </c>
      <c r="F213" s="42">
        <v>32935754</v>
      </c>
      <c r="G213" s="42">
        <v>1087</v>
      </c>
      <c r="H213" s="42">
        <v>227</v>
      </c>
      <c r="I213" s="42">
        <v>88344914</v>
      </c>
      <c r="J213" s="42">
        <v>1421587</v>
      </c>
      <c r="K213" s="42">
        <v>24716544</v>
      </c>
      <c r="L213" s="42">
        <v>124981600</v>
      </c>
      <c r="M213" s="42">
        <v>4309300</v>
      </c>
      <c r="N213" s="42">
        <v>5749680</v>
      </c>
      <c r="O213" s="42">
        <v>17699793</v>
      </c>
      <c r="P213" s="42">
        <v>16363726</v>
      </c>
      <c r="Q213" s="42">
        <v>1102743289</v>
      </c>
      <c r="R213" s="42">
        <v>1123763</v>
      </c>
      <c r="S213" s="42">
        <v>167433</v>
      </c>
      <c r="T213" s="42">
        <v>129241031</v>
      </c>
      <c r="U213" s="42">
        <v>136332830</v>
      </c>
      <c r="V213" s="42">
        <v>24987145</v>
      </c>
      <c r="W213" s="42">
        <v>13256049</v>
      </c>
      <c r="X213" s="42">
        <v>20443</v>
      </c>
      <c r="Y213" s="42">
        <v>305128694</v>
      </c>
      <c r="Z213" s="42">
        <v>797614595</v>
      </c>
    </row>
    <row r="214" spans="1:26">
      <c r="A214" t="s">
        <v>510</v>
      </c>
      <c r="B214" s="44" t="s">
        <v>511</v>
      </c>
      <c r="C214" s="42">
        <v>2078432300</v>
      </c>
      <c r="D214" s="42">
        <v>9380</v>
      </c>
      <c r="E214" s="42">
        <v>715044686</v>
      </c>
      <c r="F214" s="42">
        <v>16420652</v>
      </c>
      <c r="G214" s="42">
        <v>681</v>
      </c>
      <c r="H214" s="42">
        <v>91</v>
      </c>
      <c r="I214" s="42">
        <v>76781580</v>
      </c>
      <c r="J214" s="42">
        <v>481317</v>
      </c>
      <c r="K214" s="42">
        <v>8885413</v>
      </c>
      <c r="L214" s="42">
        <v>109338900</v>
      </c>
      <c r="M214" s="42">
        <v>4098900</v>
      </c>
      <c r="N214" s="42">
        <v>5088459</v>
      </c>
      <c r="O214" s="42">
        <v>23600027</v>
      </c>
      <c r="P214" s="42">
        <v>11997851</v>
      </c>
      <c r="Q214" s="42">
        <v>971737785</v>
      </c>
      <c r="R214" s="42">
        <v>6033</v>
      </c>
      <c r="S214" s="42">
        <v>14000</v>
      </c>
      <c r="T214" s="42">
        <v>113399431</v>
      </c>
      <c r="U214" s="42">
        <v>119877381</v>
      </c>
      <c r="V214" s="42">
        <v>14664315</v>
      </c>
      <c r="W214" s="42">
        <v>8347750</v>
      </c>
      <c r="X214" s="42">
        <v>42675</v>
      </c>
      <c r="Y214" s="42">
        <v>256351585</v>
      </c>
      <c r="Z214" s="42">
        <v>715386200</v>
      </c>
    </row>
    <row r="215" spans="1:26">
      <c r="A215" t="s">
        <v>38</v>
      </c>
      <c r="B215" s="44" t="s">
        <v>39</v>
      </c>
      <c r="C215" s="42">
        <v>12060506800</v>
      </c>
      <c r="D215" s="42">
        <v>36261</v>
      </c>
      <c r="E215" s="42">
        <v>3736142747</v>
      </c>
      <c r="F215" s="42">
        <v>407169536</v>
      </c>
      <c r="G215" s="42">
        <v>8988</v>
      </c>
      <c r="H215" s="42">
        <v>2785</v>
      </c>
      <c r="I215" s="42">
        <v>420275787</v>
      </c>
      <c r="J215" s="42">
        <v>1792772</v>
      </c>
      <c r="K215" s="42">
        <v>22345538</v>
      </c>
      <c r="L215" s="42">
        <v>669626600</v>
      </c>
      <c r="M215" s="42">
        <v>14665500</v>
      </c>
      <c r="N215" s="42">
        <v>29303701</v>
      </c>
      <c r="O215" s="42">
        <v>44461552</v>
      </c>
      <c r="P215" s="42">
        <v>57997970</v>
      </c>
      <c r="Q215" s="42">
        <v>5403781703</v>
      </c>
      <c r="R215" s="42">
        <v>61024</v>
      </c>
      <c r="S215" s="42">
        <v>158541</v>
      </c>
      <c r="T215" s="42">
        <v>684163561</v>
      </c>
      <c r="U215" s="42">
        <v>583472842</v>
      </c>
      <c r="V215" s="42">
        <v>98266688</v>
      </c>
      <c r="W215" s="42">
        <v>59013995</v>
      </c>
      <c r="X215" s="42">
        <v>12136</v>
      </c>
      <c r="Y215" s="42">
        <v>1425148787</v>
      </c>
      <c r="Z215" s="42">
        <v>3978632916</v>
      </c>
    </row>
    <row r="216" spans="1:26">
      <c r="A216" t="s">
        <v>496</v>
      </c>
      <c r="B216" s="44" t="s">
        <v>497</v>
      </c>
      <c r="C216" s="42">
        <v>21532934800</v>
      </c>
      <c r="D216" s="42">
        <v>75956</v>
      </c>
      <c r="E216" s="42">
        <v>7294315357</v>
      </c>
      <c r="F216" s="42">
        <v>423527322</v>
      </c>
      <c r="G216" s="42">
        <v>12823</v>
      </c>
      <c r="H216" s="42">
        <v>3017</v>
      </c>
      <c r="I216" s="42">
        <v>604087374</v>
      </c>
      <c r="J216" s="42">
        <v>3839513</v>
      </c>
      <c r="K216" s="42">
        <v>138171702</v>
      </c>
      <c r="L216" s="42">
        <v>1164530300</v>
      </c>
      <c r="M216" s="42">
        <v>22395600</v>
      </c>
      <c r="N216" s="42">
        <v>52727305</v>
      </c>
      <c r="O216" s="42">
        <v>181947072</v>
      </c>
      <c r="P216" s="42">
        <v>85065349</v>
      </c>
      <c r="Q216" s="42">
        <v>9970606894</v>
      </c>
      <c r="R216" s="42">
        <v>1600994</v>
      </c>
      <c r="S216" s="42">
        <v>465952</v>
      </c>
      <c r="T216" s="42">
        <v>1186690629</v>
      </c>
      <c r="U216" s="42">
        <v>1150205795</v>
      </c>
      <c r="V216" s="42">
        <v>160232283</v>
      </c>
      <c r="W216" s="42">
        <v>110572799</v>
      </c>
      <c r="X216" s="42">
        <v>105046</v>
      </c>
      <c r="Y216" s="42">
        <v>2609873498</v>
      </c>
      <c r="Z216" s="42">
        <v>7360733396</v>
      </c>
    </row>
    <row r="217" spans="1:26">
      <c r="A217" t="s">
        <v>382</v>
      </c>
      <c r="B217" s="44" t="s">
        <v>383</v>
      </c>
      <c r="C217" s="42">
        <v>2492635900</v>
      </c>
      <c r="D217" s="42">
        <v>10345</v>
      </c>
      <c r="E217" s="42">
        <v>830596413</v>
      </c>
      <c r="F217" s="42">
        <v>26324902</v>
      </c>
      <c r="G217" s="42">
        <v>1059</v>
      </c>
      <c r="H217" s="42">
        <v>160</v>
      </c>
      <c r="I217" s="42">
        <v>73109989</v>
      </c>
      <c r="J217" s="42">
        <v>566239</v>
      </c>
      <c r="K217" s="42">
        <v>22223137</v>
      </c>
      <c r="L217" s="42">
        <v>136846300</v>
      </c>
      <c r="M217" s="42">
        <v>5087800</v>
      </c>
      <c r="N217" s="42">
        <v>6106317</v>
      </c>
      <c r="O217" s="42">
        <v>25429954</v>
      </c>
      <c r="P217" s="42">
        <v>18493075</v>
      </c>
      <c r="Q217" s="42">
        <v>1144784126</v>
      </c>
      <c r="R217" s="42">
        <v>325679</v>
      </c>
      <c r="S217" s="42">
        <v>26653</v>
      </c>
      <c r="T217" s="42">
        <v>141894700</v>
      </c>
      <c r="U217" s="42">
        <v>142749772</v>
      </c>
      <c r="V217" s="42">
        <v>19290046</v>
      </c>
      <c r="W217" s="42">
        <v>16627234</v>
      </c>
      <c r="X217" s="42">
        <v>40098</v>
      </c>
      <c r="Y217" s="42">
        <v>320954182</v>
      </c>
      <c r="Z217" s="42">
        <v>823829944</v>
      </c>
    </row>
    <row r="218" spans="1:26">
      <c r="A218" t="s">
        <v>422</v>
      </c>
      <c r="B218" s="44" t="s">
        <v>423</v>
      </c>
      <c r="C218" s="42">
        <v>1946766100</v>
      </c>
      <c r="D218" s="42">
        <v>7719</v>
      </c>
      <c r="E218" s="42">
        <v>646078399</v>
      </c>
      <c r="F218" s="42">
        <v>22584536</v>
      </c>
      <c r="G218" s="42">
        <v>857</v>
      </c>
      <c r="H218" s="42">
        <v>156</v>
      </c>
      <c r="I218" s="42">
        <v>48029727</v>
      </c>
      <c r="J218" s="42">
        <v>153870</v>
      </c>
      <c r="K218" s="42">
        <v>14627944</v>
      </c>
      <c r="L218" s="42">
        <v>105905500</v>
      </c>
      <c r="M218" s="42">
        <v>1690800</v>
      </c>
      <c r="N218" s="42">
        <v>4773581</v>
      </c>
      <c r="O218" s="42">
        <v>14938947</v>
      </c>
      <c r="P218" s="42">
        <v>6014354</v>
      </c>
      <c r="Q218" s="42">
        <v>864797658</v>
      </c>
      <c r="R218" s="42">
        <v>125376</v>
      </c>
      <c r="S218" s="42">
        <v>50195</v>
      </c>
      <c r="T218" s="42">
        <v>107573116</v>
      </c>
      <c r="U218" s="42">
        <v>104144637</v>
      </c>
      <c r="V218" s="42">
        <v>17316734</v>
      </c>
      <c r="W218" s="42">
        <v>11964900</v>
      </c>
      <c r="X218" s="42">
        <v>17845</v>
      </c>
      <c r="Y218" s="42">
        <v>241192803</v>
      </c>
      <c r="Z218" s="42">
        <v>623604855</v>
      </c>
    </row>
    <row r="219" spans="1:26">
      <c r="A219" t="s">
        <v>188</v>
      </c>
      <c r="B219" s="44" t="s">
        <v>189</v>
      </c>
      <c r="C219" s="42">
        <v>2605624500</v>
      </c>
      <c r="D219" s="42">
        <v>10187</v>
      </c>
      <c r="E219" s="42">
        <v>818782816</v>
      </c>
      <c r="F219" s="42">
        <v>36595574</v>
      </c>
      <c r="G219" s="42">
        <v>1277</v>
      </c>
      <c r="H219" s="42">
        <v>241</v>
      </c>
      <c r="I219" s="42">
        <v>100054194</v>
      </c>
      <c r="J219" s="42">
        <v>970183</v>
      </c>
      <c r="K219" s="42">
        <v>24621415</v>
      </c>
      <c r="L219" s="42">
        <v>147447300</v>
      </c>
      <c r="M219" s="42">
        <v>6878700</v>
      </c>
      <c r="N219" s="42">
        <v>6360855</v>
      </c>
      <c r="O219" s="42">
        <v>23641439</v>
      </c>
      <c r="P219" s="42">
        <v>25152068</v>
      </c>
      <c r="Q219" s="42">
        <v>1190504544</v>
      </c>
      <c r="R219" s="42">
        <v>416100</v>
      </c>
      <c r="S219" s="42">
        <v>117943</v>
      </c>
      <c r="T219" s="42">
        <v>154292716</v>
      </c>
      <c r="U219" s="42">
        <v>141765068</v>
      </c>
      <c r="V219" s="42">
        <v>27316624</v>
      </c>
      <c r="W219" s="42">
        <v>14927906</v>
      </c>
      <c r="X219" s="42">
        <v>51191</v>
      </c>
      <c r="Y219" s="42">
        <v>338887548</v>
      </c>
      <c r="Z219" s="42">
        <v>851616996</v>
      </c>
    </row>
    <row r="220" spans="1:26">
      <c r="A220" t="s">
        <v>206</v>
      </c>
      <c r="B220" s="44" t="s">
        <v>207</v>
      </c>
      <c r="C220" s="42">
        <v>4455941400</v>
      </c>
      <c r="D220" s="42">
        <v>14873</v>
      </c>
      <c r="E220" s="42">
        <v>1377897964</v>
      </c>
      <c r="F220" s="42">
        <v>100429399</v>
      </c>
      <c r="G220" s="42">
        <v>2783</v>
      </c>
      <c r="H220" s="42">
        <v>731</v>
      </c>
      <c r="I220" s="42">
        <v>165975471</v>
      </c>
      <c r="J220" s="42">
        <v>1883065</v>
      </c>
      <c r="K220" s="42">
        <v>41930732</v>
      </c>
      <c r="L220" s="42">
        <v>245182600</v>
      </c>
      <c r="M220" s="42">
        <v>6876700</v>
      </c>
      <c r="N220" s="42">
        <v>10915618</v>
      </c>
      <c r="O220" s="42">
        <v>29477575</v>
      </c>
      <c r="P220" s="42">
        <v>26736439</v>
      </c>
      <c r="Q220" s="42">
        <v>2007305563</v>
      </c>
      <c r="R220" s="42">
        <v>954700</v>
      </c>
      <c r="S220" s="42">
        <v>72307</v>
      </c>
      <c r="T220" s="42">
        <v>252007306</v>
      </c>
      <c r="U220" s="42">
        <v>222625578</v>
      </c>
      <c r="V220" s="42">
        <v>45883713</v>
      </c>
      <c r="W220" s="42">
        <v>32809421</v>
      </c>
      <c r="X220" s="42">
        <v>85946</v>
      </c>
      <c r="Y220" s="42">
        <v>554438971</v>
      </c>
      <c r="Z220" s="42">
        <v>1452866592</v>
      </c>
    </row>
    <row r="221" spans="1:26">
      <c r="A221" t="s">
        <v>314</v>
      </c>
      <c r="B221" s="44" t="s">
        <v>315</v>
      </c>
      <c r="C221" s="42">
        <v>1975234200</v>
      </c>
      <c r="D221" s="42">
        <v>8254</v>
      </c>
      <c r="E221" s="42">
        <v>659131820</v>
      </c>
      <c r="F221" s="42">
        <v>19169045</v>
      </c>
      <c r="G221" s="42">
        <v>811</v>
      </c>
      <c r="H221" s="42">
        <v>119</v>
      </c>
      <c r="I221" s="42">
        <v>68267852</v>
      </c>
      <c r="J221" s="42">
        <v>464012</v>
      </c>
      <c r="K221" s="42">
        <v>15896174</v>
      </c>
      <c r="L221" s="42">
        <v>107603300</v>
      </c>
      <c r="M221" s="42">
        <v>4669700</v>
      </c>
      <c r="N221" s="42">
        <v>4831148</v>
      </c>
      <c r="O221" s="42">
        <v>20658368</v>
      </c>
      <c r="P221" s="42">
        <v>17127169</v>
      </c>
      <c r="Q221" s="42">
        <v>917818588</v>
      </c>
      <c r="R221" s="42">
        <v>176427</v>
      </c>
      <c r="S221" s="42">
        <v>76985</v>
      </c>
      <c r="T221" s="42">
        <v>112249521</v>
      </c>
      <c r="U221" s="42">
        <v>113610022</v>
      </c>
      <c r="V221" s="42">
        <v>16060211</v>
      </c>
      <c r="W221" s="42">
        <v>10659586</v>
      </c>
      <c r="X221" s="42">
        <v>53812</v>
      </c>
      <c r="Y221" s="42">
        <v>252886564</v>
      </c>
      <c r="Z221" s="42">
        <v>664932024</v>
      </c>
    </row>
    <row r="222" spans="1:26">
      <c r="A222" t="s">
        <v>394</v>
      </c>
      <c r="B222" s="44" t="s">
        <v>395</v>
      </c>
      <c r="C222" s="42">
        <v>2762424700</v>
      </c>
      <c r="D222" s="42">
        <v>11848</v>
      </c>
      <c r="E222" s="42">
        <v>916170782</v>
      </c>
      <c r="F222" s="42">
        <v>33634471</v>
      </c>
      <c r="G222" s="42">
        <v>1138</v>
      </c>
      <c r="H222" s="42">
        <v>194</v>
      </c>
      <c r="I222" s="42">
        <v>67871126</v>
      </c>
      <c r="J222" s="42">
        <v>815042</v>
      </c>
      <c r="K222" s="42">
        <v>22632002</v>
      </c>
      <c r="L222" s="42">
        <v>144313900</v>
      </c>
      <c r="M222" s="42">
        <v>5063500</v>
      </c>
      <c r="N222" s="42">
        <v>6763185</v>
      </c>
      <c r="O222" s="42">
        <v>27674164</v>
      </c>
      <c r="P222" s="42">
        <v>17924855</v>
      </c>
      <c r="Q222" s="42">
        <v>1242863027</v>
      </c>
      <c r="R222" s="42">
        <v>279444</v>
      </c>
      <c r="S222" s="42">
        <v>53198</v>
      </c>
      <c r="T222" s="42">
        <v>149336684</v>
      </c>
      <c r="U222" s="42">
        <v>147782515</v>
      </c>
      <c r="V222" s="42">
        <v>20840633</v>
      </c>
      <c r="W222" s="42">
        <v>15598401</v>
      </c>
      <c r="X222" s="42">
        <v>47842</v>
      </c>
      <c r="Y222" s="42">
        <v>333938717</v>
      </c>
      <c r="Z222" s="42">
        <v>908924310</v>
      </c>
    </row>
    <row r="223" spans="1:26">
      <c r="A223" t="s">
        <v>462</v>
      </c>
      <c r="B223" s="44" t="s">
        <v>463</v>
      </c>
      <c r="C223" s="42">
        <v>2276990700</v>
      </c>
      <c r="D223" s="42">
        <v>8689</v>
      </c>
      <c r="E223" s="42">
        <v>772922010</v>
      </c>
      <c r="F223" s="42">
        <v>29415106</v>
      </c>
      <c r="G223" s="42">
        <v>1074</v>
      </c>
      <c r="H223" s="42">
        <v>188</v>
      </c>
      <c r="I223" s="42">
        <v>51606048</v>
      </c>
      <c r="J223" s="42">
        <v>508189</v>
      </c>
      <c r="K223" s="42">
        <v>19860394</v>
      </c>
      <c r="L223" s="42">
        <v>122213600</v>
      </c>
      <c r="M223" s="42">
        <v>4179000</v>
      </c>
      <c r="N223" s="42">
        <v>5589567</v>
      </c>
      <c r="O223" s="42">
        <v>21552328</v>
      </c>
      <c r="P223" s="42">
        <v>14553515</v>
      </c>
      <c r="Q223" s="42">
        <v>1042399757</v>
      </c>
      <c r="R223" s="42">
        <v>292606</v>
      </c>
      <c r="S223" s="42">
        <v>0</v>
      </c>
      <c r="T223" s="42">
        <v>126359693</v>
      </c>
      <c r="U223" s="42">
        <v>127809017</v>
      </c>
      <c r="V223" s="42">
        <v>19255511</v>
      </c>
      <c r="W223" s="42">
        <v>15151164</v>
      </c>
      <c r="X223" s="42">
        <v>41049</v>
      </c>
      <c r="Y223" s="42">
        <v>288909040</v>
      </c>
      <c r="Z223" s="42">
        <v>753490717</v>
      </c>
    </row>
    <row r="224" spans="1:26">
      <c r="A224" t="s">
        <v>128</v>
      </c>
      <c r="B224" s="44" t="s">
        <v>129</v>
      </c>
      <c r="C224" s="42">
        <v>2087733000</v>
      </c>
      <c r="D224" s="42">
        <v>8632</v>
      </c>
      <c r="E224" s="42">
        <v>692438324</v>
      </c>
      <c r="F224" s="42">
        <v>17658844</v>
      </c>
      <c r="G224" s="42">
        <v>790</v>
      </c>
      <c r="H224" s="42">
        <v>123</v>
      </c>
      <c r="I224" s="42">
        <v>101988753</v>
      </c>
      <c r="J224" s="42">
        <v>392227</v>
      </c>
      <c r="K224" s="42">
        <v>14210436</v>
      </c>
      <c r="L224" s="42">
        <v>117387600</v>
      </c>
      <c r="M224" s="42">
        <v>3987300</v>
      </c>
      <c r="N224" s="42">
        <v>5106644</v>
      </c>
      <c r="O224" s="42">
        <v>18659846</v>
      </c>
      <c r="P224" s="42">
        <v>14725201</v>
      </c>
      <c r="Q224" s="42">
        <v>986555175</v>
      </c>
      <c r="R224" s="42">
        <v>126280</v>
      </c>
      <c r="S224" s="42">
        <v>9986</v>
      </c>
      <c r="T224" s="42">
        <v>121339257</v>
      </c>
      <c r="U224" s="42">
        <v>123090121</v>
      </c>
      <c r="V224" s="42">
        <v>12042416</v>
      </c>
      <c r="W224" s="42">
        <v>11618139</v>
      </c>
      <c r="X224" s="42">
        <v>90070</v>
      </c>
      <c r="Y224" s="42">
        <v>268316269</v>
      </c>
      <c r="Z224" s="42">
        <v>718238906</v>
      </c>
    </row>
    <row r="225" spans="1:26">
      <c r="A225" t="s">
        <v>484</v>
      </c>
      <c r="B225" s="44" t="s">
        <v>485</v>
      </c>
      <c r="C225" s="42">
        <v>4894067800</v>
      </c>
      <c r="D225" s="42">
        <v>20390</v>
      </c>
      <c r="E225" s="42">
        <v>1623193992</v>
      </c>
      <c r="F225" s="42">
        <v>51210607</v>
      </c>
      <c r="G225" s="42">
        <v>2052</v>
      </c>
      <c r="H225" s="42">
        <v>328</v>
      </c>
      <c r="I225" s="42">
        <v>101073192</v>
      </c>
      <c r="J225" s="42">
        <v>578030</v>
      </c>
      <c r="K225" s="42">
        <v>31550852</v>
      </c>
      <c r="L225" s="42">
        <v>258727700</v>
      </c>
      <c r="M225" s="42">
        <v>6399700</v>
      </c>
      <c r="N225" s="42">
        <v>12003044</v>
      </c>
      <c r="O225" s="42">
        <v>38665166</v>
      </c>
      <c r="P225" s="42">
        <v>23546087</v>
      </c>
      <c r="Q225" s="42">
        <v>2146948370</v>
      </c>
      <c r="R225" s="42">
        <v>170555</v>
      </c>
      <c r="S225" s="42">
        <v>118128</v>
      </c>
      <c r="T225" s="42">
        <v>265069672</v>
      </c>
      <c r="U225" s="42">
        <v>261017793</v>
      </c>
      <c r="V225" s="42">
        <v>38592131</v>
      </c>
      <c r="W225" s="42">
        <v>26923642</v>
      </c>
      <c r="X225" s="42">
        <v>39894</v>
      </c>
      <c r="Y225" s="42">
        <v>591931815</v>
      </c>
      <c r="Z225" s="42">
        <v>1555016555</v>
      </c>
    </row>
    <row r="226" spans="1:26">
      <c r="A226" t="s">
        <v>102</v>
      </c>
      <c r="B226" s="44" t="s">
        <v>103</v>
      </c>
      <c r="C226" s="42">
        <v>3018001700</v>
      </c>
      <c r="D226" s="42">
        <v>11168</v>
      </c>
      <c r="E226" s="42">
        <v>962063645</v>
      </c>
      <c r="F226" s="42">
        <v>53115250</v>
      </c>
      <c r="G226" s="42">
        <v>1611</v>
      </c>
      <c r="H226" s="42">
        <v>365</v>
      </c>
      <c r="I226" s="42">
        <v>123194162</v>
      </c>
      <c r="J226" s="42">
        <v>963971</v>
      </c>
      <c r="K226" s="42">
        <v>31372244</v>
      </c>
      <c r="L226" s="42">
        <v>157112700</v>
      </c>
      <c r="M226" s="42">
        <v>5771600</v>
      </c>
      <c r="N226" s="42">
        <v>7408325</v>
      </c>
      <c r="O226" s="42">
        <v>30499918</v>
      </c>
      <c r="P226" s="42">
        <v>20520484</v>
      </c>
      <c r="Q226" s="42">
        <v>1392022299</v>
      </c>
      <c r="R226" s="42">
        <v>980579</v>
      </c>
      <c r="S226" s="42">
        <v>50264</v>
      </c>
      <c r="T226" s="42">
        <v>162849089</v>
      </c>
      <c r="U226" s="42">
        <v>153531317</v>
      </c>
      <c r="V226" s="42">
        <v>28098890</v>
      </c>
      <c r="W226" s="42">
        <v>19560051</v>
      </c>
      <c r="X226" s="42">
        <v>134024</v>
      </c>
      <c r="Y226" s="42">
        <v>365204214</v>
      </c>
      <c r="Z226" s="42">
        <v>1026818085</v>
      </c>
    </row>
    <row r="227" spans="1:26">
      <c r="A227" t="s">
        <v>34</v>
      </c>
      <c r="B227" s="44" t="s">
        <v>35</v>
      </c>
      <c r="C227" s="42">
        <v>18471611700</v>
      </c>
      <c r="D227" s="42">
        <v>68581</v>
      </c>
      <c r="E227" s="42">
        <v>5952867343</v>
      </c>
      <c r="F227" s="42">
        <v>344904374</v>
      </c>
      <c r="G227" s="42">
        <v>10227</v>
      </c>
      <c r="H227" s="42">
        <v>2267</v>
      </c>
      <c r="I227" s="42">
        <v>564591548</v>
      </c>
      <c r="J227" s="42">
        <v>5090159</v>
      </c>
      <c r="K227" s="42">
        <v>89334151</v>
      </c>
      <c r="L227" s="42">
        <v>1065213900</v>
      </c>
      <c r="M227" s="42">
        <v>27631900</v>
      </c>
      <c r="N227" s="42">
        <v>44778219</v>
      </c>
      <c r="O227" s="42">
        <v>84055761</v>
      </c>
      <c r="P227" s="42">
        <v>116293222</v>
      </c>
      <c r="Q227" s="42">
        <v>8294760577</v>
      </c>
      <c r="R227" s="42">
        <v>2036332</v>
      </c>
      <c r="S227" s="42">
        <v>248915</v>
      </c>
      <c r="T227" s="42">
        <v>1092534642</v>
      </c>
      <c r="U227" s="42">
        <v>1011652680</v>
      </c>
      <c r="V227" s="42">
        <v>163521177</v>
      </c>
      <c r="W227" s="42">
        <v>71623046</v>
      </c>
      <c r="X227" s="42">
        <v>117526</v>
      </c>
      <c r="Y227" s="42">
        <v>2341734318</v>
      </c>
      <c r="Z227" s="42">
        <v>5953026259</v>
      </c>
    </row>
    <row r="228" spans="1:26">
      <c r="A228" t="s">
        <v>186</v>
      </c>
      <c r="B228" s="44" t="s">
        <v>187</v>
      </c>
      <c r="C228" s="42">
        <v>3396212800</v>
      </c>
      <c r="D228" s="42">
        <v>13667</v>
      </c>
      <c r="E228" s="42">
        <v>1135873078</v>
      </c>
      <c r="F228" s="42">
        <v>44641246</v>
      </c>
      <c r="G228" s="42">
        <v>1657</v>
      </c>
      <c r="H228" s="42">
        <v>285</v>
      </c>
      <c r="I228" s="42">
        <v>112791532</v>
      </c>
      <c r="J228" s="42">
        <v>1067061</v>
      </c>
      <c r="K228" s="42">
        <v>33003184</v>
      </c>
      <c r="L228" s="42">
        <v>180770800</v>
      </c>
      <c r="M228" s="42">
        <v>6014700</v>
      </c>
      <c r="N228" s="42">
        <v>8308032</v>
      </c>
      <c r="O228" s="42">
        <v>25396644</v>
      </c>
      <c r="P228" s="42">
        <v>22232833</v>
      </c>
      <c r="Q228" s="42">
        <v>1570099110</v>
      </c>
      <c r="R228" s="42">
        <v>1041696</v>
      </c>
      <c r="S228" s="42">
        <v>116222</v>
      </c>
      <c r="T228" s="42">
        <v>186743417</v>
      </c>
      <c r="U228" s="42">
        <v>184371730</v>
      </c>
      <c r="V228" s="42">
        <v>31857081</v>
      </c>
      <c r="W228" s="42">
        <v>21819015</v>
      </c>
      <c r="X228" s="42">
        <v>103894</v>
      </c>
      <c r="Y228" s="42">
        <v>426053055</v>
      </c>
      <c r="Z228" s="42">
        <v>1144046055</v>
      </c>
    </row>
    <row r="229" spans="1:26">
      <c r="A229" t="s">
        <v>282</v>
      </c>
      <c r="B229" s="44" t="s">
        <v>283</v>
      </c>
      <c r="C229" s="42">
        <v>2419784900</v>
      </c>
      <c r="D229" s="42">
        <v>9991</v>
      </c>
      <c r="E229" s="42">
        <v>798351710</v>
      </c>
      <c r="F229" s="42">
        <v>31502712</v>
      </c>
      <c r="G229" s="42">
        <v>1007</v>
      </c>
      <c r="H229" s="42">
        <v>194</v>
      </c>
      <c r="I229" s="42">
        <v>115598886</v>
      </c>
      <c r="J229" s="42">
        <v>1999472</v>
      </c>
      <c r="K229" s="42">
        <v>30307557</v>
      </c>
      <c r="L229" s="42">
        <v>121551500</v>
      </c>
      <c r="M229" s="42">
        <v>7400000</v>
      </c>
      <c r="N229" s="42">
        <v>5916887</v>
      </c>
      <c r="O229" s="42">
        <v>25796393</v>
      </c>
      <c r="P229" s="42">
        <v>25400529</v>
      </c>
      <c r="Q229" s="42">
        <v>1163825646</v>
      </c>
      <c r="R229" s="42">
        <v>1441135</v>
      </c>
      <c r="S229" s="42">
        <v>172962</v>
      </c>
      <c r="T229" s="42">
        <v>128906309</v>
      </c>
      <c r="U229" s="42">
        <v>130933650</v>
      </c>
      <c r="V229" s="42">
        <v>23532538</v>
      </c>
      <c r="W229" s="42">
        <v>15845146</v>
      </c>
      <c r="X229" s="42">
        <v>86762</v>
      </c>
      <c r="Y229" s="42">
        <v>300918502</v>
      </c>
      <c r="Z229" s="42">
        <v>862907144</v>
      </c>
    </row>
    <row r="230" spans="1:26">
      <c r="A230" t="s">
        <v>322</v>
      </c>
      <c r="B230" s="44" t="s">
        <v>323</v>
      </c>
      <c r="C230" s="42">
        <v>2043078700</v>
      </c>
      <c r="D230" s="42">
        <v>8505</v>
      </c>
      <c r="E230" s="42">
        <v>667528545</v>
      </c>
      <c r="F230" s="42">
        <v>19707943</v>
      </c>
      <c r="G230" s="42">
        <v>782</v>
      </c>
      <c r="H230" s="42">
        <v>119</v>
      </c>
      <c r="I230" s="42">
        <v>60460452</v>
      </c>
      <c r="J230" s="42">
        <v>463527</v>
      </c>
      <c r="K230" s="42">
        <v>14802647</v>
      </c>
      <c r="L230" s="42">
        <v>112698700</v>
      </c>
      <c r="M230" s="42">
        <v>3548100</v>
      </c>
      <c r="N230" s="42">
        <v>5009827</v>
      </c>
      <c r="O230" s="42">
        <v>15100188</v>
      </c>
      <c r="P230" s="42">
        <v>13282688</v>
      </c>
      <c r="Q230" s="42">
        <v>912602617</v>
      </c>
      <c r="R230" s="42">
        <v>178252</v>
      </c>
      <c r="S230" s="42">
        <v>15404</v>
      </c>
      <c r="T230" s="42">
        <v>116211876</v>
      </c>
      <c r="U230" s="42">
        <v>114318660</v>
      </c>
      <c r="V230" s="42">
        <v>15154423</v>
      </c>
      <c r="W230" s="42">
        <v>12943289</v>
      </c>
      <c r="X230" s="42">
        <v>32302</v>
      </c>
      <c r="Y230" s="42">
        <v>258854206</v>
      </c>
      <c r="Z230" s="42">
        <v>653748411</v>
      </c>
    </row>
    <row r="231" spans="1:26">
      <c r="A231" t="s">
        <v>360</v>
      </c>
      <c r="B231" s="44" t="s">
        <v>361</v>
      </c>
      <c r="C231" s="42">
        <v>2436950700</v>
      </c>
      <c r="D231" s="42">
        <v>10011</v>
      </c>
      <c r="E231" s="42">
        <v>817511764</v>
      </c>
      <c r="F231" s="42">
        <v>20231747</v>
      </c>
      <c r="G231" s="42">
        <v>809</v>
      </c>
      <c r="H231" s="42">
        <v>122</v>
      </c>
      <c r="I231" s="42">
        <v>90466611</v>
      </c>
      <c r="J231" s="42">
        <v>550575</v>
      </c>
      <c r="K231" s="42">
        <v>18277517</v>
      </c>
      <c r="L231" s="42">
        <v>136384900</v>
      </c>
      <c r="M231" s="42">
        <v>4992500</v>
      </c>
      <c r="N231" s="42">
        <v>5955969</v>
      </c>
      <c r="O231" s="42">
        <v>25873790</v>
      </c>
      <c r="P231" s="42">
        <v>19674878</v>
      </c>
      <c r="Q231" s="42">
        <v>1139920251</v>
      </c>
      <c r="R231" s="42">
        <v>229322</v>
      </c>
      <c r="S231" s="42">
        <v>0</v>
      </c>
      <c r="T231" s="42">
        <v>141351614</v>
      </c>
      <c r="U231" s="42">
        <v>144098689</v>
      </c>
      <c r="V231" s="42">
        <v>18583825</v>
      </c>
      <c r="W231" s="42">
        <v>14826448</v>
      </c>
      <c r="X231" s="42">
        <v>13137</v>
      </c>
      <c r="Y231" s="42">
        <v>319103035</v>
      </c>
      <c r="Z231" s="42">
        <v>820817216</v>
      </c>
    </row>
    <row r="232" spans="1:26">
      <c r="A232" t="s">
        <v>58</v>
      </c>
      <c r="B232" s="44" t="s">
        <v>59</v>
      </c>
      <c r="C232" s="42">
        <v>3875051100</v>
      </c>
      <c r="D232" s="42">
        <v>16027</v>
      </c>
      <c r="E232" s="42">
        <v>1266775271</v>
      </c>
      <c r="F232" s="42">
        <v>42429808</v>
      </c>
      <c r="G232" s="42">
        <v>1666</v>
      </c>
      <c r="H232" s="42">
        <v>250</v>
      </c>
      <c r="I232" s="42">
        <v>95982946</v>
      </c>
      <c r="J232" s="42">
        <v>1007357</v>
      </c>
      <c r="K232" s="42">
        <v>34143247</v>
      </c>
      <c r="L232" s="42">
        <v>212060700</v>
      </c>
      <c r="M232" s="42">
        <v>8801200</v>
      </c>
      <c r="N232" s="42">
        <v>9491594</v>
      </c>
      <c r="O232" s="42">
        <v>40647015</v>
      </c>
      <c r="P232" s="42">
        <v>32459288</v>
      </c>
      <c r="Q232" s="42">
        <v>1743798426</v>
      </c>
      <c r="R232" s="42">
        <v>654621</v>
      </c>
      <c r="S232" s="42">
        <v>19256</v>
      </c>
      <c r="T232" s="42">
        <v>220812933</v>
      </c>
      <c r="U232" s="42">
        <v>214047406</v>
      </c>
      <c r="V232" s="42">
        <v>33713176</v>
      </c>
      <c r="W232" s="42">
        <v>21323448</v>
      </c>
      <c r="X232" s="42">
        <v>47029</v>
      </c>
      <c r="Y232" s="42">
        <v>490617869</v>
      </c>
      <c r="Z232" s="42">
        <v>1253180557</v>
      </c>
    </row>
    <row r="233" spans="1:26">
      <c r="A233" t="s">
        <v>492</v>
      </c>
      <c r="B233" s="44" t="s">
        <v>493</v>
      </c>
      <c r="C233" s="42">
        <v>3629579400</v>
      </c>
      <c r="D233" s="42">
        <v>13902</v>
      </c>
      <c r="E233" s="42">
        <v>1231329800</v>
      </c>
      <c r="F233" s="42">
        <v>45293525</v>
      </c>
      <c r="G233" s="42">
        <v>1799</v>
      </c>
      <c r="H233" s="42">
        <v>306</v>
      </c>
      <c r="I233" s="42">
        <v>74484865</v>
      </c>
      <c r="J233" s="42">
        <v>409619</v>
      </c>
      <c r="K233" s="42">
        <v>22818460</v>
      </c>
      <c r="L233" s="42">
        <v>199963800</v>
      </c>
      <c r="M233" s="42">
        <v>3222600</v>
      </c>
      <c r="N233" s="42">
        <v>8874642</v>
      </c>
      <c r="O233" s="42">
        <v>35507742</v>
      </c>
      <c r="P233" s="42">
        <v>11238945</v>
      </c>
      <c r="Q233" s="42">
        <v>1633143998</v>
      </c>
      <c r="R233" s="42">
        <v>163461</v>
      </c>
      <c r="S233" s="42">
        <v>39854</v>
      </c>
      <c r="T233" s="42">
        <v>203145829</v>
      </c>
      <c r="U233" s="42">
        <v>202564094</v>
      </c>
      <c r="V233" s="42">
        <v>29672445</v>
      </c>
      <c r="W233" s="42">
        <v>14348152</v>
      </c>
      <c r="X233" s="42">
        <v>82228</v>
      </c>
      <c r="Y233" s="42">
        <v>450016063</v>
      </c>
      <c r="Z233" s="42">
        <v>1183127935</v>
      </c>
    </row>
    <row r="234" spans="1:26">
      <c r="A234" t="s">
        <v>140</v>
      </c>
      <c r="B234" s="44" t="s">
        <v>141</v>
      </c>
      <c r="C234" s="42">
        <v>2241378100</v>
      </c>
      <c r="D234" s="42">
        <v>9640</v>
      </c>
      <c r="E234" s="42">
        <v>731935643</v>
      </c>
      <c r="F234" s="42">
        <v>20837283</v>
      </c>
      <c r="G234" s="42">
        <v>850</v>
      </c>
      <c r="H234" s="42">
        <v>135</v>
      </c>
      <c r="I234" s="42">
        <v>84029362</v>
      </c>
      <c r="J234" s="42">
        <v>792462</v>
      </c>
      <c r="K234" s="42">
        <v>19426643</v>
      </c>
      <c r="L234" s="42">
        <v>119275100</v>
      </c>
      <c r="M234" s="42">
        <v>5589600</v>
      </c>
      <c r="N234" s="42">
        <v>5492447</v>
      </c>
      <c r="O234" s="42">
        <v>25631055</v>
      </c>
      <c r="P234" s="42">
        <v>19399061</v>
      </c>
      <c r="Q234" s="42">
        <v>1032408656</v>
      </c>
      <c r="R234" s="42">
        <v>229310</v>
      </c>
      <c r="S234" s="42">
        <v>20459</v>
      </c>
      <c r="T234" s="42">
        <v>124839719</v>
      </c>
      <c r="U234" s="42">
        <v>124985007</v>
      </c>
      <c r="V234" s="42">
        <v>16491128</v>
      </c>
      <c r="W234" s="42">
        <v>14658186</v>
      </c>
      <c r="X234" s="42">
        <v>106791</v>
      </c>
      <c r="Y234" s="42">
        <v>281330600</v>
      </c>
      <c r="Z234" s="42">
        <v>751078056</v>
      </c>
    </row>
    <row r="235" spans="1:26">
      <c r="A235" t="s">
        <v>274</v>
      </c>
      <c r="B235" s="44" t="s">
        <v>275</v>
      </c>
      <c r="C235" s="42">
        <v>3727383900</v>
      </c>
      <c r="D235" s="42">
        <v>12539</v>
      </c>
      <c r="E235" s="42">
        <v>1236848507</v>
      </c>
      <c r="F235" s="42">
        <v>97713160</v>
      </c>
      <c r="G235" s="42">
        <v>2489</v>
      </c>
      <c r="H235" s="42">
        <v>687</v>
      </c>
      <c r="I235" s="42">
        <v>212553039</v>
      </c>
      <c r="J235" s="42">
        <v>1875596</v>
      </c>
      <c r="K235" s="42">
        <v>41272858</v>
      </c>
      <c r="L235" s="42">
        <v>183726700</v>
      </c>
      <c r="M235" s="42">
        <v>5267000</v>
      </c>
      <c r="N235" s="42">
        <v>9100219</v>
      </c>
      <c r="O235" s="42">
        <v>32750567</v>
      </c>
      <c r="P235" s="42">
        <v>20465202</v>
      </c>
      <c r="Q235" s="42">
        <v>1841572848</v>
      </c>
      <c r="R235" s="42">
        <v>1697282</v>
      </c>
      <c r="S235" s="42">
        <v>616122</v>
      </c>
      <c r="T235" s="42">
        <v>188958182</v>
      </c>
      <c r="U235" s="42">
        <v>179567954</v>
      </c>
      <c r="V235" s="42">
        <v>34966179</v>
      </c>
      <c r="W235" s="42">
        <v>26722553</v>
      </c>
      <c r="X235" s="42">
        <v>71762</v>
      </c>
      <c r="Y235" s="42">
        <v>432600034</v>
      </c>
      <c r="Z235" s="42">
        <v>1408972814</v>
      </c>
    </row>
    <row r="236" spans="1:26">
      <c r="A236" t="s">
        <v>216</v>
      </c>
      <c r="B236" s="44" t="s">
        <v>217</v>
      </c>
      <c r="C236" s="42">
        <v>2396122500</v>
      </c>
      <c r="D236" s="42">
        <v>10313</v>
      </c>
      <c r="E236" s="42">
        <v>749828021</v>
      </c>
      <c r="F236" s="42">
        <v>22965224</v>
      </c>
      <c r="G236" s="42">
        <v>914</v>
      </c>
      <c r="H236" s="42">
        <v>158</v>
      </c>
      <c r="I236" s="42">
        <v>98206656</v>
      </c>
      <c r="J236" s="42">
        <v>1106653</v>
      </c>
      <c r="K236" s="42">
        <v>24833773</v>
      </c>
      <c r="L236" s="42">
        <v>127154700</v>
      </c>
      <c r="M236" s="42">
        <v>8407700</v>
      </c>
      <c r="N236" s="42">
        <v>5847848</v>
      </c>
      <c r="O236" s="42">
        <v>22037665</v>
      </c>
      <c r="P236" s="42">
        <v>30327971</v>
      </c>
      <c r="Q236" s="42">
        <v>1090716211</v>
      </c>
      <c r="R236" s="42">
        <v>637674</v>
      </c>
      <c r="S236" s="42">
        <v>48987</v>
      </c>
      <c r="T236" s="42">
        <v>135526302</v>
      </c>
      <c r="U236" s="42">
        <v>129508782</v>
      </c>
      <c r="V236" s="42">
        <v>22451470</v>
      </c>
      <c r="W236" s="42">
        <v>14609597</v>
      </c>
      <c r="X236" s="42">
        <v>146618</v>
      </c>
      <c r="Y236" s="42">
        <v>302929430</v>
      </c>
      <c r="Z236" s="42">
        <v>787786781</v>
      </c>
    </row>
    <row r="237" spans="1:26">
      <c r="A237" t="s">
        <v>368</v>
      </c>
      <c r="B237" s="44" t="s">
        <v>369</v>
      </c>
      <c r="C237" s="42">
        <v>2153094700</v>
      </c>
      <c r="D237" s="42">
        <v>9371</v>
      </c>
      <c r="E237" s="42">
        <v>724720784</v>
      </c>
      <c r="F237" s="42">
        <v>19280806</v>
      </c>
      <c r="G237" s="42">
        <v>810</v>
      </c>
      <c r="H237" s="42">
        <v>124</v>
      </c>
      <c r="I237" s="42">
        <v>75242856</v>
      </c>
      <c r="J237" s="42">
        <v>656955</v>
      </c>
      <c r="K237" s="42">
        <v>16936889</v>
      </c>
      <c r="L237" s="42">
        <v>113174700</v>
      </c>
      <c r="M237" s="42">
        <v>3345100</v>
      </c>
      <c r="N237" s="42">
        <v>5267476</v>
      </c>
      <c r="O237" s="42">
        <v>23384006</v>
      </c>
      <c r="P237" s="42">
        <v>10239786</v>
      </c>
      <c r="Q237" s="42">
        <v>992249358</v>
      </c>
      <c r="R237" s="42">
        <v>144798</v>
      </c>
      <c r="S237" s="42">
        <v>14691</v>
      </c>
      <c r="T237" s="42">
        <v>116482270</v>
      </c>
      <c r="U237" s="42">
        <v>122880485</v>
      </c>
      <c r="V237" s="42">
        <v>17448209</v>
      </c>
      <c r="W237" s="42">
        <v>11429178</v>
      </c>
      <c r="X237" s="42">
        <v>34638</v>
      </c>
      <c r="Y237" s="42">
        <v>268434269</v>
      </c>
      <c r="Z237" s="42">
        <v>723815089</v>
      </c>
    </row>
    <row r="238" spans="1:26">
      <c r="A238" t="s">
        <v>154</v>
      </c>
      <c r="B238" s="44" t="s">
        <v>155</v>
      </c>
      <c r="C238" s="42">
        <v>1257533700</v>
      </c>
      <c r="D238" s="42">
        <v>5472</v>
      </c>
      <c r="E238" s="42">
        <v>412358823</v>
      </c>
      <c r="F238" s="42">
        <v>12461297</v>
      </c>
      <c r="G238" s="42">
        <v>460</v>
      </c>
      <c r="H238" s="42">
        <v>85</v>
      </c>
      <c r="I238" s="42">
        <v>104653681</v>
      </c>
      <c r="J238" s="42">
        <v>334837</v>
      </c>
      <c r="K238" s="42">
        <v>9737952</v>
      </c>
      <c r="L238" s="42">
        <v>64202300</v>
      </c>
      <c r="M238" s="42">
        <v>4179900</v>
      </c>
      <c r="N238" s="42">
        <v>3080599</v>
      </c>
      <c r="O238" s="42">
        <v>12319197</v>
      </c>
      <c r="P238" s="42">
        <v>15733536</v>
      </c>
      <c r="Q238" s="42">
        <v>639062122</v>
      </c>
      <c r="R238" s="42">
        <v>94534</v>
      </c>
      <c r="S238" s="42">
        <v>117017</v>
      </c>
      <c r="T238" s="42">
        <v>68359479</v>
      </c>
      <c r="U238" s="42">
        <v>68542135</v>
      </c>
      <c r="V238" s="42">
        <v>10339150</v>
      </c>
      <c r="W238" s="42">
        <v>7846602</v>
      </c>
      <c r="X238" s="42">
        <v>50126</v>
      </c>
      <c r="Y238" s="42">
        <v>155349043</v>
      </c>
      <c r="Z238" s="42">
        <v>483713079</v>
      </c>
    </row>
    <row r="239" spans="1:26">
      <c r="A239" t="s">
        <v>304</v>
      </c>
      <c r="B239" s="44" t="s">
        <v>305</v>
      </c>
      <c r="C239" s="42">
        <v>2330653800</v>
      </c>
      <c r="D239" s="42">
        <v>9184</v>
      </c>
      <c r="E239" s="42">
        <v>768395692</v>
      </c>
      <c r="F239" s="42">
        <v>24451493</v>
      </c>
      <c r="G239" s="42">
        <v>913</v>
      </c>
      <c r="H239" s="42">
        <v>147</v>
      </c>
      <c r="I239" s="42">
        <v>89271790</v>
      </c>
      <c r="J239" s="42">
        <v>464340</v>
      </c>
      <c r="K239" s="42">
        <v>15290723</v>
      </c>
      <c r="L239" s="42">
        <v>128807700</v>
      </c>
      <c r="M239" s="42">
        <v>4645200</v>
      </c>
      <c r="N239" s="42">
        <v>5710650</v>
      </c>
      <c r="O239" s="42">
        <v>25162186</v>
      </c>
      <c r="P239" s="42">
        <v>17145628</v>
      </c>
      <c r="Q239" s="42">
        <v>1079345402</v>
      </c>
      <c r="R239" s="42">
        <v>89678</v>
      </c>
      <c r="S239" s="42">
        <v>24930</v>
      </c>
      <c r="T239" s="42">
        <v>133420472</v>
      </c>
      <c r="U239" s="42">
        <v>133369207</v>
      </c>
      <c r="V239" s="42">
        <v>14751780</v>
      </c>
      <c r="W239" s="42">
        <v>12626282</v>
      </c>
      <c r="X239" s="42">
        <v>86993</v>
      </c>
      <c r="Y239" s="42">
        <v>294369342</v>
      </c>
      <c r="Z239" s="42">
        <v>784976060</v>
      </c>
    </row>
    <row r="240" spans="1:26">
      <c r="A240" t="s">
        <v>134</v>
      </c>
      <c r="B240" s="44" t="s">
        <v>135</v>
      </c>
      <c r="C240" s="42">
        <v>3593090700</v>
      </c>
      <c r="D240" s="42">
        <v>14502</v>
      </c>
      <c r="E240" s="42">
        <v>1173481251</v>
      </c>
      <c r="F240" s="42">
        <v>51713635</v>
      </c>
      <c r="G240" s="42">
        <v>1551</v>
      </c>
      <c r="H240" s="42">
        <v>335</v>
      </c>
      <c r="I240" s="42">
        <v>149478711</v>
      </c>
      <c r="J240" s="42">
        <v>672500</v>
      </c>
      <c r="K240" s="42">
        <v>25965761</v>
      </c>
      <c r="L240" s="42">
        <v>194978600</v>
      </c>
      <c r="M240" s="42">
        <v>4135400</v>
      </c>
      <c r="N240" s="42">
        <v>8589253</v>
      </c>
      <c r="O240" s="42">
        <v>28795280</v>
      </c>
      <c r="P240" s="42">
        <v>15645650</v>
      </c>
      <c r="Q240" s="42">
        <v>1653456041</v>
      </c>
      <c r="R240" s="42">
        <v>478472</v>
      </c>
      <c r="S240" s="42">
        <v>35992</v>
      </c>
      <c r="T240" s="42">
        <v>199078778</v>
      </c>
      <c r="U240" s="42">
        <v>195840662</v>
      </c>
      <c r="V240" s="42">
        <v>25053846</v>
      </c>
      <c r="W240" s="42">
        <v>20168499</v>
      </c>
      <c r="X240" s="42">
        <v>36488</v>
      </c>
      <c r="Y240" s="42">
        <v>440692737</v>
      </c>
      <c r="Z240" s="42">
        <v>1212763304</v>
      </c>
    </row>
    <row r="241" spans="1:26">
      <c r="A241" t="s">
        <v>244</v>
      </c>
      <c r="B241" s="44" t="s">
        <v>245</v>
      </c>
      <c r="C241" s="42">
        <v>8676889600</v>
      </c>
      <c r="D241" s="42">
        <v>33152</v>
      </c>
      <c r="E241" s="42">
        <v>2714265602</v>
      </c>
      <c r="F241" s="42">
        <v>144094292</v>
      </c>
      <c r="G241" s="42">
        <v>4292</v>
      </c>
      <c r="H241" s="42">
        <v>1031</v>
      </c>
      <c r="I241" s="42">
        <v>306023475</v>
      </c>
      <c r="J241" s="42">
        <v>2390213</v>
      </c>
      <c r="K241" s="42">
        <v>77379197</v>
      </c>
      <c r="L241" s="42">
        <v>471382800</v>
      </c>
      <c r="M241" s="42">
        <v>16222400</v>
      </c>
      <c r="N241" s="42">
        <v>21233488</v>
      </c>
      <c r="O241" s="42">
        <v>53361408</v>
      </c>
      <c r="P241" s="42">
        <v>61972784</v>
      </c>
      <c r="Q241" s="42">
        <v>3868325659</v>
      </c>
      <c r="R241" s="42">
        <v>2442064</v>
      </c>
      <c r="S241" s="42">
        <v>625733</v>
      </c>
      <c r="T241" s="42">
        <v>487518326</v>
      </c>
      <c r="U241" s="42">
        <v>443909201</v>
      </c>
      <c r="V241" s="42">
        <v>90084030</v>
      </c>
      <c r="W241" s="42">
        <v>56526417</v>
      </c>
      <c r="X241" s="42">
        <v>180514</v>
      </c>
      <c r="Y241" s="42">
        <v>1081286285</v>
      </c>
      <c r="Z241" s="42">
        <v>2787039374</v>
      </c>
    </row>
    <row r="242" spans="1:26">
      <c r="A242" t="s">
        <v>340</v>
      </c>
      <c r="B242" s="44" t="s">
        <v>341</v>
      </c>
      <c r="C242" s="42">
        <v>11681204200</v>
      </c>
      <c r="D242" s="42">
        <v>42953</v>
      </c>
      <c r="E242" s="42">
        <v>3858730249</v>
      </c>
      <c r="F242" s="42">
        <v>228205433</v>
      </c>
      <c r="G242" s="42">
        <v>6664</v>
      </c>
      <c r="H242" s="42">
        <v>1572</v>
      </c>
      <c r="I242" s="42">
        <v>344887354</v>
      </c>
      <c r="J242" s="42">
        <v>1863689</v>
      </c>
      <c r="K242" s="42">
        <v>83034143</v>
      </c>
      <c r="L242" s="42">
        <v>654872800</v>
      </c>
      <c r="M242" s="42">
        <v>11034700</v>
      </c>
      <c r="N242" s="42">
        <v>28583990</v>
      </c>
      <c r="O242" s="42">
        <v>77234216</v>
      </c>
      <c r="P242" s="42">
        <v>42832855</v>
      </c>
      <c r="Q242" s="42">
        <v>5331279429</v>
      </c>
      <c r="R242" s="42">
        <v>1707318</v>
      </c>
      <c r="S242" s="42">
        <v>223820</v>
      </c>
      <c r="T242" s="42">
        <v>665750577</v>
      </c>
      <c r="U242" s="42">
        <v>624628739</v>
      </c>
      <c r="V242" s="42">
        <v>88708332</v>
      </c>
      <c r="W242" s="42">
        <v>61869096</v>
      </c>
      <c r="X242" s="42">
        <v>86338</v>
      </c>
      <c r="Y242" s="42">
        <v>1442974220</v>
      </c>
      <c r="Z242" s="42">
        <v>3888305209</v>
      </c>
    </row>
    <row r="243" spans="1:26">
      <c r="A243" t="s">
        <v>82</v>
      </c>
      <c r="B243" s="44" t="s">
        <v>83</v>
      </c>
      <c r="C243" s="42">
        <v>2904029900</v>
      </c>
      <c r="D243" s="42">
        <v>9600</v>
      </c>
      <c r="E243" s="42">
        <v>941422064</v>
      </c>
      <c r="F243" s="42">
        <v>79710207</v>
      </c>
      <c r="G243" s="42">
        <v>1891</v>
      </c>
      <c r="H243" s="42">
        <v>515</v>
      </c>
      <c r="I243" s="42">
        <v>147437718</v>
      </c>
      <c r="J243" s="42">
        <v>2511636</v>
      </c>
      <c r="K243" s="42">
        <v>25524339</v>
      </c>
      <c r="L243" s="42">
        <v>144711600</v>
      </c>
      <c r="M243" s="42">
        <v>3990600</v>
      </c>
      <c r="N243" s="42">
        <v>7110527</v>
      </c>
      <c r="O243" s="42">
        <v>19285026</v>
      </c>
      <c r="P243" s="42">
        <v>16859075</v>
      </c>
      <c r="Q243" s="42">
        <v>1388562792</v>
      </c>
      <c r="R243" s="42">
        <v>603974</v>
      </c>
      <c r="S243" s="42">
        <v>0</v>
      </c>
      <c r="T243" s="42">
        <v>148664371</v>
      </c>
      <c r="U243" s="42">
        <v>137862697</v>
      </c>
      <c r="V243" s="42">
        <v>28788334</v>
      </c>
      <c r="W243" s="42">
        <v>19768375</v>
      </c>
      <c r="X243" s="42">
        <v>36933</v>
      </c>
      <c r="Y243" s="42">
        <v>335724684</v>
      </c>
      <c r="Z243" s="42">
        <v>1052838108</v>
      </c>
    </row>
    <row r="244" spans="1:26">
      <c r="A244" t="s">
        <v>20</v>
      </c>
      <c r="B244" s="44" t="s">
        <v>21</v>
      </c>
      <c r="C244" s="42">
        <v>11724922500</v>
      </c>
      <c r="D244" s="42">
        <v>34453</v>
      </c>
      <c r="E244" s="42">
        <v>3702418687</v>
      </c>
      <c r="F244" s="42">
        <v>440541413</v>
      </c>
      <c r="G244" s="42">
        <v>9129</v>
      </c>
      <c r="H244" s="42">
        <v>3098</v>
      </c>
      <c r="I244" s="42">
        <v>544209757</v>
      </c>
      <c r="J244" s="42">
        <v>3112438</v>
      </c>
      <c r="K244" s="42">
        <v>77006240</v>
      </c>
      <c r="L244" s="42">
        <v>605492900</v>
      </c>
      <c r="M244" s="42">
        <v>14498700</v>
      </c>
      <c r="N244" s="42">
        <v>28705114</v>
      </c>
      <c r="O244" s="42">
        <v>60954526</v>
      </c>
      <c r="P244" s="42">
        <v>60570253</v>
      </c>
      <c r="Q244" s="42">
        <v>5537510028</v>
      </c>
      <c r="R244" s="42">
        <v>1181541</v>
      </c>
      <c r="S244" s="42">
        <v>106283</v>
      </c>
      <c r="T244" s="42">
        <v>619870501</v>
      </c>
      <c r="U244" s="42">
        <v>530942613</v>
      </c>
      <c r="V244" s="42">
        <v>110210865</v>
      </c>
      <c r="W244" s="42">
        <v>89271723</v>
      </c>
      <c r="X244" s="42">
        <v>33472</v>
      </c>
      <c r="Y244" s="42">
        <v>1351616998</v>
      </c>
      <c r="Z244" s="42">
        <v>4185893030</v>
      </c>
    </row>
    <row r="245" spans="1:26">
      <c r="A245" t="s">
        <v>26</v>
      </c>
      <c r="B245" s="44" t="s">
        <v>27</v>
      </c>
      <c r="C245" s="42">
        <v>21171553000</v>
      </c>
      <c r="D245" s="42">
        <v>50522</v>
      </c>
      <c r="E245" s="42">
        <v>6271640931</v>
      </c>
      <c r="F245" s="42">
        <v>1396775307</v>
      </c>
      <c r="G245" s="42">
        <v>18273</v>
      </c>
      <c r="H245" s="42">
        <v>8714</v>
      </c>
      <c r="I245" s="42">
        <v>1366671893</v>
      </c>
      <c r="J245" s="42">
        <v>6592519</v>
      </c>
      <c r="K245" s="42">
        <v>137905382</v>
      </c>
      <c r="L245" s="42">
        <v>906752200</v>
      </c>
      <c r="M245" s="42">
        <v>18745800</v>
      </c>
      <c r="N245" s="42">
        <v>51761887</v>
      </c>
      <c r="O245" s="42">
        <v>102535692</v>
      </c>
      <c r="P245" s="42">
        <v>81206293</v>
      </c>
      <c r="Q245" s="42">
        <v>10340587904</v>
      </c>
      <c r="R245" s="42">
        <v>1279696</v>
      </c>
      <c r="S245" s="42">
        <v>146432</v>
      </c>
      <c r="T245" s="42">
        <v>925348321</v>
      </c>
      <c r="U245" s="42">
        <v>683198085</v>
      </c>
      <c r="V245" s="42">
        <v>167741329</v>
      </c>
      <c r="W245" s="42">
        <v>226879705</v>
      </c>
      <c r="X245" s="42">
        <v>69472</v>
      </c>
      <c r="Y245" s="42">
        <v>2004663040</v>
      </c>
      <c r="Z245" s="42">
        <v>8335924864</v>
      </c>
    </row>
    <row r="246" spans="1:26">
      <c r="A246" t="s">
        <v>324</v>
      </c>
      <c r="B246" s="44" t="s">
        <v>325</v>
      </c>
      <c r="C246" s="42">
        <v>1664711500</v>
      </c>
      <c r="D246" s="42">
        <v>7203</v>
      </c>
      <c r="E246" s="42">
        <v>544092355</v>
      </c>
      <c r="F246" s="42">
        <v>17515643</v>
      </c>
      <c r="G246" s="42">
        <v>638</v>
      </c>
      <c r="H246" s="42">
        <v>96</v>
      </c>
      <c r="I246" s="42">
        <v>76502272</v>
      </c>
      <c r="J246" s="42">
        <v>873344</v>
      </c>
      <c r="K246" s="42">
        <v>10815835</v>
      </c>
      <c r="L246" s="42">
        <v>90029500</v>
      </c>
      <c r="M246" s="42">
        <v>4084600</v>
      </c>
      <c r="N246" s="42">
        <v>4077602</v>
      </c>
      <c r="O246" s="42">
        <v>15966054</v>
      </c>
      <c r="P246" s="42">
        <v>20886549</v>
      </c>
      <c r="Q246" s="42">
        <v>784843754</v>
      </c>
      <c r="R246" s="42">
        <v>59897</v>
      </c>
      <c r="S246" s="42">
        <v>28000</v>
      </c>
      <c r="T246" s="42">
        <v>94085691</v>
      </c>
      <c r="U246" s="42">
        <v>92835504</v>
      </c>
      <c r="V246" s="42">
        <v>12722974</v>
      </c>
      <c r="W246" s="42">
        <v>9808401</v>
      </c>
      <c r="X246" s="42">
        <v>23922</v>
      </c>
      <c r="Y246" s="42">
        <v>209564389</v>
      </c>
      <c r="Z246" s="42">
        <v>575279365</v>
      </c>
    </row>
    <row r="247" spans="1:26">
      <c r="A247" t="s">
        <v>334</v>
      </c>
      <c r="B247" s="44" t="s">
        <v>335</v>
      </c>
      <c r="C247" s="42">
        <v>11268042000</v>
      </c>
      <c r="D247" s="42">
        <v>42049</v>
      </c>
      <c r="E247" s="42">
        <v>3789478475</v>
      </c>
      <c r="F247" s="42">
        <v>199956893</v>
      </c>
      <c r="G247" s="42">
        <v>5984</v>
      </c>
      <c r="H247" s="42">
        <v>1372</v>
      </c>
      <c r="I247" s="42">
        <v>353945386</v>
      </c>
      <c r="J247" s="42">
        <v>2823705</v>
      </c>
      <c r="K247" s="42">
        <v>86523025</v>
      </c>
      <c r="L247" s="42">
        <v>621649000</v>
      </c>
      <c r="M247" s="42">
        <v>14465500</v>
      </c>
      <c r="N247" s="42">
        <v>27589895</v>
      </c>
      <c r="O247" s="42">
        <v>82918732</v>
      </c>
      <c r="P247" s="42">
        <v>55269582</v>
      </c>
      <c r="Q247" s="42">
        <v>5234620193</v>
      </c>
      <c r="R247" s="42">
        <v>2361894</v>
      </c>
      <c r="S247" s="42">
        <v>273112</v>
      </c>
      <c r="T247" s="42">
        <v>635980686</v>
      </c>
      <c r="U247" s="42">
        <v>620669782</v>
      </c>
      <c r="V247" s="42">
        <v>88985691</v>
      </c>
      <c r="W247" s="42">
        <v>66652330</v>
      </c>
      <c r="X247" s="42">
        <v>130129</v>
      </c>
      <c r="Y247" s="42">
        <v>1415053624</v>
      </c>
      <c r="Z247" s="42">
        <v>3819566569</v>
      </c>
    </row>
    <row r="248" spans="1:26">
      <c r="A248" t="s">
        <v>346</v>
      </c>
      <c r="B248" s="44" t="s">
        <v>347</v>
      </c>
      <c r="C248" s="42">
        <v>4819870700</v>
      </c>
      <c r="D248" s="42">
        <v>18572</v>
      </c>
      <c r="E248" s="42">
        <v>1567675110</v>
      </c>
      <c r="F248" s="42">
        <v>68937077</v>
      </c>
      <c r="G248" s="42">
        <v>2184</v>
      </c>
      <c r="H248" s="42">
        <v>462</v>
      </c>
      <c r="I248" s="42">
        <v>203199240</v>
      </c>
      <c r="J248" s="42">
        <v>914735</v>
      </c>
      <c r="K248" s="42">
        <v>37109189</v>
      </c>
      <c r="L248" s="42">
        <v>263259700</v>
      </c>
      <c r="M248" s="42">
        <v>9555800</v>
      </c>
      <c r="N248" s="42">
        <v>11789918</v>
      </c>
      <c r="O248" s="42">
        <v>44823849</v>
      </c>
      <c r="P248" s="42">
        <v>35362389</v>
      </c>
      <c r="Q248" s="42">
        <v>2242627007</v>
      </c>
      <c r="R248" s="42">
        <v>716569</v>
      </c>
      <c r="S248" s="42">
        <v>104704</v>
      </c>
      <c r="T248" s="42">
        <v>272749949</v>
      </c>
      <c r="U248" s="42">
        <v>265248481</v>
      </c>
      <c r="V248" s="42">
        <v>34661292</v>
      </c>
      <c r="W248" s="42">
        <v>31651154</v>
      </c>
      <c r="X248" s="42">
        <v>132936</v>
      </c>
      <c r="Y248" s="42">
        <v>605265085</v>
      </c>
      <c r="Z248" s="42">
        <v>1637361922</v>
      </c>
    </row>
    <row r="249" spans="1:26">
      <c r="A249" t="s">
        <v>544</v>
      </c>
      <c r="B249" s="44" t="s">
        <v>545</v>
      </c>
      <c r="C249" s="42">
        <v>26371625900</v>
      </c>
      <c r="D249" s="42">
        <v>94124</v>
      </c>
      <c r="E249" s="42">
        <v>9005184062</v>
      </c>
      <c r="F249" s="42">
        <v>526043907</v>
      </c>
      <c r="G249" s="42">
        <v>15130</v>
      </c>
      <c r="H249" s="42">
        <v>3599</v>
      </c>
      <c r="I249" s="42">
        <v>925192022</v>
      </c>
      <c r="J249" s="42">
        <v>7206823</v>
      </c>
      <c r="K249" s="42">
        <v>174183672</v>
      </c>
      <c r="L249" s="42">
        <v>1497749800</v>
      </c>
      <c r="M249" s="42">
        <v>18039900</v>
      </c>
      <c r="N249" s="42">
        <v>64585738</v>
      </c>
      <c r="O249" s="42">
        <v>186363870</v>
      </c>
      <c r="P249" s="42">
        <v>71982923</v>
      </c>
      <c r="Q249" s="42">
        <v>12476532717</v>
      </c>
      <c r="R249" s="42">
        <v>2632799</v>
      </c>
      <c r="S249" s="42">
        <v>148139</v>
      </c>
      <c r="T249" s="42">
        <v>1515463446</v>
      </c>
      <c r="U249" s="42">
        <v>1511360670</v>
      </c>
      <c r="V249" s="42">
        <v>187703438</v>
      </c>
      <c r="W249" s="42">
        <v>128868105</v>
      </c>
      <c r="X249" s="42">
        <v>86835</v>
      </c>
      <c r="Y249" s="42">
        <v>3346263432</v>
      </c>
      <c r="Z249" s="42">
        <v>9130269285</v>
      </c>
    </row>
    <row r="250" spans="1:26">
      <c r="A250" t="s">
        <v>1</v>
      </c>
      <c r="B250" s="44" t="s">
        <v>0</v>
      </c>
      <c r="C250" s="42">
        <v>9984463900</v>
      </c>
      <c r="D250" s="42">
        <v>32707</v>
      </c>
      <c r="E250" s="42">
        <v>3154632197</v>
      </c>
      <c r="F250" s="42">
        <v>277302908</v>
      </c>
      <c r="G250" s="42">
        <v>6707</v>
      </c>
      <c r="H250" s="42">
        <v>1987</v>
      </c>
      <c r="I250" s="42">
        <v>484292971</v>
      </c>
      <c r="J250" s="42">
        <v>2772816</v>
      </c>
      <c r="K250" s="42">
        <v>50933981</v>
      </c>
      <c r="L250" s="42">
        <v>541523200</v>
      </c>
      <c r="M250" s="42">
        <v>13064000</v>
      </c>
      <c r="N250" s="42">
        <v>24365052</v>
      </c>
      <c r="O250" s="42">
        <v>48277058</v>
      </c>
      <c r="P250" s="42">
        <v>49752873</v>
      </c>
      <c r="Q250" s="42">
        <v>4646917056</v>
      </c>
      <c r="R250" s="42">
        <v>683450</v>
      </c>
      <c r="S250" s="42">
        <v>167760</v>
      </c>
      <c r="T250" s="42">
        <v>554461970</v>
      </c>
      <c r="U250" s="42">
        <v>494130518</v>
      </c>
      <c r="V250" s="42">
        <v>96013235</v>
      </c>
      <c r="W250" s="42">
        <v>54994289</v>
      </c>
      <c r="X250" s="42">
        <v>43320</v>
      </c>
      <c r="Y250" s="42">
        <v>1200494542</v>
      </c>
      <c r="Z250" s="42">
        <v>3446422514</v>
      </c>
    </row>
    <row r="251" spans="1:26">
      <c r="A251" t="s">
        <v>22</v>
      </c>
      <c r="B251" s="44" t="s">
        <v>23</v>
      </c>
      <c r="C251" s="42">
        <v>5818556200</v>
      </c>
      <c r="D251" s="42">
        <v>19345</v>
      </c>
      <c r="E251" s="42">
        <v>1843051923</v>
      </c>
      <c r="F251" s="42">
        <v>142070042</v>
      </c>
      <c r="G251" s="42">
        <v>3784</v>
      </c>
      <c r="H251" s="42">
        <v>999</v>
      </c>
      <c r="I251" s="42">
        <v>204371223</v>
      </c>
      <c r="J251" s="42">
        <v>1337051</v>
      </c>
      <c r="K251" s="42">
        <v>35340199</v>
      </c>
      <c r="L251" s="42">
        <v>321311300</v>
      </c>
      <c r="M251" s="42">
        <v>7930200</v>
      </c>
      <c r="N251" s="42">
        <v>14207062</v>
      </c>
      <c r="O251" s="42">
        <v>30578821</v>
      </c>
      <c r="P251" s="42">
        <v>30398452</v>
      </c>
      <c r="Q251" s="42">
        <v>2630596273</v>
      </c>
      <c r="R251" s="42">
        <v>532620</v>
      </c>
      <c r="S251" s="42">
        <v>94083</v>
      </c>
      <c r="T251" s="42">
        <v>329182013</v>
      </c>
      <c r="U251" s="42">
        <v>295311517</v>
      </c>
      <c r="V251" s="42">
        <v>60467256</v>
      </c>
      <c r="W251" s="42">
        <v>28631220</v>
      </c>
      <c r="X251" s="42">
        <v>61710</v>
      </c>
      <c r="Y251" s="42">
        <v>714280419</v>
      </c>
      <c r="Z251" s="42">
        <v>1916315854</v>
      </c>
    </row>
    <row r="252" spans="1:26">
      <c r="A252" t="s">
        <v>60</v>
      </c>
      <c r="B252" s="44" t="s">
        <v>61</v>
      </c>
      <c r="C252" s="42">
        <v>48371197400</v>
      </c>
      <c r="D252" s="42">
        <v>160446</v>
      </c>
      <c r="E252" s="42">
        <v>15887291882</v>
      </c>
      <c r="F252" s="42">
        <v>1447859860</v>
      </c>
      <c r="G252" s="42">
        <v>32971</v>
      </c>
      <c r="H252" s="42">
        <v>10125</v>
      </c>
      <c r="I252" s="42">
        <v>2151361696</v>
      </c>
      <c r="J252" s="42">
        <v>11426880</v>
      </c>
      <c r="K252" s="42">
        <v>252151133</v>
      </c>
      <c r="L252" s="42">
        <v>2616045900</v>
      </c>
      <c r="M252" s="42">
        <v>52377300</v>
      </c>
      <c r="N252" s="42">
        <v>118109623</v>
      </c>
      <c r="O252" s="42">
        <v>293068051</v>
      </c>
      <c r="P252" s="42">
        <v>205102838</v>
      </c>
      <c r="Q252" s="42">
        <v>23034795163</v>
      </c>
      <c r="R252" s="42">
        <v>4170423</v>
      </c>
      <c r="S252" s="42">
        <v>439897</v>
      </c>
      <c r="T252" s="42">
        <v>2667766932</v>
      </c>
      <c r="U252" s="42">
        <v>2489070707</v>
      </c>
      <c r="V252" s="42">
        <v>373175662</v>
      </c>
      <c r="W252" s="42">
        <v>290164094</v>
      </c>
      <c r="X252" s="42">
        <v>904323</v>
      </c>
      <c r="Y252" s="42">
        <v>5825692038</v>
      </c>
      <c r="Z252" s="42">
        <v>17209103125</v>
      </c>
    </row>
    <row r="253" spans="1:26">
      <c r="A253" t="s">
        <v>136</v>
      </c>
      <c r="B253" s="44" t="s">
        <v>137</v>
      </c>
      <c r="C253" s="42">
        <v>1771968900</v>
      </c>
      <c r="D253" s="42">
        <v>7258</v>
      </c>
      <c r="E253" s="42">
        <v>587797071</v>
      </c>
      <c r="F253" s="42">
        <v>16757982</v>
      </c>
      <c r="G253" s="42">
        <v>646</v>
      </c>
      <c r="H253" s="42">
        <v>91</v>
      </c>
      <c r="I253" s="42">
        <v>61433921</v>
      </c>
      <c r="J253" s="42">
        <v>312633</v>
      </c>
      <c r="K253" s="42">
        <v>11497536</v>
      </c>
      <c r="L253" s="42">
        <v>99443200</v>
      </c>
      <c r="M253" s="42">
        <v>2938200</v>
      </c>
      <c r="N253" s="42">
        <v>4330036</v>
      </c>
      <c r="O253" s="42">
        <v>16942099</v>
      </c>
      <c r="P253" s="42">
        <v>10561084</v>
      </c>
      <c r="Q253" s="42">
        <v>812013762</v>
      </c>
      <c r="R253" s="42">
        <v>75266</v>
      </c>
      <c r="S253" s="42">
        <v>54277</v>
      </c>
      <c r="T253" s="42">
        <v>102361872</v>
      </c>
      <c r="U253" s="42">
        <v>103683560</v>
      </c>
      <c r="V253" s="42">
        <v>12561720</v>
      </c>
      <c r="W253" s="42">
        <v>9299156</v>
      </c>
      <c r="X253" s="42">
        <v>51580</v>
      </c>
      <c r="Y253" s="42">
        <v>228087431</v>
      </c>
      <c r="Z253" s="42">
        <v>583926331</v>
      </c>
    </row>
    <row r="254" spans="1:26">
      <c r="A254" t="s">
        <v>106</v>
      </c>
      <c r="B254" s="44" t="s">
        <v>107</v>
      </c>
      <c r="C254" s="42">
        <v>1499925700</v>
      </c>
      <c r="D254" s="42">
        <v>6010</v>
      </c>
      <c r="E254" s="42">
        <v>502259284</v>
      </c>
      <c r="F254" s="42">
        <v>23807845</v>
      </c>
      <c r="G254" s="42">
        <v>678</v>
      </c>
      <c r="H254" s="42">
        <v>157</v>
      </c>
      <c r="I254" s="42">
        <v>86521326</v>
      </c>
      <c r="J254" s="42">
        <v>735932</v>
      </c>
      <c r="K254" s="42">
        <v>13275616</v>
      </c>
      <c r="L254" s="42">
        <v>72381800</v>
      </c>
      <c r="M254" s="42">
        <v>2790000</v>
      </c>
      <c r="N254" s="42">
        <v>3673400</v>
      </c>
      <c r="O254" s="42">
        <v>14702647</v>
      </c>
      <c r="P254" s="42">
        <v>10872041</v>
      </c>
      <c r="Q254" s="42">
        <v>731019891</v>
      </c>
      <c r="R254" s="42">
        <v>293378</v>
      </c>
      <c r="S254" s="42">
        <v>27191</v>
      </c>
      <c r="T254" s="42">
        <v>75155182</v>
      </c>
      <c r="U254" s="42">
        <v>75835825</v>
      </c>
      <c r="V254" s="42">
        <v>12113183</v>
      </c>
      <c r="W254" s="42">
        <v>12738856</v>
      </c>
      <c r="X254" s="42">
        <v>137739</v>
      </c>
      <c r="Y254" s="42">
        <v>176301354</v>
      </c>
      <c r="Z254" s="42">
        <v>554718537</v>
      </c>
    </row>
    <row r="255" spans="1:26">
      <c r="A255" t="s">
        <v>120</v>
      </c>
      <c r="B255" s="44" t="s">
        <v>121</v>
      </c>
      <c r="C255" s="42">
        <v>2734571500</v>
      </c>
      <c r="D255" s="42">
        <v>10367</v>
      </c>
      <c r="E255" s="42">
        <v>887353453</v>
      </c>
      <c r="F255" s="42">
        <v>33633134</v>
      </c>
      <c r="G255" s="42">
        <v>1202</v>
      </c>
      <c r="H255" s="42">
        <v>217</v>
      </c>
      <c r="I255" s="42">
        <v>86928907</v>
      </c>
      <c r="J255" s="42">
        <v>586185</v>
      </c>
      <c r="K255" s="42">
        <v>23634232</v>
      </c>
      <c r="L255" s="42">
        <v>157572600</v>
      </c>
      <c r="M255" s="42">
        <v>4492900</v>
      </c>
      <c r="N255" s="42">
        <v>6697951</v>
      </c>
      <c r="O255" s="42">
        <v>20724427</v>
      </c>
      <c r="P255" s="42">
        <v>18012659</v>
      </c>
      <c r="Q255" s="42">
        <v>1239636448</v>
      </c>
      <c r="R255" s="42">
        <v>476523</v>
      </c>
      <c r="S255" s="42">
        <v>30039</v>
      </c>
      <c r="T255" s="42">
        <v>162028576</v>
      </c>
      <c r="U255" s="42">
        <v>158147609</v>
      </c>
      <c r="V255" s="42">
        <v>22223701</v>
      </c>
      <c r="W255" s="42">
        <v>15916404</v>
      </c>
      <c r="X255" s="42">
        <v>55423</v>
      </c>
      <c r="Y255" s="42">
        <v>358878275</v>
      </c>
      <c r="Z255" s="42">
        <v>880758173</v>
      </c>
    </row>
    <row r="256" spans="1:26">
      <c r="A256" t="s">
        <v>96</v>
      </c>
      <c r="B256" s="44" t="s">
        <v>97</v>
      </c>
      <c r="C256" s="42">
        <v>1415147200</v>
      </c>
      <c r="D256" s="42">
        <v>6246</v>
      </c>
      <c r="E256" s="42">
        <v>469521325</v>
      </c>
      <c r="F256" s="42">
        <v>15230116</v>
      </c>
      <c r="G256" s="42">
        <v>512</v>
      </c>
      <c r="H256" s="42">
        <v>98</v>
      </c>
      <c r="I256" s="42">
        <v>54651021</v>
      </c>
      <c r="J256" s="42">
        <v>871393</v>
      </c>
      <c r="K256" s="42">
        <v>13705913</v>
      </c>
      <c r="L256" s="42">
        <v>69437600</v>
      </c>
      <c r="M256" s="42">
        <v>4298700</v>
      </c>
      <c r="N256" s="42">
        <v>3466510</v>
      </c>
      <c r="O256" s="42">
        <v>14098392</v>
      </c>
      <c r="P256" s="42">
        <v>56134190</v>
      </c>
      <c r="Q256" s="42">
        <v>701415160</v>
      </c>
      <c r="R256" s="42">
        <v>429202</v>
      </c>
      <c r="S256" s="42">
        <v>41985</v>
      </c>
      <c r="T256" s="42">
        <v>73707092</v>
      </c>
      <c r="U256" s="42">
        <v>75988159</v>
      </c>
      <c r="V256" s="42">
        <v>13646353</v>
      </c>
      <c r="W256" s="42">
        <v>8768854</v>
      </c>
      <c r="X256" s="42">
        <v>90967</v>
      </c>
      <c r="Y256" s="42">
        <v>172672612</v>
      </c>
      <c r="Z256" s="42">
        <v>528742548</v>
      </c>
    </row>
    <row r="257" spans="1:26">
      <c r="A257" t="s">
        <v>2</v>
      </c>
      <c r="B257" s="44" t="s">
        <v>3</v>
      </c>
      <c r="C257" s="42">
        <v>8106790200</v>
      </c>
      <c r="D257" s="42">
        <v>23701</v>
      </c>
      <c r="E257" s="42">
        <v>2519471770</v>
      </c>
      <c r="F257" s="42">
        <v>294460388</v>
      </c>
      <c r="G257" s="42">
        <v>6401</v>
      </c>
      <c r="H257" s="42">
        <v>2124</v>
      </c>
      <c r="I257" s="42">
        <v>382978804</v>
      </c>
      <c r="J257" s="42">
        <v>3046052</v>
      </c>
      <c r="K257" s="42">
        <v>60923075</v>
      </c>
      <c r="L257" s="42">
        <v>426554000</v>
      </c>
      <c r="M257" s="42">
        <v>13255300</v>
      </c>
      <c r="N257" s="42">
        <v>19823073</v>
      </c>
      <c r="O257" s="42">
        <v>47935981</v>
      </c>
      <c r="P257" s="42">
        <v>51633195</v>
      </c>
      <c r="Q257" s="42">
        <v>3820081638</v>
      </c>
      <c r="R257" s="42">
        <v>923269</v>
      </c>
      <c r="S257" s="42">
        <v>84803</v>
      </c>
      <c r="T257" s="42">
        <v>439744224</v>
      </c>
      <c r="U257" s="42">
        <v>372717367</v>
      </c>
      <c r="V257" s="42">
        <v>80580826</v>
      </c>
      <c r="W257" s="42">
        <v>64173318</v>
      </c>
      <c r="X257" s="42">
        <v>86274</v>
      </c>
      <c r="Y257" s="42">
        <v>958310081</v>
      </c>
      <c r="Z257" s="42">
        <v>2861771557</v>
      </c>
    </row>
    <row r="258" spans="1:26">
      <c r="A258" t="s">
        <v>441</v>
      </c>
      <c r="B258" s="44" t="s">
        <v>442</v>
      </c>
      <c r="C258" s="42">
        <v>1201066000</v>
      </c>
      <c r="D258" s="42">
        <v>5367</v>
      </c>
      <c r="E258" s="42">
        <v>407261153</v>
      </c>
      <c r="F258" s="42">
        <v>9111325</v>
      </c>
      <c r="G258" s="42">
        <v>386</v>
      </c>
      <c r="H258" s="42">
        <v>65</v>
      </c>
      <c r="I258" s="42">
        <v>27376866</v>
      </c>
      <c r="J258" s="42">
        <v>240849</v>
      </c>
      <c r="K258" s="42">
        <v>7203773</v>
      </c>
      <c r="L258" s="42">
        <v>65007000</v>
      </c>
      <c r="M258" s="42">
        <v>2265000</v>
      </c>
      <c r="N258" s="42">
        <v>2939551</v>
      </c>
      <c r="O258" s="42">
        <v>13120197</v>
      </c>
      <c r="P258" s="42">
        <v>6964777</v>
      </c>
      <c r="Q258" s="42">
        <v>541490491</v>
      </c>
      <c r="R258" s="42">
        <v>20746</v>
      </c>
      <c r="S258" s="42">
        <v>14753</v>
      </c>
      <c r="T258" s="42">
        <v>67255179</v>
      </c>
      <c r="U258" s="42">
        <v>70568622</v>
      </c>
      <c r="V258" s="42">
        <v>7252709</v>
      </c>
      <c r="W258" s="42">
        <v>7780155</v>
      </c>
      <c r="X258" s="42">
        <v>9172</v>
      </c>
      <c r="Y258" s="42">
        <v>152901336</v>
      </c>
      <c r="Z258" s="42">
        <v>388589155</v>
      </c>
    </row>
    <row r="259" spans="1:26">
      <c r="A259" t="s">
        <v>318</v>
      </c>
      <c r="B259" s="44" t="s">
        <v>319</v>
      </c>
      <c r="C259" s="42">
        <v>2989660200</v>
      </c>
      <c r="D259" s="42">
        <v>12332</v>
      </c>
      <c r="E259" s="42">
        <v>993994204</v>
      </c>
      <c r="F259" s="42">
        <v>30803203</v>
      </c>
      <c r="G259" s="42">
        <v>1192</v>
      </c>
      <c r="H259" s="42">
        <v>195</v>
      </c>
      <c r="I259" s="42">
        <v>120779839</v>
      </c>
      <c r="J259" s="42">
        <v>1029613</v>
      </c>
      <c r="K259" s="42">
        <v>21535819</v>
      </c>
      <c r="L259" s="42">
        <v>162404800</v>
      </c>
      <c r="M259" s="42">
        <v>9269800</v>
      </c>
      <c r="N259" s="42">
        <v>7311242</v>
      </c>
      <c r="O259" s="42">
        <v>33918664</v>
      </c>
      <c r="P259" s="42">
        <v>33531296</v>
      </c>
      <c r="Q259" s="42">
        <v>1414578480</v>
      </c>
      <c r="R259" s="42">
        <v>181722</v>
      </c>
      <c r="S259" s="42">
        <v>46777</v>
      </c>
      <c r="T259" s="42">
        <v>171646585</v>
      </c>
      <c r="U259" s="42">
        <v>172788408</v>
      </c>
      <c r="V259" s="42">
        <v>21600400</v>
      </c>
      <c r="W259" s="42">
        <v>18150629</v>
      </c>
      <c r="X259" s="42">
        <v>134299</v>
      </c>
      <c r="Y259" s="42">
        <v>384548820</v>
      </c>
      <c r="Z259" s="42">
        <v>1030029660</v>
      </c>
    </row>
    <row r="260" spans="1:26">
      <c r="A260" t="s">
        <v>262</v>
      </c>
      <c r="B260" s="44" t="s">
        <v>263</v>
      </c>
      <c r="C260" s="42">
        <v>13370159200</v>
      </c>
      <c r="D260" s="42">
        <v>48670</v>
      </c>
      <c r="E260" s="42">
        <v>4164190155</v>
      </c>
      <c r="F260" s="42">
        <v>248746319</v>
      </c>
      <c r="G260" s="42">
        <v>7428</v>
      </c>
      <c r="H260" s="42">
        <v>1672</v>
      </c>
      <c r="I260" s="42">
        <v>594485013</v>
      </c>
      <c r="J260" s="42">
        <v>5878855</v>
      </c>
      <c r="K260" s="42">
        <v>108139282</v>
      </c>
      <c r="L260" s="42">
        <v>720796600</v>
      </c>
      <c r="M260" s="42">
        <v>20502700</v>
      </c>
      <c r="N260" s="42">
        <v>32718156</v>
      </c>
      <c r="O260" s="42">
        <v>103427616</v>
      </c>
      <c r="P260" s="42">
        <v>82328587</v>
      </c>
      <c r="Q260" s="42">
        <v>6081213283</v>
      </c>
      <c r="R260" s="42">
        <v>3637361</v>
      </c>
      <c r="S260" s="42">
        <v>427686</v>
      </c>
      <c r="T260" s="42">
        <v>741117826</v>
      </c>
      <c r="U260" s="42">
        <v>677704428</v>
      </c>
      <c r="V260" s="42">
        <v>111010873</v>
      </c>
      <c r="W260" s="42">
        <v>97195768</v>
      </c>
      <c r="X260" s="42">
        <v>655559</v>
      </c>
      <c r="Y260" s="42">
        <v>1631749501</v>
      </c>
      <c r="Z260" s="42">
        <v>4449463782</v>
      </c>
    </row>
    <row r="261" spans="1:26">
      <c r="A261" t="s">
        <v>44</v>
      </c>
      <c r="B261" s="44" t="s">
        <v>45</v>
      </c>
      <c r="C261" s="42">
        <v>3248792400</v>
      </c>
      <c r="D261" s="42">
        <v>8372</v>
      </c>
      <c r="E261" s="42">
        <v>1034592821</v>
      </c>
      <c r="F261" s="42">
        <v>185534792</v>
      </c>
      <c r="G261" s="42">
        <v>2654</v>
      </c>
      <c r="H261" s="42">
        <v>1182</v>
      </c>
      <c r="I261" s="42">
        <v>229005053</v>
      </c>
      <c r="J261" s="42">
        <v>2127841</v>
      </c>
      <c r="K261" s="42">
        <v>21865023</v>
      </c>
      <c r="L261" s="42">
        <v>143815600</v>
      </c>
      <c r="M261" s="42">
        <v>4719900</v>
      </c>
      <c r="N261" s="42">
        <v>7948880</v>
      </c>
      <c r="O261" s="42">
        <v>18806745</v>
      </c>
      <c r="P261" s="42">
        <v>18892894</v>
      </c>
      <c r="Q261" s="42">
        <v>1667309549</v>
      </c>
      <c r="R261" s="42">
        <v>346199</v>
      </c>
      <c r="S261" s="42">
        <v>97622</v>
      </c>
      <c r="T261" s="42">
        <v>148515189</v>
      </c>
      <c r="U261" s="42">
        <v>122817818</v>
      </c>
      <c r="V261" s="42">
        <v>32483506</v>
      </c>
      <c r="W261" s="42">
        <v>30548129</v>
      </c>
      <c r="X261" s="42">
        <v>13493</v>
      </c>
      <c r="Y261" s="42">
        <v>334821956</v>
      </c>
      <c r="Z261" s="42">
        <v>1332487593</v>
      </c>
    </row>
    <row r="262" spans="1:26">
      <c r="A262" t="s">
        <v>194</v>
      </c>
      <c r="B262" s="44" t="s">
        <v>195</v>
      </c>
      <c r="C262" s="42">
        <v>9169640500</v>
      </c>
      <c r="D262" s="42">
        <v>25689</v>
      </c>
      <c r="E262" s="42">
        <v>2672494082</v>
      </c>
      <c r="F262" s="42">
        <v>456230568</v>
      </c>
      <c r="G262" s="42">
        <v>7034</v>
      </c>
      <c r="H262" s="42">
        <v>2834</v>
      </c>
      <c r="I262" s="42">
        <v>874644620</v>
      </c>
      <c r="J262" s="42">
        <v>7707169</v>
      </c>
      <c r="K262" s="42">
        <v>86425225</v>
      </c>
      <c r="L262" s="42">
        <v>403455400</v>
      </c>
      <c r="M262" s="42">
        <v>13440300</v>
      </c>
      <c r="N262" s="42">
        <v>22436054</v>
      </c>
      <c r="O262" s="42">
        <v>59261922</v>
      </c>
      <c r="P262" s="42">
        <v>60612496</v>
      </c>
      <c r="Q262" s="42">
        <v>4656707836</v>
      </c>
      <c r="R262" s="42">
        <v>2247270</v>
      </c>
      <c r="S262" s="42">
        <v>131616</v>
      </c>
      <c r="T262" s="42">
        <v>416822377</v>
      </c>
      <c r="U262" s="42">
        <v>328903921</v>
      </c>
      <c r="V262" s="42">
        <v>93286918</v>
      </c>
      <c r="W262" s="42">
        <v>104451932</v>
      </c>
      <c r="X262" s="42">
        <v>147319</v>
      </c>
      <c r="Y262" s="42">
        <v>945991353</v>
      </c>
      <c r="Z262" s="42">
        <v>3710716483</v>
      </c>
    </row>
    <row r="263" spans="1:26">
      <c r="A263" t="s">
        <v>130</v>
      </c>
      <c r="B263" s="44" t="s">
        <v>131</v>
      </c>
      <c r="C263" s="42">
        <v>5361706800</v>
      </c>
      <c r="D263" s="42">
        <v>21108</v>
      </c>
      <c r="E263" s="42">
        <v>1756297034</v>
      </c>
      <c r="F263" s="42">
        <v>64382715</v>
      </c>
      <c r="G263" s="42">
        <v>2291</v>
      </c>
      <c r="H263" s="42">
        <v>427</v>
      </c>
      <c r="I263" s="42">
        <v>205233703</v>
      </c>
      <c r="J263" s="42">
        <v>1062880</v>
      </c>
      <c r="K263" s="42">
        <v>41463487</v>
      </c>
      <c r="L263" s="42">
        <v>297139000</v>
      </c>
      <c r="M263" s="42">
        <v>9850600</v>
      </c>
      <c r="N263" s="42">
        <v>13130535</v>
      </c>
      <c r="O263" s="42">
        <v>50204611</v>
      </c>
      <c r="P263" s="42">
        <v>38430132</v>
      </c>
      <c r="Q263" s="42">
        <v>2477194697</v>
      </c>
      <c r="R263" s="42">
        <v>481699</v>
      </c>
      <c r="S263" s="42">
        <v>72092</v>
      </c>
      <c r="T263" s="42">
        <v>306924733</v>
      </c>
      <c r="U263" s="42">
        <v>303815644</v>
      </c>
      <c r="V263" s="42">
        <v>39066611</v>
      </c>
      <c r="W263" s="42">
        <v>36207451</v>
      </c>
      <c r="X263" s="42">
        <v>300926</v>
      </c>
      <c r="Y263" s="42">
        <v>686869156</v>
      </c>
      <c r="Z263" s="42">
        <v>1790325541</v>
      </c>
    </row>
    <row r="264" spans="1:26">
      <c r="A264" t="s">
        <v>540</v>
      </c>
      <c r="B264" s="44" t="s">
        <v>541</v>
      </c>
      <c r="C264" s="42">
        <v>1169194500</v>
      </c>
      <c r="D264" s="42">
        <v>5263</v>
      </c>
      <c r="E264" s="42">
        <v>406020094</v>
      </c>
      <c r="F264" s="42">
        <v>6620520</v>
      </c>
      <c r="G264" s="42">
        <v>344</v>
      </c>
      <c r="H264" s="42">
        <v>44</v>
      </c>
      <c r="I264" s="42">
        <v>17849217</v>
      </c>
      <c r="J264" s="42">
        <v>353954</v>
      </c>
      <c r="K264" s="42">
        <v>5534745</v>
      </c>
      <c r="L264" s="42">
        <v>64318100</v>
      </c>
      <c r="M264" s="42">
        <v>1751000</v>
      </c>
      <c r="N264" s="42">
        <v>2867403</v>
      </c>
      <c r="O264" s="42">
        <v>12852459</v>
      </c>
      <c r="P264" s="42">
        <v>4894199</v>
      </c>
      <c r="Q264" s="42">
        <v>523061691</v>
      </c>
      <c r="R264" s="42">
        <v>8127</v>
      </c>
      <c r="S264" s="42">
        <v>23000</v>
      </c>
      <c r="T264" s="42">
        <v>66047337</v>
      </c>
      <c r="U264" s="42">
        <v>69611054</v>
      </c>
      <c r="V264" s="42">
        <v>6962265</v>
      </c>
      <c r="W264" s="42">
        <v>3328578</v>
      </c>
      <c r="X264" s="42">
        <v>11858</v>
      </c>
      <c r="Y264" s="42">
        <v>145992219</v>
      </c>
      <c r="Z264" s="42">
        <v>377069472</v>
      </c>
    </row>
    <row r="265" spans="1:26">
      <c r="A265" t="s">
        <v>172</v>
      </c>
      <c r="B265" s="44" t="s">
        <v>173</v>
      </c>
      <c r="C265" s="42">
        <v>3017329900</v>
      </c>
      <c r="D265" s="42">
        <v>12312</v>
      </c>
      <c r="E265" s="42">
        <v>1017621146</v>
      </c>
      <c r="F265" s="42">
        <v>30753244</v>
      </c>
      <c r="G265" s="42">
        <v>1146</v>
      </c>
      <c r="H265" s="42">
        <v>181</v>
      </c>
      <c r="I265" s="42">
        <v>91708820</v>
      </c>
      <c r="J265" s="42">
        <v>775190</v>
      </c>
      <c r="K265" s="42">
        <v>23188007</v>
      </c>
      <c r="L265" s="42">
        <v>166042400</v>
      </c>
      <c r="M265" s="42">
        <v>5578100</v>
      </c>
      <c r="N265" s="42">
        <v>7393544</v>
      </c>
      <c r="O265" s="42">
        <v>30127159</v>
      </c>
      <c r="P265" s="42">
        <v>20723914</v>
      </c>
      <c r="Q265" s="42">
        <v>1393911524</v>
      </c>
      <c r="R265" s="42">
        <v>353108</v>
      </c>
      <c r="S265" s="42">
        <v>16837</v>
      </c>
      <c r="T265" s="42">
        <v>171572952</v>
      </c>
      <c r="U265" s="42">
        <v>177125415</v>
      </c>
      <c r="V265" s="42">
        <v>21810888</v>
      </c>
      <c r="W265" s="42">
        <v>16664527</v>
      </c>
      <c r="X265" s="42">
        <v>91394</v>
      </c>
      <c r="Y265" s="42">
        <v>387635121</v>
      </c>
      <c r="Z265" s="42">
        <v>1006276403</v>
      </c>
    </row>
    <row r="266" spans="1:26">
      <c r="A266" t="s">
        <v>524</v>
      </c>
      <c r="B266" s="44" t="s">
        <v>525</v>
      </c>
      <c r="C266" s="42">
        <v>990779700</v>
      </c>
      <c r="D266" s="42">
        <v>4301</v>
      </c>
      <c r="E266" s="42">
        <v>346094670</v>
      </c>
      <c r="F266" s="42">
        <v>8307990</v>
      </c>
      <c r="G266" s="42">
        <v>326</v>
      </c>
      <c r="H266" s="42">
        <v>38</v>
      </c>
      <c r="I266" s="42">
        <v>38835982</v>
      </c>
      <c r="J266" s="42">
        <v>294537</v>
      </c>
      <c r="K266" s="42">
        <v>4939568</v>
      </c>
      <c r="L266" s="42">
        <v>52484000</v>
      </c>
      <c r="M266" s="42">
        <v>2097900</v>
      </c>
      <c r="N266" s="42">
        <v>2428285</v>
      </c>
      <c r="O266" s="42">
        <v>9626640</v>
      </c>
      <c r="P266" s="42">
        <v>6422560</v>
      </c>
      <c r="Q266" s="42">
        <v>471532132</v>
      </c>
      <c r="R266" s="42">
        <v>2616</v>
      </c>
      <c r="S266" s="42">
        <v>0</v>
      </c>
      <c r="T266" s="42">
        <v>54571681</v>
      </c>
      <c r="U266" s="42">
        <v>58068360</v>
      </c>
      <c r="V266" s="42">
        <v>6242979</v>
      </c>
      <c r="W266" s="42">
        <v>4911600</v>
      </c>
      <c r="X266" s="42">
        <v>22263</v>
      </c>
      <c r="Y266" s="42">
        <v>123819499</v>
      </c>
      <c r="Z266" s="42">
        <v>347712633</v>
      </c>
    </row>
    <row r="267" spans="1:26">
      <c r="A267" t="s">
        <v>66</v>
      </c>
      <c r="B267" s="44" t="s">
        <v>67</v>
      </c>
      <c r="C267" s="42">
        <v>1622452200</v>
      </c>
      <c r="D267" s="42">
        <v>6928</v>
      </c>
      <c r="E267" s="42">
        <v>543510607</v>
      </c>
      <c r="F267" s="42">
        <v>13768689</v>
      </c>
      <c r="G267" s="42">
        <v>598</v>
      </c>
      <c r="H267" s="42">
        <v>90</v>
      </c>
      <c r="I267" s="42">
        <v>38833280</v>
      </c>
      <c r="J267" s="42">
        <v>249936</v>
      </c>
      <c r="K267" s="42">
        <v>13687586</v>
      </c>
      <c r="L267" s="42">
        <v>85901900</v>
      </c>
      <c r="M267" s="42">
        <v>2862500</v>
      </c>
      <c r="N267" s="42">
        <v>3977562</v>
      </c>
      <c r="O267" s="42">
        <v>12934248</v>
      </c>
      <c r="P267" s="42">
        <v>9561211</v>
      </c>
      <c r="Q267" s="42">
        <v>725287519</v>
      </c>
      <c r="R267" s="42">
        <v>241394</v>
      </c>
      <c r="S267" s="42">
        <v>32000</v>
      </c>
      <c r="T267" s="42">
        <v>88729321</v>
      </c>
      <c r="U267" s="42">
        <v>90122004</v>
      </c>
      <c r="V267" s="42">
        <v>13366078</v>
      </c>
      <c r="W267" s="42">
        <v>10744401</v>
      </c>
      <c r="X267" s="42">
        <v>34842</v>
      </c>
      <c r="Y267" s="42">
        <v>203270040</v>
      </c>
      <c r="Z267" s="42">
        <v>522017479</v>
      </c>
    </row>
    <row r="268" spans="1:26">
      <c r="A268" t="s">
        <v>292</v>
      </c>
      <c r="B268" s="44" t="s">
        <v>293</v>
      </c>
      <c r="C268" s="42">
        <v>2231123800</v>
      </c>
      <c r="D268" s="42">
        <v>8622</v>
      </c>
      <c r="E268" s="42">
        <v>729340386</v>
      </c>
      <c r="F268" s="42">
        <v>25380215</v>
      </c>
      <c r="G268" s="42">
        <v>1007</v>
      </c>
      <c r="H268" s="42">
        <v>158</v>
      </c>
      <c r="I268" s="42">
        <v>63799798</v>
      </c>
      <c r="J268" s="42">
        <v>668160</v>
      </c>
      <c r="K268" s="42">
        <v>21918129</v>
      </c>
      <c r="L268" s="42">
        <v>127042400</v>
      </c>
      <c r="M268" s="42">
        <v>5390700</v>
      </c>
      <c r="N268" s="42">
        <v>5467986</v>
      </c>
      <c r="O268" s="42">
        <v>18459996</v>
      </c>
      <c r="P268" s="42">
        <v>20789500</v>
      </c>
      <c r="Q268" s="42">
        <v>1018257270</v>
      </c>
      <c r="R268" s="42">
        <v>617363</v>
      </c>
      <c r="S268" s="42">
        <v>25810</v>
      </c>
      <c r="T268" s="42">
        <v>132398187</v>
      </c>
      <c r="U268" s="42">
        <v>128632589</v>
      </c>
      <c r="V268" s="42">
        <v>20269085</v>
      </c>
      <c r="W268" s="42">
        <v>13846144</v>
      </c>
      <c r="X268" s="42">
        <v>74535</v>
      </c>
      <c r="Y268" s="42">
        <v>295863713</v>
      </c>
      <c r="Z268" s="42">
        <v>722393557</v>
      </c>
    </row>
    <row r="269" spans="1:26">
      <c r="A269" t="s">
        <v>338</v>
      </c>
      <c r="B269" s="44" t="s">
        <v>339</v>
      </c>
      <c r="C269" s="42">
        <v>7659459400</v>
      </c>
      <c r="D269" s="42">
        <v>29511</v>
      </c>
      <c r="E269" s="42">
        <v>2579753471</v>
      </c>
      <c r="F269" s="42">
        <v>116781170</v>
      </c>
      <c r="G269" s="42">
        <v>3755</v>
      </c>
      <c r="H269" s="42">
        <v>818</v>
      </c>
      <c r="I269" s="42">
        <v>237167662</v>
      </c>
      <c r="J269" s="42">
        <v>1522140</v>
      </c>
      <c r="K269" s="42">
        <v>60320222</v>
      </c>
      <c r="L269" s="42">
        <v>415683000</v>
      </c>
      <c r="M269" s="42">
        <v>10300900</v>
      </c>
      <c r="N269" s="42">
        <v>18766968</v>
      </c>
      <c r="O269" s="42">
        <v>58177305</v>
      </c>
      <c r="P269" s="42">
        <v>38466609</v>
      </c>
      <c r="Q269" s="42">
        <v>3536939447</v>
      </c>
      <c r="R269" s="42">
        <v>1068630</v>
      </c>
      <c r="S269" s="42">
        <v>96297</v>
      </c>
      <c r="T269" s="42">
        <v>425881509</v>
      </c>
      <c r="U269" s="42">
        <v>418003952</v>
      </c>
      <c r="V269" s="42">
        <v>59578418</v>
      </c>
      <c r="W269" s="42">
        <v>41961266</v>
      </c>
      <c r="X269" s="42">
        <v>90205</v>
      </c>
      <c r="Y269" s="42">
        <v>946680277</v>
      </c>
      <c r="Z269" s="42">
        <v>2590259170</v>
      </c>
    </row>
    <row r="270" spans="1:26">
      <c r="A270" t="s">
        <v>538</v>
      </c>
      <c r="B270" s="44" t="s">
        <v>539</v>
      </c>
      <c r="C270" s="42">
        <v>1677060900</v>
      </c>
      <c r="D270" s="42">
        <v>6589</v>
      </c>
      <c r="E270" s="42">
        <v>586119649</v>
      </c>
      <c r="F270" s="42">
        <v>20148871</v>
      </c>
      <c r="G270" s="42">
        <v>756</v>
      </c>
      <c r="H270" s="42">
        <v>130</v>
      </c>
      <c r="I270" s="42">
        <v>50989061</v>
      </c>
      <c r="J270" s="42">
        <v>308164</v>
      </c>
      <c r="K270" s="42">
        <v>13574663</v>
      </c>
      <c r="L270" s="42">
        <v>94364800</v>
      </c>
      <c r="M270" s="42">
        <v>2525600</v>
      </c>
      <c r="N270" s="42">
        <v>4115448</v>
      </c>
      <c r="O270" s="42">
        <v>12525509</v>
      </c>
      <c r="P270" s="42">
        <v>9257153</v>
      </c>
      <c r="Q270" s="42">
        <v>793928918</v>
      </c>
      <c r="R270" s="42">
        <v>130949</v>
      </c>
      <c r="S270" s="42">
        <v>2147</v>
      </c>
      <c r="T270" s="42">
        <v>96868697</v>
      </c>
      <c r="U270" s="42">
        <v>99730611</v>
      </c>
      <c r="V270" s="42">
        <v>11878772</v>
      </c>
      <c r="W270" s="42">
        <v>9344745</v>
      </c>
      <c r="X270" s="42">
        <v>4925</v>
      </c>
      <c r="Y270" s="42">
        <v>217960846</v>
      </c>
      <c r="Z270" s="42">
        <v>575968072</v>
      </c>
    </row>
    <row r="271" spans="1:26">
      <c r="A271" t="s">
        <v>6</v>
      </c>
      <c r="B271" s="44" t="s">
        <v>7</v>
      </c>
      <c r="C271" s="42">
        <v>10461292500</v>
      </c>
      <c r="D271" s="42">
        <v>30405</v>
      </c>
      <c r="E271" s="42">
        <v>3268789202</v>
      </c>
      <c r="F271" s="42">
        <v>411877293</v>
      </c>
      <c r="G271" s="42">
        <v>8111</v>
      </c>
      <c r="H271" s="42">
        <v>2818</v>
      </c>
      <c r="I271" s="42">
        <v>637360710</v>
      </c>
      <c r="J271" s="42">
        <v>4987717</v>
      </c>
      <c r="K271" s="42">
        <v>87271182</v>
      </c>
      <c r="L271" s="42">
        <v>530384300</v>
      </c>
      <c r="M271" s="42">
        <v>19419900</v>
      </c>
      <c r="N271" s="42">
        <v>25629413</v>
      </c>
      <c r="O271" s="42">
        <v>60440412</v>
      </c>
      <c r="P271" s="42">
        <v>75400332</v>
      </c>
      <c r="Q271" s="42">
        <v>5121560461</v>
      </c>
      <c r="R271" s="42">
        <v>2122924</v>
      </c>
      <c r="S271" s="42">
        <v>226357</v>
      </c>
      <c r="T271" s="42">
        <v>549700630</v>
      </c>
      <c r="U271" s="42">
        <v>468193742</v>
      </c>
      <c r="V271" s="42">
        <v>114249586</v>
      </c>
      <c r="W271" s="42">
        <v>85590283</v>
      </c>
      <c r="X271" s="42">
        <v>119261</v>
      </c>
      <c r="Y271" s="42">
        <v>1220202783</v>
      </c>
      <c r="Z271" s="42">
        <v>3901357678</v>
      </c>
    </row>
    <row r="272" spans="1:26">
      <c r="A272" t="s">
        <v>126</v>
      </c>
      <c r="B272" s="44" t="s">
        <v>127</v>
      </c>
      <c r="C272" s="42">
        <v>7229149900</v>
      </c>
      <c r="D272" s="42">
        <v>26410</v>
      </c>
      <c r="E272" s="42">
        <v>2369227237</v>
      </c>
      <c r="F272" s="42">
        <v>124767750</v>
      </c>
      <c r="G272" s="42">
        <v>3535</v>
      </c>
      <c r="H272" s="42">
        <v>838</v>
      </c>
      <c r="I272" s="42">
        <v>326173674</v>
      </c>
      <c r="J272" s="42">
        <v>1568138</v>
      </c>
      <c r="K272" s="42">
        <v>56864756</v>
      </c>
      <c r="L272" s="42">
        <v>403276000</v>
      </c>
      <c r="M272" s="42">
        <v>8200700</v>
      </c>
      <c r="N272" s="42">
        <v>17702961</v>
      </c>
      <c r="O272" s="42">
        <v>53474127</v>
      </c>
      <c r="P272" s="42">
        <v>33753846</v>
      </c>
      <c r="Q272" s="42">
        <v>3395009189</v>
      </c>
      <c r="R272" s="42">
        <v>1074060</v>
      </c>
      <c r="S272" s="42">
        <v>21807</v>
      </c>
      <c r="T272" s="42">
        <v>411385715</v>
      </c>
      <c r="U272" s="42">
        <v>402372661</v>
      </c>
      <c r="V272" s="42">
        <v>52508065</v>
      </c>
      <c r="W272" s="42">
        <v>40865114</v>
      </c>
      <c r="X272" s="42">
        <v>265327</v>
      </c>
      <c r="Y272" s="42">
        <v>908492749</v>
      </c>
      <c r="Z272" s="42">
        <v>2486516440</v>
      </c>
    </row>
    <row r="273" spans="1:26">
      <c r="A273" t="s">
        <v>170</v>
      </c>
      <c r="B273" s="44" t="s">
        <v>171</v>
      </c>
      <c r="C273" s="42">
        <v>7014362500</v>
      </c>
      <c r="D273" s="42">
        <v>28938</v>
      </c>
      <c r="E273" s="42">
        <v>2281480896</v>
      </c>
      <c r="F273" s="42">
        <v>92006309</v>
      </c>
      <c r="G273" s="42">
        <v>2856</v>
      </c>
      <c r="H273" s="42">
        <v>627</v>
      </c>
      <c r="I273" s="42">
        <v>188229098</v>
      </c>
      <c r="J273" s="42">
        <v>1226779</v>
      </c>
      <c r="K273" s="42">
        <v>58198334</v>
      </c>
      <c r="L273" s="42">
        <v>363621200</v>
      </c>
      <c r="M273" s="42">
        <v>9894900</v>
      </c>
      <c r="N273" s="42">
        <v>17201451</v>
      </c>
      <c r="O273" s="42">
        <v>66595797</v>
      </c>
      <c r="P273" s="42">
        <v>36088325</v>
      </c>
      <c r="Q273" s="42">
        <v>3114543089</v>
      </c>
      <c r="R273" s="42">
        <v>1567673</v>
      </c>
      <c r="S273" s="42">
        <v>106690</v>
      </c>
      <c r="T273" s="42">
        <v>373409416</v>
      </c>
      <c r="U273" s="42">
        <v>365761538</v>
      </c>
      <c r="V273" s="42">
        <v>57886375</v>
      </c>
      <c r="W273" s="42">
        <v>43026062</v>
      </c>
      <c r="X273" s="42">
        <v>265758</v>
      </c>
      <c r="Y273" s="42">
        <v>842023512</v>
      </c>
      <c r="Z273" s="42">
        <v>2272519577</v>
      </c>
    </row>
    <row r="274" spans="1:26">
      <c r="A274" t="s">
        <v>431</v>
      </c>
      <c r="B274" s="44" t="s">
        <v>432</v>
      </c>
      <c r="C274" s="42">
        <v>32493296500</v>
      </c>
      <c r="D274" s="42">
        <v>110786</v>
      </c>
      <c r="E274" s="42">
        <v>10148056249</v>
      </c>
      <c r="F274" s="42">
        <v>868889468</v>
      </c>
      <c r="G274" s="42">
        <v>20594</v>
      </c>
      <c r="H274" s="42">
        <v>6079</v>
      </c>
      <c r="I274" s="42">
        <v>1268280440</v>
      </c>
      <c r="J274" s="42">
        <v>5621082</v>
      </c>
      <c r="K274" s="42">
        <v>193037643</v>
      </c>
      <c r="L274" s="42">
        <v>1739826200</v>
      </c>
      <c r="M274" s="42">
        <v>28292900</v>
      </c>
      <c r="N274" s="42">
        <v>79573957</v>
      </c>
      <c r="O274" s="42">
        <v>197558765</v>
      </c>
      <c r="P274" s="42">
        <v>116750001</v>
      </c>
      <c r="Q274" s="42">
        <v>14645886705</v>
      </c>
      <c r="R274" s="42">
        <v>4001332</v>
      </c>
      <c r="S274" s="42">
        <v>479395</v>
      </c>
      <c r="T274" s="42">
        <v>1767771532</v>
      </c>
      <c r="U274" s="42">
        <v>1555640057</v>
      </c>
      <c r="V274" s="42">
        <v>262442153</v>
      </c>
      <c r="W274" s="42">
        <v>190319204</v>
      </c>
      <c r="X274" s="42">
        <v>347947</v>
      </c>
      <c r="Y274" s="42">
        <v>3781001620</v>
      </c>
      <c r="Z274" s="42">
        <v>10864885085</v>
      </c>
    </row>
    <row r="275" spans="1:26">
      <c r="A275" t="s">
        <v>148</v>
      </c>
      <c r="B275" s="44" t="s">
        <v>149</v>
      </c>
      <c r="C275" s="42">
        <v>18606151700</v>
      </c>
      <c r="D275" s="42">
        <v>67306</v>
      </c>
      <c r="E275" s="42">
        <v>5914327636</v>
      </c>
      <c r="F275" s="42">
        <v>372036388</v>
      </c>
      <c r="G275" s="42">
        <v>10358</v>
      </c>
      <c r="H275" s="42">
        <v>2617</v>
      </c>
      <c r="I275" s="42">
        <v>729998289</v>
      </c>
      <c r="J275" s="42">
        <v>5095101</v>
      </c>
      <c r="K275" s="42">
        <v>130131637</v>
      </c>
      <c r="L275" s="42">
        <v>1034297200</v>
      </c>
      <c r="M275" s="42">
        <v>22100600</v>
      </c>
      <c r="N275" s="42">
        <v>45507148</v>
      </c>
      <c r="O275" s="42">
        <v>129502780</v>
      </c>
      <c r="P275" s="42">
        <v>87648334</v>
      </c>
      <c r="Q275" s="42">
        <v>8470645113</v>
      </c>
      <c r="R275" s="42">
        <v>2411295</v>
      </c>
      <c r="S275" s="42">
        <v>163896</v>
      </c>
      <c r="T275" s="42">
        <v>1056161820</v>
      </c>
      <c r="U275" s="42">
        <v>980965459</v>
      </c>
      <c r="V275" s="42">
        <v>136065587</v>
      </c>
      <c r="W275" s="42">
        <v>121889863</v>
      </c>
      <c r="X275" s="42">
        <v>233814</v>
      </c>
      <c r="Y275" s="42">
        <v>2297891734</v>
      </c>
      <c r="Z275" s="42">
        <v>6172753379</v>
      </c>
    </row>
    <row r="276" spans="1:26">
      <c r="A276" t="s">
        <v>86</v>
      </c>
      <c r="B276" s="44" t="s">
        <v>87</v>
      </c>
      <c r="C276" s="42">
        <v>684975000</v>
      </c>
      <c r="D276" s="42">
        <v>2871</v>
      </c>
      <c r="E276" s="42">
        <v>223639949</v>
      </c>
      <c r="F276" s="42">
        <v>7236615</v>
      </c>
      <c r="G276" s="42">
        <v>286</v>
      </c>
      <c r="H276" s="42">
        <v>48</v>
      </c>
      <c r="I276" s="42">
        <v>24453598</v>
      </c>
      <c r="J276" s="42">
        <v>187472</v>
      </c>
      <c r="K276" s="42">
        <v>5619867</v>
      </c>
      <c r="L276" s="42">
        <v>35175300</v>
      </c>
      <c r="M276" s="42">
        <v>2616100</v>
      </c>
      <c r="N276" s="42">
        <v>1679369</v>
      </c>
      <c r="O276" s="42">
        <v>7450658</v>
      </c>
      <c r="P276" s="42">
        <v>9029540</v>
      </c>
      <c r="Q276" s="42">
        <v>317088468</v>
      </c>
      <c r="R276" s="42">
        <v>82260</v>
      </c>
      <c r="S276" s="42">
        <v>0</v>
      </c>
      <c r="T276" s="42">
        <v>37784454</v>
      </c>
      <c r="U276" s="42">
        <v>38126821</v>
      </c>
      <c r="V276" s="42">
        <v>4644826</v>
      </c>
      <c r="W276" s="42">
        <v>4354354</v>
      </c>
      <c r="X276" s="42">
        <v>19264</v>
      </c>
      <c r="Y276" s="42">
        <v>85011979</v>
      </c>
      <c r="Z276" s="42">
        <v>232076489</v>
      </c>
    </row>
    <row r="277" spans="1:26">
      <c r="A277" t="s">
        <v>242</v>
      </c>
      <c r="B277" s="44" t="s">
        <v>243</v>
      </c>
      <c r="C277" s="42">
        <v>6219306900</v>
      </c>
      <c r="D277" s="42">
        <v>23326</v>
      </c>
      <c r="E277" s="42">
        <v>1914710838</v>
      </c>
      <c r="F277" s="42">
        <v>121618703</v>
      </c>
      <c r="G277" s="42">
        <v>3277</v>
      </c>
      <c r="H277" s="42">
        <v>823</v>
      </c>
      <c r="I277" s="42">
        <v>288739762</v>
      </c>
      <c r="J277" s="42">
        <v>2473984</v>
      </c>
      <c r="K277" s="42">
        <v>52283718</v>
      </c>
      <c r="L277" s="42">
        <v>313506000</v>
      </c>
      <c r="M277" s="42">
        <v>12305300</v>
      </c>
      <c r="N277" s="42">
        <v>15227867</v>
      </c>
      <c r="O277" s="42">
        <v>49856630</v>
      </c>
      <c r="P277" s="42">
        <v>46134447</v>
      </c>
      <c r="Q277" s="42">
        <v>2816857249</v>
      </c>
      <c r="R277" s="42">
        <v>1654872</v>
      </c>
      <c r="S277" s="42">
        <v>152029</v>
      </c>
      <c r="T277" s="42">
        <v>325739339</v>
      </c>
      <c r="U277" s="42">
        <v>295396703</v>
      </c>
      <c r="V277" s="42">
        <v>53576414</v>
      </c>
      <c r="W277" s="42">
        <v>49622236</v>
      </c>
      <c r="X277" s="42">
        <v>220362</v>
      </c>
      <c r="Y277" s="42">
        <v>726361955</v>
      </c>
      <c r="Z277" s="42">
        <v>2090495294</v>
      </c>
    </row>
    <row r="278" spans="1:26">
      <c r="A278" t="s">
        <v>348</v>
      </c>
      <c r="B278" s="44" t="s">
        <v>349</v>
      </c>
      <c r="C278" s="42">
        <v>2224825000</v>
      </c>
      <c r="D278" s="42">
        <v>9675</v>
      </c>
      <c r="E278" s="42">
        <v>754251990</v>
      </c>
      <c r="F278" s="42">
        <v>26093729</v>
      </c>
      <c r="G278" s="42">
        <v>896</v>
      </c>
      <c r="H278" s="42">
        <v>175</v>
      </c>
      <c r="I278" s="42">
        <v>43354505</v>
      </c>
      <c r="J278" s="42">
        <v>571263</v>
      </c>
      <c r="K278" s="42">
        <v>17361622</v>
      </c>
      <c r="L278" s="42">
        <v>117997200</v>
      </c>
      <c r="M278" s="42">
        <v>3897400</v>
      </c>
      <c r="N278" s="42">
        <v>5453459</v>
      </c>
      <c r="O278" s="42">
        <v>20274417</v>
      </c>
      <c r="P278" s="42">
        <v>13826920</v>
      </c>
      <c r="Q278" s="42">
        <v>1003082505</v>
      </c>
      <c r="R278" s="42">
        <v>179099</v>
      </c>
      <c r="S278" s="42">
        <v>45687</v>
      </c>
      <c r="T278" s="42">
        <v>121840710</v>
      </c>
      <c r="U278" s="42">
        <v>123508585</v>
      </c>
      <c r="V278" s="42">
        <v>17555938</v>
      </c>
      <c r="W278" s="42">
        <v>12902838</v>
      </c>
      <c r="X278" s="42">
        <v>20364</v>
      </c>
      <c r="Y278" s="42">
        <v>276053221</v>
      </c>
      <c r="Z278" s="42">
        <v>727029284</v>
      </c>
    </row>
    <row r="279" spans="1:26">
      <c r="A279" t="s">
        <v>490</v>
      </c>
      <c r="B279" s="44" t="s">
        <v>491</v>
      </c>
      <c r="C279" s="42">
        <v>1814117800</v>
      </c>
      <c r="D279" s="42">
        <v>7575</v>
      </c>
      <c r="E279" s="42">
        <v>627588822</v>
      </c>
      <c r="F279" s="42">
        <v>17913265</v>
      </c>
      <c r="G279" s="42">
        <v>751</v>
      </c>
      <c r="H279" s="42">
        <v>111</v>
      </c>
      <c r="I279" s="42">
        <v>35410367</v>
      </c>
      <c r="J279" s="42">
        <v>310163</v>
      </c>
      <c r="K279" s="42">
        <v>6068582</v>
      </c>
      <c r="L279" s="42">
        <v>96594800</v>
      </c>
      <c r="M279" s="42">
        <v>3511100</v>
      </c>
      <c r="N279" s="42">
        <v>4443968</v>
      </c>
      <c r="O279" s="42">
        <v>22725005</v>
      </c>
      <c r="P279" s="42">
        <v>10806076</v>
      </c>
      <c r="Q279" s="42">
        <v>825372148</v>
      </c>
      <c r="R279" s="42">
        <v>1577</v>
      </c>
      <c r="S279" s="42">
        <v>64260</v>
      </c>
      <c r="T279" s="42">
        <v>100094337</v>
      </c>
      <c r="U279" s="42">
        <v>102678520</v>
      </c>
      <c r="V279" s="42">
        <v>12423940</v>
      </c>
      <c r="W279" s="42">
        <v>5749305</v>
      </c>
      <c r="X279" s="42">
        <v>9087</v>
      </c>
      <c r="Y279" s="42">
        <v>221021026</v>
      </c>
      <c r="Z279" s="42">
        <v>604351122</v>
      </c>
    </row>
    <row r="280" spans="1:26">
      <c r="A280" t="s">
        <v>512</v>
      </c>
      <c r="B280" s="44" t="s">
        <v>513</v>
      </c>
      <c r="C280" s="42">
        <v>2110992400</v>
      </c>
      <c r="D280" s="42">
        <v>8587</v>
      </c>
      <c r="E280" s="42">
        <v>705246028</v>
      </c>
      <c r="F280" s="42">
        <v>21896705</v>
      </c>
      <c r="G280" s="42">
        <v>847</v>
      </c>
      <c r="H280" s="42">
        <v>148</v>
      </c>
      <c r="I280" s="42">
        <v>90064414</v>
      </c>
      <c r="J280" s="42">
        <v>1281570</v>
      </c>
      <c r="K280" s="42">
        <v>17747706</v>
      </c>
      <c r="L280" s="42">
        <v>122383500</v>
      </c>
      <c r="M280" s="42">
        <v>6455500</v>
      </c>
      <c r="N280" s="42">
        <v>5131859</v>
      </c>
      <c r="O280" s="42">
        <v>21795820</v>
      </c>
      <c r="P280" s="42">
        <v>19413274</v>
      </c>
      <c r="Q280" s="42">
        <v>1011416376</v>
      </c>
      <c r="R280" s="42">
        <v>345893</v>
      </c>
      <c r="S280" s="42">
        <v>92009</v>
      </c>
      <c r="T280" s="42">
        <v>128784499</v>
      </c>
      <c r="U280" s="42">
        <v>131982638</v>
      </c>
      <c r="V280" s="42">
        <v>17916139</v>
      </c>
      <c r="W280" s="42">
        <v>12100286</v>
      </c>
      <c r="X280" s="42">
        <v>126285</v>
      </c>
      <c r="Y280" s="42">
        <v>291347749</v>
      </c>
      <c r="Z280" s="42">
        <v>720068627</v>
      </c>
    </row>
    <row r="281" spans="1:26">
      <c r="A281" t="s">
        <v>380</v>
      </c>
      <c r="B281" s="44" t="s">
        <v>381</v>
      </c>
      <c r="C281" s="42">
        <v>1573476000</v>
      </c>
      <c r="D281" s="42">
        <v>6979</v>
      </c>
      <c r="E281" s="42">
        <v>526968875</v>
      </c>
      <c r="F281" s="42">
        <v>12145748</v>
      </c>
      <c r="G281" s="42">
        <v>506</v>
      </c>
      <c r="H281" s="42">
        <v>69</v>
      </c>
      <c r="I281" s="42">
        <v>42002751</v>
      </c>
      <c r="J281" s="42">
        <v>650751</v>
      </c>
      <c r="K281" s="42">
        <v>18664175</v>
      </c>
      <c r="L281" s="42">
        <v>83633600</v>
      </c>
      <c r="M281" s="42">
        <v>3382100</v>
      </c>
      <c r="N281" s="42">
        <v>3828362</v>
      </c>
      <c r="O281" s="42">
        <v>17278115</v>
      </c>
      <c r="P281" s="42">
        <v>12916199</v>
      </c>
      <c r="Q281" s="42">
        <v>721470676</v>
      </c>
      <c r="R281" s="42">
        <v>450816</v>
      </c>
      <c r="S281" s="42">
        <v>21821</v>
      </c>
      <c r="T281" s="42">
        <v>86976373</v>
      </c>
      <c r="U281" s="42">
        <v>93974524</v>
      </c>
      <c r="V281" s="42">
        <v>14207719</v>
      </c>
      <c r="W281" s="42">
        <v>9534352</v>
      </c>
      <c r="X281" s="42">
        <v>49488</v>
      </c>
      <c r="Y281" s="42">
        <v>205215093</v>
      </c>
      <c r="Z281" s="42">
        <v>516255583</v>
      </c>
    </row>
    <row r="282" spans="1:26">
      <c r="A282" t="s">
        <v>542</v>
      </c>
      <c r="B282" s="44" t="s">
        <v>543</v>
      </c>
      <c r="C282" s="42">
        <v>488285100</v>
      </c>
      <c r="D282" s="42">
        <v>2261</v>
      </c>
      <c r="E282" s="42">
        <v>168197595</v>
      </c>
      <c r="F282" s="42">
        <v>3107173</v>
      </c>
      <c r="G282" s="42">
        <v>171</v>
      </c>
      <c r="H282" s="42">
        <v>18</v>
      </c>
      <c r="I282" s="42">
        <v>10213298</v>
      </c>
      <c r="J282" s="42">
        <v>95237</v>
      </c>
      <c r="K282" s="42">
        <v>1521666</v>
      </c>
      <c r="L282" s="42">
        <v>25136500</v>
      </c>
      <c r="M282" s="42">
        <v>979400</v>
      </c>
      <c r="N282" s="42">
        <v>1190549</v>
      </c>
      <c r="O282" s="42">
        <v>5425650</v>
      </c>
      <c r="P282" s="42">
        <v>2678449</v>
      </c>
      <c r="Q282" s="42">
        <v>218545517</v>
      </c>
      <c r="R282" s="42">
        <v>0</v>
      </c>
      <c r="S282" s="42">
        <v>4794</v>
      </c>
      <c r="T282" s="42">
        <v>26103615</v>
      </c>
      <c r="U282" s="42">
        <v>27375247</v>
      </c>
      <c r="V282" s="42">
        <v>3000362</v>
      </c>
      <c r="W282" s="42">
        <v>1337309</v>
      </c>
      <c r="X282" s="42">
        <v>12056</v>
      </c>
      <c r="Y282" s="42">
        <v>57833383</v>
      </c>
      <c r="Z282" s="42">
        <v>160712134</v>
      </c>
    </row>
    <row r="283" spans="1:26">
      <c r="A283" t="s">
        <v>226</v>
      </c>
      <c r="B283" s="44" t="s">
        <v>227</v>
      </c>
      <c r="C283" s="42">
        <v>2730252200</v>
      </c>
      <c r="D283" s="42">
        <v>11091</v>
      </c>
      <c r="E283" s="42">
        <v>845325723</v>
      </c>
      <c r="F283" s="42">
        <v>31038204</v>
      </c>
      <c r="G283" s="42">
        <v>1245</v>
      </c>
      <c r="H283" s="42">
        <v>210</v>
      </c>
      <c r="I283" s="42">
        <v>55835093</v>
      </c>
      <c r="J283" s="42">
        <v>535258</v>
      </c>
      <c r="K283" s="42">
        <v>23214903</v>
      </c>
      <c r="L283" s="42">
        <v>157164300</v>
      </c>
      <c r="M283" s="42">
        <v>4879500</v>
      </c>
      <c r="N283" s="42">
        <v>6674908</v>
      </c>
      <c r="O283" s="42">
        <v>19327464</v>
      </c>
      <c r="P283" s="42">
        <v>19031613</v>
      </c>
      <c r="Q283" s="42">
        <v>1163026966</v>
      </c>
      <c r="R283" s="42">
        <v>490371</v>
      </c>
      <c r="S283" s="42">
        <v>68614</v>
      </c>
      <c r="T283" s="42">
        <v>161995914</v>
      </c>
      <c r="U283" s="42">
        <v>147970364</v>
      </c>
      <c r="V283" s="42">
        <v>29997433</v>
      </c>
      <c r="W283" s="42">
        <v>12498308</v>
      </c>
      <c r="X283" s="42">
        <v>33188</v>
      </c>
      <c r="Y283" s="42">
        <v>353054192</v>
      </c>
      <c r="Z283" s="42">
        <v>809972774</v>
      </c>
    </row>
    <row r="284" spans="1:26">
      <c r="A284" t="s">
        <v>92</v>
      </c>
      <c r="B284" s="44" t="s">
        <v>93</v>
      </c>
      <c r="C284" s="42">
        <v>2262827100</v>
      </c>
      <c r="D284" s="42">
        <v>9082</v>
      </c>
      <c r="E284" s="42">
        <v>738798269</v>
      </c>
      <c r="F284" s="42">
        <v>29760624</v>
      </c>
      <c r="G284" s="42">
        <v>964</v>
      </c>
      <c r="H284" s="42">
        <v>179</v>
      </c>
      <c r="I284" s="42">
        <v>79674890</v>
      </c>
      <c r="J284" s="42">
        <v>912651</v>
      </c>
      <c r="K284" s="42">
        <v>20302199</v>
      </c>
      <c r="L284" s="42">
        <v>121832600</v>
      </c>
      <c r="M284" s="42">
        <v>4162100</v>
      </c>
      <c r="N284" s="42">
        <v>5549224</v>
      </c>
      <c r="O284" s="42">
        <v>22084194</v>
      </c>
      <c r="P284" s="42">
        <v>15188906</v>
      </c>
      <c r="Q284" s="42">
        <v>1038265657</v>
      </c>
      <c r="R284" s="42">
        <v>314519</v>
      </c>
      <c r="S284" s="42">
        <v>1602</v>
      </c>
      <c r="T284" s="42">
        <v>125968674</v>
      </c>
      <c r="U284" s="42">
        <v>124107387</v>
      </c>
      <c r="V284" s="42">
        <v>19159199</v>
      </c>
      <c r="W284" s="42">
        <v>16919492</v>
      </c>
      <c r="X284" s="42">
        <v>62187</v>
      </c>
      <c r="Y284" s="42">
        <v>286533060</v>
      </c>
      <c r="Z284" s="42">
        <v>751732597</v>
      </c>
    </row>
    <row r="285" spans="1:26">
      <c r="A285" t="s">
        <v>144</v>
      </c>
      <c r="B285" s="44" t="s">
        <v>145</v>
      </c>
      <c r="C285" s="42">
        <v>3788196300</v>
      </c>
      <c r="D285" s="42">
        <v>12630</v>
      </c>
      <c r="E285" s="42">
        <v>1232778757</v>
      </c>
      <c r="F285" s="42">
        <v>125024763</v>
      </c>
      <c r="G285" s="42">
        <v>2524</v>
      </c>
      <c r="H285" s="42">
        <v>848</v>
      </c>
      <c r="I285" s="42">
        <v>103710174</v>
      </c>
      <c r="J285" s="42">
        <v>834919</v>
      </c>
      <c r="K285" s="42">
        <v>29125581</v>
      </c>
      <c r="L285" s="42">
        <v>195730000</v>
      </c>
      <c r="M285" s="42">
        <v>5559000</v>
      </c>
      <c r="N285" s="42">
        <v>9065428</v>
      </c>
      <c r="O285" s="42">
        <v>28346399</v>
      </c>
      <c r="P285" s="42">
        <v>20853298</v>
      </c>
      <c r="Q285" s="42">
        <v>1751028319</v>
      </c>
      <c r="R285" s="42">
        <v>498221</v>
      </c>
      <c r="S285" s="42">
        <v>13974</v>
      </c>
      <c r="T285" s="42">
        <v>201249399</v>
      </c>
      <c r="U285" s="42">
        <v>186012796</v>
      </c>
      <c r="V285" s="42">
        <v>25511249</v>
      </c>
      <c r="W285" s="42">
        <v>26556620</v>
      </c>
      <c r="X285" s="42">
        <v>80691</v>
      </c>
      <c r="Y285" s="42">
        <v>439922950</v>
      </c>
      <c r="Z285" s="42">
        <v>1311105369</v>
      </c>
    </row>
    <row r="286" spans="1:26">
      <c r="A286" t="s">
        <v>452</v>
      </c>
      <c r="B286" s="44" t="s">
        <v>453</v>
      </c>
      <c r="C286" s="42">
        <v>1276357400</v>
      </c>
      <c r="D286" s="42">
        <v>5580</v>
      </c>
      <c r="E286" s="42">
        <v>433312326</v>
      </c>
      <c r="F286" s="42">
        <v>9078851</v>
      </c>
      <c r="G286" s="42">
        <v>391</v>
      </c>
      <c r="H286" s="42">
        <v>45</v>
      </c>
      <c r="I286" s="42">
        <v>24740623</v>
      </c>
      <c r="J286" s="42">
        <v>538263</v>
      </c>
      <c r="K286" s="42">
        <v>11346295</v>
      </c>
      <c r="L286" s="42">
        <v>69599600</v>
      </c>
      <c r="M286" s="42">
        <v>2189100</v>
      </c>
      <c r="N286" s="42">
        <v>3120188</v>
      </c>
      <c r="O286" s="42">
        <v>13838944</v>
      </c>
      <c r="P286" s="42">
        <v>6499385</v>
      </c>
      <c r="Q286" s="42">
        <v>574263575</v>
      </c>
      <c r="R286" s="42">
        <v>109632</v>
      </c>
      <c r="S286" s="42">
        <v>18826</v>
      </c>
      <c r="T286" s="42">
        <v>71762780</v>
      </c>
      <c r="U286" s="42">
        <v>75913314</v>
      </c>
      <c r="V286" s="42">
        <v>10706876</v>
      </c>
      <c r="W286" s="42">
        <v>5628251</v>
      </c>
      <c r="X286" s="42">
        <v>10955</v>
      </c>
      <c r="Y286" s="42">
        <v>164150634</v>
      </c>
      <c r="Z286" s="42">
        <v>410112941</v>
      </c>
    </row>
    <row r="287" spans="1:26">
      <c r="A287" t="s">
        <v>54</v>
      </c>
      <c r="B287" s="44" t="s">
        <v>55</v>
      </c>
      <c r="C287" s="42">
        <v>1821379500</v>
      </c>
      <c r="D287" s="42">
        <v>7154</v>
      </c>
      <c r="E287" s="42">
        <v>626529166</v>
      </c>
      <c r="F287" s="42">
        <v>22396979</v>
      </c>
      <c r="G287" s="42">
        <v>976</v>
      </c>
      <c r="H287" s="42">
        <v>141</v>
      </c>
      <c r="I287" s="42">
        <v>34400336</v>
      </c>
      <c r="J287" s="42">
        <v>283787</v>
      </c>
      <c r="K287" s="42">
        <v>14717595</v>
      </c>
      <c r="L287" s="42">
        <v>99099700</v>
      </c>
      <c r="M287" s="42">
        <v>1777100</v>
      </c>
      <c r="N287" s="42">
        <v>4467257</v>
      </c>
      <c r="O287" s="42">
        <v>14002261</v>
      </c>
      <c r="P287" s="42">
        <v>6271142</v>
      </c>
      <c r="Q287" s="42">
        <v>823945323</v>
      </c>
      <c r="R287" s="42">
        <v>214597</v>
      </c>
      <c r="S287" s="42">
        <v>26257</v>
      </c>
      <c r="T287" s="42">
        <v>100856239</v>
      </c>
      <c r="U287" s="42">
        <v>100109249</v>
      </c>
      <c r="V287" s="42">
        <v>17252798</v>
      </c>
      <c r="W287" s="42">
        <v>9635996</v>
      </c>
      <c r="X287" s="42">
        <v>2874</v>
      </c>
      <c r="Y287" s="42">
        <v>228098010</v>
      </c>
      <c r="Z287" s="42">
        <v>595847313</v>
      </c>
    </row>
    <row r="288" spans="1:26">
      <c r="A288" t="s">
        <v>566</v>
      </c>
      <c r="B288" s="44" t="s">
        <v>567</v>
      </c>
      <c r="C288" s="42">
        <v>1565284900</v>
      </c>
      <c r="D288" s="42">
        <v>6502</v>
      </c>
      <c r="E288" s="42">
        <v>528814380</v>
      </c>
      <c r="F288" s="42">
        <v>13454133</v>
      </c>
      <c r="G288" s="42">
        <v>642</v>
      </c>
      <c r="H288" s="42">
        <v>82</v>
      </c>
      <c r="I288" s="42">
        <v>32070563</v>
      </c>
      <c r="J288" s="42">
        <v>235136</v>
      </c>
      <c r="K288" s="42">
        <v>7074052</v>
      </c>
      <c r="L288" s="42">
        <v>85728800</v>
      </c>
      <c r="M288" s="42">
        <v>1483200</v>
      </c>
      <c r="N288" s="42">
        <v>3836985</v>
      </c>
      <c r="O288" s="42">
        <v>12853435</v>
      </c>
      <c r="P288" s="42">
        <v>4381185</v>
      </c>
      <c r="Q288" s="42">
        <v>689931869</v>
      </c>
      <c r="R288" s="42">
        <v>8711</v>
      </c>
      <c r="S288" s="42">
        <v>0</v>
      </c>
      <c r="T288" s="42">
        <v>87192239</v>
      </c>
      <c r="U288" s="42">
        <v>87799551</v>
      </c>
      <c r="V288" s="42">
        <v>10363353</v>
      </c>
      <c r="W288" s="42">
        <v>5409193</v>
      </c>
      <c r="X288" s="42">
        <v>105</v>
      </c>
      <c r="Y288" s="42">
        <v>190773152</v>
      </c>
      <c r="Z288" s="42">
        <v>499158717</v>
      </c>
    </row>
    <row r="289" spans="1:26">
      <c r="A289" t="s">
        <v>250</v>
      </c>
      <c r="B289" s="44" t="s">
        <v>251</v>
      </c>
      <c r="C289" s="42">
        <v>8947457800</v>
      </c>
      <c r="D289" s="42">
        <v>32211</v>
      </c>
      <c r="E289" s="42">
        <v>2765507560</v>
      </c>
      <c r="F289" s="42">
        <v>197723132</v>
      </c>
      <c r="G289" s="42">
        <v>5033</v>
      </c>
      <c r="H289" s="42">
        <v>1383</v>
      </c>
      <c r="I289" s="42">
        <v>422923649</v>
      </c>
      <c r="J289" s="42">
        <v>2892082</v>
      </c>
      <c r="K289" s="42">
        <v>74852228</v>
      </c>
      <c r="L289" s="42">
        <v>463860500</v>
      </c>
      <c r="M289" s="42">
        <v>15035500</v>
      </c>
      <c r="N289" s="42">
        <v>21889437</v>
      </c>
      <c r="O289" s="42">
        <v>69926784</v>
      </c>
      <c r="P289" s="42">
        <v>53921255</v>
      </c>
      <c r="Q289" s="42">
        <v>4088532127</v>
      </c>
      <c r="R289" s="42">
        <v>2146441</v>
      </c>
      <c r="S289" s="42">
        <v>165789</v>
      </c>
      <c r="T289" s="42">
        <v>478786358</v>
      </c>
      <c r="U289" s="42">
        <v>429962339</v>
      </c>
      <c r="V289" s="42">
        <v>78103230</v>
      </c>
      <c r="W289" s="42">
        <v>65314615</v>
      </c>
      <c r="X289" s="42">
        <v>199628</v>
      </c>
      <c r="Y289" s="42">
        <v>1054678400</v>
      </c>
      <c r="Z289" s="42">
        <v>3033853727</v>
      </c>
    </row>
    <row r="290" spans="1:26">
      <c r="A290" t="s">
        <v>270</v>
      </c>
      <c r="B290" s="44" t="s">
        <v>271</v>
      </c>
      <c r="C290" s="42">
        <v>3013371200</v>
      </c>
      <c r="D290" s="42">
        <v>9903</v>
      </c>
      <c r="E290" s="42">
        <v>984791183</v>
      </c>
      <c r="F290" s="42">
        <v>82495769</v>
      </c>
      <c r="G290" s="42">
        <v>2118</v>
      </c>
      <c r="H290" s="42">
        <v>588</v>
      </c>
      <c r="I290" s="42">
        <v>138060851</v>
      </c>
      <c r="J290" s="42">
        <v>1873153</v>
      </c>
      <c r="K290" s="42">
        <v>30191238</v>
      </c>
      <c r="L290" s="42">
        <v>152605200</v>
      </c>
      <c r="M290" s="42">
        <v>3965100</v>
      </c>
      <c r="N290" s="42">
        <v>7358120</v>
      </c>
      <c r="O290" s="42">
        <v>23404163</v>
      </c>
      <c r="P290" s="42">
        <v>15832657</v>
      </c>
      <c r="Q290" s="42">
        <v>1440577434</v>
      </c>
      <c r="R290" s="42">
        <v>1221793</v>
      </c>
      <c r="S290" s="42">
        <v>558848</v>
      </c>
      <c r="T290" s="42">
        <v>156530565</v>
      </c>
      <c r="U290" s="42">
        <v>145133686</v>
      </c>
      <c r="V290" s="42">
        <v>30518534</v>
      </c>
      <c r="W290" s="42">
        <v>27229396</v>
      </c>
      <c r="X290" s="42">
        <v>17256</v>
      </c>
      <c r="Y290" s="42">
        <v>361210078</v>
      </c>
      <c r="Z290" s="42">
        <v>1079367356</v>
      </c>
    </row>
    <row r="291" spans="1:26">
      <c r="A291" t="s">
        <v>84</v>
      </c>
      <c r="B291" s="44" t="s">
        <v>85</v>
      </c>
      <c r="C291" s="42">
        <v>960303200</v>
      </c>
      <c r="D291" s="42">
        <v>4175</v>
      </c>
      <c r="E291" s="42">
        <v>310175223</v>
      </c>
      <c r="F291" s="42">
        <v>11289242</v>
      </c>
      <c r="G291" s="42">
        <v>372</v>
      </c>
      <c r="H291" s="42">
        <v>61</v>
      </c>
      <c r="I291" s="42">
        <v>66343071</v>
      </c>
      <c r="J291" s="42">
        <v>353729</v>
      </c>
      <c r="K291" s="42">
        <v>7880333</v>
      </c>
      <c r="L291" s="42">
        <v>49904300</v>
      </c>
      <c r="M291" s="42">
        <v>3112700</v>
      </c>
      <c r="N291" s="42">
        <v>2352758</v>
      </c>
      <c r="O291" s="42">
        <v>8185693</v>
      </c>
      <c r="P291" s="42">
        <v>11552833</v>
      </c>
      <c r="Q291" s="42">
        <v>471149882</v>
      </c>
      <c r="R291" s="42">
        <v>107586</v>
      </c>
      <c r="S291" s="42">
        <v>0</v>
      </c>
      <c r="T291" s="42">
        <v>52997330</v>
      </c>
      <c r="U291" s="42">
        <v>52353758</v>
      </c>
      <c r="V291" s="42">
        <v>7776233</v>
      </c>
      <c r="W291" s="42">
        <v>5701494</v>
      </c>
      <c r="X291" s="42">
        <v>146277</v>
      </c>
      <c r="Y291" s="42">
        <v>119082678</v>
      </c>
      <c r="Z291" s="42">
        <v>352067204</v>
      </c>
    </row>
    <row r="292" spans="1:26">
      <c r="A292" t="s">
        <v>408</v>
      </c>
      <c r="B292" s="46" t="s">
        <v>409</v>
      </c>
      <c r="C292" s="42">
        <v>30287859600</v>
      </c>
      <c r="D292" s="42">
        <v>110089</v>
      </c>
      <c r="E292" s="42">
        <v>9963623679</v>
      </c>
      <c r="F292" s="42">
        <v>613402032</v>
      </c>
      <c r="G292" s="42">
        <v>17077</v>
      </c>
      <c r="H292" s="42">
        <v>4319</v>
      </c>
      <c r="I292" s="42">
        <v>1014837445</v>
      </c>
      <c r="J292" s="42">
        <v>16227337</v>
      </c>
      <c r="K292" s="42">
        <v>167893586</v>
      </c>
      <c r="L292" s="42">
        <v>1703819500</v>
      </c>
      <c r="M292" s="42">
        <v>32298300</v>
      </c>
      <c r="N292" s="42">
        <v>74071288</v>
      </c>
      <c r="O292" s="42">
        <v>184372730</v>
      </c>
      <c r="P292" s="42">
        <v>130783608</v>
      </c>
      <c r="Q292" s="42">
        <v>13901329505</v>
      </c>
      <c r="R292" s="42">
        <v>3132589</v>
      </c>
      <c r="S292" s="42">
        <v>225749</v>
      </c>
      <c r="T292" s="42">
        <v>1735691182</v>
      </c>
      <c r="U292" s="42">
        <v>1655493807</v>
      </c>
      <c r="V292" s="42">
        <v>227539943</v>
      </c>
      <c r="W292" s="42">
        <v>158475647</v>
      </c>
      <c r="X292" s="42">
        <v>374588</v>
      </c>
      <c r="Y292" s="42">
        <v>3780933505</v>
      </c>
      <c r="Z292" s="42">
        <v>10120396000</v>
      </c>
    </row>
    <row r="293" spans="1:26">
      <c r="A293" t="s">
        <v>198</v>
      </c>
      <c r="B293" s="44" t="s">
        <v>199</v>
      </c>
      <c r="C293" s="42">
        <v>1782030400</v>
      </c>
      <c r="D293" s="42">
        <v>7609</v>
      </c>
      <c r="E293" s="42">
        <v>528957718</v>
      </c>
      <c r="F293" s="42">
        <v>20045316</v>
      </c>
      <c r="G293" s="42">
        <v>778</v>
      </c>
      <c r="H293" s="42">
        <v>114</v>
      </c>
      <c r="I293" s="42">
        <v>37404812</v>
      </c>
      <c r="J293" s="42">
        <v>604025</v>
      </c>
      <c r="K293" s="42">
        <v>15751009</v>
      </c>
      <c r="L293" s="42">
        <v>97119500</v>
      </c>
      <c r="M293" s="42">
        <v>4005800</v>
      </c>
      <c r="N293" s="42">
        <v>4337723</v>
      </c>
      <c r="O293" s="42">
        <v>14070568</v>
      </c>
      <c r="P293" s="42">
        <v>14603420</v>
      </c>
      <c r="Q293" s="42">
        <v>736899891</v>
      </c>
      <c r="R293" s="42">
        <v>277824</v>
      </c>
      <c r="S293" s="42">
        <v>89025</v>
      </c>
      <c r="T293" s="42">
        <v>101093767</v>
      </c>
      <c r="U293" s="42">
        <v>90636341</v>
      </c>
      <c r="V293" s="42">
        <v>16671672</v>
      </c>
      <c r="W293" s="42">
        <v>8580825</v>
      </c>
      <c r="X293" s="42">
        <v>26236</v>
      </c>
      <c r="Y293" s="42">
        <v>217375690</v>
      </c>
      <c r="Z293" s="42">
        <v>519524201</v>
      </c>
    </row>
    <row r="294" spans="1:26">
      <c r="A294" t="s">
        <v>502</v>
      </c>
      <c r="B294" s="44" t="s">
        <v>503</v>
      </c>
      <c r="C294" s="42">
        <v>11576368500</v>
      </c>
      <c r="D294" s="42">
        <v>43704</v>
      </c>
      <c r="E294" s="42">
        <v>3904300864</v>
      </c>
      <c r="F294" s="42">
        <v>179229343</v>
      </c>
      <c r="G294" s="42">
        <v>6233</v>
      </c>
      <c r="H294" s="42">
        <v>1157</v>
      </c>
      <c r="I294" s="42">
        <v>344154768</v>
      </c>
      <c r="J294" s="42">
        <v>2241967</v>
      </c>
      <c r="K294" s="42">
        <v>76937789</v>
      </c>
      <c r="L294" s="42">
        <v>622305100</v>
      </c>
      <c r="M294" s="42">
        <v>12291700</v>
      </c>
      <c r="N294" s="42">
        <v>28383755</v>
      </c>
      <c r="O294" s="42">
        <v>127380879</v>
      </c>
      <c r="P294" s="42">
        <v>44616049</v>
      </c>
      <c r="Q294" s="42">
        <v>5341842214</v>
      </c>
      <c r="R294" s="42">
        <v>659296</v>
      </c>
      <c r="S294" s="42">
        <v>114495</v>
      </c>
      <c r="T294" s="42">
        <v>634465675</v>
      </c>
      <c r="U294" s="42">
        <v>622192416</v>
      </c>
      <c r="V294" s="42">
        <v>73518286</v>
      </c>
      <c r="W294" s="42">
        <v>60418783</v>
      </c>
      <c r="X294" s="42">
        <v>86156</v>
      </c>
      <c r="Y294" s="42">
        <v>1391455107</v>
      </c>
      <c r="Z294" s="42">
        <v>3950387107</v>
      </c>
    </row>
    <row r="295" spans="1:26">
      <c r="A295" t="s">
        <v>518</v>
      </c>
      <c r="B295" s="44" t="s">
        <v>519</v>
      </c>
      <c r="C295" s="42">
        <v>12689738200</v>
      </c>
      <c r="D295" s="42">
        <v>48081</v>
      </c>
      <c r="E295" s="42">
        <v>4215149422</v>
      </c>
      <c r="F295" s="42">
        <v>192995280</v>
      </c>
      <c r="G295" s="42">
        <v>6270</v>
      </c>
      <c r="H295" s="42">
        <v>1319</v>
      </c>
      <c r="I295" s="42">
        <v>465180916</v>
      </c>
      <c r="J295" s="42">
        <v>4018633</v>
      </c>
      <c r="K295" s="42">
        <v>83527721</v>
      </c>
      <c r="L295" s="42">
        <v>699753500</v>
      </c>
      <c r="M295" s="42">
        <v>13516800</v>
      </c>
      <c r="N295" s="42">
        <v>31078437</v>
      </c>
      <c r="O295" s="42">
        <v>113294393</v>
      </c>
      <c r="P295" s="42">
        <v>42851014</v>
      </c>
      <c r="Q295" s="42">
        <v>5861366116</v>
      </c>
      <c r="R295" s="42">
        <v>1757808</v>
      </c>
      <c r="S295" s="42">
        <v>59300</v>
      </c>
      <c r="T295" s="42">
        <v>713146746</v>
      </c>
      <c r="U295" s="42">
        <v>706366262</v>
      </c>
      <c r="V295" s="42">
        <v>95507123</v>
      </c>
      <c r="W295" s="42">
        <v>63493497</v>
      </c>
      <c r="X295" s="42">
        <v>348825</v>
      </c>
      <c r="Y295" s="42">
        <v>1580679561</v>
      </c>
      <c r="Z295" s="42">
        <v>4280686555</v>
      </c>
    </row>
    <row r="296" spans="1:26">
      <c r="A296" t="s">
        <v>4</v>
      </c>
      <c r="B296" s="44" t="s">
        <v>5</v>
      </c>
      <c r="C296" s="42">
        <v>10777486200</v>
      </c>
      <c r="D296" s="42">
        <v>31798</v>
      </c>
      <c r="E296" s="42">
        <v>3214443587</v>
      </c>
      <c r="F296" s="42">
        <v>430954132</v>
      </c>
      <c r="G296" s="42">
        <v>8021</v>
      </c>
      <c r="H296" s="42">
        <v>2841</v>
      </c>
      <c r="I296" s="42">
        <v>734082717</v>
      </c>
      <c r="J296" s="42">
        <v>6416754</v>
      </c>
      <c r="K296" s="42">
        <v>90628287</v>
      </c>
      <c r="L296" s="42">
        <v>535759700</v>
      </c>
      <c r="M296" s="42">
        <v>18276000</v>
      </c>
      <c r="N296" s="42">
        <v>26375307</v>
      </c>
      <c r="O296" s="42">
        <v>54935103</v>
      </c>
      <c r="P296" s="42">
        <v>70798168</v>
      </c>
      <c r="Q296" s="42">
        <v>5182669755</v>
      </c>
      <c r="R296" s="42">
        <v>1870702</v>
      </c>
      <c r="S296" s="42">
        <v>135969</v>
      </c>
      <c r="T296" s="42">
        <v>553929951</v>
      </c>
      <c r="U296" s="42">
        <v>454182059</v>
      </c>
      <c r="V296" s="42">
        <v>112318921</v>
      </c>
      <c r="W296" s="42">
        <v>95617570</v>
      </c>
      <c r="X296" s="42">
        <v>89284</v>
      </c>
      <c r="Y296" s="42">
        <v>1218144456</v>
      </c>
      <c r="Z296" s="42">
        <v>3964525299</v>
      </c>
    </row>
    <row r="297" spans="1:26">
      <c r="A297" t="s">
        <v>64</v>
      </c>
      <c r="B297" s="44" t="s">
        <v>65</v>
      </c>
      <c r="C297" s="42">
        <v>4610905000</v>
      </c>
      <c r="D297" s="42">
        <v>17336</v>
      </c>
      <c r="E297" s="42">
        <v>1539713722</v>
      </c>
      <c r="F297" s="42">
        <v>72629346</v>
      </c>
      <c r="G297" s="42">
        <v>2768</v>
      </c>
      <c r="H297" s="42">
        <v>439</v>
      </c>
      <c r="I297" s="42">
        <v>157628027</v>
      </c>
      <c r="J297" s="42">
        <v>1530385</v>
      </c>
      <c r="K297" s="42">
        <v>45169833</v>
      </c>
      <c r="L297" s="42">
        <v>242354700</v>
      </c>
      <c r="M297" s="42">
        <v>8905000</v>
      </c>
      <c r="N297" s="42">
        <v>11298563</v>
      </c>
      <c r="O297" s="42">
        <v>44440811</v>
      </c>
      <c r="P297" s="42">
        <v>32259287</v>
      </c>
      <c r="Q297" s="42">
        <v>2155929674</v>
      </c>
      <c r="R297" s="42">
        <v>1354736</v>
      </c>
      <c r="S297" s="42">
        <v>164551</v>
      </c>
      <c r="T297" s="42">
        <v>251207146</v>
      </c>
      <c r="U297" s="42">
        <v>245753963</v>
      </c>
      <c r="V297" s="42">
        <v>37000717</v>
      </c>
      <c r="W297" s="42">
        <v>22476320</v>
      </c>
      <c r="X297" s="42">
        <v>162651</v>
      </c>
      <c r="Y297" s="42">
        <v>558120084</v>
      </c>
      <c r="Z297" s="42">
        <v>1597809590</v>
      </c>
    </row>
    <row r="298" spans="1:26">
      <c r="A298" t="s">
        <v>196</v>
      </c>
      <c r="B298" s="44" t="s">
        <v>197</v>
      </c>
      <c r="C298" s="42">
        <v>2513156800</v>
      </c>
      <c r="D298" s="42">
        <v>10663</v>
      </c>
      <c r="E298" s="42">
        <v>795832439</v>
      </c>
      <c r="F298" s="42">
        <v>26729109</v>
      </c>
      <c r="G298" s="42">
        <v>946</v>
      </c>
      <c r="H298" s="42">
        <v>178</v>
      </c>
      <c r="I298" s="42">
        <v>64460721</v>
      </c>
      <c r="J298" s="42">
        <v>601888</v>
      </c>
      <c r="K298" s="42">
        <v>17822631</v>
      </c>
      <c r="L298" s="42">
        <v>137164500</v>
      </c>
      <c r="M298" s="42">
        <v>5163900</v>
      </c>
      <c r="N298" s="42">
        <v>6136512</v>
      </c>
      <c r="O298" s="42">
        <v>21857388</v>
      </c>
      <c r="P298" s="42">
        <v>18793480</v>
      </c>
      <c r="Q298" s="42">
        <v>1094562568</v>
      </c>
      <c r="R298" s="42">
        <v>123426</v>
      </c>
      <c r="S298" s="42">
        <v>32319</v>
      </c>
      <c r="T298" s="42">
        <v>142270626</v>
      </c>
      <c r="U298" s="42">
        <v>135397000</v>
      </c>
      <c r="V298" s="42">
        <v>20942914</v>
      </c>
      <c r="W298" s="42">
        <v>14969519</v>
      </c>
      <c r="X298" s="42">
        <v>87814</v>
      </c>
      <c r="Y298" s="42">
        <v>313823618</v>
      </c>
      <c r="Z298" s="42">
        <v>780738950</v>
      </c>
    </row>
    <row r="299" spans="1:26">
      <c r="A299" t="s">
        <v>556</v>
      </c>
      <c r="B299" s="44" t="s">
        <v>557</v>
      </c>
      <c r="C299" s="42">
        <v>641207100</v>
      </c>
      <c r="D299" s="42">
        <v>2847</v>
      </c>
      <c r="E299" s="42">
        <v>218906376</v>
      </c>
      <c r="F299" s="42">
        <v>4869694</v>
      </c>
      <c r="G299" s="42">
        <v>205</v>
      </c>
      <c r="H299" s="42">
        <v>23</v>
      </c>
      <c r="I299" s="42">
        <v>16526543</v>
      </c>
      <c r="J299" s="42">
        <v>99905</v>
      </c>
      <c r="K299" s="42">
        <v>1957678</v>
      </c>
      <c r="L299" s="42">
        <v>31987500</v>
      </c>
      <c r="M299" s="42">
        <v>1339800</v>
      </c>
      <c r="N299" s="42">
        <v>1566748</v>
      </c>
      <c r="O299" s="42">
        <v>5820551</v>
      </c>
      <c r="P299" s="42">
        <v>5056106</v>
      </c>
      <c r="Q299" s="42">
        <v>288130901</v>
      </c>
      <c r="R299" s="42">
        <v>368</v>
      </c>
      <c r="S299" s="42">
        <v>0</v>
      </c>
      <c r="T299" s="42">
        <v>33319279</v>
      </c>
      <c r="U299" s="42">
        <v>35108184</v>
      </c>
      <c r="V299" s="42">
        <v>4049493</v>
      </c>
      <c r="W299" s="42">
        <v>2585212</v>
      </c>
      <c r="X299" s="42">
        <v>0</v>
      </c>
      <c r="Y299" s="42">
        <v>75062536</v>
      </c>
      <c r="Z299" s="42">
        <v>213068365</v>
      </c>
    </row>
    <row r="300" spans="1:26">
      <c r="A300" t="s">
        <v>560</v>
      </c>
      <c r="B300" s="44" t="s">
        <v>561</v>
      </c>
      <c r="C300" s="42">
        <v>809482900</v>
      </c>
      <c r="D300" s="42">
        <v>3666</v>
      </c>
      <c r="E300" s="42">
        <v>267672514</v>
      </c>
      <c r="F300" s="42">
        <v>5750509</v>
      </c>
      <c r="G300" s="42">
        <v>278</v>
      </c>
      <c r="H300" s="42">
        <v>37</v>
      </c>
      <c r="I300" s="42">
        <v>13212058</v>
      </c>
      <c r="J300" s="42">
        <v>206668</v>
      </c>
      <c r="K300" s="42">
        <v>3403241</v>
      </c>
      <c r="L300" s="42">
        <v>40901600</v>
      </c>
      <c r="M300" s="42">
        <v>1417000</v>
      </c>
      <c r="N300" s="42">
        <v>1975673</v>
      </c>
      <c r="O300" s="42">
        <v>7701503</v>
      </c>
      <c r="P300" s="42">
        <v>4454742</v>
      </c>
      <c r="Q300" s="42">
        <v>346695508</v>
      </c>
      <c r="R300" s="42">
        <v>392</v>
      </c>
      <c r="S300" s="42">
        <v>0</v>
      </c>
      <c r="T300" s="42">
        <v>42311328</v>
      </c>
      <c r="U300" s="42">
        <v>43002667</v>
      </c>
      <c r="V300" s="42">
        <v>5471527</v>
      </c>
      <c r="W300" s="42">
        <v>2532854</v>
      </c>
      <c r="X300" s="42">
        <v>645</v>
      </c>
      <c r="Y300" s="42">
        <v>93319413</v>
      </c>
      <c r="Z300" s="42">
        <v>253376095</v>
      </c>
    </row>
  </sheetData>
  <phoneticPr fontId="8" type="noConversion"/>
  <printOptions headings="1"/>
  <pageMargins left="0.70866141732283472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Footer>&amp;L&amp;F   &amp;A&amp;RSida &amp;P(&amp;N)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Blad1!Utskriftsområde</vt:lpstr>
      <vt:lpstr>Blad2!Utskriftsrubriker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scbalfp</dc:creator>
  <cp:lastModifiedBy>Åhman Johan NR/OEM-Ö</cp:lastModifiedBy>
  <cp:lastPrinted>2016-02-25T11:58:32Z</cp:lastPrinted>
  <dcterms:created xsi:type="dcterms:W3CDTF">2004-02-02T13:01:05Z</dcterms:created>
  <dcterms:modified xsi:type="dcterms:W3CDTF">2019-01-07T06:52:10Z</dcterms:modified>
</cp:coreProperties>
</file>