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P:\Prod\NR\Offentlig Ekonomi\Taxeringsutfallet\2021\Tabeller och diagram\"/>
    </mc:Choice>
  </mc:AlternateContent>
  <xr:revisionPtr revIDLastSave="0" documentId="13_ncr:1_{DA4A2CD3-7C82-4044-9B50-B1BECE3ED6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3" state="hidden" r:id="rId2"/>
  </sheets>
  <definedNames>
    <definedName name="_xlnm.Print_Area" localSheetId="0">Blad1!$B$1:$D$40</definedName>
    <definedName name="_xlnm.Print_Titles" localSheetId="1">Blad2!$B:$B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0" i="1" l="1"/>
  <c r="C9" i="1"/>
  <c r="C6" i="1"/>
  <c r="C11" i="1"/>
  <c r="C7" i="1"/>
</calcChain>
</file>

<file path=xl/sharedStrings.xml><?xml version="1.0" encoding="utf-8"?>
<sst xmlns="http://schemas.openxmlformats.org/spreadsheetml/2006/main" count="717" uniqueCount="684">
  <si>
    <t>Upplands Väsby</t>
  </si>
  <si>
    <t>0114</t>
  </si>
  <si>
    <t>0115</t>
  </si>
  <si>
    <t>Vallentuna</t>
  </si>
  <si>
    <t>0117</t>
  </si>
  <si>
    <t>Österåker</t>
  </si>
  <si>
    <t>0120</t>
  </si>
  <si>
    <t>Värmdö</t>
  </si>
  <si>
    <t>0123</t>
  </si>
  <si>
    <t>Järfälla</t>
  </si>
  <si>
    <t>0125</t>
  </si>
  <si>
    <t>Ekerö</t>
  </si>
  <si>
    <t>0126</t>
  </si>
  <si>
    <t>Huddinge</t>
  </si>
  <si>
    <t>0127</t>
  </si>
  <si>
    <t>Botkyrka</t>
  </si>
  <si>
    <t>0128</t>
  </si>
  <si>
    <t>Salem</t>
  </si>
  <si>
    <t>0136</t>
  </si>
  <si>
    <t>Haninge</t>
  </si>
  <si>
    <t>0138</t>
  </si>
  <si>
    <t>Tyresö</t>
  </si>
  <si>
    <t>0139</t>
  </si>
  <si>
    <t>Upplands-Bro</t>
  </si>
  <si>
    <t>0140</t>
  </si>
  <si>
    <t>Nykvarn</t>
  </si>
  <si>
    <t>0160</t>
  </si>
  <si>
    <t>Täby</t>
  </si>
  <si>
    <t>0162</t>
  </si>
  <si>
    <t>Danderyd</t>
  </si>
  <si>
    <t>0163</t>
  </si>
  <si>
    <t>Sollentuna</t>
  </si>
  <si>
    <t>0180</t>
  </si>
  <si>
    <t>Stockholm</t>
  </si>
  <si>
    <t>0181</t>
  </si>
  <si>
    <t>Södertälje</t>
  </si>
  <si>
    <t>0182</t>
  </si>
  <si>
    <t>Nacka</t>
  </si>
  <si>
    <t>0183</t>
  </si>
  <si>
    <t>Sundbyberg</t>
  </si>
  <si>
    <t>0184</t>
  </si>
  <si>
    <t>Solna</t>
  </si>
  <si>
    <t>0186</t>
  </si>
  <si>
    <t>Lidingö</t>
  </si>
  <si>
    <t>0187</t>
  </si>
  <si>
    <t>Vaxholm</t>
  </si>
  <si>
    <t>0188</t>
  </si>
  <si>
    <t>Norrtälje</t>
  </si>
  <si>
    <t>0191</t>
  </si>
  <si>
    <t>Sigtuna</t>
  </si>
  <si>
    <t>0192</t>
  </si>
  <si>
    <t>Nynäshamn</t>
  </si>
  <si>
    <t>0305</t>
  </si>
  <si>
    <t>Håbo</t>
  </si>
  <si>
    <t>0319</t>
  </si>
  <si>
    <t>Älvkarleby</t>
  </si>
  <si>
    <t>0330</t>
  </si>
  <si>
    <t>Knivsta</t>
  </si>
  <si>
    <t>0360</t>
  </si>
  <si>
    <t>Tierp</t>
  </si>
  <si>
    <t>0380</t>
  </si>
  <si>
    <t>Uppsala</t>
  </si>
  <si>
    <t>0381</t>
  </si>
  <si>
    <t>Enköping</t>
  </si>
  <si>
    <t>0382</t>
  </si>
  <si>
    <t>Östhammar</t>
  </si>
  <si>
    <t>0428</t>
  </si>
  <si>
    <t>Vingåker</t>
  </si>
  <si>
    <t>0461</t>
  </si>
  <si>
    <t>Gnesta</t>
  </si>
  <si>
    <t>0480</t>
  </si>
  <si>
    <t>Nyköping</t>
  </si>
  <si>
    <t>0481</t>
  </si>
  <si>
    <t>Oxelösund</t>
  </si>
  <si>
    <t>0482</t>
  </si>
  <si>
    <t>Flen</t>
  </si>
  <si>
    <t>0483</t>
  </si>
  <si>
    <t>Katrineholm</t>
  </si>
  <si>
    <t>0484</t>
  </si>
  <si>
    <t>Eskilstuna</t>
  </si>
  <si>
    <t>0486</t>
  </si>
  <si>
    <t>Strängnäs</t>
  </si>
  <si>
    <t>0488</t>
  </si>
  <si>
    <t>Trosa</t>
  </si>
  <si>
    <t>0509</t>
  </si>
  <si>
    <t>Ödeshög</t>
  </si>
  <si>
    <t>0512</t>
  </si>
  <si>
    <t>Ydre</t>
  </si>
  <si>
    <t>0513</t>
  </si>
  <si>
    <t>Kinda</t>
  </si>
  <si>
    <t>0560</t>
  </si>
  <si>
    <t>Boxholm</t>
  </si>
  <si>
    <t>0561</t>
  </si>
  <si>
    <t>Åtvidaberg</t>
  </si>
  <si>
    <t>0562</t>
  </si>
  <si>
    <t>Finspång</t>
  </si>
  <si>
    <t>0563</t>
  </si>
  <si>
    <t>Valdemarsvik</t>
  </si>
  <si>
    <t>0580</t>
  </si>
  <si>
    <t>Linköping</t>
  </si>
  <si>
    <t>0581</t>
  </si>
  <si>
    <t>Norrköping</t>
  </si>
  <si>
    <t>0582</t>
  </si>
  <si>
    <t>Söderköping</t>
  </si>
  <si>
    <t>0583</t>
  </si>
  <si>
    <t>Motala</t>
  </si>
  <si>
    <t>0584</t>
  </si>
  <si>
    <t>Vadstena</t>
  </si>
  <si>
    <t>0586</t>
  </si>
  <si>
    <t>Mjölby</t>
  </si>
  <si>
    <t>0604</t>
  </si>
  <si>
    <t>Aneby</t>
  </si>
  <si>
    <t>0617</t>
  </si>
  <si>
    <t>Gnosjö</t>
  </si>
  <si>
    <t>0642</t>
  </si>
  <si>
    <t>Mullsjö</t>
  </si>
  <si>
    <t>0643</t>
  </si>
  <si>
    <t>Habo</t>
  </si>
  <si>
    <t>0662</t>
  </si>
  <si>
    <t>Gislaved</t>
  </si>
  <si>
    <t>0665</t>
  </si>
  <si>
    <t>Vaggeryd</t>
  </si>
  <si>
    <t>0680</t>
  </si>
  <si>
    <t>Jönköping</t>
  </si>
  <si>
    <t>0682</t>
  </si>
  <si>
    <t>Nässjö</t>
  </si>
  <si>
    <t>0683</t>
  </si>
  <si>
    <t>Värnamo</t>
  </si>
  <si>
    <t>0684</t>
  </si>
  <si>
    <t>Sävsjö</t>
  </si>
  <si>
    <t>0685</t>
  </si>
  <si>
    <t>Vetlanda</t>
  </si>
  <si>
    <t>0686</t>
  </si>
  <si>
    <t>Eksjö</t>
  </si>
  <si>
    <t>0687</t>
  </si>
  <si>
    <t>Tranås</t>
  </si>
  <si>
    <t>0760</t>
  </si>
  <si>
    <t>Uppvidinge</t>
  </si>
  <si>
    <t>0761</t>
  </si>
  <si>
    <t>Lessebo</t>
  </si>
  <si>
    <t>0763</t>
  </si>
  <si>
    <t>Tingsryd</t>
  </si>
  <si>
    <t>0764</t>
  </si>
  <si>
    <t>Alvesta</t>
  </si>
  <si>
    <t>0765</t>
  </si>
  <si>
    <t>Älmhult</t>
  </si>
  <si>
    <t>0767</t>
  </si>
  <si>
    <t>Markaryd</t>
  </si>
  <si>
    <t>0780</t>
  </si>
  <si>
    <t>Växjö</t>
  </si>
  <si>
    <t>0781</t>
  </si>
  <si>
    <t>Ljungby</t>
  </si>
  <si>
    <t>0821</t>
  </si>
  <si>
    <t>Högsby</t>
  </si>
  <si>
    <t>0834</t>
  </si>
  <si>
    <t>Torsås</t>
  </si>
  <si>
    <t>0840</t>
  </si>
  <si>
    <t>Mörbylånga</t>
  </si>
  <si>
    <t>0860</t>
  </si>
  <si>
    <t>Hultsfred</t>
  </si>
  <si>
    <t>0861</t>
  </si>
  <si>
    <t>Mönsterås</t>
  </si>
  <si>
    <t>0862</t>
  </si>
  <si>
    <t>Emmaboda</t>
  </si>
  <si>
    <t>0880</t>
  </si>
  <si>
    <t>Kalmar</t>
  </si>
  <si>
    <t>0881</t>
  </si>
  <si>
    <t>Nybro</t>
  </si>
  <si>
    <t>0882</t>
  </si>
  <si>
    <t>Oskarshamn</t>
  </si>
  <si>
    <t>0883</t>
  </si>
  <si>
    <t>Västervik</t>
  </si>
  <si>
    <t>0884</t>
  </si>
  <si>
    <t>Vimmerby</t>
  </si>
  <si>
    <t>0885</t>
  </si>
  <si>
    <t>Borgholm</t>
  </si>
  <si>
    <t>0980</t>
  </si>
  <si>
    <t>Gotland</t>
  </si>
  <si>
    <t>1060</t>
  </si>
  <si>
    <t>Olofström</t>
  </si>
  <si>
    <t>1080</t>
  </si>
  <si>
    <t>Karlskrona</t>
  </si>
  <si>
    <t>1081</t>
  </si>
  <si>
    <t>Ronneby</t>
  </si>
  <si>
    <t>1082</t>
  </si>
  <si>
    <t>Karlshamn</t>
  </si>
  <si>
    <t>1083</t>
  </si>
  <si>
    <t>Sölvesborg</t>
  </si>
  <si>
    <t>1214</t>
  </si>
  <si>
    <t>Svalöv</t>
  </si>
  <si>
    <t>1230</t>
  </si>
  <si>
    <t>Staffanstorp</t>
  </si>
  <si>
    <t>1231</t>
  </si>
  <si>
    <t>Burlöv</t>
  </si>
  <si>
    <t>1233</t>
  </si>
  <si>
    <t>Vellinge</t>
  </si>
  <si>
    <t>1256</t>
  </si>
  <si>
    <t>Östra Göinge</t>
  </si>
  <si>
    <t>1257</t>
  </si>
  <si>
    <t>Örkelljunga</t>
  </si>
  <si>
    <t>1260</t>
  </si>
  <si>
    <t>Bjuv</t>
  </si>
  <si>
    <t>1261</t>
  </si>
  <si>
    <t>Kävlinge</t>
  </si>
  <si>
    <t>1262</t>
  </si>
  <si>
    <t>Lomma</t>
  </si>
  <si>
    <t>1263</t>
  </si>
  <si>
    <t>Svedala</t>
  </si>
  <si>
    <t>1264</t>
  </si>
  <si>
    <t>Skurup</t>
  </si>
  <si>
    <t>1265</t>
  </si>
  <si>
    <t>Sjöbo</t>
  </si>
  <si>
    <t>1266</t>
  </si>
  <si>
    <t>Hörby</t>
  </si>
  <si>
    <t>1267</t>
  </si>
  <si>
    <t>Höör</t>
  </si>
  <si>
    <t>1270</t>
  </si>
  <si>
    <t>Tomelilla</t>
  </si>
  <si>
    <t>1272</t>
  </si>
  <si>
    <t>Bromölla</t>
  </si>
  <si>
    <t>1273</t>
  </si>
  <si>
    <t>Osby</t>
  </si>
  <si>
    <t>1275</t>
  </si>
  <si>
    <t>Perstorp</t>
  </si>
  <si>
    <t>1276</t>
  </si>
  <si>
    <t>Klippan</t>
  </si>
  <si>
    <t>1277</t>
  </si>
  <si>
    <t>Åstorp</t>
  </si>
  <si>
    <t>1278</t>
  </si>
  <si>
    <t>Båstad</t>
  </si>
  <si>
    <t>1280</t>
  </si>
  <si>
    <t>Malmö</t>
  </si>
  <si>
    <t>1281</t>
  </si>
  <si>
    <t>Lund</t>
  </si>
  <si>
    <t>1282</t>
  </si>
  <si>
    <t>Landskrona</t>
  </si>
  <si>
    <t>1283</t>
  </si>
  <si>
    <t>Helsingborg</t>
  </si>
  <si>
    <t>1284</t>
  </si>
  <si>
    <t>Höganäs</t>
  </si>
  <si>
    <t>1285</t>
  </si>
  <si>
    <t>Eslöv</t>
  </si>
  <si>
    <t>1286</t>
  </si>
  <si>
    <t>Ystad</t>
  </si>
  <si>
    <t>1287</t>
  </si>
  <si>
    <t>Trelleborg</t>
  </si>
  <si>
    <t>1290</t>
  </si>
  <si>
    <t>Kristianstad</t>
  </si>
  <si>
    <t>1291</t>
  </si>
  <si>
    <t>Simrishamn</t>
  </si>
  <si>
    <t>1292</t>
  </si>
  <si>
    <t>Ängelholm</t>
  </si>
  <si>
    <t>1293</t>
  </si>
  <si>
    <t>Hässleholm</t>
  </si>
  <si>
    <t>1315</t>
  </si>
  <si>
    <t>Hylte</t>
  </si>
  <si>
    <t>1380</t>
  </si>
  <si>
    <t>Halmstad</t>
  </si>
  <si>
    <t>1381</t>
  </si>
  <si>
    <t>Laholm</t>
  </si>
  <si>
    <t>1382</t>
  </si>
  <si>
    <t>Falkenberg</t>
  </si>
  <si>
    <t>1383</t>
  </si>
  <si>
    <t>Varberg</t>
  </si>
  <si>
    <t>1384</t>
  </si>
  <si>
    <t>Kungsbacka</t>
  </si>
  <si>
    <t>1401</t>
  </si>
  <si>
    <t>Härryda</t>
  </si>
  <si>
    <t>1402</t>
  </si>
  <si>
    <t>Partille</t>
  </si>
  <si>
    <t>1407</t>
  </si>
  <si>
    <t>Öckerö</t>
  </si>
  <si>
    <t>1415</t>
  </si>
  <si>
    <t>Stenungsund</t>
  </si>
  <si>
    <t>1419</t>
  </si>
  <si>
    <t>Tjörn</t>
  </si>
  <si>
    <t>1421</t>
  </si>
  <si>
    <t>Orust</t>
  </si>
  <si>
    <t>1427</t>
  </si>
  <si>
    <t>Sotenäs</t>
  </si>
  <si>
    <t>1430</t>
  </si>
  <si>
    <t>Munkedal</t>
  </si>
  <si>
    <t>1435</t>
  </si>
  <si>
    <t>Tanum</t>
  </si>
  <si>
    <t>1438</t>
  </si>
  <si>
    <t>Dals-Ed</t>
  </si>
  <si>
    <t>1439</t>
  </si>
  <si>
    <t>Färgelanda</t>
  </si>
  <si>
    <t>1440</t>
  </si>
  <si>
    <t>Ale</t>
  </si>
  <si>
    <t>1441</t>
  </si>
  <si>
    <t>Lerum</t>
  </si>
  <si>
    <t>1442</t>
  </si>
  <si>
    <t>Vårgårda</t>
  </si>
  <si>
    <t>1443</t>
  </si>
  <si>
    <t>Bollebygd</t>
  </si>
  <si>
    <t>1444</t>
  </si>
  <si>
    <t>Grästorp</t>
  </si>
  <si>
    <t>1445</t>
  </si>
  <si>
    <t>Essunga</t>
  </si>
  <si>
    <t>1446</t>
  </si>
  <si>
    <t>Karlsborg</t>
  </si>
  <si>
    <t>1447</t>
  </si>
  <si>
    <t>Gullspång</t>
  </si>
  <si>
    <t>1452</t>
  </si>
  <si>
    <t>Tranemo</t>
  </si>
  <si>
    <t>1460</t>
  </si>
  <si>
    <t>Bengtsfors</t>
  </si>
  <si>
    <t>1461</t>
  </si>
  <si>
    <t>Mellerud</t>
  </si>
  <si>
    <t>1462</t>
  </si>
  <si>
    <t>Lilla Edet</t>
  </si>
  <si>
    <t>1463</t>
  </si>
  <si>
    <t>Mark</t>
  </si>
  <si>
    <t>1465</t>
  </si>
  <si>
    <t>Svenljunga</t>
  </si>
  <si>
    <t>1466</t>
  </si>
  <si>
    <t>Herrljunga</t>
  </si>
  <si>
    <t>1470</t>
  </si>
  <si>
    <t>Vara</t>
  </si>
  <si>
    <t>1471</t>
  </si>
  <si>
    <t>Götene</t>
  </si>
  <si>
    <t>1472</t>
  </si>
  <si>
    <t>Tibro</t>
  </si>
  <si>
    <t>1473</t>
  </si>
  <si>
    <t>Töreboda</t>
  </si>
  <si>
    <t>1480</t>
  </si>
  <si>
    <t>Göteborg</t>
  </si>
  <si>
    <t>1481</t>
  </si>
  <si>
    <t>Mölndal</t>
  </si>
  <si>
    <t>1482</t>
  </si>
  <si>
    <t>Kungälv</t>
  </si>
  <si>
    <t>1484</t>
  </si>
  <si>
    <t>Lysekil</t>
  </si>
  <si>
    <t>1485</t>
  </si>
  <si>
    <t>Uddevalla</t>
  </si>
  <si>
    <t>1486</t>
  </si>
  <si>
    <t>Strömstad</t>
  </si>
  <si>
    <t>1487</t>
  </si>
  <si>
    <t>Vänersborg</t>
  </si>
  <si>
    <t>1488</t>
  </si>
  <si>
    <t>Trollhättan</t>
  </si>
  <si>
    <t>1489</t>
  </si>
  <si>
    <t>Alingsås</t>
  </si>
  <si>
    <t>1490</t>
  </si>
  <si>
    <t>Borås</t>
  </si>
  <si>
    <t>1491</t>
  </si>
  <si>
    <t>Ulricehamn</t>
  </si>
  <si>
    <t>1492</t>
  </si>
  <si>
    <t>Åmål</t>
  </si>
  <si>
    <t>1493</t>
  </si>
  <si>
    <t>Mariestad</t>
  </si>
  <si>
    <t>1494</t>
  </si>
  <si>
    <t>Lidköping</t>
  </si>
  <si>
    <t>1495</t>
  </si>
  <si>
    <t>Skara</t>
  </si>
  <si>
    <t>1496</t>
  </si>
  <si>
    <t>Skövde</t>
  </si>
  <si>
    <t>1497</t>
  </si>
  <si>
    <t>Hjo</t>
  </si>
  <si>
    <t>1498</t>
  </si>
  <si>
    <t>Tidaholm</t>
  </si>
  <si>
    <t>1499</t>
  </si>
  <si>
    <t>Falköping</t>
  </si>
  <si>
    <t>1715</t>
  </si>
  <si>
    <t>Kil</t>
  </si>
  <si>
    <t>1730</t>
  </si>
  <si>
    <t>Eda</t>
  </si>
  <si>
    <t>1737</t>
  </si>
  <si>
    <t>Torsby</t>
  </si>
  <si>
    <t>1760</t>
  </si>
  <si>
    <t>Storfors</t>
  </si>
  <si>
    <t>1761</t>
  </si>
  <si>
    <t>Hammarö</t>
  </si>
  <si>
    <t>1762</t>
  </si>
  <si>
    <t>Munkfors</t>
  </si>
  <si>
    <t>1763</t>
  </si>
  <si>
    <t>Forshaga</t>
  </si>
  <si>
    <t>1764</t>
  </si>
  <si>
    <t>Grums</t>
  </si>
  <si>
    <t>1765</t>
  </si>
  <si>
    <t>Årjäng</t>
  </si>
  <si>
    <t>1766</t>
  </si>
  <si>
    <t>Sunne</t>
  </si>
  <si>
    <t>1780</t>
  </si>
  <si>
    <t>Karlstad</t>
  </si>
  <si>
    <t>1781</t>
  </si>
  <si>
    <t>Kristinehamn</t>
  </si>
  <si>
    <t>1782</t>
  </si>
  <si>
    <t>Filipstad</t>
  </si>
  <si>
    <t>1783</t>
  </si>
  <si>
    <t>Hagfors</t>
  </si>
  <si>
    <t>1784</t>
  </si>
  <si>
    <t>Arvika</t>
  </si>
  <si>
    <t>1785</t>
  </si>
  <si>
    <t>Säffle</t>
  </si>
  <si>
    <t>1814</t>
  </si>
  <si>
    <t>Lekeberg</t>
  </si>
  <si>
    <t>1860</t>
  </si>
  <si>
    <t>Laxå</t>
  </si>
  <si>
    <t>1861</t>
  </si>
  <si>
    <t>Hallsberg</t>
  </si>
  <si>
    <t>1862</t>
  </si>
  <si>
    <t>Degerfors</t>
  </si>
  <si>
    <t>1863</t>
  </si>
  <si>
    <t>Hällefors</t>
  </si>
  <si>
    <t>1864</t>
  </si>
  <si>
    <t>Ljusnarsberg</t>
  </si>
  <si>
    <t>1880</t>
  </si>
  <si>
    <t>Örebro</t>
  </si>
  <si>
    <t>1881</t>
  </si>
  <si>
    <t>Kumla</t>
  </si>
  <si>
    <t>1882</t>
  </si>
  <si>
    <t>Askersund</t>
  </si>
  <si>
    <t>1883</t>
  </si>
  <si>
    <t>Karlskoga</t>
  </si>
  <si>
    <t>1884</t>
  </si>
  <si>
    <t>Nora</t>
  </si>
  <si>
    <t>1885</t>
  </si>
  <si>
    <t>Lindesberg</t>
  </si>
  <si>
    <t>1904</t>
  </si>
  <si>
    <t>Skinnskatteberg</t>
  </si>
  <si>
    <t>1907</t>
  </si>
  <si>
    <t>Surahammar</t>
  </si>
  <si>
    <t>Heby</t>
  </si>
  <si>
    <t>1960</t>
  </si>
  <si>
    <t>Kungsör</t>
  </si>
  <si>
    <t>1961</t>
  </si>
  <si>
    <t>Hallstahammar</t>
  </si>
  <si>
    <t>1962</t>
  </si>
  <si>
    <t>Norberg</t>
  </si>
  <si>
    <t>1980</t>
  </si>
  <si>
    <t>Västerås</t>
  </si>
  <si>
    <t>1981</t>
  </si>
  <si>
    <t>Sala</t>
  </si>
  <si>
    <t>1982</t>
  </si>
  <si>
    <t>Fagersta</t>
  </si>
  <si>
    <t>1983</t>
  </si>
  <si>
    <t>Köping</t>
  </si>
  <si>
    <t>1984</t>
  </si>
  <si>
    <t>Arboga</t>
  </si>
  <si>
    <t>2021</t>
  </si>
  <si>
    <t>Vansbro</t>
  </si>
  <si>
    <t>2023</t>
  </si>
  <si>
    <t>2026</t>
  </si>
  <si>
    <t>Gagnef</t>
  </si>
  <si>
    <t>2029</t>
  </si>
  <si>
    <t>Leksand</t>
  </si>
  <si>
    <t>2031</t>
  </si>
  <si>
    <t>Rättvik</t>
  </si>
  <si>
    <t>2034</t>
  </si>
  <si>
    <t>Orsa</t>
  </si>
  <si>
    <t>2039</t>
  </si>
  <si>
    <t>Älvdalen</t>
  </si>
  <si>
    <t>2061</t>
  </si>
  <si>
    <t>Smedjebacken</t>
  </si>
  <si>
    <t>2062</t>
  </si>
  <si>
    <t>Mora</t>
  </si>
  <si>
    <t>2080</t>
  </si>
  <si>
    <t>Falun</t>
  </si>
  <si>
    <t>2081</t>
  </si>
  <si>
    <t>Borlänge</t>
  </si>
  <si>
    <t>2082</t>
  </si>
  <si>
    <t>Säter</t>
  </si>
  <si>
    <t>2083</t>
  </si>
  <si>
    <t>Hedemora</t>
  </si>
  <si>
    <t>2084</t>
  </si>
  <si>
    <t>Avesta</t>
  </si>
  <si>
    <t>2085</t>
  </si>
  <si>
    <t>Ludvika</t>
  </si>
  <si>
    <t>2101</t>
  </si>
  <si>
    <t>Ockelbo</t>
  </si>
  <si>
    <t>2104</t>
  </si>
  <si>
    <t>Hofors</t>
  </si>
  <si>
    <t>2121</t>
  </si>
  <si>
    <t>Ovanåker</t>
  </si>
  <si>
    <t>2132</t>
  </si>
  <si>
    <t>Nordanstig</t>
  </si>
  <si>
    <t>2161</t>
  </si>
  <si>
    <t>Ljusdal</t>
  </si>
  <si>
    <t>2180</t>
  </si>
  <si>
    <t>Gävle</t>
  </si>
  <si>
    <t>2181</t>
  </si>
  <si>
    <t>Sandviken</t>
  </si>
  <si>
    <t>2182</t>
  </si>
  <si>
    <t>Söderhamn</t>
  </si>
  <si>
    <t>2183</t>
  </si>
  <si>
    <t>Bollnäs</t>
  </si>
  <si>
    <t>2184</t>
  </si>
  <si>
    <t>Hudiksvall</t>
  </si>
  <si>
    <t>2260</t>
  </si>
  <si>
    <t>Ånge</t>
  </si>
  <si>
    <t>2262</t>
  </si>
  <si>
    <t>Timrå</t>
  </si>
  <si>
    <t>2280</t>
  </si>
  <si>
    <t>Härnösand</t>
  </si>
  <si>
    <t>2281</t>
  </si>
  <si>
    <t>Sundsvall</t>
  </si>
  <si>
    <t>2282</t>
  </si>
  <si>
    <t>Kramfors</t>
  </si>
  <si>
    <t>2283</t>
  </si>
  <si>
    <t>Sollefteå</t>
  </si>
  <si>
    <t>2284</t>
  </si>
  <si>
    <t>Örnsköldsvik</t>
  </si>
  <si>
    <t>2303</t>
  </si>
  <si>
    <t>Ragunda</t>
  </si>
  <si>
    <t>2305</t>
  </si>
  <si>
    <t>Bräcke</t>
  </si>
  <si>
    <t>2309</t>
  </si>
  <si>
    <t>Krokom</t>
  </si>
  <si>
    <t>2313</t>
  </si>
  <si>
    <t>Strömsund</t>
  </si>
  <si>
    <t>2321</t>
  </si>
  <si>
    <t>Åre</t>
  </si>
  <si>
    <t>2326</t>
  </si>
  <si>
    <t>Berg</t>
  </si>
  <si>
    <t>2361</t>
  </si>
  <si>
    <t>Härjedalen</t>
  </si>
  <si>
    <t>2380</t>
  </si>
  <si>
    <t>Östersund</t>
  </si>
  <si>
    <t>2401</t>
  </si>
  <si>
    <t>Nordmaling</t>
  </si>
  <si>
    <t>2403</t>
  </si>
  <si>
    <t>Bjurholm</t>
  </si>
  <si>
    <t>2404</t>
  </si>
  <si>
    <t>Vindeln</t>
  </si>
  <si>
    <t>2409</t>
  </si>
  <si>
    <t>Robertsfors</t>
  </si>
  <si>
    <t>2417</t>
  </si>
  <si>
    <t>Norsjö</t>
  </si>
  <si>
    <t>2418</t>
  </si>
  <si>
    <t>Malå</t>
  </si>
  <si>
    <t>2421</t>
  </si>
  <si>
    <t>Storuman</t>
  </si>
  <si>
    <t>2422</t>
  </si>
  <si>
    <t>Sorsele</t>
  </si>
  <si>
    <t>2425</t>
  </si>
  <si>
    <t>Dorotea</t>
  </si>
  <si>
    <t>2460</t>
  </si>
  <si>
    <t>Vännäs</t>
  </si>
  <si>
    <t>2462</t>
  </si>
  <si>
    <t>Vilhelmina</t>
  </si>
  <si>
    <t>2463</t>
  </si>
  <si>
    <t>Åsele</t>
  </si>
  <si>
    <t>2480</t>
  </si>
  <si>
    <t>Umeå</t>
  </si>
  <si>
    <t>2481</t>
  </si>
  <si>
    <t>Lycksele</t>
  </si>
  <si>
    <t>2482</t>
  </si>
  <si>
    <t>Skellefteå</t>
  </si>
  <si>
    <t>2505</t>
  </si>
  <si>
    <t>Arvidsjaur</t>
  </si>
  <si>
    <t>2506</t>
  </si>
  <si>
    <t>Arjeplog</t>
  </si>
  <si>
    <t>2510</t>
  </si>
  <si>
    <t>Jokkmokk</t>
  </si>
  <si>
    <t>2513</t>
  </si>
  <si>
    <t>Överkalix</t>
  </si>
  <si>
    <t>2514</t>
  </si>
  <si>
    <t>Kalix</t>
  </si>
  <si>
    <t>2518</t>
  </si>
  <si>
    <t>Övertorneå</t>
  </si>
  <si>
    <t>2521</t>
  </si>
  <si>
    <t>Pajala</t>
  </si>
  <si>
    <t>2523</t>
  </si>
  <si>
    <t>Gällivare</t>
  </si>
  <si>
    <t>2560</t>
  </si>
  <si>
    <t>Älvsbyn</t>
  </si>
  <si>
    <t>2580</t>
  </si>
  <si>
    <t>Luleå</t>
  </si>
  <si>
    <t>2581</t>
  </si>
  <si>
    <t>Piteå</t>
  </si>
  <si>
    <t>2582</t>
  </si>
  <si>
    <t>Boden</t>
  </si>
  <si>
    <t>2583</t>
  </si>
  <si>
    <t>Haparanda</t>
  </si>
  <si>
    <t>2584</t>
  </si>
  <si>
    <t>Kiruna</t>
  </si>
  <si>
    <t>Namn</t>
  </si>
  <si>
    <t>Ange kommun:</t>
  </si>
  <si>
    <t>0331</t>
  </si>
  <si>
    <t>Beskattnings-</t>
  </si>
  <si>
    <t>Antal inkomst-</t>
  </si>
  <si>
    <t>Kommunal</t>
  </si>
  <si>
    <t>Statlig skatt</t>
  </si>
  <si>
    <t>Statlig</t>
  </si>
  <si>
    <t>Allmän pensions-</t>
  </si>
  <si>
    <t>Begravnings-</t>
  </si>
  <si>
    <t>Avgift till</t>
  </si>
  <si>
    <t>Övriga</t>
  </si>
  <si>
    <t>Summa skatter</t>
  </si>
  <si>
    <t>Skatte-</t>
  </si>
  <si>
    <t>Slutlig skatt,</t>
  </si>
  <si>
    <t>bar förvärvs-</t>
  </si>
  <si>
    <t>tagare med be-</t>
  </si>
  <si>
    <t>inkomst-</t>
  </si>
  <si>
    <t>på förvärvs-</t>
  </si>
  <si>
    <t>tagare som</t>
  </si>
  <si>
    <t>på inkomst</t>
  </si>
  <si>
    <t>fastighets-</t>
  </si>
  <si>
    <t>avgift på inkomst</t>
  </si>
  <si>
    <t>avgift</t>
  </si>
  <si>
    <t>Svenska</t>
  </si>
  <si>
    <t>skatter och</t>
  </si>
  <si>
    <r>
      <t>och avgifter (</t>
    </r>
    <r>
      <rPr>
        <b/>
        <sz val="10"/>
        <color indexed="8"/>
        <rFont val="Arial"/>
        <family val="2"/>
      </rPr>
      <t>före</t>
    </r>
  </si>
  <si>
    <t>reduktion</t>
  </si>
  <si>
    <t>reduktion,</t>
  </si>
  <si>
    <t>summa skatter</t>
  </si>
  <si>
    <t>inkomst</t>
  </si>
  <si>
    <t>skattningsbar</t>
  </si>
  <si>
    <t>skatt</t>
  </si>
  <si>
    <t>betalar statlig</t>
  </si>
  <si>
    <t>av kapital</t>
  </si>
  <si>
    <t>av anställning</t>
  </si>
  <si>
    <t>av annat förvärvs-</t>
  </si>
  <si>
    <t>kyrkan</t>
  </si>
  <si>
    <t>avgifter</t>
  </si>
  <si>
    <t>skattereduktion)</t>
  </si>
  <si>
    <t>för fastig-</t>
  </si>
  <si>
    <t>för sjö-</t>
  </si>
  <si>
    <t>för allmän</t>
  </si>
  <si>
    <t>för arbets-</t>
  </si>
  <si>
    <t>för under-</t>
  </si>
  <si>
    <t>för hus-</t>
  </si>
  <si>
    <t>totalt</t>
  </si>
  <si>
    <r>
      <t>och avgifter (</t>
    </r>
    <r>
      <rPr>
        <b/>
        <sz val="10"/>
        <color indexed="8"/>
        <rFont val="Arial"/>
        <family val="2"/>
      </rPr>
      <t>efter</t>
    </r>
  </si>
  <si>
    <t>förvärvsinkomst</t>
  </si>
  <si>
    <t>inkomstskatt</t>
  </si>
  <si>
    <t>arbete</t>
  </si>
  <si>
    <t>hetsavgift</t>
  </si>
  <si>
    <t>pensions-</t>
  </si>
  <si>
    <t>inkomster</t>
  </si>
  <si>
    <t>skott av</t>
  </si>
  <si>
    <t>hålls-</t>
  </si>
  <si>
    <t>större än noll kr</t>
  </si>
  <si>
    <t>kapital</t>
  </si>
  <si>
    <t>Kommunal inkomstskatt (till kommun och landsting)</t>
  </si>
  <si>
    <t>Statlig skatt på förvärvsinkomst</t>
  </si>
  <si>
    <t>Statlig skatt på inkomst av kapital</t>
  </si>
  <si>
    <t>Statlig fastighetsskatt</t>
  </si>
  <si>
    <t>Kommunal fastighetsavgift</t>
  </si>
  <si>
    <t>Allmän pensionsavgift på inkomst av anställning</t>
  </si>
  <si>
    <t>Allmän pensionsavgift på inkomst av annat förvärvsarbete</t>
  </si>
  <si>
    <t>Begravningsavgift</t>
  </si>
  <si>
    <t>Avgift till Svenska kyrkan</t>
  </si>
  <si>
    <t>Skattereduktion för fastighetsavgift</t>
  </si>
  <si>
    <t>Skattereduktion för sjöinkomst</t>
  </si>
  <si>
    <t>Skattereduktion för allmän pensionsavgift</t>
  </si>
  <si>
    <t>Skattereduktion för underskott av kapital</t>
  </si>
  <si>
    <t>Skattereduktion för arbetsinkomster ("jobbskatteavdrag")</t>
  </si>
  <si>
    <r>
      <t>Antal inkomsttagare som betalar statlig inkomstskatt</t>
    </r>
    <r>
      <rPr>
        <vertAlign val="superscript"/>
        <sz val="10"/>
        <rFont val="Arial"/>
        <family val="2"/>
      </rPr>
      <t>1</t>
    </r>
  </si>
  <si>
    <r>
      <t>Övriga skatter och avgifter</t>
    </r>
    <r>
      <rPr>
        <vertAlign val="superscript"/>
        <sz val="10"/>
        <rFont val="Arial"/>
        <family val="2"/>
      </rPr>
      <t>3</t>
    </r>
  </si>
  <si>
    <t>1) Statlig inkomstskatt betalas med 20 procent på den del av den beskattningsbara förvärvs-</t>
  </si>
  <si>
    <t>Beskattningsbar förvärvsinkomst, tkr</t>
  </si>
  <si>
    <t>Summa skatter och avgifter före skattereduktion, tkr</t>
  </si>
  <si>
    <t>Skattereduktion, totalt, tkr</t>
  </si>
  <si>
    <t>Slutlig skatt, summa skatter och avgifter efter skattereduktion, tkr</t>
  </si>
  <si>
    <t>Summa debiterade skatter och avgifter, tkr:</t>
  </si>
  <si>
    <t>Antal inkomsttagare med beskattn.bar förvärvsink större än noll kronor</t>
  </si>
  <si>
    <t>Skattereduktion för husarbete</t>
  </si>
  <si>
    <t>Malung-Sälen</t>
  </si>
  <si>
    <t>3) I "Övriga skatter och avgifter" ingår företagares egenavgifter, avkastningsskatt, löneskatter,</t>
  </si>
  <si>
    <t>allmän löneavgift, avgifter till andra trossamfund än Svenska kyrkan m.m. Tidigare kunde moms</t>
  </si>
  <si>
    <t>har försvunnit fr.o.m. inkomstår 2013.</t>
  </si>
  <si>
    <t>redovisas på inkomstdeklarationen och då ingick även denna post här, men den möjligheten</t>
  </si>
  <si>
    <t>fysiska personer</t>
  </si>
  <si>
    <t>el</t>
  </si>
  <si>
    <t>för förnybar</t>
  </si>
  <si>
    <t>Skattereduktion för förnybar el</t>
  </si>
  <si>
    <t>Skattereduktion för sjuk- och aktivitetsersättning</t>
  </si>
  <si>
    <t>för sjuk- och</t>
  </si>
  <si>
    <t>aktivitets-</t>
  </si>
  <si>
    <t>ersättinng</t>
  </si>
  <si>
    <t>för gåvor</t>
  </si>
  <si>
    <t>Skattereduktion för gåvor</t>
  </si>
  <si>
    <t xml:space="preserve">reduktion </t>
  </si>
  <si>
    <t xml:space="preserve">för boenden i </t>
  </si>
  <si>
    <t>vissa områden</t>
  </si>
  <si>
    <t>Skattereduktion för boenden i vissa områden</t>
  </si>
  <si>
    <t>Debiterade skatter och avgifter m.m. för deklarationsår 2021 (inkomstår 2020),</t>
  </si>
  <si>
    <t>inkomsten som för deklarationsår 2021 (inkomstår 2020) översteg 509 300 kronor.</t>
  </si>
  <si>
    <t>Public service</t>
  </si>
  <si>
    <t>Public service-avgift</t>
  </si>
  <si>
    <t>Debiterade skatter och avgifter enligt deklarationsår 2021, fysiska personer, belopp i kronor, kommunvis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</si>
</sst>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9"/>
      <name val="Helvetica-Narrow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wrapText="1"/>
    </xf>
    <xf numFmtId="0" fontId="0" fillId="0" borderId="1" xfId="0" applyBorder="1"/>
    <xf numFmtId="0" fontId="2" fillId="0" borderId="0" xfId="0" applyFont="1" applyBorder="1"/>
    <xf numFmtId="0" fontId="1" fillId="0" borderId="0" xfId="0" applyFont="1" applyBorder="1"/>
    <xf numFmtId="3" fontId="2" fillId="0" borderId="0" xfId="0" applyNumberFormat="1" applyFont="1" applyProtection="1"/>
    <xf numFmtId="3" fontId="2" fillId="0" borderId="0" xfId="0" applyNumberFormat="1" applyFont="1" applyBorder="1" applyProtection="1"/>
    <xf numFmtId="0" fontId="4" fillId="0" borderId="0" xfId="0" applyFont="1" applyBorder="1" applyProtection="1"/>
    <xf numFmtId="3" fontId="4" fillId="0" borderId="0" xfId="0" applyNumberFormat="1" applyFont="1" applyBorder="1" applyProtection="1"/>
    <xf numFmtId="0" fontId="3" fillId="0" borderId="0" xfId="0" applyFont="1" applyBorder="1" applyProtection="1"/>
    <xf numFmtId="3" fontId="4" fillId="0" borderId="0" xfId="0" applyNumberFormat="1" applyFont="1" applyBorder="1" applyProtection="1">
      <protection locked="0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 applyBorder="1"/>
    <xf numFmtId="3" fontId="5" fillId="0" borderId="0" xfId="0" applyNumberFormat="1" applyFont="1" applyBorder="1" applyProtection="1"/>
    <xf numFmtId="0" fontId="1" fillId="0" borderId="0" xfId="0" applyFont="1" applyProtection="1"/>
    <xf numFmtId="0" fontId="4" fillId="0" borderId="0" xfId="0" applyFont="1" applyFill="1" applyBorder="1" applyProtection="1"/>
    <xf numFmtId="0" fontId="3" fillId="0" borderId="0" xfId="0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lef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4" fillId="0" borderId="1" xfId="0" applyFont="1" applyBorder="1"/>
    <xf numFmtId="3" fontId="4" fillId="0" borderId="1" xfId="0" applyNumberFormat="1" applyFont="1" applyBorder="1"/>
    <xf numFmtId="0" fontId="13" fillId="0" borderId="2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0" fillId="0" borderId="2" xfId="0" applyBorder="1"/>
    <xf numFmtId="0" fontId="4" fillId="0" borderId="2" xfId="0" applyFont="1" applyBorder="1" applyAlignment="1">
      <alignment horizontal="left"/>
    </xf>
    <xf numFmtId="0" fontId="14" fillId="0" borderId="0" xfId="0" applyFont="1"/>
    <xf numFmtId="0" fontId="10" fillId="0" borderId="0" xfId="0" applyFont="1" applyBorder="1" applyProtection="1"/>
    <xf numFmtId="3" fontId="4" fillId="0" borderId="0" xfId="0" applyNumberFormat="1" applyFont="1" applyBorder="1"/>
    <xf numFmtId="0" fontId="12" fillId="0" borderId="0" xfId="0" applyFont="1" applyBorder="1"/>
    <xf numFmtId="0" fontId="12" fillId="0" borderId="0" xfId="0" applyFont="1" applyFill="1" applyBorder="1"/>
    <xf numFmtId="3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Fill="1"/>
    <xf numFmtId="0" fontId="4" fillId="0" borderId="0" xfId="0" applyFont="1" applyFill="1"/>
    <xf numFmtId="0" fontId="2" fillId="0" borderId="0" xfId="0" applyFont="1" applyFill="1"/>
  </cellXfs>
  <cellStyles count="1">
    <cellStyle name="Normal" xfId="0" builtinId="0"/>
  </cellStyles>
  <dxfs count="2"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352425</xdr:colOff>
          <xdr:row>4</xdr:row>
          <xdr:rowOff>57150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D99"/>
  <sheetViews>
    <sheetView showGridLines="0" tabSelected="1" zoomScaleNormal="100" workbookViewId="0">
      <selection activeCell="B5" sqref="B5"/>
    </sheetView>
  </sheetViews>
  <sheetFormatPr defaultColWidth="0" defaultRowHeight="15" zeroHeight="1"/>
  <cols>
    <col min="1" max="1" width="3.85546875" style="2" customWidth="1"/>
    <col min="2" max="2" width="59.7109375" style="2" customWidth="1"/>
    <col min="3" max="3" width="20.7109375" style="3" customWidth="1"/>
    <col min="4" max="4" width="10.7109375" style="2" customWidth="1"/>
    <col min="5" max="16384" width="53.28515625" style="2" hidden="1"/>
  </cols>
  <sheetData>
    <row r="1" spans="1:4" ht="18" customHeight="1">
      <c r="B1" s="18" t="s">
        <v>679</v>
      </c>
      <c r="C1" s="8"/>
    </row>
    <row r="2" spans="1:4" ht="18" customHeight="1">
      <c r="A2" s="6"/>
      <c r="B2" s="18" t="s">
        <v>665</v>
      </c>
      <c r="C2" s="9"/>
    </row>
    <row r="3" spans="1:4" ht="21" customHeight="1">
      <c r="A3" s="6"/>
      <c r="B3" s="10"/>
      <c r="C3" s="17" t="s">
        <v>579</v>
      </c>
    </row>
    <row r="4" spans="1:4" ht="12.75" customHeight="1">
      <c r="A4" s="6"/>
      <c r="B4" s="10"/>
      <c r="C4" s="13" t="s">
        <v>289</v>
      </c>
    </row>
    <row r="5" spans="1:4" ht="18" customHeight="1">
      <c r="A5" s="6"/>
      <c r="B5" s="38"/>
      <c r="C5" s="11"/>
    </row>
    <row r="6" spans="1:4" ht="12.75" customHeight="1">
      <c r="A6" s="6"/>
      <c r="B6" s="12" t="s">
        <v>653</v>
      </c>
      <c r="C6" s="11">
        <f>VLOOKUP($C$4,Blad2!$B$11:$AD$300,2,0)/1000</f>
        <v>7129145.7999999998</v>
      </c>
    </row>
    <row r="7" spans="1:4" ht="12.75" customHeight="1">
      <c r="A7" s="6"/>
      <c r="B7" s="10" t="s">
        <v>658</v>
      </c>
      <c r="C7" s="11">
        <f>VLOOKUP($C$4,Blad2!$B$11:$AD$300,3,0)</f>
        <v>22852</v>
      </c>
    </row>
    <row r="8" spans="1:4" ht="21" customHeight="1">
      <c r="A8" s="6"/>
      <c r="B8" s="12" t="s">
        <v>657</v>
      </c>
      <c r="C8" s="11"/>
    </row>
    <row r="9" spans="1:4" s="1" customFormat="1" ht="15" customHeight="1">
      <c r="A9" s="7"/>
      <c r="B9" s="10" t="s">
        <v>636</v>
      </c>
      <c r="C9" s="11">
        <f>VLOOKUP($C$4,Blad2!$B$11:$AD$300,4,0)/1000</f>
        <v>2377189.8139999998</v>
      </c>
    </row>
    <row r="10" spans="1:4" ht="18" customHeight="1">
      <c r="A10" s="6"/>
      <c r="B10" s="10" t="s">
        <v>637</v>
      </c>
      <c r="C10" s="11">
        <f>VLOOKUP($C$4,Blad2!$B$11:$AD$300,5,0)/1000</f>
        <v>91882.31</v>
      </c>
      <c r="D10"/>
    </row>
    <row r="11" spans="1:4" ht="15" customHeight="1">
      <c r="A11" s="6"/>
      <c r="B11" s="10" t="s">
        <v>650</v>
      </c>
      <c r="C11" s="11">
        <f>VLOOKUP($C$4,Blad2!$B$11:$AD$300,6,0)</f>
        <v>3077</v>
      </c>
      <c r="D11" s="47"/>
    </row>
    <row r="12" spans="1:4" ht="21" customHeight="1">
      <c r="A12" s="6"/>
      <c r="B12" s="19" t="s">
        <v>638</v>
      </c>
      <c r="C12" s="11">
        <f>VLOOKUP($C$4,Blad2!$B$11:$AD$300,7,0)/1000</f>
        <v>170310.13</v>
      </c>
      <c r="D12" s="49"/>
    </row>
    <row r="13" spans="1:4" ht="21" customHeight="1">
      <c r="A13" s="6"/>
      <c r="B13" s="19" t="s">
        <v>639</v>
      </c>
      <c r="C13" s="11">
        <f>VLOOKUP($C$4,Blad2!$B$11:$AD$300,8,0)/1000</f>
        <v>1871.2470000000001</v>
      </c>
      <c r="D13" s="49"/>
    </row>
    <row r="14" spans="1:4" ht="12.75" customHeight="1">
      <c r="A14" s="6"/>
      <c r="B14" s="10" t="s">
        <v>640</v>
      </c>
      <c r="C14" s="11">
        <f>VLOOKUP($C$4,Blad2!$B$11:$AD$300,9,0)/1000</f>
        <v>60778.955000000002</v>
      </c>
      <c r="D14" s="49"/>
    </row>
    <row r="15" spans="1:4" ht="21" customHeight="1">
      <c r="A15" s="6"/>
      <c r="B15" s="10" t="s">
        <v>641</v>
      </c>
      <c r="C15" s="11">
        <f>VLOOKUP($C$4,Blad2!$B$11:$AD$300,10,0)/1000</f>
        <v>418589.8</v>
      </c>
      <c r="D15" s="49"/>
    </row>
    <row r="16" spans="1:4" ht="12.75" customHeight="1">
      <c r="A16" s="6"/>
      <c r="B16" s="10" t="s">
        <v>642</v>
      </c>
      <c r="C16" s="11">
        <f>VLOOKUP($C$4,Blad2!$B$11:$AD$300,11,0)/1000</f>
        <v>8432.6</v>
      </c>
      <c r="D16" s="49"/>
    </row>
    <row r="17" spans="1:4" ht="21" customHeight="1">
      <c r="A17" s="6"/>
      <c r="B17" s="19" t="s">
        <v>643</v>
      </c>
      <c r="C17" s="11">
        <f>VLOOKUP($C$4,Blad2!$B$11:$AD$300,12,0)/1000</f>
        <v>17748.272000000001</v>
      </c>
      <c r="D17" s="49"/>
    </row>
    <row r="18" spans="1:4" ht="12.75" customHeight="1">
      <c r="A18" s="6"/>
      <c r="B18" s="15" t="s">
        <v>644</v>
      </c>
      <c r="C18" s="11">
        <f>VLOOKUP($C$4,Blad2!$B$11:$AD$300,13,0)/1000</f>
        <v>42009.85</v>
      </c>
      <c r="D18" s="49"/>
    </row>
    <row r="19" spans="1:4" ht="12.75" customHeight="1">
      <c r="A19" s="6"/>
      <c r="B19" s="16" t="s">
        <v>682</v>
      </c>
      <c r="C19" s="11">
        <f>VLOOKUP($C$4,Blad2!$B$11:$AD$300,14,0)/1000</f>
        <v>28508.838</v>
      </c>
      <c r="D19" s="49"/>
    </row>
    <row r="20" spans="1:4" ht="21" customHeight="1">
      <c r="A20" s="6"/>
      <c r="B20" s="16" t="s">
        <v>651</v>
      </c>
      <c r="C20" s="11">
        <f>VLOOKUP($C$4,Blad2!$B$11:$AD$300,15,0)/1000</f>
        <v>23928.06</v>
      </c>
      <c r="D20" s="49"/>
    </row>
    <row r="21" spans="1:4" ht="21" customHeight="1">
      <c r="A21" s="6"/>
      <c r="B21" s="40" t="s">
        <v>654</v>
      </c>
      <c r="C21" s="11">
        <f>VLOOKUP($C$4,Blad2!$B$11:$AD$300,16,0)/1000</f>
        <v>3241249.8760000002</v>
      </c>
      <c r="D21" s="49"/>
    </row>
    <row r="22" spans="1:4" ht="21" customHeight="1">
      <c r="A22" s="6"/>
      <c r="B22" s="15" t="s">
        <v>645</v>
      </c>
      <c r="C22" s="11">
        <f>VLOOKUP($C$4,Blad2!$B$11:$AD$300,17,0)/1000</f>
        <v>2294.558</v>
      </c>
      <c r="D22" s="49"/>
    </row>
    <row r="23" spans="1:4" s="14" customFormat="1" ht="12.75" customHeight="1">
      <c r="B23" s="15" t="s">
        <v>646</v>
      </c>
      <c r="C23" s="11">
        <f>VLOOKUP($C$4,Blad2!$B$11:$AD$300,18,0)/1000</f>
        <v>209.977</v>
      </c>
      <c r="D23" s="48"/>
    </row>
    <row r="24" spans="1:4" s="14" customFormat="1" ht="12.75" customHeight="1">
      <c r="B24" s="15" t="s">
        <v>647</v>
      </c>
      <c r="C24" s="11">
        <f>VLOOKUP($C$4,Blad2!$B$11:$AD$300,19,0)/1000</f>
        <v>426956.07400000002</v>
      </c>
      <c r="D24" s="48"/>
    </row>
    <row r="25" spans="1:4" ht="12.75" customHeight="1">
      <c r="B25" s="15" t="s">
        <v>649</v>
      </c>
      <c r="C25" s="11">
        <f>VLOOKUP($C$4,Blad2!$B$11:$AD$300,20,0)/1000</f>
        <v>428564.234</v>
      </c>
      <c r="D25" s="48"/>
    </row>
    <row r="26" spans="1:4" ht="12.75" customHeight="1">
      <c r="B26" s="15" t="s">
        <v>648</v>
      </c>
      <c r="C26" s="11">
        <f>VLOOKUP($C$4,Blad2!$B$11:$AD$300,21,0)/1000</f>
        <v>77134.231</v>
      </c>
      <c r="D26" s="48"/>
    </row>
    <row r="27" spans="1:4" ht="12.75" customHeight="1">
      <c r="B27" s="16" t="s">
        <v>659</v>
      </c>
      <c r="C27" s="11">
        <f>VLOOKUP($C$4,Blad2!$B$11:$AD$300,22,0)/1000</f>
        <v>41181.57</v>
      </c>
      <c r="D27" s="48"/>
    </row>
    <row r="28" spans="1:4" ht="12.75" customHeight="1">
      <c r="B28" s="16" t="s">
        <v>668</v>
      </c>
      <c r="C28" s="11">
        <f>VLOOKUP($C$4,Blad2!$B$11:$AD$300,23,0)/1000</f>
        <v>496.875</v>
      </c>
      <c r="D28" s="48"/>
    </row>
    <row r="29" spans="1:4" ht="12.75" customHeight="1">
      <c r="B29" s="16" t="s">
        <v>669</v>
      </c>
      <c r="C29" s="11">
        <f>VLOOKUP($C$4,Blad2!$B$11:$AD$300,24,0)/1000</f>
        <v>1329.9190000000001</v>
      </c>
      <c r="D29" s="48"/>
    </row>
    <row r="30" spans="1:4" ht="12.75" customHeight="1">
      <c r="B30" s="16" t="s">
        <v>674</v>
      </c>
      <c r="C30" s="11">
        <f>VLOOKUP($C$4,Blad2!$B$11:$AD$300,25,0)/1000</f>
        <v>1017.297</v>
      </c>
      <c r="D30" s="48"/>
    </row>
    <row r="31" spans="1:4" ht="12.75" customHeight="1">
      <c r="B31" s="16" t="s">
        <v>678</v>
      </c>
      <c r="C31" s="11">
        <f>VLOOKUP($C$4,Blad2!$B$11:$AD$300,26,0)/1000</f>
        <v>0</v>
      </c>
      <c r="D31" s="48"/>
    </row>
    <row r="32" spans="1:4" ht="18" customHeight="1">
      <c r="B32" s="20" t="s">
        <v>655</v>
      </c>
      <c r="C32" s="11">
        <f>VLOOKUP($C$4,Blad2!$B$11:$AD$300,27,0)/1000</f>
        <v>979184.73499999999</v>
      </c>
      <c r="D32" s="48"/>
    </row>
    <row r="33" spans="2:4" ht="24" customHeight="1">
      <c r="B33" s="41" t="s">
        <v>656</v>
      </c>
      <c r="C33" s="11">
        <f>VLOOKUP($C$4,Blad2!$B$11:$AD$300,28,0)/1000</f>
        <v>2262065.1409999998</v>
      </c>
      <c r="D33" s="48"/>
    </row>
    <row r="34" spans="2:4" ht="3" customHeight="1">
      <c r="B34" s="29"/>
      <c r="C34" s="30"/>
      <c r="D34" s="48"/>
    </row>
    <row r="35" spans="2:4" ht="18" customHeight="1">
      <c r="B35" s="16" t="s">
        <v>652</v>
      </c>
      <c r="C35" s="39"/>
      <c r="D35" s="48"/>
    </row>
    <row r="36" spans="2:4" ht="12.75" customHeight="1">
      <c r="B36" s="16" t="s">
        <v>680</v>
      </c>
      <c r="C36" s="39"/>
      <c r="D36" s="14"/>
    </row>
    <row r="37" spans="2:4" ht="18" customHeight="1">
      <c r="B37" s="14" t="s">
        <v>661</v>
      </c>
    </row>
    <row r="38" spans="2:4" ht="12.75" customHeight="1">
      <c r="B38" s="14" t="s">
        <v>662</v>
      </c>
    </row>
    <row r="39" spans="2:4" ht="12.75" customHeight="1">
      <c r="B39" s="14" t="s">
        <v>664</v>
      </c>
    </row>
    <row r="40" spans="2:4" ht="12.75" customHeight="1">
      <c r="B40" s="14" t="s">
        <v>663</v>
      </c>
    </row>
    <row r="41" spans="2:4">
      <c r="B41" s="14"/>
    </row>
    <row r="42" spans="2:4"/>
    <row r="43" spans="2:4"/>
    <row r="44" spans="2:4">
      <c r="B44" s="4"/>
    </row>
    <row r="45" spans="2:4">
      <c r="B45" s="4"/>
    </row>
    <row r="46" spans="2:4"/>
    <row r="47" spans="2:4"/>
    <row r="48" spans="2:4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</sheetData>
  <phoneticPr fontId="0" type="noConversion"/>
  <conditionalFormatting sqref="C6:C9">
    <cfRule type="cellIs" dxfId="1" priority="1" stopIfTrue="1" operator="lessThan">
      <formula>0</formula>
    </cfRule>
  </conditionalFormatting>
  <conditionalFormatting sqref="C24:C33">
    <cfRule type="cellIs" dxfId="0" priority="2" stopIfTrue="1" operator="lessThan">
      <formula>0</formula>
    </cfRule>
  </conditionalFormatting>
  <pageMargins left="0.70866141732283472" right="0.19685039370078741" top="1.5748031496062993" bottom="0.70866141732283472" header="0.39370078740157483" footer="0.51181102362204722"/>
  <pageSetup paperSize="9" orientation="portrait" r:id="rId1"/>
  <headerFooter alignWithMargins="0">
    <oddHeader>&amp;LStatistiska centralbyrån
Offentlig ekonomi och
mikrosimuleringar&amp;CFebruari 2016</oddHeader>
  </headerFooter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defaultSize="0" autoLine="0" linkedCell="C4" listFillRange="Blad2!B11:B300" r:id="rId5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3</xdr:col>
                <xdr:colOff>352425</xdr:colOff>
                <xdr:row>4</xdr:row>
                <xdr:rowOff>57150</xdr:rowOff>
              </to>
            </anchor>
          </controlPr>
        </control>
      </mc:Choice>
      <mc:Fallback>
        <control shapeId="1025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C300"/>
  <sheetViews>
    <sheetView zoomScaleNormal="100" workbookViewId="0">
      <selection activeCell="E5" sqref="E5"/>
    </sheetView>
  </sheetViews>
  <sheetFormatPr defaultRowHeight="12.75"/>
  <cols>
    <col min="1" max="1" width="5.7109375" customWidth="1"/>
    <col min="2" max="2" width="14.7109375" style="43" bestFit="1" customWidth="1"/>
    <col min="3" max="3" width="14.85546875" style="24" bestFit="1" customWidth="1"/>
    <col min="4" max="4" width="14" style="24" bestFit="1" customWidth="1"/>
    <col min="5" max="6" width="13.85546875" style="24" bestFit="1" customWidth="1"/>
    <col min="7" max="7" width="13.140625" style="24" bestFit="1" customWidth="1"/>
    <col min="8" max="8" width="13.85546875" style="24" bestFit="1" customWidth="1"/>
    <col min="9" max="9" width="10.140625" style="24" bestFit="1" customWidth="1"/>
    <col min="10" max="10" width="11.140625" style="24" bestFit="1" customWidth="1"/>
    <col min="11" max="12" width="15.42578125" style="24" bestFit="1" customWidth="1"/>
    <col min="13" max="13" width="11.5703125" style="24" bestFit="1" customWidth="1"/>
    <col min="14" max="14" width="12.7109375" style="24" bestFit="1" customWidth="1"/>
    <col min="15" max="15" width="12.7109375" style="24" customWidth="1"/>
    <col min="16" max="16" width="12.7109375" style="24" bestFit="1" customWidth="1"/>
    <col min="17" max="17" width="15.140625" style="24" bestFit="1" customWidth="1"/>
    <col min="18" max="18" width="9.140625" style="24" bestFit="1" customWidth="1"/>
    <col min="19" max="19" width="10.140625" style="24" bestFit="1" customWidth="1"/>
    <col min="20" max="21" width="13.85546875" style="24" bestFit="1" customWidth="1"/>
    <col min="22" max="23" width="12.7109375" style="24" bestFit="1" customWidth="1"/>
    <col min="24" max="27" width="12.7109375" style="24" customWidth="1"/>
    <col min="28" max="28" width="13.85546875" style="24" bestFit="1" customWidth="1"/>
    <col min="29" max="29" width="15.7109375" style="24" bestFit="1" customWidth="1"/>
  </cols>
  <sheetData>
    <row r="1" spans="1:29" ht="15.75">
      <c r="A1" s="37" t="s">
        <v>683</v>
      </c>
    </row>
    <row r="2" spans="1:29">
      <c r="A2" s="35"/>
      <c r="B2" s="36" t="s">
        <v>578</v>
      </c>
      <c r="C2" s="31" t="s">
        <v>581</v>
      </c>
      <c r="D2" s="31" t="s">
        <v>582</v>
      </c>
      <c r="E2" s="31" t="s">
        <v>583</v>
      </c>
      <c r="F2" s="31" t="s">
        <v>584</v>
      </c>
      <c r="G2" s="31" t="s">
        <v>582</v>
      </c>
      <c r="H2" s="31" t="s">
        <v>584</v>
      </c>
      <c r="I2" s="31" t="s">
        <v>585</v>
      </c>
      <c r="J2" s="31" t="s">
        <v>583</v>
      </c>
      <c r="K2" s="31" t="s">
        <v>586</v>
      </c>
      <c r="L2" s="31" t="s">
        <v>586</v>
      </c>
      <c r="M2" s="31" t="s">
        <v>587</v>
      </c>
      <c r="N2" s="31" t="s">
        <v>588</v>
      </c>
      <c r="O2" s="31" t="s">
        <v>681</v>
      </c>
      <c r="P2" s="31" t="s">
        <v>589</v>
      </c>
      <c r="Q2" s="31" t="s">
        <v>590</v>
      </c>
      <c r="R2" s="31" t="s">
        <v>591</v>
      </c>
      <c r="S2" s="31" t="s">
        <v>591</v>
      </c>
      <c r="T2" s="31" t="s">
        <v>591</v>
      </c>
      <c r="U2" s="31" t="s">
        <v>591</v>
      </c>
      <c r="V2" s="31" t="s">
        <v>591</v>
      </c>
      <c r="W2" s="31" t="s">
        <v>591</v>
      </c>
      <c r="X2" s="31" t="s">
        <v>591</v>
      </c>
      <c r="Y2" s="31" t="s">
        <v>591</v>
      </c>
      <c r="Z2" s="31" t="s">
        <v>591</v>
      </c>
      <c r="AA2" s="31" t="s">
        <v>591</v>
      </c>
      <c r="AB2" s="31" t="s">
        <v>591</v>
      </c>
      <c r="AC2" s="31" t="s">
        <v>592</v>
      </c>
    </row>
    <row r="3" spans="1:29">
      <c r="B3" s="21"/>
      <c r="C3" s="32" t="s">
        <v>593</v>
      </c>
      <c r="D3" s="32" t="s">
        <v>594</v>
      </c>
      <c r="E3" s="32" t="s">
        <v>595</v>
      </c>
      <c r="F3" s="32" t="s">
        <v>596</v>
      </c>
      <c r="G3" s="32" t="s">
        <v>597</v>
      </c>
      <c r="H3" s="32" t="s">
        <v>598</v>
      </c>
      <c r="I3" s="32" t="s">
        <v>599</v>
      </c>
      <c r="J3" s="32" t="s">
        <v>599</v>
      </c>
      <c r="K3" s="32" t="s">
        <v>600</v>
      </c>
      <c r="L3" s="32" t="s">
        <v>600</v>
      </c>
      <c r="M3" s="32" t="s">
        <v>601</v>
      </c>
      <c r="N3" s="32" t="s">
        <v>602</v>
      </c>
      <c r="O3" s="32" t="s">
        <v>601</v>
      </c>
      <c r="P3" s="32" t="s">
        <v>603</v>
      </c>
      <c r="Q3" s="32" t="s">
        <v>604</v>
      </c>
      <c r="R3" s="32" t="s">
        <v>605</v>
      </c>
      <c r="S3" s="32" t="s">
        <v>605</v>
      </c>
      <c r="T3" s="32" t="s">
        <v>605</v>
      </c>
      <c r="U3" s="32" t="s">
        <v>605</v>
      </c>
      <c r="V3" s="32" t="s">
        <v>605</v>
      </c>
      <c r="W3" s="32" t="s">
        <v>605</v>
      </c>
      <c r="X3" s="32" t="s">
        <v>605</v>
      </c>
      <c r="Y3" s="32" t="s">
        <v>605</v>
      </c>
      <c r="Z3" s="32" t="s">
        <v>605</v>
      </c>
      <c r="AA3" s="32" t="s">
        <v>675</v>
      </c>
      <c r="AB3" s="32" t="s">
        <v>606</v>
      </c>
      <c r="AC3" s="32" t="s">
        <v>607</v>
      </c>
    </row>
    <row r="4" spans="1:29">
      <c r="B4" s="21"/>
      <c r="C4" s="32" t="s">
        <v>608</v>
      </c>
      <c r="D4" s="32" t="s">
        <v>609</v>
      </c>
      <c r="E4" s="32" t="s">
        <v>610</v>
      </c>
      <c r="F4" s="32" t="s">
        <v>608</v>
      </c>
      <c r="G4" s="32" t="s">
        <v>611</v>
      </c>
      <c r="H4" s="32" t="s">
        <v>612</v>
      </c>
      <c r="I4" s="32" t="s">
        <v>610</v>
      </c>
      <c r="J4" s="32" t="s">
        <v>601</v>
      </c>
      <c r="K4" s="32" t="s">
        <v>613</v>
      </c>
      <c r="L4" s="32" t="s">
        <v>614</v>
      </c>
      <c r="M4" s="32"/>
      <c r="N4" s="32" t="s">
        <v>615</v>
      </c>
      <c r="O4" s="32"/>
      <c r="P4" s="32" t="s">
        <v>616</v>
      </c>
      <c r="Q4" s="32" t="s">
        <v>617</v>
      </c>
      <c r="R4" s="32" t="s">
        <v>618</v>
      </c>
      <c r="S4" s="32" t="s">
        <v>619</v>
      </c>
      <c r="T4" s="32" t="s">
        <v>620</v>
      </c>
      <c r="U4" s="32" t="s">
        <v>621</v>
      </c>
      <c r="V4" s="32" t="s">
        <v>622</v>
      </c>
      <c r="W4" s="32" t="s">
        <v>623</v>
      </c>
      <c r="X4" s="32" t="s">
        <v>667</v>
      </c>
      <c r="Y4" s="32" t="s">
        <v>670</v>
      </c>
      <c r="Z4" s="32" t="s">
        <v>673</v>
      </c>
      <c r="AA4" s="32" t="s">
        <v>676</v>
      </c>
      <c r="AB4" s="32" t="s">
        <v>624</v>
      </c>
      <c r="AC4" s="32" t="s">
        <v>625</v>
      </c>
    </row>
    <row r="5" spans="1:29">
      <c r="B5" s="21"/>
      <c r="C5" s="32"/>
      <c r="D5" s="32" t="s">
        <v>626</v>
      </c>
      <c r="E5" s="32"/>
      <c r="F5" s="32"/>
      <c r="G5" s="32" t="s">
        <v>627</v>
      </c>
      <c r="H5" s="32"/>
      <c r="I5" s="32"/>
      <c r="J5" s="32"/>
      <c r="K5" s="32"/>
      <c r="L5" s="32" t="s">
        <v>628</v>
      </c>
      <c r="M5" s="32"/>
      <c r="N5" s="32"/>
      <c r="O5" s="32"/>
      <c r="P5" s="32"/>
      <c r="Q5" s="32"/>
      <c r="R5" s="32" t="s">
        <v>629</v>
      </c>
      <c r="S5" s="32" t="s">
        <v>608</v>
      </c>
      <c r="T5" s="32" t="s">
        <v>630</v>
      </c>
      <c r="U5" s="32" t="s">
        <v>631</v>
      </c>
      <c r="V5" s="32" t="s">
        <v>632</v>
      </c>
      <c r="W5" s="32" t="s">
        <v>633</v>
      </c>
      <c r="X5" s="32" t="s">
        <v>666</v>
      </c>
      <c r="Y5" s="32" t="s">
        <v>671</v>
      </c>
      <c r="Z5" s="32"/>
      <c r="AA5" s="32" t="s">
        <v>677</v>
      </c>
      <c r="AB5" s="32"/>
      <c r="AC5" s="32" t="s">
        <v>617</v>
      </c>
    </row>
    <row r="6" spans="1:29">
      <c r="B6" s="21"/>
      <c r="C6" s="32"/>
      <c r="D6" s="32" t="s">
        <v>634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 t="s">
        <v>601</v>
      </c>
      <c r="U6" s="32"/>
      <c r="V6" s="32" t="s">
        <v>635</v>
      </c>
      <c r="W6" s="32" t="s">
        <v>628</v>
      </c>
      <c r="X6" s="32"/>
      <c r="Y6" s="32" t="s">
        <v>672</v>
      </c>
      <c r="Z6" s="32"/>
      <c r="AA6" s="32"/>
      <c r="AB6" s="32"/>
      <c r="AC6" s="32"/>
    </row>
    <row r="7" spans="1:29">
      <c r="B7" s="21"/>
      <c r="C7" s="33"/>
      <c r="D7" s="26"/>
      <c r="E7" s="34"/>
      <c r="F7" s="34"/>
      <c r="G7" s="34"/>
      <c r="H7" s="34"/>
      <c r="I7" s="34"/>
      <c r="J7" s="34"/>
      <c r="K7" s="34"/>
      <c r="L7" s="34"/>
      <c r="M7" s="34"/>
      <c r="N7" s="33"/>
      <c r="O7" s="33"/>
      <c r="P7" s="26"/>
      <c r="Q7" s="26"/>
      <c r="R7" s="26"/>
      <c r="S7" s="33"/>
      <c r="T7" s="33"/>
      <c r="U7" s="33"/>
      <c r="V7" s="33"/>
      <c r="W7" s="33"/>
      <c r="X7" s="33"/>
      <c r="Y7" s="33"/>
      <c r="Z7" s="33"/>
      <c r="AA7" s="33"/>
      <c r="AB7" s="33"/>
      <c r="AC7" s="26"/>
    </row>
    <row r="8" spans="1:29">
      <c r="B8" s="21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>
      <c r="B9" s="21"/>
      <c r="D9" s="22"/>
      <c r="E9" s="22"/>
      <c r="G9" s="25"/>
      <c r="H9" s="25"/>
      <c r="I9" s="25"/>
      <c r="J9" s="25"/>
      <c r="K9" s="25"/>
      <c r="L9" s="25"/>
      <c r="M9" s="25"/>
      <c r="N9" s="25"/>
      <c r="O9" s="25"/>
      <c r="P9" s="27"/>
      <c r="Q9" s="27"/>
      <c r="R9" s="27"/>
      <c r="S9" s="25"/>
      <c r="T9" s="25"/>
      <c r="U9" s="22"/>
      <c r="V9" s="22"/>
      <c r="W9" s="22"/>
      <c r="X9" s="22"/>
      <c r="Y9" s="22"/>
      <c r="Z9" s="22"/>
      <c r="AA9" s="22"/>
      <c r="AB9" s="22"/>
      <c r="AC9" s="22"/>
    </row>
    <row r="10" spans="1:29">
      <c r="A10" s="5"/>
      <c r="B10" s="23">
        <v>1</v>
      </c>
      <c r="C10" s="28">
        <v>2</v>
      </c>
      <c r="D10" s="28">
        <v>3</v>
      </c>
      <c r="E10" s="28">
        <v>4</v>
      </c>
      <c r="F10" s="28">
        <v>5</v>
      </c>
      <c r="G10" s="28">
        <v>6</v>
      </c>
      <c r="H10" s="28">
        <v>7</v>
      </c>
      <c r="I10" s="28">
        <v>8</v>
      </c>
      <c r="J10" s="28">
        <v>9</v>
      </c>
      <c r="K10" s="28">
        <v>10</v>
      </c>
      <c r="L10" s="28">
        <v>11</v>
      </c>
      <c r="M10" s="28">
        <v>12</v>
      </c>
      <c r="N10" s="28">
        <v>13</v>
      </c>
      <c r="O10" s="28">
        <v>14</v>
      </c>
      <c r="P10" s="28">
        <v>15</v>
      </c>
      <c r="Q10" s="28">
        <v>16</v>
      </c>
      <c r="R10" s="28">
        <v>17</v>
      </c>
      <c r="S10" s="28">
        <v>18</v>
      </c>
      <c r="T10" s="28">
        <v>19</v>
      </c>
      <c r="U10" s="28">
        <v>20</v>
      </c>
      <c r="V10" s="28">
        <v>21</v>
      </c>
      <c r="W10" s="28">
        <v>22</v>
      </c>
      <c r="X10" s="28">
        <v>23</v>
      </c>
      <c r="Y10" s="28">
        <v>24</v>
      </c>
      <c r="Z10" s="28">
        <v>25</v>
      </c>
      <c r="AA10" s="28">
        <v>26</v>
      </c>
      <c r="AB10" s="28">
        <v>27</v>
      </c>
      <c r="AC10" s="28">
        <v>28</v>
      </c>
    </row>
    <row r="11" spans="1:29">
      <c r="A11" t="s">
        <v>288</v>
      </c>
      <c r="B11" s="44" t="s">
        <v>289</v>
      </c>
      <c r="C11" s="42">
        <v>7129145800</v>
      </c>
      <c r="D11" s="42">
        <v>22852</v>
      </c>
      <c r="E11" s="42">
        <v>2377189814</v>
      </c>
      <c r="F11" s="42">
        <v>91882310</v>
      </c>
      <c r="G11" s="42">
        <v>3077</v>
      </c>
      <c r="H11" s="42">
        <v>170310130</v>
      </c>
      <c r="I11" s="42">
        <v>1871247</v>
      </c>
      <c r="J11" s="42">
        <v>60778955</v>
      </c>
      <c r="K11" s="42">
        <v>418589800</v>
      </c>
      <c r="L11" s="42">
        <v>8432600</v>
      </c>
      <c r="M11" s="42">
        <v>17748272</v>
      </c>
      <c r="N11" s="42">
        <v>42009850</v>
      </c>
      <c r="O11" s="42">
        <v>28508838</v>
      </c>
      <c r="P11" s="42">
        <v>23928060</v>
      </c>
      <c r="Q11" s="42">
        <v>3241249876</v>
      </c>
      <c r="R11" s="42">
        <v>2294558</v>
      </c>
      <c r="S11" s="42">
        <v>209977</v>
      </c>
      <c r="T11" s="42">
        <v>426956074</v>
      </c>
      <c r="U11" s="42">
        <v>428564234</v>
      </c>
      <c r="V11" s="42">
        <v>77134231</v>
      </c>
      <c r="W11" s="42">
        <v>41181570</v>
      </c>
      <c r="X11" s="42">
        <v>496875</v>
      </c>
      <c r="Y11" s="42">
        <v>1329919</v>
      </c>
      <c r="Z11" s="42">
        <v>1017297</v>
      </c>
      <c r="AA11" s="42">
        <v>0</v>
      </c>
      <c r="AB11" s="42">
        <v>979184735</v>
      </c>
      <c r="AC11" s="42">
        <v>2262065141</v>
      </c>
    </row>
    <row r="12" spans="1:29">
      <c r="A12" t="s">
        <v>342</v>
      </c>
      <c r="B12" s="44" t="s">
        <v>343</v>
      </c>
      <c r="C12" s="42">
        <v>9298378900</v>
      </c>
      <c r="D12" s="42">
        <v>31340</v>
      </c>
      <c r="E12" s="42">
        <v>3053045909</v>
      </c>
      <c r="F12" s="42">
        <v>142224335</v>
      </c>
      <c r="G12" s="42">
        <v>3874</v>
      </c>
      <c r="H12" s="42">
        <v>308649375</v>
      </c>
      <c r="I12" s="42">
        <v>3325874</v>
      </c>
      <c r="J12" s="42">
        <v>78181068</v>
      </c>
      <c r="K12" s="42">
        <v>509556100</v>
      </c>
      <c r="L12" s="42">
        <v>11891800</v>
      </c>
      <c r="M12" s="42">
        <v>23149878</v>
      </c>
      <c r="N12" s="42">
        <v>67436207</v>
      </c>
      <c r="O12" s="42">
        <v>38507547</v>
      </c>
      <c r="P12" s="42">
        <v>35920326</v>
      </c>
      <c r="Q12" s="42">
        <v>4271888419</v>
      </c>
      <c r="R12" s="42">
        <v>2838212</v>
      </c>
      <c r="S12" s="42">
        <v>156086</v>
      </c>
      <c r="T12" s="42">
        <v>521357782</v>
      </c>
      <c r="U12" s="42">
        <v>524623257</v>
      </c>
      <c r="V12" s="42">
        <v>85896059</v>
      </c>
      <c r="W12" s="42">
        <v>69772235</v>
      </c>
      <c r="X12" s="42">
        <v>750428</v>
      </c>
      <c r="Y12" s="42">
        <v>1977032</v>
      </c>
      <c r="Z12" s="42">
        <v>2040511</v>
      </c>
      <c r="AA12" s="42">
        <v>0</v>
      </c>
      <c r="AB12" s="42">
        <v>1209411602</v>
      </c>
      <c r="AC12" s="42">
        <v>3062476817</v>
      </c>
    </row>
    <row r="13" spans="1:29">
      <c r="A13" t="s">
        <v>142</v>
      </c>
      <c r="B13" s="44" t="s">
        <v>143</v>
      </c>
      <c r="C13" s="42">
        <v>3879105800</v>
      </c>
      <c r="D13" s="42">
        <v>14662</v>
      </c>
      <c r="E13" s="42">
        <v>1295861406</v>
      </c>
      <c r="F13" s="42">
        <v>32844613</v>
      </c>
      <c r="G13" s="42">
        <v>1115</v>
      </c>
      <c r="H13" s="42">
        <v>130519187</v>
      </c>
      <c r="I13" s="42">
        <v>694575</v>
      </c>
      <c r="J13" s="42">
        <v>38279242</v>
      </c>
      <c r="K13" s="42">
        <v>217986500</v>
      </c>
      <c r="L13" s="42">
        <v>7895000</v>
      </c>
      <c r="M13" s="42">
        <v>9644283</v>
      </c>
      <c r="N13" s="42">
        <v>31263506</v>
      </c>
      <c r="O13" s="42">
        <v>17641967</v>
      </c>
      <c r="P13" s="42">
        <v>21193918</v>
      </c>
      <c r="Q13" s="42">
        <v>1803824197</v>
      </c>
      <c r="R13" s="42">
        <v>1019435</v>
      </c>
      <c r="S13" s="42">
        <v>13956</v>
      </c>
      <c r="T13" s="42">
        <v>225829841</v>
      </c>
      <c r="U13" s="42">
        <v>240674483</v>
      </c>
      <c r="V13" s="42">
        <v>33419021</v>
      </c>
      <c r="W13" s="42">
        <v>27476559</v>
      </c>
      <c r="X13" s="42">
        <v>546435</v>
      </c>
      <c r="Y13" s="42">
        <v>871283</v>
      </c>
      <c r="Z13" s="42">
        <v>486008</v>
      </c>
      <c r="AA13" s="42">
        <v>0</v>
      </c>
      <c r="AB13" s="42">
        <v>530337021</v>
      </c>
      <c r="AC13" s="42">
        <v>1273487176</v>
      </c>
    </row>
    <row r="14" spans="1:29">
      <c r="A14" t="s">
        <v>110</v>
      </c>
      <c r="B14" s="44" t="s">
        <v>111</v>
      </c>
      <c r="C14" s="42">
        <v>1383857200</v>
      </c>
      <c r="D14" s="42">
        <v>5152</v>
      </c>
      <c r="E14" s="42">
        <v>468404851</v>
      </c>
      <c r="F14" s="42">
        <v>11526559</v>
      </c>
      <c r="G14" s="42">
        <v>366</v>
      </c>
      <c r="H14" s="42">
        <v>58483696</v>
      </c>
      <c r="I14" s="42">
        <v>216907</v>
      </c>
      <c r="J14" s="42">
        <v>11688831</v>
      </c>
      <c r="K14" s="42">
        <v>77201900</v>
      </c>
      <c r="L14" s="42">
        <v>4382700</v>
      </c>
      <c r="M14" s="42">
        <v>3449213</v>
      </c>
      <c r="N14" s="42">
        <v>13385470</v>
      </c>
      <c r="O14" s="42">
        <v>6228461</v>
      </c>
      <c r="P14" s="42">
        <v>11413532</v>
      </c>
      <c r="Q14" s="42">
        <v>666382120</v>
      </c>
      <c r="R14" s="42">
        <v>177463</v>
      </c>
      <c r="S14" s="42">
        <v>0</v>
      </c>
      <c r="T14" s="42">
        <v>81563712</v>
      </c>
      <c r="U14" s="42">
        <v>88651954</v>
      </c>
      <c r="V14" s="42">
        <v>12092257</v>
      </c>
      <c r="W14" s="42">
        <v>9386563</v>
      </c>
      <c r="X14" s="42">
        <v>303638</v>
      </c>
      <c r="Y14" s="42">
        <v>406874</v>
      </c>
      <c r="Z14" s="42">
        <v>338854</v>
      </c>
      <c r="AA14" s="42">
        <v>0</v>
      </c>
      <c r="AB14" s="42">
        <v>192921315</v>
      </c>
      <c r="AC14" s="42">
        <v>473460805</v>
      </c>
    </row>
    <row r="15" spans="1:29">
      <c r="A15" t="s">
        <v>439</v>
      </c>
      <c r="B15" s="44" t="s">
        <v>440</v>
      </c>
      <c r="C15" s="42">
        <v>2829734200</v>
      </c>
      <c r="D15" s="42">
        <v>10796</v>
      </c>
      <c r="E15" s="42">
        <v>941922172</v>
      </c>
      <c r="F15" s="42">
        <v>28646972</v>
      </c>
      <c r="G15" s="42">
        <v>934</v>
      </c>
      <c r="H15" s="42">
        <v>74448237</v>
      </c>
      <c r="I15" s="42">
        <v>561492</v>
      </c>
      <c r="J15" s="42">
        <v>22986563</v>
      </c>
      <c r="K15" s="42">
        <v>153770000</v>
      </c>
      <c r="L15" s="42">
        <v>4202400</v>
      </c>
      <c r="M15" s="42">
        <v>7051137</v>
      </c>
      <c r="N15" s="42">
        <v>25736968</v>
      </c>
      <c r="O15" s="42">
        <v>12920054</v>
      </c>
      <c r="P15" s="42">
        <v>10637424</v>
      </c>
      <c r="Q15" s="42">
        <v>1282883419</v>
      </c>
      <c r="R15" s="42">
        <v>869306</v>
      </c>
      <c r="S15" s="42">
        <v>21893</v>
      </c>
      <c r="T15" s="42">
        <v>157944427</v>
      </c>
      <c r="U15" s="42">
        <v>165190966</v>
      </c>
      <c r="V15" s="42">
        <v>22820321</v>
      </c>
      <c r="W15" s="42">
        <v>17858919</v>
      </c>
      <c r="X15" s="42">
        <v>340817</v>
      </c>
      <c r="Y15" s="42">
        <v>640193</v>
      </c>
      <c r="Z15" s="42">
        <v>387408</v>
      </c>
      <c r="AA15" s="42">
        <v>0</v>
      </c>
      <c r="AB15" s="42">
        <v>366074250</v>
      </c>
      <c r="AC15" s="42">
        <v>916809169</v>
      </c>
    </row>
    <row r="16" spans="1:29">
      <c r="A16" t="s">
        <v>552</v>
      </c>
      <c r="B16" s="44" t="s">
        <v>553</v>
      </c>
      <c r="C16" s="42">
        <v>572398400</v>
      </c>
      <c r="D16" s="42">
        <v>2286</v>
      </c>
      <c r="E16" s="42">
        <v>199369422</v>
      </c>
      <c r="F16" s="42">
        <v>3720039</v>
      </c>
      <c r="G16" s="42">
        <v>168</v>
      </c>
      <c r="H16" s="42">
        <v>13045800</v>
      </c>
      <c r="I16" s="42">
        <v>221588</v>
      </c>
      <c r="J16" s="42">
        <v>4052295</v>
      </c>
      <c r="K16" s="42">
        <v>31217800</v>
      </c>
      <c r="L16" s="42">
        <v>1318500</v>
      </c>
      <c r="M16" s="42">
        <v>1422618</v>
      </c>
      <c r="N16" s="42">
        <v>4953737</v>
      </c>
      <c r="O16" s="42">
        <v>2718136</v>
      </c>
      <c r="P16" s="42">
        <v>2716007</v>
      </c>
      <c r="Q16" s="42">
        <v>264755942</v>
      </c>
      <c r="R16" s="42">
        <v>36108</v>
      </c>
      <c r="S16" s="42">
        <v>17969</v>
      </c>
      <c r="T16" s="42">
        <v>32525243</v>
      </c>
      <c r="U16" s="42">
        <v>36675904</v>
      </c>
      <c r="V16" s="42">
        <v>3575080</v>
      </c>
      <c r="W16" s="42">
        <v>2080177</v>
      </c>
      <c r="X16" s="42">
        <v>9457</v>
      </c>
      <c r="Y16" s="42">
        <v>167033</v>
      </c>
      <c r="Z16" s="42">
        <v>69129</v>
      </c>
      <c r="AA16" s="42">
        <v>3718590</v>
      </c>
      <c r="AB16" s="42">
        <v>78874690</v>
      </c>
      <c r="AC16" s="42">
        <v>185881252</v>
      </c>
    </row>
    <row r="17" spans="1:29">
      <c r="A17" t="s">
        <v>550</v>
      </c>
      <c r="B17" s="44" t="s">
        <v>551</v>
      </c>
      <c r="C17" s="42">
        <v>1298545100</v>
      </c>
      <c r="D17" s="42">
        <v>4975</v>
      </c>
      <c r="E17" s="42">
        <v>443142000</v>
      </c>
      <c r="F17" s="42">
        <v>8870488</v>
      </c>
      <c r="G17" s="42">
        <v>387</v>
      </c>
      <c r="H17" s="42">
        <v>20845648</v>
      </c>
      <c r="I17" s="42">
        <v>235986</v>
      </c>
      <c r="J17" s="42">
        <v>7210706</v>
      </c>
      <c r="K17" s="42">
        <v>72184800</v>
      </c>
      <c r="L17" s="42">
        <v>1523200</v>
      </c>
      <c r="M17" s="42">
        <v>3233664</v>
      </c>
      <c r="N17" s="42">
        <v>12475689</v>
      </c>
      <c r="O17" s="42">
        <v>6041324</v>
      </c>
      <c r="P17" s="42">
        <v>3590081</v>
      </c>
      <c r="Q17" s="42">
        <v>579353586</v>
      </c>
      <c r="R17" s="42">
        <v>39043</v>
      </c>
      <c r="S17" s="42">
        <v>0</v>
      </c>
      <c r="T17" s="42">
        <v>73694757</v>
      </c>
      <c r="U17" s="42">
        <v>79864032</v>
      </c>
      <c r="V17" s="42">
        <v>8814735</v>
      </c>
      <c r="W17" s="42">
        <v>6819564</v>
      </c>
      <c r="X17" s="42">
        <v>333</v>
      </c>
      <c r="Y17" s="42">
        <v>435166</v>
      </c>
      <c r="Z17" s="42">
        <v>125573</v>
      </c>
      <c r="AA17" s="42">
        <v>8143538</v>
      </c>
      <c r="AB17" s="42">
        <v>177936741</v>
      </c>
      <c r="AC17" s="42">
        <v>401416845</v>
      </c>
    </row>
    <row r="18" spans="1:29">
      <c r="A18" t="s">
        <v>392</v>
      </c>
      <c r="B18" s="44" t="s">
        <v>393</v>
      </c>
      <c r="C18" s="42">
        <v>5066108500</v>
      </c>
      <c r="D18" s="42">
        <v>19851</v>
      </c>
      <c r="E18" s="42">
        <v>1654910489</v>
      </c>
      <c r="F18" s="42">
        <v>39166071</v>
      </c>
      <c r="G18" s="42">
        <v>1290</v>
      </c>
      <c r="H18" s="42">
        <v>107626529</v>
      </c>
      <c r="I18" s="42">
        <v>2465864</v>
      </c>
      <c r="J18" s="42">
        <v>48248807</v>
      </c>
      <c r="K18" s="42">
        <v>275650000</v>
      </c>
      <c r="L18" s="42">
        <v>7676000</v>
      </c>
      <c r="M18" s="42">
        <v>12609201</v>
      </c>
      <c r="N18" s="42">
        <v>46444154</v>
      </c>
      <c r="O18" s="42">
        <v>23703163</v>
      </c>
      <c r="P18" s="42">
        <v>20531560</v>
      </c>
      <c r="Q18" s="42">
        <v>2239031838</v>
      </c>
      <c r="R18" s="42">
        <v>1393907</v>
      </c>
      <c r="S18" s="42">
        <v>47622</v>
      </c>
      <c r="T18" s="42">
        <v>283281712</v>
      </c>
      <c r="U18" s="42">
        <v>300354150</v>
      </c>
      <c r="V18" s="42">
        <v>43603115</v>
      </c>
      <c r="W18" s="42">
        <v>32742186</v>
      </c>
      <c r="X18" s="42">
        <v>398137</v>
      </c>
      <c r="Y18" s="42">
        <v>1638920</v>
      </c>
      <c r="Z18" s="42">
        <v>704907</v>
      </c>
      <c r="AA18" s="42">
        <v>32322792</v>
      </c>
      <c r="AB18" s="42">
        <v>696487448</v>
      </c>
      <c r="AC18" s="42">
        <v>1542544390</v>
      </c>
    </row>
    <row r="19" spans="1:29">
      <c r="A19" t="s">
        <v>412</v>
      </c>
      <c r="B19" s="44" t="s">
        <v>413</v>
      </c>
      <c r="C19" s="42">
        <v>2418466700</v>
      </c>
      <c r="D19" s="42">
        <v>9068</v>
      </c>
      <c r="E19" s="42">
        <v>810067513</v>
      </c>
      <c r="F19" s="42">
        <v>23326573</v>
      </c>
      <c r="G19" s="42">
        <v>815</v>
      </c>
      <c r="H19" s="42">
        <v>58645636</v>
      </c>
      <c r="I19" s="42">
        <v>1061980</v>
      </c>
      <c r="J19" s="42">
        <v>21632859</v>
      </c>
      <c r="K19" s="42">
        <v>127897500</v>
      </c>
      <c r="L19" s="42">
        <v>5008400</v>
      </c>
      <c r="M19" s="42">
        <v>6003105</v>
      </c>
      <c r="N19" s="42">
        <v>19871925</v>
      </c>
      <c r="O19" s="42">
        <v>10905072</v>
      </c>
      <c r="P19" s="42">
        <v>13497608</v>
      </c>
      <c r="Q19" s="42">
        <v>1097918171</v>
      </c>
      <c r="R19" s="42">
        <v>694593</v>
      </c>
      <c r="S19" s="42">
        <v>9000</v>
      </c>
      <c r="T19" s="42">
        <v>132879902</v>
      </c>
      <c r="U19" s="42">
        <v>140344428</v>
      </c>
      <c r="V19" s="42">
        <v>20575581</v>
      </c>
      <c r="W19" s="42">
        <v>13787780</v>
      </c>
      <c r="X19" s="42">
        <v>452259</v>
      </c>
      <c r="Y19" s="42">
        <v>550884</v>
      </c>
      <c r="Z19" s="42">
        <v>352588</v>
      </c>
      <c r="AA19" s="42">
        <v>0</v>
      </c>
      <c r="AB19" s="42">
        <v>309647015</v>
      </c>
      <c r="AC19" s="42">
        <v>788271156</v>
      </c>
    </row>
    <row r="20" spans="1:29">
      <c r="A20" t="s">
        <v>466</v>
      </c>
      <c r="B20" s="44" t="s">
        <v>467</v>
      </c>
      <c r="C20" s="42">
        <v>4694028700</v>
      </c>
      <c r="D20" s="42">
        <v>17464</v>
      </c>
      <c r="E20" s="42">
        <v>1577080786</v>
      </c>
      <c r="F20" s="42">
        <v>44242783</v>
      </c>
      <c r="G20" s="42">
        <v>1478</v>
      </c>
      <c r="H20" s="42">
        <v>96497137</v>
      </c>
      <c r="I20" s="42">
        <v>820343</v>
      </c>
      <c r="J20" s="42">
        <v>36434509</v>
      </c>
      <c r="K20" s="42">
        <v>255145900</v>
      </c>
      <c r="L20" s="42">
        <v>6664000</v>
      </c>
      <c r="M20" s="42">
        <v>11694881</v>
      </c>
      <c r="N20" s="42">
        <v>35698617</v>
      </c>
      <c r="O20" s="42">
        <v>21158591</v>
      </c>
      <c r="P20" s="42">
        <v>17117053</v>
      </c>
      <c r="Q20" s="42">
        <v>2102554600</v>
      </c>
      <c r="R20" s="42">
        <v>843398</v>
      </c>
      <c r="S20" s="42">
        <v>74977</v>
      </c>
      <c r="T20" s="42">
        <v>261741706</v>
      </c>
      <c r="U20" s="42">
        <v>275424504</v>
      </c>
      <c r="V20" s="42">
        <v>39671704</v>
      </c>
      <c r="W20" s="42">
        <v>26584033</v>
      </c>
      <c r="X20" s="42">
        <v>524481</v>
      </c>
      <c r="Y20" s="42">
        <v>1269356</v>
      </c>
      <c r="Z20" s="42">
        <v>631672</v>
      </c>
      <c r="AA20" s="42">
        <v>28668864</v>
      </c>
      <c r="AB20" s="42">
        <v>635434695</v>
      </c>
      <c r="AC20" s="42">
        <v>1467119905</v>
      </c>
    </row>
    <row r="21" spans="1:29">
      <c r="A21" t="s">
        <v>306</v>
      </c>
      <c r="B21" s="44" t="s">
        <v>307</v>
      </c>
      <c r="C21" s="42">
        <v>1741855800</v>
      </c>
      <c r="D21" s="42">
        <v>7337</v>
      </c>
      <c r="E21" s="42">
        <v>598103050</v>
      </c>
      <c r="F21" s="42">
        <v>10656325</v>
      </c>
      <c r="G21" s="42">
        <v>405</v>
      </c>
      <c r="H21" s="42">
        <v>31072583</v>
      </c>
      <c r="I21" s="42">
        <v>545034</v>
      </c>
      <c r="J21" s="42">
        <v>16186510</v>
      </c>
      <c r="K21" s="42">
        <v>92604500</v>
      </c>
      <c r="L21" s="42">
        <v>4106400</v>
      </c>
      <c r="M21" s="42">
        <v>4336919</v>
      </c>
      <c r="N21" s="42">
        <v>18084467</v>
      </c>
      <c r="O21" s="42">
        <v>8485237</v>
      </c>
      <c r="P21" s="42">
        <v>10823596</v>
      </c>
      <c r="Q21" s="42">
        <v>795004621</v>
      </c>
      <c r="R21" s="42">
        <v>311575</v>
      </c>
      <c r="S21" s="42">
        <v>46848</v>
      </c>
      <c r="T21" s="42">
        <v>96678621</v>
      </c>
      <c r="U21" s="42">
        <v>106033600</v>
      </c>
      <c r="V21" s="42">
        <v>15422471</v>
      </c>
      <c r="W21" s="42">
        <v>11152849</v>
      </c>
      <c r="X21" s="42">
        <v>225975</v>
      </c>
      <c r="Y21" s="42">
        <v>463663</v>
      </c>
      <c r="Z21" s="42">
        <v>280664</v>
      </c>
      <c r="AA21" s="42">
        <v>11893878</v>
      </c>
      <c r="AB21" s="42">
        <v>242510144</v>
      </c>
      <c r="AC21" s="42">
        <v>552494477</v>
      </c>
    </row>
    <row r="22" spans="1:29">
      <c r="A22" t="s">
        <v>514</v>
      </c>
      <c r="B22" s="44" t="s">
        <v>515</v>
      </c>
      <c r="C22" s="42">
        <v>1291980600</v>
      </c>
      <c r="D22" s="42">
        <v>5531</v>
      </c>
      <c r="E22" s="42">
        <v>441934711</v>
      </c>
      <c r="F22" s="42">
        <v>7085347</v>
      </c>
      <c r="G22" s="42">
        <v>289</v>
      </c>
      <c r="H22" s="42">
        <v>23799759</v>
      </c>
      <c r="I22" s="42">
        <v>429237</v>
      </c>
      <c r="J22" s="42">
        <v>11313154</v>
      </c>
      <c r="K22" s="42">
        <v>69575600</v>
      </c>
      <c r="L22" s="42">
        <v>3665300</v>
      </c>
      <c r="M22" s="42">
        <v>3213260</v>
      </c>
      <c r="N22" s="42">
        <v>14697434</v>
      </c>
      <c r="O22" s="42">
        <v>6444438</v>
      </c>
      <c r="P22" s="42">
        <v>8037242</v>
      </c>
      <c r="Q22" s="42">
        <v>590195482</v>
      </c>
      <c r="R22" s="42">
        <v>190853</v>
      </c>
      <c r="S22" s="42">
        <v>4832</v>
      </c>
      <c r="T22" s="42">
        <v>73224222</v>
      </c>
      <c r="U22" s="42">
        <v>82207207</v>
      </c>
      <c r="V22" s="42">
        <v>11872186</v>
      </c>
      <c r="W22" s="42">
        <v>7570250</v>
      </c>
      <c r="X22" s="42">
        <v>316466</v>
      </c>
      <c r="Y22" s="42">
        <v>352799</v>
      </c>
      <c r="Z22" s="42">
        <v>161989</v>
      </c>
      <c r="AA22" s="42">
        <v>9014026</v>
      </c>
      <c r="AB22" s="42">
        <v>184914830</v>
      </c>
      <c r="AC22" s="42">
        <v>405280652</v>
      </c>
    </row>
    <row r="23" spans="1:29">
      <c r="A23" t="s">
        <v>522</v>
      </c>
      <c r="B23" s="44" t="s">
        <v>523</v>
      </c>
      <c r="C23" s="42">
        <v>440037600</v>
      </c>
      <c r="D23" s="42">
        <v>1905</v>
      </c>
      <c r="E23" s="42">
        <v>151809998</v>
      </c>
      <c r="F23" s="42">
        <v>2469326</v>
      </c>
      <c r="G23" s="42">
        <v>83</v>
      </c>
      <c r="H23" s="42">
        <v>12130731</v>
      </c>
      <c r="I23" s="42">
        <v>116429</v>
      </c>
      <c r="J23" s="42">
        <v>2257300</v>
      </c>
      <c r="K23" s="42">
        <v>23217100</v>
      </c>
      <c r="L23" s="42">
        <v>1371900</v>
      </c>
      <c r="M23" s="42">
        <v>1096325</v>
      </c>
      <c r="N23" s="42">
        <v>3535800</v>
      </c>
      <c r="O23" s="42">
        <v>2230058</v>
      </c>
      <c r="P23" s="42">
        <v>3022816</v>
      </c>
      <c r="Q23" s="42">
        <v>203257783</v>
      </c>
      <c r="R23" s="42">
        <v>1270</v>
      </c>
      <c r="S23" s="42">
        <v>0</v>
      </c>
      <c r="T23" s="42">
        <v>24584296</v>
      </c>
      <c r="U23" s="42">
        <v>27443694</v>
      </c>
      <c r="V23" s="42">
        <v>2965598</v>
      </c>
      <c r="W23" s="42">
        <v>1936002</v>
      </c>
      <c r="X23" s="42">
        <v>58753</v>
      </c>
      <c r="Y23" s="42">
        <v>123496</v>
      </c>
      <c r="Z23" s="42">
        <v>91922</v>
      </c>
      <c r="AA23" s="42">
        <v>3112919</v>
      </c>
      <c r="AB23" s="42">
        <v>60317950</v>
      </c>
      <c r="AC23" s="42">
        <v>142939833</v>
      </c>
    </row>
    <row r="24" spans="1:29">
      <c r="A24" t="s">
        <v>200</v>
      </c>
      <c r="B24" s="44" t="s">
        <v>201</v>
      </c>
      <c r="C24" s="42">
        <v>2900363300</v>
      </c>
      <c r="D24" s="42">
        <v>11275</v>
      </c>
      <c r="E24" s="42">
        <v>932268784</v>
      </c>
      <c r="F24" s="42">
        <v>20295287</v>
      </c>
      <c r="G24" s="42">
        <v>741</v>
      </c>
      <c r="H24" s="42">
        <v>74417734</v>
      </c>
      <c r="I24" s="42">
        <v>495599</v>
      </c>
      <c r="J24" s="42">
        <v>27340467</v>
      </c>
      <c r="K24" s="42">
        <v>171377800</v>
      </c>
      <c r="L24" s="42">
        <v>4797300</v>
      </c>
      <c r="M24" s="42">
        <v>7159893</v>
      </c>
      <c r="N24" s="42">
        <v>19264256</v>
      </c>
      <c r="O24" s="42">
        <v>13491232</v>
      </c>
      <c r="P24" s="42">
        <v>12370402</v>
      </c>
      <c r="Q24" s="42">
        <v>1283278754</v>
      </c>
      <c r="R24" s="42">
        <v>803202</v>
      </c>
      <c r="S24" s="42">
        <v>145356</v>
      </c>
      <c r="T24" s="42">
        <v>176120214</v>
      </c>
      <c r="U24" s="42">
        <v>179244150</v>
      </c>
      <c r="V24" s="42">
        <v>35727140</v>
      </c>
      <c r="W24" s="42">
        <v>15725731</v>
      </c>
      <c r="X24" s="42">
        <v>303185</v>
      </c>
      <c r="Y24" s="42">
        <v>909630</v>
      </c>
      <c r="Z24" s="42">
        <v>207933</v>
      </c>
      <c r="AA24" s="42">
        <v>0</v>
      </c>
      <c r="AB24" s="42">
        <v>409186541</v>
      </c>
      <c r="AC24" s="42">
        <v>874092213</v>
      </c>
    </row>
    <row r="25" spans="1:29">
      <c r="A25" t="s">
        <v>572</v>
      </c>
      <c r="B25" s="44" t="s">
        <v>573</v>
      </c>
      <c r="C25" s="42">
        <v>6155329900</v>
      </c>
      <c r="D25" s="42">
        <v>22340</v>
      </c>
      <c r="E25" s="42">
        <v>2088966747</v>
      </c>
      <c r="F25" s="42">
        <v>58578618</v>
      </c>
      <c r="G25" s="42">
        <v>2162</v>
      </c>
      <c r="H25" s="42">
        <v>106991901</v>
      </c>
      <c r="I25" s="42">
        <v>1192743</v>
      </c>
      <c r="J25" s="42">
        <v>47140746</v>
      </c>
      <c r="K25" s="42">
        <v>341031600</v>
      </c>
      <c r="L25" s="42">
        <v>4972300</v>
      </c>
      <c r="M25" s="42">
        <v>15310639</v>
      </c>
      <c r="N25" s="42">
        <v>42339029</v>
      </c>
      <c r="O25" s="42">
        <v>27457479</v>
      </c>
      <c r="P25" s="42">
        <v>14202676</v>
      </c>
      <c r="Q25" s="42">
        <v>2748184478</v>
      </c>
      <c r="R25" s="42">
        <v>1202538</v>
      </c>
      <c r="S25" s="42">
        <v>23631</v>
      </c>
      <c r="T25" s="42">
        <v>345941346</v>
      </c>
      <c r="U25" s="42">
        <v>369192452</v>
      </c>
      <c r="V25" s="42">
        <v>54411170</v>
      </c>
      <c r="W25" s="42">
        <v>28657222</v>
      </c>
      <c r="X25" s="42">
        <v>46441</v>
      </c>
      <c r="Y25" s="42">
        <v>1802083</v>
      </c>
      <c r="Z25" s="42">
        <v>712652</v>
      </c>
      <c r="AA25" s="42">
        <v>36555548</v>
      </c>
      <c r="AB25" s="42">
        <v>838545083</v>
      </c>
      <c r="AC25" s="42">
        <v>1909639395</v>
      </c>
    </row>
    <row r="26" spans="1:29">
      <c r="A26" t="s">
        <v>294</v>
      </c>
      <c r="B26" s="44" t="s">
        <v>295</v>
      </c>
      <c r="C26" s="42">
        <v>2189005600</v>
      </c>
      <c r="D26" s="42">
        <v>7066</v>
      </c>
      <c r="E26" s="42">
        <v>723859152</v>
      </c>
      <c r="F26" s="42">
        <v>33003894</v>
      </c>
      <c r="G26" s="42">
        <v>956</v>
      </c>
      <c r="H26" s="42">
        <v>61255958</v>
      </c>
      <c r="I26" s="42">
        <v>534462</v>
      </c>
      <c r="J26" s="42">
        <v>21955095</v>
      </c>
      <c r="K26" s="42">
        <v>121906000</v>
      </c>
      <c r="L26" s="42">
        <v>3490400</v>
      </c>
      <c r="M26" s="42">
        <v>5438078</v>
      </c>
      <c r="N26" s="42">
        <v>16664384</v>
      </c>
      <c r="O26" s="42">
        <v>8796728</v>
      </c>
      <c r="P26" s="42">
        <v>8601049</v>
      </c>
      <c r="Q26" s="42">
        <v>1005505200</v>
      </c>
      <c r="R26" s="42">
        <v>770114</v>
      </c>
      <c r="S26" s="42">
        <v>51920</v>
      </c>
      <c r="T26" s="42">
        <v>125381336</v>
      </c>
      <c r="U26" s="42">
        <v>125829517</v>
      </c>
      <c r="V26" s="42">
        <v>23185638</v>
      </c>
      <c r="W26" s="42">
        <v>17544317</v>
      </c>
      <c r="X26" s="42">
        <v>280306</v>
      </c>
      <c r="Y26" s="42">
        <v>344343</v>
      </c>
      <c r="Z26" s="42">
        <v>350781</v>
      </c>
      <c r="AA26" s="42">
        <v>0</v>
      </c>
      <c r="AB26" s="42">
        <v>293738272</v>
      </c>
      <c r="AC26" s="42">
        <v>711766928</v>
      </c>
    </row>
    <row r="27" spans="1:29">
      <c r="A27" t="s">
        <v>486</v>
      </c>
      <c r="B27" s="44" t="s">
        <v>487</v>
      </c>
      <c r="C27" s="42">
        <v>5118636400</v>
      </c>
      <c r="D27" s="42">
        <v>20580</v>
      </c>
      <c r="E27" s="42">
        <v>1707797596</v>
      </c>
      <c r="F27" s="42">
        <v>40055524</v>
      </c>
      <c r="G27" s="42">
        <v>1315</v>
      </c>
      <c r="H27" s="42">
        <v>95287338</v>
      </c>
      <c r="I27" s="42">
        <v>1257243</v>
      </c>
      <c r="J27" s="42">
        <v>41388590</v>
      </c>
      <c r="K27" s="42">
        <v>277898700</v>
      </c>
      <c r="L27" s="42">
        <v>9113100</v>
      </c>
      <c r="M27" s="42">
        <v>12773411</v>
      </c>
      <c r="N27" s="42">
        <v>39186240</v>
      </c>
      <c r="O27" s="42">
        <v>24548088</v>
      </c>
      <c r="P27" s="42">
        <v>23658162</v>
      </c>
      <c r="Q27" s="42">
        <v>2272963992</v>
      </c>
      <c r="R27" s="42">
        <v>832193</v>
      </c>
      <c r="S27" s="42">
        <v>53580</v>
      </c>
      <c r="T27" s="42">
        <v>286958702</v>
      </c>
      <c r="U27" s="42">
        <v>305229311</v>
      </c>
      <c r="V27" s="42">
        <v>45270332</v>
      </c>
      <c r="W27" s="42">
        <v>36013655</v>
      </c>
      <c r="X27" s="42">
        <v>341871</v>
      </c>
      <c r="Y27" s="42">
        <v>1637175</v>
      </c>
      <c r="Z27" s="42">
        <v>705843</v>
      </c>
      <c r="AA27" s="42">
        <v>33669208</v>
      </c>
      <c r="AB27" s="42">
        <v>710711870</v>
      </c>
      <c r="AC27" s="42">
        <v>1562252122</v>
      </c>
    </row>
    <row r="28" spans="1:29">
      <c r="A28" t="s">
        <v>174</v>
      </c>
      <c r="B28" s="44" t="s">
        <v>175</v>
      </c>
      <c r="C28" s="42">
        <v>2100847600</v>
      </c>
      <c r="D28" s="42">
        <v>8989</v>
      </c>
      <c r="E28" s="42">
        <v>702257980</v>
      </c>
      <c r="F28" s="42">
        <v>17304575</v>
      </c>
      <c r="G28" s="42">
        <v>543</v>
      </c>
      <c r="H28" s="42">
        <v>87775038</v>
      </c>
      <c r="I28" s="42">
        <v>1732973</v>
      </c>
      <c r="J28" s="42">
        <v>32642947</v>
      </c>
      <c r="K28" s="42">
        <v>97086600</v>
      </c>
      <c r="L28" s="42">
        <v>9580900</v>
      </c>
      <c r="M28" s="42">
        <v>5219725</v>
      </c>
      <c r="N28" s="42">
        <v>22577567</v>
      </c>
      <c r="O28" s="42">
        <v>10318566</v>
      </c>
      <c r="P28" s="42">
        <v>23696694</v>
      </c>
      <c r="Q28" s="42">
        <v>1010193565</v>
      </c>
      <c r="R28" s="42">
        <v>2534118</v>
      </c>
      <c r="S28" s="42">
        <v>228758</v>
      </c>
      <c r="T28" s="42">
        <v>106621978</v>
      </c>
      <c r="U28" s="42">
        <v>118035449</v>
      </c>
      <c r="V28" s="42">
        <v>22205601</v>
      </c>
      <c r="W28" s="42">
        <v>18366624</v>
      </c>
      <c r="X28" s="42">
        <v>492943</v>
      </c>
      <c r="Y28" s="42">
        <v>530832</v>
      </c>
      <c r="Z28" s="42">
        <v>371052</v>
      </c>
      <c r="AA28" s="42">
        <v>0</v>
      </c>
      <c r="AB28" s="42">
        <v>269387355</v>
      </c>
      <c r="AC28" s="42">
        <v>740806210</v>
      </c>
    </row>
    <row r="29" spans="1:29">
      <c r="A29" t="s">
        <v>460</v>
      </c>
      <c r="B29" s="44" t="s">
        <v>461</v>
      </c>
      <c r="C29" s="42">
        <v>10504253800</v>
      </c>
      <c r="D29" s="42">
        <v>37938</v>
      </c>
      <c r="E29" s="42">
        <v>3576518375</v>
      </c>
      <c r="F29" s="42">
        <v>102107943</v>
      </c>
      <c r="G29" s="42">
        <v>3447</v>
      </c>
      <c r="H29" s="42">
        <v>207403805</v>
      </c>
      <c r="I29" s="42">
        <v>1927810</v>
      </c>
      <c r="J29" s="42">
        <v>93764683</v>
      </c>
      <c r="K29" s="42">
        <v>603149200</v>
      </c>
      <c r="L29" s="42">
        <v>8774000</v>
      </c>
      <c r="M29" s="42">
        <v>26187957</v>
      </c>
      <c r="N29" s="42">
        <v>61670656</v>
      </c>
      <c r="O29" s="42">
        <v>46164163</v>
      </c>
      <c r="P29" s="42">
        <v>23467477</v>
      </c>
      <c r="Q29" s="42">
        <v>4751136069</v>
      </c>
      <c r="R29" s="42">
        <v>4049742</v>
      </c>
      <c r="S29" s="42">
        <v>56963</v>
      </c>
      <c r="T29" s="42">
        <v>611783494</v>
      </c>
      <c r="U29" s="42">
        <v>649432523</v>
      </c>
      <c r="V29" s="42">
        <v>93296602</v>
      </c>
      <c r="W29" s="42">
        <v>63534793</v>
      </c>
      <c r="X29" s="42">
        <v>487300</v>
      </c>
      <c r="Y29" s="42">
        <v>2379848</v>
      </c>
      <c r="Z29" s="42">
        <v>1354873</v>
      </c>
      <c r="AA29" s="42">
        <v>0</v>
      </c>
      <c r="AB29" s="42">
        <v>1426376138</v>
      </c>
      <c r="AC29" s="42">
        <v>3324759931</v>
      </c>
    </row>
    <row r="30" spans="1:29">
      <c r="A30" t="s">
        <v>344</v>
      </c>
      <c r="B30" s="44" t="s">
        <v>345</v>
      </c>
      <c r="C30" s="42">
        <v>24296070000</v>
      </c>
      <c r="D30" s="42">
        <v>84719</v>
      </c>
      <c r="E30" s="42">
        <v>7965652395</v>
      </c>
      <c r="F30" s="42">
        <v>334212966</v>
      </c>
      <c r="G30" s="42">
        <v>8908</v>
      </c>
      <c r="H30" s="42">
        <v>758539177</v>
      </c>
      <c r="I30" s="42">
        <v>5690184</v>
      </c>
      <c r="J30" s="42">
        <v>178454601</v>
      </c>
      <c r="K30" s="42">
        <v>1393977800</v>
      </c>
      <c r="L30" s="42">
        <v>24936300</v>
      </c>
      <c r="M30" s="42">
        <v>60393722</v>
      </c>
      <c r="N30" s="42">
        <v>151241709</v>
      </c>
      <c r="O30" s="42">
        <v>103051802</v>
      </c>
      <c r="P30" s="42">
        <v>72553313</v>
      </c>
      <c r="Q30" s="42">
        <v>11048703969</v>
      </c>
      <c r="R30" s="42">
        <v>6061195</v>
      </c>
      <c r="S30" s="42">
        <v>313718</v>
      </c>
      <c r="T30" s="42">
        <v>1418641588</v>
      </c>
      <c r="U30" s="42">
        <v>1443841751</v>
      </c>
      <c r="V30" s="42">
        <v>205259356</v>
      </c>
      <c r="W30" s="42">
        <v>160243637</v>
      </c>
      <c r="X30" s="42">
        <v>1272923</v>
      </c>
      <c r="Y30" s="42">
        <v>5836918</v>
      </c>
      <c r="Z30" s="42">
        <v>3454672</v>
      </c>
      <c r="AA30" s="42">
        <v>0</v>
      </c>
      <c r="AB30" s="42">
        <v>3244925758</v>
      </c>
      <c r="AC30" s="42">
        <v>7803778211</v>
      </c>
    </row>
    <row r="31" spans="1:29">
      <c r="A31" t="s">
        <v>14</v>
      </c>
      <c r="B31" s="44" t="s">
        <v>15</v>
      </c>
      <c r="C31" s="42">
        <v>18761273700</v>
      </c>
      <c r="D31" s="42">
        <v>66387</v>
      </c>
      <c r="E31" s="42">
        <v>6045794391</v>
      </c>
      <c r="F31" s="42">
        <v>253891464</v>
      </c>
      <c r="G31" s="42">
        <v>7459</v>
      </c>
      <c r="H31" s="42">
        <v>367242093</v>
      </c>
      <c r="I31" s="42">
        <v>3747808</v>
      </c>
      <c r="J31" s="42">
        <v>101294609</v>
      </c>
      <c r="K31" s="42">
        <v>1123102000</v>
      </c>
      <c r="L31" s="42">
        <v>33614600</v>
      </c>
      <c r="M31" s="42">
        <v>46050657</v>
      </c>
      <c r="N31" s="42">
        <v>64682821</v>
      </c>
      <c r="O31" s="42">
        <v>79876968</v>
      </c>
      <c r="P31" s="42">
        <v>105179461</v>
      </c>
      <c r="Q31" s="42">
        <v>8224476872</v>
      </c>
      <c r="R31" s="42">
        <v>2954692</v>
      </c>
      <c r="S31" s="42">
        <v>210952</v>
      </c>
      <c r="T31" s="42">
        <v>1156378961</v>
      </c>
      <c r="U31" s="42">
        <v>1134127101</v>
      </c>
      <c r="V31" s="42">
        <v>220727008</v>
      </c>
      <c r="W31" s="42">
        <v>78715880</v>
      </c>
      <c r="X31" s="42">
        <v>477368</v>
      </c>
      <c r="Y31" s="42">
        <v>3550534</v>
      </c>
      <c r="Z31" s="42">
        <v>2367687</v>
      </c>
      <c r="AA31" s="42">
        <v>0</v>
      </c>
      <c r="AB31" s="42">
        <v>2599510183</v>
      </c>
      <c r="AC31" s="42">
        <v>5624966689</v>
      </c>
    </row>
    <row r="32" spans="1:29">
      <c r="A32" t="s">
        <v>90</v>
      </c>
      <c r="B32" s="44" t="s">
        <v>91</v>
      </c>
      <c r="C32" s="42">
        <v>1114231000</v>
      </c>
      <c r="D32" s="42">
        <v>4249</v>
      </c>
      <c r="E32" s="42">
        <v>371792243</v>
      </c>
      <c r="F32" s="42">
        <v>7322869</v>
      </c>
      <c r="G32" s="42">
        <v>274</v>
      </c>
      <c r="H32" s="42">
        <v>28851698</v>
      </c>
      <c r="I32" s="42">
        <v>330430</v>
      </c>
      <c r="J32" s="42">
        <v>11045130</v>
      </c>
      <c r="K32" s="42">
        <v>61270000</v>
      </c>
      <c r="L32" s="42">
        <v>2097300</v>
      </c>
      <c r="M32" s="42">
        <v>2776154</v>
      </c>
      <c r="N32" s="42">
        <v>9054744</v>
      </c>
      <c r="O32" s="42">
        <v>5135322</v>
      </c>
      <c r="P32" s="42">
        <v>5348201</v>
      </c>
      <c r="Q32" s="42">
        <v>505024091</v>
      </c>
      <c r="R32" s="42">
        <v>320414</v>
      </c>
      <c r="S32" s="42">
        <v>13808</v>
      </c>
      <c r="T32" s="42">
        <v>63351267</v>
      </c>
      <c r="U32" s="42">
        <v>68241403</v>
      </c>
      <c r="V32" s="42">
        <v>9484391</v>
      </c>
      <c r="W32" s="42">
        <v>9425658</v>
      </c>
      <c r="X32" s="42">
        <v>297875</v>
      </c>
      <c r="Y32" s="42">
        <v>301920</v>
      </c>
      <c r="Z32" s="42">
        <v>166195</v>
      </c>
      <c r="AA32" s="42">
        <v>0</v>
      </c>
      <c r="AB32" s="42">
        <v>151602931</v>
      </c>
      <c r="AC32" s="42">
        <v>353421160</v>
      </c>
    </row>
    <row r="33" spans="1:29">
      <c r="A33" t="s">
        <v>218</v>
      </c>
      <c r="B33" s="44" t="s">
        <v>219</v>
      </c>
      <c r="C33" s="42">
        <v>2524115000</v>
      </c>
      <c r="D33" s="42">
        <v>9640</v>
      </c>
      <c r="E33" s="42">
        <v>831197874</v>
      </c>
      <c r="F33" s="42">
        <v>17393791</v>
      </c>
      <c r="G33" s="42">
        <v>756</v>
      </c>
      <c r="H33" s="42">
        <v>47603865</v>
      </c>
      <c r="I33" s="42">
        <v>538939</v>
      </c>
      <c r="J33" s="42">
        <v>22892638</v>
      </c>
      <c r="K33" s="42">
        <v>140539100</v>
      </c>
      <c r="L33" s="42">
        <v>3404200</v>
      </c>
      <c r="M33" s="42">
        <v>6287227</v>
      </c>
      <c r="N33" s="42">
        <v>17493815</v>
      </c>
      <c r="O33" s="42">
        <v>11611583</v>
      </c>
      <c r="P33" s="42">
        <v>8767167</v>
      </c>
      <c r="Q33" s="42">
        <v>1107730199</v>
      </c>
      <c r="R33" s="42">
        <v>559823</v>
      </c>
      <c r="S33" s="42">
        <v>36098</v>
      </c>
      <c r="T33" s="42">
        <v>143904854</v>
      </c>
      <c r="U33" s="42">
        <v>148212756</v>
      </c>
      <c r="V33" s="42">
        <v>25267890</v>
      </c>
      <c r="W33" s="42">
        <v>16272084</v>
      </c>
      <c r="X33" s="42">
        <v>213645</v>
      </c>
      <c r="Y33" s="42">
        <v>687548</v>
      </c>
      <c r="Z33" s="42">
        <v>246082</v>
      </c>
      <c r="AA33" s="42">
        <v>0</v>
      </c>
      <c r="AB33" s="42">
        <v>335400780</v>
      </c>
      <c r="AC33" s="42">
        <v>772329419</v>
      </c>
    </row>
    <row r="34" spans="1:29">
      <c r="A34" t="s">
        <v>506</v>
      </c>
      <c r="B34" s="44" t="s">
        <v>507</v>
      </c>
      <c r="C34" s="42">
        <v>1168027500</v>
      </c>
      <c r="D34" s="42">
        <v>4892</v>
      </c>
      <c r="E34" s="42">
        <v>409742421</v>
      </c>
      <c r="F34" s="42">
        <v>7005486</v>
      </c>
      <c r="G34" s="42">
        <v>243</v>
      </c>
      <c r="H34" s="42">
        <v>22136624</v>
      </c>
      <c r="I34" s="42">
        <v>214594</v>
      </c>
      <c r="J34" s="42">
        <v>6110113</v>
      </c>
      <c r="K34" s="42">
        <v>62607100</v>
      </c>
      <c r="L34" s="42">
        <v>2651500</v>
      </c>
      <c r="M34" s="42">
        <v>2895010</v>
      </c>
      <c r="N34" s="42">
        <v>12578863</v>
      </c>
      <c r="O34" s="42">
        <v>5778150</v>
      </c>
      <c r="P34" s="42">
        <v>5786618</v>
      </c>
      <c r="Q34" s="42">
        <v>537506479</v>
      </c>
      <c r="R34" s="42">
        <v>15418</v>
      </c>
      <c r="S34" s="42">
        <v>9000</v>
      </c>
      <c r="T34" s="42">
        <v>65249674</v>
      </c>
      <c r="U34" s="42">
        <v>74600050</v>
      </c>
      <c r="V34" s="42">
        <v>10357697</v>
      </c>
      <c r="W34" s="42">
        <v>5264230</v>
      </c>
      <c r="X34" s="42">
        <v>206785</v>
      </c>
      <c r="Y34" s="42">
        <v>398944</v>
      </c>
      <c r="Z34" s="42">
        <v>130909</v>
      </c>
      <c r="AA34" s="42">
        <v>7976040</v>
      </c>
      <c r="AB34" s="42">
        <v>164208747</v>
      </c>
      <c r="AC34" s="42">
        <v>373297732</v>
      </c>
    </row>
    <row r="35" spans="1:29">
      <c r="A35" t="s">
        <v>192</v>
      </c>
      <c r="B35" s="44" t="s">
        <v>193</v>
      </c>
      <c r="C35" s="42">
        <v>3672901400</v>
      </c>
      <c r="D35" s="42">
        <v>13281</v>
      </c>
      <c r="E35" s="42">
        <v>1148140103</v>
      </c>
      <c r="F35" s="42">
        <v>51380347</v>
      </c>
      <c r="G35" s="42">
        <v>1321</v>
      </c>
      <c r="H35" s="42">
        <v>80421788</v>
      </c>
      <c r="I35" s="42">
        <v>531066</v>
      </c>
      <c r="J35" s="42">
        <v>23696485</v>
      </c>
      <c r="K35" s="42">
        <v>210949700</v>
      </c>
      <c r="L35" s="42">
        <v>4863600</v>
      </c>
      <c r="M35" s="42">
        <v>9083961</v>
      </c>
      <c r="N35" s="42">
        <v>14979644</v>
      </c>
      <c r="O35" s="42">
        <v>15929233</v>
      </c>
      <c r="P35" s="42">
        <v>13234678</v>
      </c>
      <c r="Q35" s="42">
        <v>1573210605</v>
      </c>
      <c r="R35" s="42">
        <v>835310</v>
      </c>
      <c r="S35" s="42">
        <v>126114</v>
      </c>
      <c r="T35" s="42">
        <v>215765379</v>
      </c>
      <c r="U35" s="42">
        <v>206808492</v>
      </c>
      <c r="V35" s="42">
        <v>38199041</v>
      </c>
      <c r="W35" s="42">
        <v>24552989</v>
      </c>
      <c r="X35" s="42">
        <v>220273</v>
      </c>
      <c r="Y35" s="42">
        <v>1015906</v>
      </c>
      <c r="Z35" s="42">
        <v>413632</v>
      </c>
      <c r="AA35" s="42">
        <v>0</v>
      </c>
      <c r="AB35" s="42">
        <v>487937136</v>
      </c>
      <c r="AC35" s="42">
        <v>1085273469</v>
      </c>
    </row>
    <row r="36" spans="1:29">
      <c r="A36" t="s">
        <v>228</v>
      </c>
      <c r="B36" s="44" t="s">
        <v>229</v>
      </c>
      <c r="C36" s="42">
        <v>3548046400</v>
      </c>
      <c r="D36" s="42">
        <v>12180</v>
      </c>
      <c r="E36" s="42">
        <v>1113897656</v>
      </c>
      <c r="F36" s="42">
        <v>84984219</v>
      </c>
      <c r="G36" s="42">
        <v>1478</v>
      </c>
      <c r="H36" s="42">
        <v>295713042</v>
      </c>
      <c r="I36" s="42">
        <v>3554992</v>
      </c>
      <c r="J36" s="42">
        <v>41626116</v>
      </c>
      <c r="K36" s="42">
        <v>159902500</v>
      </c>
      <c r="L36" s="42">
        <v>9324400</v>
      </c>
      <c r="M36" s="42">
        <v>8748464</v>
      </c>
      <c r="N36" s="42">
        <v>30223242</v>
      </c>
      <c r="O36" s="42">
        <v>14345918</v>
      </c>
      <c r="P36" s="42">
        <v>28573489</v>
      </c>
      <c r="Q36" s="42">
        <v>1790894038</v>
      </c>
      <c r="R36" s="42">
        <v>2438991</v>
      </c>
      <c r="S36" s="42">
        <v>107558</v>
      </c>
      <c r="T36" s="42">
        <v>169176080</v>
      </c>
      <c r="U36" s="42">
        <v>167781098</v>
      </c>
      <c r="V36" s="42">
        <v>34102143</v>
      </c>
      <c r="W36" s="42">
        <v>41180448</v>
      </c>
      <c r="X36" s="42">
        <v>454482</v>
      </c>
      <c r="Y36" s="42">
        <v>565807</v>
      </c>
      <c r="Z36" s="42">
        <v>579921</v>
      </c>
      <c r="AA36" s="42">
        <v>0</v>
      </c>
      <c r="AB36" s="42">
        <v>416386528</v>
      </c>
      <c r="AC36" s="42">
        <v>1374507510</v>
      </c>
    </row>
    <row r="37" spans="1:29">
      <c r="A37" t="s">
        <v>284</v>
      </c>
      <c r="B37" s="44" t="s">
        <v>285</v>
      </c>
      <c r="C37" s="42">
        <v>867622900</v>
      </c>
      <c r="D37" s="42">
        <v>3663</v>
      </c>
      <c r="E37" s="42">
        <v>300138408</v>
      </c>
      <c r="F37" s="42">
        <v>5579055</v>
      </c>
      <c r="G37" s="42">
        <v>193</v>
      </c>
      <c r="H37" s="42">
        <v>14338472</v>
      </c>
      <c r="I37" s="42">
        <v>447930</v>
      </c>
      <c r="J37" s="42">
        <v>9275986</v>
      </c>
      <c r="K37" s="42">
        <v>46916300</v>
      </c>
      <c r="L37" s="42">
        <v>2254200</v>
      </c>
      <c r="M37" s="42">
        <v>2134831</v>
      </c>
      <c r="N37" s="42">
        <v>9807819</v>
      </c>
      <c r="O37" s="42">
        <v>4279637</v>
      </c>
      <c r="P37" s="42">
        <v>5703128</v>
      </c>
      <c r="Q37" s="42">
        <v>400875766</v>
      </c>
      <c r="R37" s="42">
        <v>247956</v>
      </c>
      <c r="S37" s="42">
        <v>10133</v>
      </c>
      <c r="T37" s="42">
        <v>49162885</v>
      </c>
      <c r="U37" s="42">
        <v>57200107</v>
      </c>
      <c r="V37" s="42">
        <v>7514915</v>
      </c>
      <c r="W37" s="42">
        <v>4535937</v>
      </c>
      <c r="X37" s="42">
        <v>110818</v>
      </c>
      <c r="Y37" s="42">
        <v>245249</v>
      </c>
      <c r="Z37" s="42">
        <v>159317</v>
      </c>
      <c r="AA37" s="42">
        <v>5956164</v>
      </c>
      <c r="AB37" s="42">
        <v>125143481</v>
      </c>
      <c r="AC37" s="42">
        <v>275732285</v>
      </c>
    </row>
    <row r="38" spans="1:29">
      <c r="A38" t="s">
        <v>28</v>
      </c>
      <c r="B38" s="44" t="s">
        <v>29</v>
      </c>
      <c r="C38" s="42">
        <v>14018046600</v>
      </c>
      <c r="D38" s="42">
        <v>22856</v>
      </c>
      <c r="E38" s="42">
        <v>4347007176</v>
      </c>
      <c r="F38" s="42">
        <v>1243265756</v>
      </c>
      <c r="G38" s="42">
        <v>8781</v>
      </c>
      <c r="H38" s="42">
        <v>2379927434</v>
      </c>
      <c r="I38" s="42">
        <v>10372085</v>
      </c>
      <c r="J38" s="42">
        <v>87480689</v>
      </c>
      <c r="K38" s="42">
        <v>444622200</v>
      </c>
      <c r="L38" s="42">
        <v>7428700</v>
      </c>
      <c r="M38" s="42">
        <v>34675110</v>
      </c>
      <c r="N38" s="42">
        <v>58928621</v>
      </c>
      <c r="O38" s="42">
        <v>28434424</v>
      </c>
      <c r="P38" s="42">
        <v>45539702</v>
      </c>
      <c r="Q38" s="42">
        <v>8687681897</v>
      </c>
      <c r="R38" s="42">
        <v>741296</v>
      </c>
      <c r="S38" s="42">
        <v>35362</v>
      </c>
      <c r="T38" s="42">
        <v>451976259</v>
      </c>
      <c r="U38" s="42">
        <v>331748693</v>
      </c>
      <c r="V38" s="42">
        <v>90182573</v>
      </c>
      <c r="W38" s="42">
        <v>196034775</v>
      </c>
      <c r="X38" s="42">
        <v>468578</v>
      </c>
      <c r="Y38" s="42">
        <v>521815</v>
      </c>
      <c r="Z38" s="42">
        <v>2559666</v>
      </c>
      <c r="AA38" s="42">
        <v>0</v>
      </c>
      <c r="AB38" s="42">
        <v>1074269017</v>
      </c>
      <c r="AC38" s="42">
        <v>7613412880</v>
      </c>
    </row>
    <row r="39" spans="1:29">
      <c r="A39" t="s">
        <v>402</v>
      </c>
      <c r="B39" s="44" t="s">
        <v>403</v>
      </c>
      <c r="C39" s="42">
        <v>1881109900</v>
      </c>
      <c r="D39" s="42">
        <v>7450</v>
      </c>
      <c r="E39" s="42">
        <v>636645036</v>
      </c>
      <c r="F39" s="42">
        <v>13343397</v>
      </c>
      <c r="G39" s="42">
        <v>440</v>
      </c>
      <c r="H39" s="42">
        <v>51550292</v>
      </c>
      <c r="I39" s="42">
        <v>253981</v>
      </c>
      <c r="J39" s="42">
        <v>11516294</v>
      </c>
      <c r="K39" s="42">
        <v>99265800</v>
      </c>
      <c r="L39" s="42">
        <v>2262300</v>
      </c>
      <c r="M39" s="42">
        <v>4692298</v>
      </c>
      <c r="N39" s="42">
        <v>12608615</v>
      </c>
      <c r="O39" s="42">
        <v>8976819</v>
      </c>
      <c r="P39" s="42">
        <v>6019138</v>
      </c>
      <c r="Q39" s="42">
        <v>847133970</v>
      </c>
      <c r="R39" s="42">
        <v>86553</v>
      </c>
      <c r="S39" s="42">
        <v>21919</v>
      </c>
      <c r="T39" s="42">
        <v>101514557</v>
      </c>
      <c r="U39" s="42">
        <v>109059506</v>
      </c>
      <c r="V39" s="42">
        <v>16456087</v>
      </c>
      <c r="W39" s="42">
        <v>11455780</v>
      </c>
      <c r="X39" s="42">
        <v>258314</v>
      </c>
      <c r="Y39" s="42">
        <v>710780</v>
      </c>
      <c r="Z39" s="42">
        <v>241720</v>
      </c>
      <c r="AA39" s="42">
        <v>0</v>
      </c>
      <c r="AB39" s="42">
        <v>239805216</v>
      </c>
      <c r="AC39" s="42">
        <v>607328754</v>
      </c>
    </row>
    <row r="40" spans="1:29">
      <c r="A40" t="s">
        <v>536</v>
      </c>
      <c r="B40" s="44" t="s">
        <v>537</v>
      </c>
      <c r="C40" s="42">
        <v>478546100</v>
      </c>
      <c r="D40" s="42">
        <v>2067</v>
      </c>
      <c r="E40" s="42">
        <v>168150343</v>
      </c>
      <c r="F40" s="42">
        <v>1962446</v>
      </c>
      <c r="G40" s="42">
        <v>94</v>
      </c>
      <c r="H40" s="42">
        <v>5705677</v>
      </c>
      <c r="I40" s="42">
        <v>116158</v>
      </c>
      <c r="J40" s="42">
        <v>1972959</v>
      </c>
      <c r="K40" s="42">
        <v>25523500</v>
      </c>
      <c r="L40" s="42">
        <v>755100</v>
      </c>
      <c r="M40" s="42">
        <v>1192031</v>
      </c>
      <c r="N40" s="42">
        <v>5403054</v>
      </c>
      <c r="O40" s="42">
        <v>2416604</v>
      </c>
      <c r="P40" s="42">
        <v>1548893</v>
      </c>
      <c r="Q40" s="42">
        <v>214746765</v>
      </c>
      <c r="R40" s="42">
        <v>18065</v>
      </c>
      <c r="S40" s="42">
        <v>9000</v>
      </c>
      <c r="T40" s="42">
        <v>26274777</v>
      </c>
      <c r="U40" s="42">
        <v>30129926</v>
      </c>
      <c r="V40" s="42">
        <v>3041342</v>
      </c>
      <c r="W40" s="42">
        <v>1274027</v>
      </c>
      <c r="X40" s="42">
        <v>1593</v>
      </c>
      <c r="Y40" s="42">
        <v>127964</v>
      </c>
      <c r="Z40" s="42">
        <v>56951</v>
      </c>
      <c r="AA40" s="42">
        <v>3377594</v>
      </c>
      <c r="AB40" s="42">
        <v>64311239</v>
      </c>
      <c r="AC40" s="42">
        <v>150435526</v>
      </c>
    </row>
    <row r="41" spans="1:29">
      <c r="A41" t="s">
        <v>366</v>
      </c>
      <c r="B41" s="44" t="s">
        <v>367</v>
      </c>
      <c r="C41" s="42">
        <v>1415699800</v>
      </c>
      <c r="D41" s="42">
        <v>5939</v>
      </c>
      <c r="E41" s="42">
        <v>476856937</v>
      </c>
      <c r="F41" s="42">
        <v>7694867</v>
      </c>
      <c r="G41" s="42">
        <v>328</v>
      </c>
      <c r="H41" s="42">
        <v>25195517</v>
      </c>
      <c r="I41" s="42">
        <v>319293</v>
      </c>
      <c r="J41" s="42">
        <v>13899409</v>
      </c>
      <c r="K41" s="42">
        <v>72145000</v>
      </c>
      <c r="L41" s="42">
        <v>2472300</v>
      </c>
      <c r="M41" s="42">
        <v>3512033</v>
      </c>
      <c r="N41" s="42">
        <v>13120193</v>
      </c>
      <c r="O41" s="42">
        <v>6944466</v>
      </c>
      <c r="P41" s="42">
        <v>5925482</v>
      </c>
      <c r="Q41" s="42">
        <v>628085497</v>
      </c>
      <c r="R41" s="42">
        <v>292387</v>
      </c>
      <c r="S41" s="42">
        <v>15676</v>
      </c>
      <c r="T41" s="42">
        <v>74590137</v>
      </c>
      <c r="U41" s="42">
        <v>89848153</v>
      </c>
      <c r="V41" s="42">
        <v>14653439</v>
      </c>
      <c r="W41" s="42">
        <v>7868811</v>
      </c>
      <c r="X41" s="42">
        <v>76318</v>
      </c>
      <c r="Y41" s="42">
        <v>517452</v>
      </c>
      <c r="Z41" s="42">
        <v>133421</v>
      </c>
      <c r="AA41" s="42">
        <v>9604807</v>
      </c>
      <c r="AB41" s="42">
        <v>197600601</v>
      </c>
      <c r="AC41" s="42">
        <v>430484896</v>
      </c>
    </row>
    <row r="42" spans="1:29">
      <c r="A42" t="s">
        <v>10</v>
      </c>
      <c r="B42" s="44" t="s">
        <v>11</v>
      </c>
      <c r="C42" s="42">
        <v>8338138600</v>
      </c>
      <c r="D42" s="42">
        <v>20276</v>
      </c>
      <c r="E42" s="42">
        <v>2611853743</v>
      </c>
      <c r="F42" s="42">
        <v>368102432</v>
      </c>
      <c r="G42" s="42">
        <v>5459</v>
      </c>
      <c r="H42" s="42">
        <v>476379041</v>
      </c>
      <c r="I42" s="42">
        <v>4426037</v>
      </c>
      <c r="J42" s="42">
        <v>68805162</v>
      </c>
      <c r="K42" s="42">
        <v>394764200</v>
      </c>
      <c r="L42" s="42">
        <v>11416200</v>
      </c>
      <c r="M42" s="42">
        <v>20656115</v>
      </c>
      <c r="N42" s="42">
        <v>48073342</v>
      </c>
      <c r="O42" s="42">
        <v>25456966</v>
      </c>
      <c r="P42" s="42">
        <v>35711018</v>
      </c>
      <c r="Q42" s="42">
        <v>4065644256</v>
      </c>
      <c r="R42" s="42">
        <v>1972470</v>
      </c>
      <c r="S42" s="42">
        <v>36438</v>
      </c>
      <c r="T42" s="42">
        <v>406107875</v>
      </c>
      <c r="U42" s="42">
        <v>353098531</v>
      </c>
      <c r="V42" s="42">
        <v>80408173</v>
      </c>
      <c r="W42" s="42">
        <v>78070062</v>
      </c>
      <c r="X42" s="42">
        <v>662713</v>
      </c>
      <c r="Y42" s="42">
        <v>711412</v>
      </c>
      <c r="Z42" s="42">
        <v>1398886</v>
      </c>
      <c r="AA42" s="42">
        <v>0</v>
      </c>
      <c r="AB42" s="42">
        <v>922466560</v>
      </c>
      <c r="AC42" s="42">
        <v>3143177696</v>
      </c>
    </row>
    <row r="43" spans="1:29">
      <c r="A43" t="s">
        <v>132</v>
      </c>
      <c r="B43" s="44" t="s">
        <v>133</v>
      </c>
      <c r="C43" s="42">
        <v>3693468200</v>
      </c>
      <c r="D43" s="42">
        <v>13534</v>
      </c>
      <c r="E43" s="42">
        <v>1256165224</v>
      </c>
      <c r="F43" s="42">
        <v>43476532</v>
      </c>
      <c r="G43" s="42">
        <v>1220</v>
      </c>
      <c r="H43" s="42">
        <v>89010319</v>
      </c>
      <c r="I43" s="42">
        <v>646381</v>
      </c>
      <c r="J43" s="42">
        <v>30023163</v>
      </c>
      <c r="K43" s="42">
        <v>200153200</v>
      </c>
      <c r="L43" s="42">
        <v>6577100</v>
      </c>
      <c r="M43" s="42">
        <v>9201996</v>
      </c>
      <c r="N43" s="42">
        <v>33806662</v>
      </c>
      <c r="O43" s="42">
        <v>16217873</v>
      </c>
      <c r="P43" s="42">
        <v>17451559</v>
      </c>
      <c r="Q43" s="42">
        <v>1702730009</v>
      </c>
      <c r="R43" s="42">
        <v>657692</v>
      </c>
      <c r="S43" s="42">
        <v>16071</v>
      </c>
      <c r="T43" s="42">
        <v>206682171</v>
      </c>
      <c r="U43" s="42">
        <v>222456304</v>
      </c>
      <c r="V43" s="42">
        <v>27443746</v>
      </c>
      <c r="W43" s="42">
        <v>26481082</v>
      </c>
      <c r="X43" s="42">
        <v>538495</v>
      </c>
      <c r="Y43" s="42">
        <v>972783</v>
      </c>
      <c r="Z43" s="42">
        <v>796644</v>
      </c>
      <c r="AA43" s="42">
        <v>0</v>
      </c>
      <c r="AB43" s="42">
        <v>486044988</v>
      </c>
      <c r="AC43" s="42">
        <v>1216685021</v>
      </c>
    </row>
    <row r="44" spans="1:29">
      <c r="A44" t="s">
        <v>162</v>
      </c>
      <c r="B44" s="44" t="s">
        <v>163</v>
      </c>
      <c r="C44" s="42">
        <v>1809448000</v>
      </c>
      <c r="D44" s="42">
        <v>7179</v>
      </c>
      <c r="E44" s="42">
        <v>616106689</v>
      </c>
      <c r="F44" s="42">
        <v>13051526</v>
      </c>
      <c r="G44" s="42">
        <v>487</v>
      </c>
      <c r="H44" s="42">
        <v>45823146</v>
      </c>
      <c r="I44" s="42">
        <v>364196</v>
      </c>
      <c r="J44" s="42">
        <v>13258162</v>
      </c>
      <c r="K44" s="42">
        <v>98082000</v>
      </c>
      <c r="L44" s="42">
        <v>3096900</v>
      </c>
      <c r="M44" s="42">
        <v>4498016</v>
      </c>
      <c r="N44" s="42">
        <v>13908238</v>
      </c>
      <c r="O44" s="42">
        <v>8410665</v>
      </c>
      <c r="P44" s="42">
        <v>7736446</v>
      </c>
      <c r="Q44" s="42">
        <v>824335984</v>
      </c>
      <c r="R44" s="42">
        <v>51226</v>
      </c>
      <c r="S44" s="42">
        <v>61802</v>
      </c>
      <c r="T44" s="42">
        <v>101150874</v>
      </c>
      <c r="U44" s="42">
        <v>110293198</v>
      </c>
      <c r="V44" s="42">
        <v>13646067</v>
      </c>
      <c r="W44" s="42">
        <v>12219713</v>
      </c>
      <c r="X44" s="42">
        <v>175169</v>
      </c>
      <c r="Y44" s="42">
        <v>549613</v>
      </c>
      <c r="Z44" s="42">
        <v>262529</v>
      </c>
      <c r="AA44" s="42">
        <v>0</v>
      </c>
      <c r="AB44" s="42">
        <v>238410191</v>
      </c>
      <c r="AC44" s="42">
        <v>585925793</v>
      </c>
    </row>
    <row r="45" spans="1:29">
      <c r="A45" t="s">
        <v>62</v>
      </c>
      <c r="B45" s="44" t="s">
        <v>63</v>
      </c>
      <c r="C45" s="42">
        <v>10023013400</v>
      </c>
      <c r="D45" s="42">
        <v>33783</v>
      </c>
      <c r="E45" s="42">
        <v>3312392795</v>
      </c>
      <c r="F45" s="42">
        <v>158310772</v>
      </c>
      <c r="G45" s="42">
        <v>4205</v>
      </c>
      <c r="H45" s="42">
        <v>282362316</v>
      </c>
      <c r="I45" s="42">
        <v>3568412</v>
      </c>
      <c r="J45" s="42">
        <v>86058952</v>
      </c>
      <c r="K45" s="42">
        <v>555968700</v>
      </c>
      <c r="L45" s="42">
        <v>18547000</v>
      </c>
      <c r="M45" s="42">
        <v>24954616</v>
      </c>
      <c r="N45" s="42">
        <v>76887288</v>
      </c>
      <c r="O45" s="42">
        <v>41360155</v>
      </c>
      <c r="P45" s="42">
        <v>52592686</v>
      </c>
      <c r="Q45" s="42">
        <v>4613003692</v>
      </c>
      <c r="R45" s="42">
        <v>3703076</v>
      </c>
      <c r="S45" s="42">
        <v>120931</v>
      </c>
      <c r="T45" s="42">
        <v>574422508</v>
      </c>
      <c r="U45" s="42">
        <v>581455395</v>
      </c>
      <c r="V45" s="42">
        <v>107518224</v>
      </c>
      <c r="W45" s="42">
        <v>63477534</v>
      </c>
      <c r="X45" s="42">
        <v>1884771</v>
      </c>
      <c r="Y45" s="42">
        <v>1726178</v>
      </c>
      <c r="Z45" s="42">
        <v>1348769</v>
      </c>
      <c r="AA45" s="42">
        <v>0</v>
      </c>
      <c r="AB45" s="42">
        <v>1335657386</v>
      </c>
      <c r="AC45" s="42">
        <v>3277346306</v>
      </c>
    </row>
    <row r="46" spans="1:29">
      <c r="A46" t="s">
        <v>78</v>
      </c>
      <c r="B46" s="44" t="s">
        <v>79</v>
      </c>
      <c r="C46" s="42">
        <v>20961993900</v>
      </c>
      <c r="D46" s="42">
        <v>76612</v>
      </c>
      <c r="E46" s="42">
        <v>6884609685</v>
      </c>
      <c r="F46" s="42">
        <v>256253271</v>
      </c>
      <c r="G46" s="42">
        <v>7519</v>
      </c>
      <c r="H46" s="42">
        <v>544770466</v>
      </c>
      <c r="I46" s="42">
        <v>6526933</v>
      </c>
      <c r="J46" s="42">
        <v>146573813</v>
      </c>
      <c r="K46" s="42">
        <v>1194355600</v>
      </c>
      <c r="L46" s="42">
        <v>23045100</v>
      </c>
      <c r="M46" s="42">
        <v>52164302</v>
      </c>
      <c r="N46" s="42">
        <v>110365521</v>
      </c>
      <c r="O46" s="42">
        <v>92026569</v>
      </c>
      <c r="P46" s="42">
        <v>66422869</v>
      </c>
      <c r="Q46" s="42">
        <v>9377114129</v>
      </c>
      <c r="R46" s="42">
        <v>5967753</v>
      </c>
      <c r="S46" s="42">
        <v>414275</v>
      </c>
      <c r="T46" s="42">
        <v>1216997637</v>
      </c>
      <c r="U46" s="42">
        <v>1224291797</v>
      </c>
      <c r="V46" s="42">
        <v>206836755</v>
      </c>
      <c r="W46" s="42">
        <v>122416187</v>
      </c>
      <c r="X46" s="42">
        <v>2109476</v>
      </c>
      <c r="Y46" s="42">
        <v>4946116</v>
      </c>
      <c r="Z46" s="42">
        <v>2473621</v>
      </c>
      <c r="AA46" s="42">
        <v>0</v>
      </c>
      <c r="AB46" s="42">
        <v>2786453617</v>
      </c>
      <c r="AC46" s="42">
        <v>6590660512</v>
      </c>
    </row>
    <row r="47" spans="1:29">
      <c r="A47" t="s">
        <v>240</v>
      </c>
      <c r="B47" s="44" t="s">
        <v>241</v>
      </c>
      <c r="C47" s="42">
        <v>7076236700</v>
      </c>
      <c r="D47" s="42">
        <v>24608</v>
      </c>
      <c r="E47" s="42">
        <v>2244079202</v>
      </c>
      <c r="F47" s="42">
        <v>101940002</v>
      </c>
      <c r="G47" s="42">
        <v>2634</v>
      </c>
      <c r="H47" s="42">
        <v>198311149</v>
      </c>
      <c r="I47" s="42">
        <v>1813131</v>
      </c>
      <c r="J47" s="42">
        <v>60520187</v>
      </c>
      <c r="K47" s="42">
        <v>400412800</v>
      </c>
      <c r="L47" s="42">
        <v>13541400</v>
      </c>
      <c r="M47" s="42">
        <v>17561403</v>
      </c>
      <c r="N47" s="42">
        <v>43797067</v>
      </c>
      <c r="O47" s="42">
        <v>29818187</v>
      </c>
      <c r="P47" s="42">
        <v>42089837</v>
      </c>
      <c r="Q47" s="42">
        <v>3153884365</v>
      </c>
      <c r="R47" s="42">
        <v>1830109</v>
      </c>
      <c r="S47" s="42">
        <v>84127</v>
      </c>
      <c r="T47" s="42">
        <v>413838688</v>
      </c>
      <c r="U47" s="42">
        <v>405410012</v>
      </c>
      <c r="V47" s="42">
        <v>68406208</v>
      </c>
      <c r="W47" s="42">
        <v>49384057</v>
      </c>
      <c r="X47" s="42">
        <v>1144308</v>
      </c>
      <c r="Y47" s="42">
        <v>1731459</v>
      </c>
      <c r="Z47" s="42">
        <v>776006</v>
      </c>
      <c r="AA47" s="42">
        <v>0</v>
      </c>
      <c r="AB47" s="42">
        <v>942604974</v>
      </c>
      <c r="AC47" s="42">
        <v>2211279391</v>
      </c>
    </row>
    <row r="48" spans="1:29">
      <c r="A48" t="s">
        <v>298</v>
      </c>
      <c r="B48" s="44" t="s">
        <v>299</v>
      </c>
      <c r="C48" s="42">
        <v>1078166200</v>
      </c>
      <c r="D48" s="42">
        <v>4343</v>
      </c>
      <c r="E48" s="42">
        <v>356327598</v>
      </c>
      <c r="F48" s="42">
        <v>5694170</v>
      </c>
      <c r="G48" s="42">
        <v>264</v>
      </c>
      <c r="H48" s="42">
        <v>26563962</v>
      </c>
      <c r="I48" s="42">
        <v>378188</v>
      </c>
      <c r="J48" s="42">
        <v>10215067</v>
      </c>
      <c r="K48" s="42">
        <v>59118100</v>
      </c>
      <c r="L48" s="42">
        <v>3413100</v>
      </c>
      <c r="M48" s="42">
        <v>2682502</v>
      </c>
      <c r="N48" s="42">
        <v>12803479</v>
      </c>
      <c r="O48" s="42">
        <v>5125871</v>
      </c>
      <c r="P48" s="42">
        <v>8804047</v>
      </c>
      <c r="Q48" s="42">
        <v>491126084</v>
      </c>
      <c r="R48" s="42">
        <v>251282</v>
      </c>
      <c r="S48" s="42">
        <v>29208</v>
      </c>
      <c r="T48" s="42">
        <v>62516918</v>
      </c>
      <c r="U48" s="42">
        <v>66394876</v>
      </c>
      <c r="V48" s="42">
        <v>9931049</v>
      </c>
      <c r="W48" s="42">
        <v>8084500</v>
      </c>
      <c r="X48" s="42">
        <v>333665</v>
      </c>
      <c r="Y48" s="42">
        <v>334345</v>
      </c>
      <c r="Z48" s="42">
        <v>149920</v>
      </c>
      <c r="AA48" s="42">
        <v>0</v>
      </c>
      <c r="AB48" s="42">
        <v>148025763</v>
      </c>
      <c r="AC48" s="42">
        <v>343100321</v>
      </c>
    </row>
    <row r="49" spans="1:29">
      <c r="A49" t="s">
        <v>435</v>
      </c>
      <c r="B49" s="44" t="s">
        <v>436</v>
      </c>
      <c r="C49" s="42">
        <v>2674253200</v>
      </c>
      <c r="D49" s="42">
        <v>9909</v>
      </c>
      <c r="E49" s="42">
        <v>882024627</v>
      </c>
      <c r="F49" s="42">
        <v>22024762</v>
      </c>
      <c r="G49" s="42">
        <v>826</v>
      </c>
      <c r="H49" s="42">
        <v>40439786</v>
      </c>
      <c r="I49" s="42">
        <v>370114</v>
      </c>
      <c r="J49" s="42">
        <v>14971811</v>
      </c>
      <c r="K49" s="42">
        <v>147483400</v>
      </c>
      <c r="L49" s="42">
        <v>2420700</v>
      </c>
      <c r="M49" s="42">
        <v>6662331</v>
      </c>
      <c r="N49" s="42">
        <v>18593462</v>
      </c>
      <c r="O49" s="42">
        <v>12016613</v>
      </c>
      <c r="P49" s="42">
        <v>5912511</v>
      </c>
      <c r="Q49" s="42">
        <v>1152920117</v>
      </c>
      <c r="R49" s="42">
        <v>149714</v>
      </c>
      <c r="S49" s="42">
        <v>22122</v>
      </c>
      <c r="T49" s="42">
        <v>149873415</v>
      </c>
      <c r="U49" s="42">
        <v>152473558</v>
      </c>
      <c r="V49" s="42">
        <v>23953615</v>
      </c>
      <c r="W49" s="42">
        <v>15110924</v>
      </c>
      <c r="X49" s="42">
        <v>168797</v>
      </c>
      <c r="Y49" s="42">
        <v>734488</v>
      </c>
      <c r="Z49" s="42">
        <v>286608</v>
      </c>
      <c r="AA49" s="42">
        <v>0</v>
      </c>
      <c r="AB49" s="42">
        <v>342773241</v>
      </c>
      <c r="AC49" s="42">
        <v>810146876</v>
      </c>
    </row>
    <row r="50" spans="1:29">
      <c r="A50" t="s">
        <v>260</v>
      </c>
      <c r="B50" s="44" t="s">
        <v>261</v>
      </c>
      <c r="C50" s="42">
        <v>9380550500</v>
      </c>
      <c r="D50" s="42">
        <v>35072</v>
      </c>
      <c r="E50" s="42">
        <v>3047797839</v>
      </c>
      <c r="F50" s="42">
        <v>83602283</v>
      </c>
      <c r="G50" s="42">
        <v>2754</v>
      </c>
      <c r="H50" s="42">
        <v>380310064</v>
      </c>
      <c r="I50" s="42">
        <v>4579869</v>
      </c>
      <c r="J50" s="42">
        <v>93134611</v>
      </c>
      <c r="K50" s="42">
        <v>519428400</v>
      </c>
      <c r="L50" s="42">
        <v>19982700</v>
      </c>
      <c r="M50" s="42">
        <v>23302856</v>
      </c>
      <c r="N50" s="42">
        <v>76685928</v>
      </c>
      <c r="O50" s="42">
        <v>42081656</v>
      </c>
      <c r="P50" s="42">
        <v>51147082</v>
      </c>
      <c r="Q50" s="42">
        <v>4342053288</v>
      </c>
      <c r="R50" s="42">
        <v>4252820</v>
      </c>
      <c r="S50" s="42">
        <v>180304</v>
      </c>
      <c r="T50" s="42">
        <v>539296537</v>
      </c>
      <c r="U50" s="42">
        <v>559818050</v>
      </c>
      <c r="V50" s="42">
        <v>83759422</v>
      </c>
      <c r="W50" s="42">
        <v>75692934</v>
      </c>
      <c r="X50" s="42">
        <v>1706624</v>
      </c>
      <c r="Y50" s="42">
        <v>1877536</v>
      </c>
      <c r="Z50" s="42">
        <v>1441151</v>
      </c>
      <c r="AA50" s="42">
        <v>0</v>
      </c>
      <c r="AB50" s="42">
        <v>1268025378</v>
      </c>
      <c r="AC50" s="42">
        <v>3074027910</v>
      </c>
    </row>
    <row r="51" spans="1:29">
      <c r="A51" t="s">
        <v>362</v>
      </c>
      <c r="B51" s="44" t="s">
        <v>363</v>
      </c>
      <c r="C51" s="42">
        <v>6490501000</v>
      </c>
      <c r="D51" s="42">
        <v>24592</v>
      </c>
      <c r="E51" s="42">
        <v>2169018807</v>
      </c>
      <c r="F51" s="42">
        <v>54660334</v>
      </c>
      <c r="G51" s="42">
        <v>1812</v>
      </c>
      <c r="H51" s="42">
        <v>212025697</v>
      </c>
      <c r="I51" s="42">
        <v>1128642</v>
      </c>
      <c r="J51" s="42">
        <v>54432769</v>
      </c>
      <c r="K51" s="42">
        <v>367132100</v>
      </c>
      <c r="L51" s="42">
        <v>14327800</v>
      </c>
      <c r="M51" s="42">
        <v>16179332</v>
      </c>
      <c r="N51" s="42">
        <v>62827420</v>
      </c>
      <c r="O51" s="42">
        <v>29369039</v>
      </c>
      <c r="P51" s="42">
        <v>37544376</v>
      </c>
      <c r="Q51" s="42">
        <v>3018646316</v>
      </c>
      <c r="R51" s="42">
        <v>1239175</v>
      </c>
      <c r="S51" s="42">
        <v>94263</v>
      </c>
      <c r="T51" s="42">
        <v>381363719</v>
      </c>
      <c r="U51" s="42">
        <v>405885888</v>
      </c>
      <c r="V51" s="42">
        <v>49914604</v>
      </c>
      <c r="W51" s="42">
        <v>44319434</v>
      </c>
      <c r="X51" s="42">
        <v>1057836</v>
      </c>
      <c r="Y51" s="42">
        <v>1858827</v>
      </c>
      <c r="Z51" s="42">
        <v>1060405</v>
      </c>
      <c r="AA51" s="42">
        <v>0</v>
      </c>
      <c r="AB51" s="42">
        <v>886794151</v>
      </c>
      <c r="AC51" s="42">
        <v>2131852165</v>
      </c>
    </row>
    <row r="52" spans="1:29">
      <c r="A52" t="s">
        <v>458</v>
      </c>
      <c r="B52" s="44" t="s">
        <v>459</v>
      </c>
      <c r="C52" s="42">
        <v>13272966400</v>
      </c>
      <c r="D52" s="42">
        <v>44860</v>
      </c>
      <c r="E52" s="42">
        <v>4472632278</v>
      </c>
      <c r="F52" s="42">
        <v>200756367</v>
      </c>
      <c r="G52" s="42">
        <v>5281</v>
      </c>
      <c r="H52" s="42">
        <v>412439121</v>
      </c>
      <c r="I52" s="42">
        <v>3820031</v>
      </c>
      <c r="J52" s="42">
        <v>116802229</v>
      </c>
      <c r="K52" s="42">
        <v>724125400</v>
      </c>
      <c r="L52" s="42">
        <v>13050800</v>
      </c>
      <c r="M52" s="42">
        <v>33102039</v>
      </c>
      <c r="N52" s="42">
        <v>95964102</v>
      </c>
      <c r="O52" s="42">
        <v>55267420</v>
      </c>
      <c r="P52" s="42">
        <v>33414897</v>
      </c>
      <c r="Q52" s="42">
        <v>6161374684</v>
      </c>
      <c r="R52" s="42">
        <v>3758747</v>
      </c>
      <c r="S52" s="42">
        <v>58736</v>
      </c>
      <c r="T52" s="42">
        <v>737056360</v>
      </c>
      <c r="U52" s="42">
        <v>773734844</v>
      </c>
      <c r="V52" s="42">
        <v>108359162</v>
      </c>
      <c r="W52" s="42">
        <v>103501550</v>
      </c>
      <c r="X52" s="42">
        <v>1027240</v>
      </c>
      <c r="Y52" s="42">
        <v>2549054</v>
      </c>
      <c r="Z52" s="42">
        <v>2398273</v>
      </c>
      <c r="AA52" s="42">
        <v>0</v>
      </c>
      <c r="AB52" s="42">
        <v>1732443966</v>
      </c>
      <c r="AC52" s="42">
        <v>4428930718</v>
      </c>
    </row>
    <row r="53" spans="1:29">
      <c r="A53" t="s">
        <v>388</v>
      </c>
      <c r="B53" s="44" t="s">
        <v>389</v>
      </c>
      <c r="C53" s="42">
        <v>1843804600</v>
      </c>
      <c r="D53" s="42">
        <v>7922</v>
      </c>
      <c r="E53" s="42">
        <v>612101556</v>
      </c>
      <c r="F53" s="42">
        <v>9117124</v>
      </c>
      <c r="G53" s="42">
        <v>384</v>
      </c>
      <c r="H53" s="42">
        <v>28076395</v>
      </c>
      <c r="I53" s="42">
        <v>251231</v>
      </c>
      <c r="J53" s="42">
        <v>8811419</v>
      </c>
      <c r="K53" s="42">
        <v>99329200</v>
      </c>
      <c r="L53" s="42">
        <v>2187700</v>
      </c>
      <c r="M53" s="42">
        <v>4583236</v>
      </c>
      <c r="N53" s="42">
        <v>17277358</v>
      </c>
      <c r="O53" s="42">
        <v>9282874</v>
      </c>
      <c r="P53" s="42">
        <v>5616934</v>
      </c>
      <c r="Q53" s="42">
        <v>796635027</v>
      </c>
      <c r="R53" s="42">
        <v>13496</v>
      </c>
      <c r="S53" s="42">
        <v>20366</v>
      </c>
      <c r="T53" s="42">
        <v>101489672</v>
      </c>
      <c r="U53" s="42">
        <v>109167261</v>
      </c>
      <c r="V53" s="42">
        <v>15978018</v>
      </c>
      <c r="W53" s="42">
        <v>10032550</v>
      </c>
      <c r="X53" s="42">
        <v>77340</v>
      </c>
      <c r="Y53" s="42">
        <v>705845</v>
      </c>
      <c r="Z53" s="42">
        <v>198814</v>
      </c>
      <c r="AA53" s="42">
        <v>12914870</v>
      </c>
      <c r="AB53" s="42">
        <v>250598232</v>
      </c>
      <c r="AC53" s="42">
        <v>546036795</v>
      </c>
    </row>
    <row r="54" spans="1:29">
      <c r="A54" t="s">
        <v>94</v>
      </c>
      <c r="B54" s="44" t="s">
        <v>95</v>
      </c>
      <c r="C54" s="42">
        <v>4585233100</v>
      </c>
      <c r="D54" s="42">
        <v>16689</v>
      </c>
      <c r="E54" s="42">
        <v>1545130831</v>
      </c>
      <c r="F54" s="42">
        <v>56311203</v>
      </c>
      <c r="G54" s="42">
        <v>1491</v>
      </c>
      <c r="H54" s="42">
        <v>76028849</v>
      </c>
      <c r="I54" s="42">
        <v>655718</v>
      </c>
      <c r="J54" s="42">
        <v>37223512</v>
      </c>
      <c r="K54" s="42">
        <v>250462100</v>
      </c>
      <c r="L54" s="42">
        <v>5556800</v>
      </c>
      <c r="M54" s="42">
        <v>11387896</v>
      </c>
      <c r="N54" s="42">
        <v>32895758</v>
      </c>
      <c r="O54" s="42">
        <v>20174863</v>
      </c>
      <c r="P54" s="42">
        <v>15442518</v>
      </c>
      <c r="Q54" s="42">
        <v>2051270048</v>
      </c>
      <c r="R54" s="42">
        <v>1058517</v>
      </c>
      <c r="S54" s="42">
        <v>44347</v>
      </c>
      <c r="T54" s="42">
        <v>255963002</v>
      </c>
      <c r="U54" s="42">
        <v>268969074</v>
      </c>
      <c r="V54" s="42">
        <v>38317214</v>
      </c>
      <c r="W54" s="42">
        <v>29319689</v>
      </c>
      <c r="X54" s="42">
        <v>621471</v>
      </c>
      <c r="Y54" s="42">
        <v>1006407</v>
      </c>
      <c r="Z54" s="42">
        <v>782912</v>
      </c>
      <c r="AA54" s="42">
        <v>0</v>
      </c>
      <c r="AB54" s="42">
        <v>596082633</v>
      </c>
      <c r="AC54" s="42">
        <v>1455187415</v>
      </c>
    </row>
    <row r="55" spans="1:29">
      <c r="A55" t="s">
        <v>74</v>
      </c>
      <c r="B55" s="44" t="s">
        <v>75</v>
      </c>
      <c r="C55" s="42">
        <v>2987937300</v>
      </c>
      <c r="D55" s="42">
        <v>12232</v>
      </c>
      <c r="E55" s="42">
        <v>988789971</v>
      </c>
      <c r="F55" s="42">
        <v>27604547</v>
      </c>
      <c r="G55" s="42">
        <v>862</v>
      </c>
      <c r="H55" s="42">
        <v>70232997</v>
      </c>
      <c r="I55" s="42">
        <v>799286</v>
      </c>
      <c r="J55" s="42">
        <v>30715239</v>
      </c>
      <c r="K55" s="42">
        <v>154212600</v>
      </c>
      <c r="L55" s="42">
        <v>6018200</v>
      </c>
      <c r="M55" s="42">
        <v>7424275</v>
      </c>
      <c r="N55" s="42">
        <v>22209837</v>
      </c>
      <c r="O55" s="42">
        <v>14347477</v>
      </c>
      <c r="P55" s="42">
        <v>17344943</v>
      </c>
      <c r="Q55" s="42">
        <v>1339699372</v>
      </c>
      <c r="R55" s="42">
        <v>1387576</v>
      </c>
      <c r="S55" s="42">
        <v>27000</v>
      </c>
      <c r="T55" s="42">
        <v>160182744</v>
      </c>
      <c r="U55" s="42">
        <v>167424419</v>
      </c>
      <c r="V55" s="42">
        <v>26741031</v>
      </c>
      <c r="W55" s="42">
        <v>20960916</v>
      </c>
      <c r="X55" s="42">
        <v>550885</v>
      </c>
      <c r="Y55" s="42">
        <v>921468</v>
      </c>
      <c r="Z55" s="42">
        <v>452580</v>
      </c>
      <c r="AA55" s="42">
        <v>0</v>
      </c>
      <c r="AB55" s="42">
        <v>378648619</v>
      </c>
      <c r="AC55" s="42">
        <v>961050753</v>
      </c>
    </row>
    <row r="56" spans="1:29">
      <c r="A56" t="s">
        <v>376</v>
      </c>
      <c r="B56" s="44" t="s">
        <v>377</v>
      </c>
      <c r="C56" s="42">
        <v>2231208000</v>
      </c>
      <c r="D56" s="42">
        <v>8445</v>
      </c>
      <c r="E56" s="42">
        <v>748370854</v>
      </c>
      <c r="F56" s="42">
        <v>16497378</v>
      </c>
      <c r="G56" s="42">
        <v>601</v>
      </c>
      <c r="H56" s="42">
        <v>42576820</v>
      </c>
      <c r="I56" s="42">
        <v>319610</v>
      </c>
      <c r="J56" s="42">
        <v>20661136</v>
      </c>
      <c r="K56" s="42">
        <v>126213800</v>
      </c>
      <c r="L56" s="42">
        <v>2517200</v>
      </c>
      <c r="M56" s="42">
        <v>5563413</v>
      </c>
      <c r="N56" s="42">
        <v>18347117</v>
      </c>
      <c r="O56" s="42">
        <v>10322517</v>
      </c>
      <c r="P56" s="42">
        <v>7026244</v>
      </c>
      <c r="Q56" s="42">
        <v>998416089</v>
      </c>
      <c r="R56" s="42">
        <v>337303</v>
      </c>
      <c r="S56" s="42">
        <v>15457</v>
      </c>
      <c r="T56" s="42">
        <v>128700039</v>
      </c>
      <c r="U56" s="42">
        <v>135794303</v>
      </c>
      <c r="V56" s="42">
        <v>22980773</v>
      </c>
      <c r="W56" s="42">
        <v>15317157</v>
      </c>
      <c r="X56" s="42">
        <v>162575</v>
      </c>
      <c r="Y56" s="42">
        <v>646613</v>
      </c>
      <c r="Z56" s="42">
        <v>243894</v>
      </c>
      <c r="AA56" s="42">
        <v>0</v>
      </c>
      <c r="AB56" s="42">
        <v>304198114</v>
      </c>
      <c r="AC56" s="42">
        <v>694217975</v>
      </c>
    </row>
    <row r="57" spans="1:29">
      <c r="A57" t="s">
        <v>286</v>
      </c>
      <c r="B57" s="44" t="s">
        <v>287</v>
      </c>
      <c r="C57" s="42">
        <v>1235030500</v>
      </c>
      <c r="D57" s="42">
        <v>5001</v>
      </c>
      <c r="E57" s="42">
        <v>416582094</v>
      </c>
      <c r="F57" s="42">
        <v>6729598</v>
      </c>
      <c r="G57" s="42">
        <v>304</v>
      </c>
      <c r="H57" s="42">
        <v>27995349</v>
      </c>
      <c r="I57" s="42">
        <v>259379</v>
      </c>
      <c r="J57" s="42">
        <v>10876098</v>
      </c>
      <c r="K57" s="42">
        <v>68199700</v>
      </c>
      <c r="L57" s="42">
        <v>4088900</v>
      </c>
      <c r="M57" s="42">
        <v>3070415</v>
      </c>
      <c r="N57" s="42">
        <v>11060338</v>
      </c>
      <c r="O57" s="42">
        <v>5911064</v>
      </c>
      <c r="P57" s="42">
        <v>11701539</v>
      </c>
      <c r="Q57" s="42">
        <v>566474474</v>
      </c>
      <c r="R57" s="42">
        <v>178088</v>
      </c>
      <c r="S57" s="42">
        <v>14152</v>
      </c>
      <c r="T57" s="42">
        <v>72277747</v>
      </c>
      <c r="U57" s="42">
        <v>77652665</v>
      </c>
      <c r="V57" s="42">
        <v>10935282</v>
      </c>
      <c r="W57" s="42">
        <v>8615389</v>
      </c>
      <c r="X57" s="42">
        <v>168990</v>
      </c>
      <c r="Y57" s="42">
        <v>388124</v>
      </c>
      <c r="Z57" s="42">
        <v>137364</v>
      </c>
      <c r="AA57" s="42">
        <v>8142958</v>
      </c>
      <c r="AB57" s="42">
        <v>178510759</v>
      </c>
      <c r="AC57" s="42">
        <v>387963715</v>
      </c>
    </row>
    <row r="58" spans="1:29">
      <c r="A58" t="s">
        <v>444</v>
      </c>
      <c r="B58" s="44" t="s">
        <v>445</v>
      </c>
      <c r="C58" s="42">
        <v>2093428800</v>
      </c>
      <c r="D58" s="42">
        <v>7813</v>
      </c>
      <c r="E58" s="42">
        <v>715140377</v>
      </c>
      <c r="F58" s="42">
        <v>17127897</v>
      </c>
      <c r="G58" s="42">
        <v>654</v>
      </c>
      <c r="H58" s="42">
        <v>49646804</v>
      </c>
      <c r="I58" s="42">
        <v>629707</v>
      </c>
      <c r="J58" s="42">
        <v>24006099</v>
      </c>
      <c r="K58" s="42">
        <v>116646700</v>
      </c>
      <c r="L58" s="42">
        <v>3228100</v>
      </c>
      <c r="M58" s="42">
        <v>5224012</v>
      </c>
      <c r="N58" s="42">
        <v>19248852</v>
      </c>
      <c r="O58" s="42">
        <v>9468285</v>
      </c>
      <c r="P58" s="42">
        <v>8271668</v>
      </c>
      <c r="Q58" s="42">
        <v>968638501</v>
      </c>
      <c r="R58" s="42">
        <v>701032</v>
      </c>
      <c r="S58" s="42">
        <v>0</v>
      </c>
      <c r="T58" s="42">
        <v>119849087</v>
      </c>
      <c r="U58" s="42">
        <v>129577509</v>
      </c>
      <c r="V58" s="42">
        <v>18349909</v>
      </c>
      <c r="W58" s="42">
        <v>16243258</v>
      </c>
      <c r="X58" s="42">
        <v>216997</v>
      </c>
      <c r="Y58" s="42">
        <v>441482</v>
      </c>
      <c r="Z58" s="42">
        <v>284196</v>
      </c>
      <c r="AA58" s="42">
        <v>12761485</v>
      </c>
      <c r="AB58" s="42">
        <v>298424955</v>
      </c>
      <c r="AC58" s="42">
        <v>670213546</v>
      </c>
    </row>
    <row r="59" spans="1:29">
      <c r="A59" t="s">
        <v>118</v>
      </c>
      <c r="B59" s="44" t="s">
        <v>119</v>
      </c>
      <c r="C59" s="42">
        <v>6171578700</v>
      </c>
      <c r="D59" s="42">
        <v>22514</v>
      </c>
      <c r="E59" s="42">
        <v>2082738720</v>
      </c>
      <c r="F59" s="42">
        <v>55237119</v>
      </c>
      <c r="G59" s="42">
        <v>1723</v>
      </c>
      <c r="H59" s="42">
        <v>216217109</v>
      </c>
      <c r="I59" s="42">
        <v>1090376</v>
      </c>
      <c r="J59" s="42">
        <v>51231442</v>
      </c>
      <c r="K59" s="42">
        <v>358848900</v>
      </c>
      <c r="L59" s="42">
        <v>7951500</v>
      </c>
      <c r="M59" s="42">
        <v>15338119</v>
      </c>
      <c r="N59" s="42">
        <v>46495188</v>
      </c>
      <c r="O59" s="42">
        <v>27313823</v>
      </c>
      <c r="P59" s="42">
        <v>21884638</v>
      </c>
      <c r="Q59" s="42">
        <v>2884346934</v>
      </c>
      <c r="R59" s="42">
        <v>894259</v>
      </c>
      <c r="S59" s="42">
        <v>15925</v>
      </c>
      <c r="T59" s="42">
        <v>366718951</v>
      </c>
      <c r="U59" s="42">
        <v>396115568</v>
      </c>
      <c r="V59" s="42">
        <v>51208730</v>
      </c>
      <c r="W59" s="42">
        <v>42056447</v>
      </c>
      <c r="X59" s="42">
        <v>885745</v>
      </c>
      <c r="Y59" s="42">
        <v>1552389</v>
      </c>
      <c r="Z59" s="42">
        <v>775539</v>
      </c>
      <c r="AA59" s="42">
        <v>0</v>
      </c>
      <c r="AB59" s="42">
        <v>860223553</v>
      </c>
      <c r="AC59" s="42">
        <v>2024123381</v>
      </c>
    </row>
    <row r="60" spans="1:29">
      <c r="A60" t="s">
        <v>68</v>
      </c>
      <c r="B60" s="44" t="s">
        <v>69</v>
      </c>
      <c r="C60" s="42">
        <v>2406439800</v>
      </c>
      <c r="D60" s="42">
        <v>8450</v>
      </c>
      <c r="E60" s="42">
        <v>792678114</v>
      </c>
      <c r="F60" s="42">
        <v>32029458</v>
      </c>
      <c r="G60" s="42">
        <v>1000</v>
      </c>
      <c r="H60" s="42">
        <v>68965559</v>
      </c>
      <c r="I60" s="42">
        <v>1176291</v>
      </c>
      <c r="J60" s="42">
        <v>25243870</v>
      </c>
      <c r="K60" s="42">
        <v>129306200</v>
      </c>
      <c r="L60" s="42">
        <v>5616200</v>
      </c>
      <c r="M60" s="42">
        <v>5995885</v>
      </c>
      <c r="N60" s="42">
        <v>19701767</v>
      </c>
      <c r="O60" s="42">
        <v>10300279</v>
      </c>
      <c r="P60" s="42">
        <v>15401292</v>
      </c>
      <c r="Q60" s="42">
        <v>1106414915</v>
      </c>
      <c r="R60" s="42">
        <v>1191055</v>
      </c>
      <c r="S60" s="42">
        <v>34477</v>
      </c>
      <c r="T60" s="42">
        <v>134884106</v>
      </c>
      <c r="U60" s="42">
        <v>136449424</v>
      </c>
      <c r="V60" s="42">
        <v>26298462</v>
      </c>
      <c r="W60" s="42">
        <v>16262663</v>
      </c>
      <c r="X60" s="42">
        <v>602865</v>
      </c>
      <c r="Y60" s="42">
        <v>537464</v>
      </c>
      <c r="Z60" s="42">
        <v>391720</v>
      </c>
      <c r="AA60" s="42">
        <v>0</v>
      </c>
      <c r="AB60" s="42">
        <v>316652236</v>
      </c>
      <c r="AC60" s="42">
        <v>789762679</v>
      </c>
    </row>
    <row r="61" spans="1:29">
      <c r="A61" t="s">
        <v>112</v>
      </c>
      <c r="B61" s="44" t="s">
        <v>113</v>
      </c>
      <c r="C61" s="42">
        <v>2052097300</v>
      </c>
      <c r="D61" s="42">
        <v>7317</v>
      </c>
      <c r="E61" s="42">
        <v>697502188</v>
      </c>
      <c r="F61" s="42">
        <v>22857601</v>
      </c>
      <c r="G61" s="42">
        <v>584</v>
      </c>
      <c r="H61" s="42">
        <v>91991485</v>
      </c>
      <c r="I61" s="42">
        <v>408728</v>
      </c>
      <c r="J61" s="42">
        <v>16521624</v>
      </c>
      <c r="K61" s="42">
        <v>117121000</v>
      </c>
      <c r="L61" s="42">
        <v>2074100</v>
      </c>
      <c r="M61" s="42">
        <v>5108038</v>
      </c>
      <c r="N61" s="42">
        <v>14470422</v>
      </c>
      <c r="O61" s="42">
        <v>8939763</v>
      </c>
      <c r="P61" s="42">
        <v>6763247</v>
      </c>
      <c r="Q61" s="42">
        <v>983758196</v>
      </c>
      <c r="R61" s="42">
        <v>267035</v>
      </c>
      <c r="S61" s="42">
        <v>30439</v>
      </c>
      <c r="T61" s="42">
        <v>119163447</v>
      </c>
      <c r="U61" s="42">
        <v>131597464</v>
      </c>
      <c r="V61" s="42">
        <v>16603169</v>
      </c>
      <c r="W61" s="42">
        <v>14514398</v>
      </c>
      <c r="X61" s="42">
        <v>196180</v>
      </c>
      <c r="Y61" s="42">
        <v>406059</v>
      </c>
      <c r="Z61" s="42">
        <v>317544</v>
      </c>
      <c r="AA61" s="42">
        <v>0</v>
      </c>
      <c r="AB61" s="42">
        <v>283095735</v>
      </c>
      <c r="AC61" s="42">
        <v>700662461</v>
      </c>
    </row>
    <row r="62" spans="1:29">
      <c r="A62" t="s">
        <v>176</v>
      </c>
      <c r="B62" s="44" t="s">
        <v>177</v>
      </c>
      <c r="C62" s="42">
        <v>11863818400</v>
      </c>
      <c r="D62" s="42">
        <v>46783</v>
      </c>
      <c r="E62" s="42">
        <v>3985788057</v>
      </c>
      <c r="F62" s="42">
        <v>110816969</v>
      </c>
      <c r="G62" s="42">
        <v>3324</v>
      </c>
      <c r="H62" s="42">
        <v>449772207</v>
      </c>
      <c r="I62" s="42">
        <v>7325251</v>
      </c>
      <c r="J62" s="42">
        <v>130370024</v>
      </c>
      <c r="K62" s="42">
        <v>635599800</v>
      </c>
      <c r="L62" s="42">
        <v>31299900</v>
      </c>
      <c r="M62" s="42">
        <v>29523823</v>
      </c>
      <c r="N62" s="42">
        <v>117305824</v>
      </c>
      <c r="O62" s="42">
        <v>55376514</v>
      </c>
      <c r="P62" s="42">
        <v>78075041</v>
      </c>
      <c r="Q62" s="42">
        <v>5631253410</v>
      </c>
      <c r="R62" s="42">
        <v>7427863</v>
      </c>
      <c r="S62" s="42">
        <v>2792002</v>
      </c>
      <c r="T62" s="42">
        <v>666707212</v>
      </c>
      <c r="U62" s="42">
        <v>730986906</v>
      </c>
      <c r="V62" s="42">
        <v>114822386</v>
      </c>
      <c r="W62" s="42">
        <v>76493265</v>
      </c>
      <c r="X62" s="42">
        <v>2951940</v>
      </c>
      <c r="Y62" s="42">
        <v>3113594</v>
      </c>
      <c r="Z62" s="42">
        <v>1929196</v>
      </c>
      <c r="AA62" s="42">
        <v>0</v>
      </c>
      <c r="AB62" s="42">
        <v>1607224364</v>
      </c>
      <c r="AC62" s="42">
        <v>4024029046</v>
      </c>
    </row>
    <row r="63" spans="1:29">
      <c r="A63" t="s">
        <v>378</v>
      </c>
      <c r="B63" s="44" t="s">
        <v>379</v>
      </c>
      <c r="C63" s="42">
        <v>1789357400</v>
      </c>
      <c r="D63" s="42">
        <v>6904</v>
      </c>
      <c r="E63" s="42">
        <v>611113451</v>
      </c>
      <c r="F63" s="42">
        <v>12254051</v>
      </c>
      <c r="G63" s="42">
        <v>553</v>
      </c>
      <c r="H63" s="42">
        <v>30999809</v>
      </c>
      <c r="I63" s="42">
        <v>253517</v>
      </c>
      <c r="J63" s="42">
        <v>13047292</v>
      </c>
      <c r="K63" s="42">
        <v>98037000</v>
      </c>
      <c r="L63" s="42">
        <v>2640300</v>
      </c>
      <c r="M63" s="42">
        <v>4451961</v>
      </c>
      <c r="N63" s="42">
        <v>16620754</v>
      </c>
      <c r="O63" s="42">
        <v>8278787</v>
      </c>
      <c r="P63" s="42">
        <v>6702809</v>
      </c>
      <c r="Q63" s="42">
        <v>804399731</v>
      </c>
      <c r="R63" s="42">
        <v>154380</v>
      </c>
      <c r="S63" s="42">
        <v>20558</v>
      </c>
      <c r="T63" s="42">
        <v>100657362</v>
      </c>
      <c r="U63" s="42">
        <v>106681220</v>
      </c>
      <c r="V63" s="42">
        <v>16324513</v>
      </c>
      <c r="W63" s="42">
        <v>10642775</v>
      </c>
      <c r="X63" s="42">
        <v>186736</v>
      </c>
      <c r="Y63" s="42">
        <v>609825</v>
      </c>
      <c r="Z63" s="42">
        <v>184360</v>
      </c>
      <c r="AA63" s="42">
        <v>0</v>
      </c>
      <c r="AB63" s="42">
        <v>235461729</v>
      </c>
      <c r="AC63" s="42">
        <v>568938002</v>
      </c>
    </row>
    <row r="64" spans="1:29">
      <c r="A64" t="s">
        <v>296</v>
      </c>
      <c r="B64" s="44" t="s">
        <v>297</v>
      </c>
      <c r="C64" s="42">
        <v>1190719500</v>
      </c>
      <c r="D64" s="42">
        <v>4489</v>
      </c>
      <c r="E64" s="42">
        <v>398460957</v>
      </c>
      <c r="F64" s="42">
        <v>10729619</v>
      </c>
      <c r="G64" s="42">
        <v>346</v>
      </c>
      <c r="H64" s="42">
        <v>45391674</v>
      </c>
      <c r="I64" s="42">
        <v>449563</v>
      </c>
      <c r="J64" s="42">
        <v>11395761</v>
      </c>
      <c r="K64" s="42">
        <v>64530300</v>
      </c>
      <c r="L64" s="42">
        <v>3499200</v>
      </c>
      <c r="M64" s="42">
        <v>2963787</v>
      </c>
      <c r="N64" s="42">
        <v>10523409</v>
      </c>
      <c r="O64" s="42">
        <v>5377751</v>
      </c>
      <c r="P64" s="42">
        <v>9141955</v>
      </c>
      <c r="Q64" s="42">
        <v>562463976</v>
      </c>
      <c r="R64" s="42">
        <v>298405</v>
      </c>
      <c r="S64" s="42">
        <v>4380</v>
      </c>
      <c r="T64" s="42">
        <v>68024806</v>
      </c>
      <c r="U64" s="42">
        <v>72416440</v>
      </c>
      <c r="V64" s="42">
        <v>9592236</v>
      </c>
      <c r="W64" s="42">
        <v>9174237</v>
      </c>
      <c r="X64" s="42">
        <v>208627</v>
      </c>
      <c r="Y64" s="42">
        <v>346149</v>
      </c>
      <c r="Z64" s="42">
        <v>172699</v>
      </c>
      <c r="AA64" s="42">
        <v>0</v>
      </c>
      <c r="AB64" s="42">
        <v>160237979</v>
      </c>
      <c r="AC64" s="42">
        <v>402225997</v>
      </c>
    </row>
    <row r="65" spans="1:29">
      <c r="A65" t="s">
        <v>302</v>
      </c>
      <c r="B65" s="44" t="s">
        <v>303</v>
      </c>
      <c r="C65" s="42">
        <v>969217600</v>
      </c>
      <c r="D65" s="42">
        <v>4134</v>
      </c>
      <c r="E65" s="42">
        <v>329099920</v>
      </c>
      <c r="F65" s="42">
        <v>5843989</v>
      </c>
      <c r="G65" s="42">
        <v>223</v>
      </c>
      <c r="H65" s="42">
        <v>16320953</v>
      </c>
      <c r="I65" s="42">
        <v>603625</v>
      </c>
      <c r="J65" s="42">
        <v>6947607</v>
      </c>
      <c r="K65" s="42">
        <v>50469900</v>
      </c>
      <c r="L65" s="42">
        <v>2055700</v>
      </c>
      <c r="M65" s="42">
        <v>2397365</v>
      </c>
      <c r="N65" s="42">
        <v>9178278</v>
      </c>
      <c r="O65" s="42">
        <v>4858099</v>
      </c>
      <c r="P65" s="42">
        <v>5558228</v>
      </c>
      <c r="Q65" s="42">
        <v>433333664</v>
      </c>
      <c r="R65" s="42">
        <v>71684</v>
      </c>
      <c r="S65" s="42">
        <v>3452</v>
      </c>
      <c r="T65" s="42">
        <v>52503539</v>
      </c>
      <c r="U65" s="42">
        <v>57829978</v>
      </c>
      <c r="V65" s="42">
        <v>7128754</v>
      </c>
      <c r="W65" s="42">
        <v>5702465</v>
      </c>
      <c r="X65" s="42">
        <v>188580</v>
      </c>
      <c r="Y65" s="42">
        <v>398740</v>
      </c>
      <c r="Z65" s="42">
        <v>139354</v>
      </c>
      <c r="AA65" s="42">
        <v>0</v>
      </c>
      <c r="AB65" s="42">
        <v>123966546</v>
      </c>
      <c r="AC65" s="42">
        <v>309367118</v>
      </c>
    </row>
    <row r="66" spans="1:29">
      <c r="A66" t="s">
        <v>564</v>
      </c>
      <c r="B66" s="44" t="s">
        <v>565</v>
      </c>
      <c r="C66" s="42">
        <v>4583275900</v>
      </c>
      <c r="D66" s="42">
        <v>14433</v>
      </c>
      <c r="E66" s="42">
        <v>1553164241</v>
      </c>
      <c r="F66" s="42">
        <v>59650826</v>
      </c>
      <c r="G66" s="42">
        <v>2542</v>
      </c>
      <c r="H66" s="42">
        <v>120663241</v>
      </c>
      <c r="I66" s="42">
        <v>787488</v>
      </c>
      <c r="J66" s="42">
        <v>28469941</v>
      </c>
      <c r="K66" s="42">
        <v>253887300</v>
      </c>
      <c r="L66" s="42">
        <v>3354400</v>
      </c>
      <c r="M66" s="42">
        <v>11289398</v>
      </c>
      <c r="N66" s="42">
        <v>26509867</v>
      </c>
      <c r="O66" s="42">
        <v>18032925</v>
      </c>
      <c r="P66" s="42">
        <v>9306367</v>
      </c>
      <c r="Q66" s="42">
        <v>2085115994</v>
      </c>
      <c r="R66" s="42">
        <v>858554</v>
      </c>
      <c r="S66" s="42">
        <v>98</v>
      </c>
      <c r="T66" s="42">
        <v>257216965</v>
      </c>
      <c r="U66" s="42">
        <v>261231940</v>
      </c>
      <c r="V66" s="42">
        <v>35847090</v>
      </c>
      <c r="W66" s="42">
        <v>13896534</v>
      </c>
      <c r="X66" s="42">
        <v>19727</v>
      </c>
      <c r="Y66" s="42">
        <v>981206</v>
      </c>
      <c r="Z66" s="42">
        <v>332457</v>
      </c>
      <c r="AA66" s="42">
        <v>23740954</v>
      </c>
      <c r="AB66" s="42">
        <v>594125525</v>
      </c>
      <c r="AC66" s="42">
        <v>1490990469</v>
      </c>
    </row>
    <row r="67" spans="1:29">
      <c r="A67" t="s">
        <v>480</v>
      </c>
      <c r="B67" s="44" t="s">
        <v>481</v>
      </c>
      <c r="C67" s="42">
        <v>22603462400</v>
      </c>
      <c r="D67" s="42">
        <v>77005</v>
      </c>
      <c r="E67" s="42">
        <v>7632250110</v>
      </c>
      <c r="F67" s="42">
        <v>331610430</v>
      </c>
      <c r="G67" s="42">
        <v>9482</v>
      </c>
      <c r="H67" s="42">
        <v>578971834</v>
      </c>
      <c r="I67" s="42">
        <v>4120198</v>
      </c>
      <c r="J67" s="42">
        <v>148899837</v>
      </c>
      <c r="K67" s="42">
        <v>1272495800</v>
      </c>
      <c r="L67" s="42">
        <v>17145300</v>
      </c>
      <c r="M67" s="42">
        <v>56154631</v>
      </c>
      <c r="N67" s="42">
        <v>144016871</v>
      </c>
      <c r="O67" s="42">
        <v>94105708</v>
      </c>
      <c r="P67" s="42">
        <v>46049813</v>
      </c>
      <c r="Q67" s="42">
        <v>10325820532</v>
      </c>
      <c r="R67" s="42">
        <v>4287037</v>
      </c>
      <c r="S67" s="42">
        <v>429458</v>
      </c>
      <c r="T67" s="42">
        <v>1289379783</v>
      </c>
      <c r="U67" s="42">
        <v>1321221650</v>
      </c>
      <c r="V67" s="42">
        <v>204285728</v>
      </c>
      <c r="W67" s="42">
        <v>144183336</v>
      </c>
      <c r="X67" s="42">
        <v>700579</v>
      </c>
      <c r="Y67" s="42">
        <v>4463359</v>
      </c>
      <c r="Z67" s="42">
        <v>3277874</v>
      </c>
      <c r="AA67" s="42">
        <v>0</v>
      </c>
      <c r="AB67" s="42">
        <v>2972228804</v>
      </c>
      <c r="AC67" s="42">
        <v>7353591728</v>
      </c>
    </row>
    <row r="68" spans="1:29">
      <c r="A68" t="s">
        <v>326</v>
      </c>
      <c r="B68" s="44" t="s">
        <v>327</v>
      </c>
      <c r="C68" s="42">
        <v>140203153800</v>
      </c>
      <c r="D68" s="42">
        <v>427758</v>
      </c>
      <c r="E68" s="42">
        <v>45692936688</v>
      </c>
      <c r="F68" s="42">
        <v>3280337720</v>
      </c>
      <c r="G68" s="42">
        <v>70138</v>
      </c>
      <c r="H68" s="42">
        <v>4919444502</v>
      </c>
      <c r="I68" s="42">
        <v>34680647</v>
      </c>
      <c r="J68" s="42">
        <v>572927713</v>
      </c>
      <c r="K68" s="42">
        <v>7819777100</v>
      </c>
      <c r="L68" s="42">
        <v>131315900</v>
      </c>
      <c r="M68" s="42">
        <v>346685307</v>
      </c>
      <c r="N68" s="42">
        <v>572439818</v>
      </c>
      <c r="O68" s="42">
        <v>522853215</v>
      </c>
      <c r="P68" s="42">
        <v>416764500</v>
      </c>
      <c r="Q68" s="42">
        <v>64310163110</v>
      </c>
      <c r="R68" s="42">
        <v>11667071</v>
      </c>
      <c r="S68" s="42">
        <v>7380785</v>
      </c>
      <c r="T68" s="42">
        <v>7949191866</v>
      </c>
      <c r="U68" s="42">
        <v>7698217993</v>
      </c>
      <c r="V68" s="42">
        <v>1147336949</v>
      </c>
      <c r="W68" s="42">
        <v>842247611</v>
      </c>
      <c r="X68" s="42">
        <v>4248032</v>
      </c>
      <c r="Y68" s="42">
        <v>24900679</v>
      </c>
      <c r="Z68" s="42">
        <v>24013372</v>
      </c>
      <c r="AA68" s="42">
        <v>0</v>
      </c>
      <c r="AB68" s="42">
        <v>17709204358</v>
      </c>
      <c r="AC68" s="42">
        <v>46600958752</v>
      </c>
    </row>
    <row r="69" spans="1:29">
      <c r="A69" t="s">
        <v>320</v>
      </c>
      <c r="B69" s="44" t="s">
        <v>321</v>
      </c>
      <c r="C69" s="42">
        <v>2744127700</v>
      </c>
      <c r="D69" s="42">
        <v>10260</v>
      </c>
      <c r="E69" s="42">
        <v>921578355</v>
      </c>
      <c r="F69" s="42">
        <v>19768184</v>
      </c>
      <c r="G69" s="42">
        <v>724</v>
      </c>
      <c r="H69" s="42">
        <v>86898672</v>
      </c>
      <c r="I69" s="42">
        <v>881173</v>
      </c>
      <c r="J69" s="42">
        <v>26755111</v>
      </c>
      <c r="K69" s="42">
        <v>150319700</v>
      </c>
      <c r="L69" s="42">
        <v>6931500</v>
      </c>
      <c r="M69" s="42">
        <v>6830509</v>
      </c>
      <c r="N69" s="42">
        <v>23941931</v>
      </c>
      <c r="O69" s="42">
        <v>12463009</v>
      </c>
      <c r="P69" s="42">
        <v>18269625</v>
      </c>
      <c r="Q69" s="42">
        <v>1274637769</v>
      </c>
      <c r="R69" s="42">
        <v>758525</v>
      </c>
      <c r="S69" s="42">
        <v>23911</v>
      </c>
      <c r="T69" s="42">
        <v>157222503</v>
      </c>
      <c r="U69" s="42">
        <v>170302569</v>
      </c>
      <c r="V69" s="42">
        <v>24136462</v>
      </c>
      <c r="W69" s="42">
        <v>19123527</v>
      </c>
      <c r="X69" s="42">
        <v>517503</v>
      </c>
      <c r="Y69" s="42">
        <v>712265</v>
      </c>
      <c r="Z69" s="42">
        <v>481577</v>
      </c>
      <c r="AA69" s="42">
        <v>0</v>
      </c>
      <c r="AB69" s="42">
        <v>373278842</v>
      </c>
      <c r="AC69" s="42">
        <v>901358927</v>
      </c>
    </row>
    <row r="70" spans="1:29">
      <c r="A70" t="s">
        <v>116</v>
      </c>
      <c r="B70" s="44" t="s">
        <v>117</v>
      </c>
      <c r="C70" s="42">
        <v>2678358800</v>
      </c>
      <c r="D70" s="42">
        <v>8810</v>
      </c>
      <c r="E70" s="42">
        <v>908668782</v>
      </c>
      <c r="F70" s="42">
        <v>31702146</v>
      </c>
      <c r="G70" s="42">
        <v>970</v>
      </c>
      <c r="H70" s="42">
        <v>77196118</v>
      </c>
      <c r="I70" s="42">
        <v>631779</v>
      </c>
      <c r="J70" s="42">
        <v>26807348</v>
      </c>
      <c r="K70" s="42">
        <v>155643300</v>
      </c>
      <c r="L70" s="42">
        <v>3731600</v>
      </c>
      <c r="M70" s="42">
        <v>6673975</v>
      </c>
      <c r="N70" s="42">
        <v>21634274</v>
      </c>
      <c r="O70" s="42">
        <v>11006033</v>
      </c>
      <c r="P70" s="42">
        <v>11079241</v>
      </c>
      <c r="Q70" s="42">
        <v>1254774596</v>
      </c>
      <c r="R70" s="42">
        <v>855847</v>
      </c>
      <c r="S70" s="42">
        <v>18000</v>
      </c>
      <c r="T70" s="42">
        <v>159341973</v>
      </c>
      <c r="U70" s="42">
        <v>168007304</v>
      </c>
      <c r="V70" s="42">
        <v>27755704</v>
      </c>
      <c r="W70" s="42">
        <v>20077600</v>
      </c>
      <c r="X70" s="42">
        <v>442476</v>
      </c>
      <c r="Y70" s="42">
        <v>481048</v>
      </c>
      <c r="Z70" s="42">
        <v>580548</v>
      </c>
      <c r="AA70" s="42">
        <v>0</v>
      </c>
      <c r="AB70" s="42">
        <v>377560500</v>
      </c>
      <c r="AC70" s="42">
        <v>877214096</v>
      </c>
    </row>
    <row r="71" spans="1:29">
      <c r="A71" t="s">
        <v>390</v>
      </c>
      <c r="B71" s="44" t="s">
        <v>391</v>
      </c>
      <c r="C71" s="42">
        <v>2206536400</v>
      </c>
      <c r="D71" s="42">
        <v>9113</v>
      </c>
      <c r="E71" s="42">
        <v>742828266</v>
      </c>
      <c r="F71" s="42">
        <v>11422686</v>
      </c>
      <c r="G71" s="42">
        <v>429</v>
      </c>
      <c r="H71" s="42">
        <v>40112520</v>
      </c>
      <c r="I71" s="42">
        <v>355142</v>
      </c>
      <c r="J71" s="42">
        <v>12414202</v>
      </c>
      <c r="K71" s="42">
        <v>117800700</v>
      </c>
      <c r="L71" s="42">
        <v>2761300</v>
      </c>
      <c r="M71" s="42">
        <v>5491004</v>
      </c>
      <c r="N71" s="42">
        <v>19679610</v>
      </c>
      <c r="O71" s="42">
        <v>10847617</v>
      </c>
      <c r="P71" s="42">
        <v>6741374</v>
      </c>
      <c r="Q71" s="42">
        <v>970454421</v>
      </c>
      <c r="R71" s="42">
        <v>17574</v>
      </c>
      <c r="S71" s="42">
        <v>0</v>
      </c>
      <c r="T71" s="42">
        <v>120531611</v>
      </c>
      <c r="U71" s="42">
        <v>132360729</v>
      </c>
      <c r="V71" s="42">
        <v>18589932</v>
      </c>
      <c r="W71" s="42">
        <v>13332014</v>
      </c>
      <c r="X71" s="42">
        <v>233140</v>
      </c>
      <c r="Y71" s="42">
        <v>763479</v>
      </c>
      <c r="Z71" s="42">
        <v>216708</v>
      </c>
      <c r="AA71" s="42">
        <v>14846985</v>
      </c>
      <c r="AB71" s="42">
        <v>300892172</v>
      </c>
      <c r="AC71" s="42">
        <v>669562249</v>
      </c>
    </row>
    <row r="72" spans="1:29">
      <c r="A72" t="s">
        <v>400</v>
      </c>
      <c r="B72" s="44" t="s">
        <v>401</v>
      </c>
      <c r="C72" s="42">
        <v>3146742100</v>
      </c>
      <c r="D72" s="42">
        <v>11901</v>
      </c>
      <c r="E72" s="42">
        <v>1041412192</v>
      </c>
      <c r="F72" s="42">
        <v>26562262</v>
      </c>
      <c r="G72" s="42">
        <v>856</v>
      </c>
      <c r="H72" s="42">
        <v>86893303</v>
      </c>
      <c r="I72" s="42">
        <v>785580</v>
      </c>
      <c r="J72" s="42">
        <v>29041533</v>
      </c>
      <c r="K72" s="42">
        <v>176903000</v>
      </c>
      <c r="L72" s="42">
        <v>5482000</v>
      </c>
      <c r="M72" s="42">
        <v>7825332</v>
      </c>
      <c r="N72" s="42">
        <v>23547196</v>
      </c>
      <c r="O72" s="42">
        <v>14397553</v>
      </c>
      <c r="P72" s="42">
        <v>14909276</v>
      </c>
      <c r="Q72" s="42">
        <v>1427759227</v>
      </c>
      <c r="R72" s="42">
        <v>731527</v>
      </c>
      <c r="S72" s="42">
        <v>9098</v>
      </c>
      <c r="T72" s="42">
        <v>182345864</v>
      </c>
      <c r="U72" s="42">
        <v>191534907</v>
      </c>
      <c r="V72" s="42">
        <v>28531639</v>
      </c>
      <c r="W72" s="42">
        <v>19711466</v>
      </c>
      <c r="X72" s="42">
        <v>441981</v>
      </c>
      <c r="Y72" s="42">
        <v>850607</v>
      </c>
      <c r="Z72" s="42">
        <v>466886</v>
      </c>
      <c r="AA72" s="42">
        <v>0</v>
      </c>
      <c r="AB72" s="42">
        <v>424623975</v>
      </c>
      <c r="AC72" s="42">
        <v>1003135252</v>
      </c>
    </row>
    <row r="73" spans="1:29">
      <c r="A73" t="s">
        <v>427</v>
      </c>
      <c r="B73" s="44" t="s">
        <v>428</v>
      </c>
      <c r="C73" s="42">
        <v>3278449100</v>
      </c>
      <c r="D73" s="42">
        <v>12243</v>
      </c>
      <c r="E73" s="42">
        <v>1071681794</v>
      </c>
      <c r="F73" s="42">
        <v>30033910</v>
      </c>
      <c r="G73" s="42">
        <v>1014</v>
      </c>
      <c r="H73" s="42">
        <v>64548871</v>
      </c>
      <c r="I73" s="42">
        <v>468826</v>
      </c>
      <c r="J73" s="42">
        <v>29570023</v>
      </c>
      <c r="K73" s="42">
        <v>183814600</v>
      </c>
      <c r="L73" s="42">
        <v>3362400</v>
      </c>
      <c r="M73" s="42">
        <v>8169289</v>
      </c>
      <c r="N73" s="42">
        <v>21472611</v>
      </c>
      <c r="O73" s="42">
        <v>14946678</v>
      </c>
      <c r="P73" s="42">
        <v>9449482</v>
      </c>
      <c r="Q73" s="42">
        <v>1437518484</v>
      </c>
      <c r="R73" s="42">
        <v>1065691</v>
      </c>
      <c r="S73" s="42">
        <v>72283</v>
      </c>
      <c r="T73" s="42">
        <v>187144153</v>
      </c>
      <c r="U73" s="42">
        <v>192619770</v>
      </c>
      <c r="V73" s="42">
        <v>32947108</v>
      </c>
      <c r="W73" s="42">
        <v>20068311</v>
      </c>
      <c r="X73" s="42">
        <v>313016</v>
      </c>
      <c r="Y73" s="42">
        <v>838410</v>
      </c>
      <c r="Z73" s="42">
        <v>404160</v>
      </c>
      <c r="AA73" s="42">
        <v>0</v>
      </c>
      <c r="AB73" s="42">
        <v>435472902</v>
      </c>
      <c r="AC73" s="42">
        <v>1002045582</v>
      </c>
    </row>
    <row r="74" spans="1:29">
      <c r="A74" t="s">
        <v>256</v>
      </c>
      <c r="B74" s="44" t="s">
        <v>257</v>
      </c>
      <c r="C74" s="42">
        <v>22077547100</v>
      </c>
      <c r="D74" s="42">
        <v>77542</v>
      </c>
      <c r="E74" s="42">
        <v>7147310912</v>
      </c>
      <c r="F74" s="42">
        <v>295446985</v>
      </c>
      <c r="G74" s="42">
        <v>8246</v>
      </c>
      <c r="H74" s="42">
        <v>726404878</v>
      </c>
      <c r="I74" s="42">
        <v>6796767</v>
      </c>
      <c r="J74" s="42">
        <v>170457276</v>
      </c>
      <c r="K74" s="42">
        <v>1237129700</v>
      </c>
      <c r="L74" s="42">
        <v>28227800</v>
      </c>
      <c r="M74" s="42">
        <v>54927274</v>
      </c>
      <c r="N74" s="42">
        <v>144841345</v>
      </c>
      <c r="O74" s="42">
        <v>93608162</v>
      </c>
      <c r="P74" s="42">
        <v>80034176</v>
      </c>
      <c r="Q74" s="42">
        <v>9985185275</v>
      </c>
      <c r="R74" s="42">
        <v>7128046</v>
      </c>
      <c r="S74" s="42">
        <v>257736</v>
      </c>
      <c r="T74" s="42">
        <v>1265064031</v>
      </c>
      <c r="U74" s="42">
        <v>1275891469</v>
      </c>
      <c r="V74" s="42">
        <v>192678543</v>
      </c>
      <c r="W74" s="42">
        <v>170926283</v>
      </c>
      <c r="X74" s="42">
        <v>2155288</v>
      </c>
      <c r="Y74" s="42">
        <v>4753477</v>
      </c>
      <c r="Z74" s="42">
        <v>3187450</v>
      </c>
      <c r="AA74" s="42">
        <v>0</v>
      </c>
      <c r="AB74" s="42">
        <v>2922042323</v>
      </c>
      <c r="AC74" s="42">
        <v>7063142952</v>
      </c>
    </row>
    <row r="75" spans="1:29">
      <c r="A75" t="s">
        <v>372</v>
      </c>
      <c r="B75" s="44" t="s">
        <v>373</v>
      </c>
      <c r="C75" s="42">
        <v>3951497800</v>
      </c>
      <c r="D75" s="42">
        <v>11890</v>
      </c>
      <c r="E75" s="42">
        <v>1374741396</v>
      </c>
      <c r="F75" s="42">
        <v>70316516</v>
      </c>
      <c r="G75" s="42">
        <v>2062</v>
      </c>
      <c r="H75" s="42">
        <v>105235005</v>
      </c>
      <c r="I75" s="42">
        <v>657229</v>
      </c>
      <c r="J75" s="42">
        <v>35640917</v>
      </c>
      <c r="K75" s="42">
        <v>219303200</v>
      </c>
      <c r="L75" s="42">
        <v>1636100</v>
      </c>
      <c r="M75" s="42">
        <v>9861012</v>
      </c>
      <c r="N75" s="42">
        <v>23404370</v>
      </c>
      <c r="O75" s="42">
        <v>14978258</v>
      </c>
      <c r="P75" s="42">
        <v>4292842</v>
      </c>
      <c r="Q75" s="42">
        <v>1860066845</v>
      </c>
      <c r="R75" s="42">
        <v>1013610</v>
      </c>
      <c r="S75" s="42">
        <v>28762</v>
      </c>
      <c r="T75" s="42">
        <v>220906563</v>
      </c>
      <c r="U75" s="42">
        <v>228799986</v>
      </c>
      <c r="V75" s="42">
        <v>38397583</v>
      </c>
      <c r="W75" s="42">
        <v>37221821</v>
      </c>
      <c r="X75" s="42">
        <v>338245</v>
      </c>
      <c r="Y75" s="42">
        <v>542357</v>
      </c>
      <c r="Z75" s="42">
        <v>620617</v>
      </c>
      <c r="AA75" s="42">
        <v>0</v>
      </c>
      <c r="AB75" s="42">
        <v>527869544</v>
      </c>
      <c r="AC75" s="42">
        <v>1332197301</v>
      </c>
    </row>
    <row r="76" spans="1:29">
      <c r="A76" t="s">
        <v>18</v>
      </c>
      <c r="B76" s="44" t="s">
        <v>19</v>
      </c>
      <c r="C76" s="42">
        <v>20532873400</v>
      </c>
      <c r="D76" s="42">
        <v>66460</v>
      </c>
      <c r="E76" s="42">
        <v>6520570242</v>
      </c>
      <c r="F76" s="42">
        <v>320947968</v>
      </c>
      <c r="G76" s="42">
        <v>9164</v>
      </c>
      <c r="H76" s="42">
        <v>562776000</v>
      </c>
      <c r="I76" s="42">
        <v>5749774</v>
      </c>
      <c r="J76" s="42">
        <v>122109790</v>
      </c>
      <c r="K76" s="42">
        <v>1192283200</v>
      </c>
      <c r="L76" s="42">
        <v>31073700</v>
      </c>
      <c r="M76" s="42">
        <v>50745915</v>
      </c>
      <c r="N76" s="42">
        <v>90616117</v>
      </c>
      <c r="O76" s="42">
        <v>82130877</v>
      </c>
      <c r="P76" s="42">
        <v>92098934</v>
      </c>
      <c r="Q76" s="42">
        <v>9071102517</v>
      </c>
      <c r="R76" s="42">
        <v>3572046</v>
      </c>
      <c r="S76" s="42">
        <v>149893</v>
      </c>
      <c r="T76" s="42">
        <v>1223062424</v>
      </c>
      <c r="U76" s="42">
        <v>1179797251</v>
      </c>
      <c r="V76" s="42">
        <v>238609227</v>
      </c>
      <c r="W76" s="42">
        <v>104804510</v>
      </c>
      <c r="X76" s="42">
        <v>760183</v>
      </c>
      <c r="Y76" s="42">
        <v>3502140</v>
      </c>
      <c r="Z76" s="42">
        <v>2444563</v>
      </c>
      <c r="AA76" s="42">
        <v>0</v>
      </c>
      <c r="AB76" s="42">
        <v>2756702237</v>
      </c>
      <c r="AC76" s="42">
        <v>6314400280</v>
      </c>
    </row>
    <row r="77" spans="1:29">
      <c r="A77" t="s">
        <v>574</v>
      </c>
      <c r="B77" s="44" t="s">
        <v>575</v>
      </c>
      <c r="C77" s="42">
        <v>1736413300</v>
      </c>
      <c r="D77" s="42">
        <v>7462</v>
      </c>
      <c r="E77" s="42">
        <v>584950746</v>
      </c>
      <c r="F77" s="42">
        <v>11220294</v>
      </c>
      <c r="G77" s="42">
        <v>429</v>
      </c>
      <c r="H77" s="42">
        <v>24176134</v>
      </c>
      <c r="I77" s="42">
        <v>426489</v>
      </c>
      <c r="J77" s="42">
        <v>10726529</v>
      </c>
      <c r="K77" s="42">
        <v>87311300</v>
      </c>
      <c r="L77" s="42">
        <v>2471300</v>
      </c>
      <c r="M77" s="42">
        <v>4276699</v>
      </c>
      <c r="N77" s="42">
        <v>11086232</v>
      </c>
      <c r="O77" s="42">
        <v>8671603</v>
      </c>
      <c r="P77" s="42">
        <v>6224843</v>
      </c>
      <c r="Q77" s="42">
        <v>751542169</v>
      </c>
      <c r="R77" s="42">
        <v>112719</v>
      </c>
      <c r="S77" s="42">
        <v>16520</v>
      </c>
      <c r="T77" s="42">
        <v>89752711</v>
      </c>
      <c r="U77" s="42">
        <v>102358715</v>
      </c>
      <c r="V77" s="42">
        <v>14671998</v>
      </c>
      <c r="W77" s="42">
        <v>5206541</v>
      </c>
      <c r="X77" s="42">
        <v>1761</v>
      </c>
      <c r="Y77" s="42">
        <v>598788</v>
      </c>
      <c r="Z77" s="42">
        <v>96719</v>
      </c>
      <c r="AA77" s="42">
        <v>12164413</v>
      </c>
      <c r="AB77" s="42">
        <v>224980885</v>
      </c>
      <c r="AC77" s="42">
        <v>526561284</v>
      </c>
    </row>
    <row r="78" spans="1:29">
      <c r="A78" t="s">
        <v>580</v>
      </c>
      <c r="B78" s="44" t="s">
        <v>424</v>
      </c>
      <c r="C78" s="42">
        <v>2767103500</v>
      </c>
      <c r="D78" s="42">
        <v>10744</v>
      </c>
      <c r="E78" s="42">
        <v>946461818</v>
      </c>
      <c r="F78" s="42">
        <v>21802000</v>
      </c>
      <c r="G78" s="42">
        <v>783</v>
      </c>
      <c r="H78" s="42">
        <v>67329337</v>
      </c>
      <c r="I78" s="42">
        <v>609808</v>
      </c>
      <c r="J78" s="42">
        <v>30752657</v>
      </c>
      <c r="K78" s="42">
        <v>153551400</v>
      </c>
      <c r="L78" s="42">
        <v>7971600</v>
      </c>
      <c r="M78" s="42">
        <v>6891471</v>
      </c>
      <c r="N78" s="42">
        <v>25459573</v>
      </c>
      <c r="O78" s="42">
        <v>12864500</v>
      </c>
      <c r="P78" s="42">
        <v>20348251</v>
      </c>
      <c r="Q78" s="42">
        <v>1294042415</v>
      </c>
      <c r="R78" s="42">
        <v>1228839</v>
      </c>
      <c r="S78" s="42">
        <v>55714</v>
      </c>
      <c r="T78" s="42">
        <v>161495999</v>
      </c>
      <c r="U78" s="42">
        <v>174791839</v>
      </c>
      <c r="V78" s="42">
        <v>29491611</v>
      </c>
      <c r="W78" s="42">
        <v>17613885</v>
      </c>
      <c r="X78" s="42">
        <v>493871</v>
      </c>
      <c r="Y78" s="42">
        <v>834163</v>
      </c>
      <c r="Z78" s="42">
        <v>404789</v>
      </c>
      <c r="AA78" s="42">
        <v>0</v>
      </c>
      <c r="AB78" s="42">
        <v>386410710</v>
      </c>
      <c r="AC78" s="42">
        <v>907631705</v>
      </c>
    </row>
    <row r="79" spans="1:29">
      <c r="A79" t="s">
        <v>464</v>
      </c>
      <c r="B79" s="44" t="s">
        <v>465</v>
      </c>
      <c r="C79" s="42">
        <v>3067309500</v>
      </c>
      <c r="D79" s="42">
        <v>11828</v>
      </c>
      <c r="E79" s="42">
        <v>1036661136</v>
      </c>
      <c r="F79" s="42">
        <v>25946743</v>
      </c>
      <c r="G79" s="42">
        <v>926</v>
      </c>
      <c r="H79" s="42">
        <v>68001284</v>
      </c>
      <c r="I79" s="42">
        <v>602406</v>
      </c>
      <c r="J79" s="42">
        <v>25448131</v>
      </c>
      <c r="K79" s="42">
        <v>165875400</v>
      </c>
      <c r="L79" s="42">
        <v>5363200</v>
      </c>
      <c r="M79" s="42">
        <v>7636530</v>
      </c>
      <c r="N79" s="42">
        <v>26853920</v>
      </c>
      <c r="O79" s="42">
        <v>14218379</v>
      </c>
      <c r="P79" s="42">
        <v>13120453</v>
      </c>
      <c r="Q79" s="42">
        <v>1389727582</v>
      </c>
      <c r="R79" s="42">
        <v>518842</v>
      </c>
      <c r="S79" s="42">
        <v>13117</v>
      </c>
      <c r="T79" s="42">
        <v>171192793</v>
      </c>
      <c r="U79" s="42">
        <v>183916376</v>
      </c>
      <c r="V79" s="42">
        <v>26990833</v>
      </c>
      <c r="W79" s="42">
        <v>19412963</v>
      </c>
      <c r="X79" s="42">
        <v>369757</v>
      </c>
      <c r="Y79" s="42">
        <v>1052160</v>
      </c>
      <c r="Z79" s="42">
        <v>423599</v>
      </c>
      <c r="AA79" s="42">
        <v>19322719</v>
      </c>
      <c r="AB79" s="42">
        <v>423213159</v>
      </c>
      <c r="AC79" s="42">
        <v>966514423</v>
      </c>
    </row>
    <row r="80" spans="1:29">
      <c r="A80" t="s">
        <v>236</v>
      </c>
      <c r="B80" s="44" t="s">
        <v>237</v>
      </c>
      <c r="C80" s="42">
        <v>32565586000</v>
      </c>
      <c r="D80" s="42">
        <v>107339</v>
      </c>
      <c r="E80" s="42">
        <v>10215733750</v>
      </c>
      <c r="F80" s="42">
        <v>685980254</v>
      </c>
      <c r="G80" s="42">
        <v>14479</v>
      </c>
      <c r="H80" s="42">
        <v>1137198179</v>
      </c>
      <c r="I80" s="42">
        <v>5464331</v>
      </c>
      <c r="J80" s="42">
        <v>162539829</v>
      </c>
      <c r="K80" s="42">
        <v>1766901000</v>
      </c>
      <c r="L80" s="42">
        <v>37095000</v>
      </c>
      <c r="M80" s="42">
        <v>80692679</v>
      </c>
      <c r="N80" s="42">
        <v>172842189</v>
      </c>
      <c r="O80" s="42">
        <v>129585798</v>
      </c>
      <c r="P80" s="42">
        <v>113160586</v>
      </c>
      <c r="Q80" s="42">
        <v>14507193595</v>
      </c>
      <c r="R80" s="42">
        <v>5316567</v>
      </c>
      <c r="S80" s="42">
        <v>2005091</v>
      </c>
      <c r="T80" s="42">
        <v>1803505281</v>
      </c>
      <c r="U80" s="42">
        <v>1705682544</v>
      </c>
      <c r="V80" s="42">
        <v>288427384</v>
      </c>
      <c r="W80" s="42">
        <v>231827150</v>
      </c>
      <c r="X80" s="42">
        <v>1563398</v>
      </c>
      <c r="Y80" s="42">
        <v>6972027</v>
      </c>
      <c r="Z80" s="42">
        <v>4184958</v>
      </c>
      <c r="AA80" s="42">
        <v>0</v>
      </c>
      <c r="AB80" s="42">
        <v>4049484400</v>
      </c>
      <c r="AC80" s="42">
        <v>10457709195</v>
      </c>
    </row>
    <row r="81" spans="1:29">
      <c r="A81" t="s">
        <v>316</v>
      </c>
      <c r="B81" s="44" t="s">
        <v>317</v>
      </c>
      <c r="C81" s="42">
        <v>1929181700</v>
      </c>
      <c r="D81" s="42">
        <v>7334</v>
      </c>
      <c r="E81" s="42">
        <v>644634969</v>
      </c>
      <c r="F81" s="42">
        <v>14313844</v>
      </c>
      <c r="G81" s="42">
        <v>532</v>
      </c>
      <c r="H81" s="42">
        <v>60374559</v>
      </c>
      <c r="I81" s="42">
        <v>376673</v>
      </c>
      <c r="J81" s="42">
        <v>17003703</v>
      </c>
      <c r="K81" s="42">
        <v>107241600</v>
      </c>
      <c r="L81" s="42">
        <v>5138600</v>
      </c>
      <c r="M81" s="42">
        <v>4810249</v>
      </c>
      <c r="N81" s="42">
        <v>16878226</v>
      </c>
      <c r="O81" s="42">
        <v>8800938</v>
      </c>
      <c r="P81" s="42">
        <v>13453964</v>
      </c>
      <c r="Q81" s="42">
        <v>893027325</v>
      </c>
      <c r="R81" s="42">
        <v>381002</v>
      </c>
      <c r="S81" s="42">
        <v>47064</v>
      </c>
      <c r="T81" s="42">
        <v>112364781</v>
      </c>
      <c r="U81" s="42">
        <v>120628871</v>
      </c>
      <c r="V81" s="42">
        <v>15372912</v>
      </c>
      <c r="W81" s="42">
        <v>15127489</v>
      </c>
      <c r="X81" s="42">
        <v>537108</v>
      </c>
      <c r="Y81" s="42">
        <v>631117</v>
      </c>
      <c r="Z81" s="42">
        <v>344484</v>
      </c>
      <c r="AA81" s="42">
        <v>0</v>
      </c>
      <c r="AB81" s="42">
        <v>265434828</v>
      </c>
      <c r="AC81" s="42">
        <v>627592497</v>
      </c>
    </row>
    <row r="82" spans="1:29">
      <c r="A82" t="s">
        <v>358</v>
      </c>
      <c r="B82" s="44" t="s">
        <v>359</v>
      </c>
      <c r="C82" s="42">
        <v>1868497500</v>
      </c>
      <c r="D82" s="42">
        <v>7160</v>
      </c>
      <c r="E82" s="42">
        <v>617419469</v>
      </c>
      <c r="F82" s="42">
        <v>16503373</v>
      </c>
      <c r="G82" s="42">
        <v>539</v>
      </c>
      <c r="H82" s="42">
        <v>53782464</v>
      </c>
      <c r="I82" s="42">
        <v>516521</v>
      </c>
      <c r="J82" s="42">
        <v>18180308</v>
      </c>
      <c r="K82" s="42">
        <v>100356200</v>
      </c>
      <c r="L82" s="42">
        <v>4230000</v>
      </c>
      <c r="M82" s="42">
        <v>4660110</v>
      </c>
      <c r="N82" s="42">
        <v>13513009</v>
      </c>
      <c r="O82" s="42">
        <v>8538422</v>
      </c>
      <c r="P82" s="42">
        <v>10677008</v>
      </c>
      <c r="Q82" s="42">
        <v>848376884</v>
      </c>
      <c r="R82" s="42">
        <v>670875</v>
      </c>
      <c r="S82" s="42">
        <v>22808</v>
      </c>
      <c r="T82" s="42">
        <v>104560329</v>
      </c>
      <c r="U82" s="42">
        <v>110725616</v>
      </c>
      <c r="V82" s="42">
        <v>16015188</v>
      </c>
      <c r="W82" s="42">
        <v>15505506</v>
      </c>
      <c r="X82" s="42">
        <v>257556</v>
      </c>
      <c r="Y82" s="42">
        <v>410233</v>
      </c>
      <c r="Z82" s="42">
        <v>301572</v>
      </c>
      <c r="AA82" s="42">
        <v>0</v>
      </c>
      <c r="AB82" s="42">
        <v>248469683</v>
      </c>
      <c r="AC82" s="42">
        <v>599907201</v>
      </c>
    </row>
    <row r="83" spans="1:29">
      <c r="A83" t="s">
        <v>472</v>
      </c>
      <c r="B83" s="44" t="s">
        <v>473</v>
      </c>
      <c r="C83" s="42">
        <v>1965864800</v>
      </c>
      <c r="D83" s="42">
        <v>7417</v>
      </c>
      <c r="E83" s="42">
        <v>675636652</v>
      </c>
      <c r="F83" s="42">
        <v>16044800</v>
      </c>
      <c r="G83" s="42">
        <v>510</v>
      </c>
      <c r="H83" s="42">
        <v>32038262</v>
      </c>
      <c r="I83" s="42">
        <v>277666</v>
      </c>
      <c r="J83" s="42">
        <v>12129260</v>
      </c>
      <c r="K83" s="42">
        <v>106951100</v>
      </c>
      <c r="L83" s="42">
        <v>1698200</v>
      </c>
      <c r="M83" s="42">
        <v>4903963</v>
      </c>
      <c r="N83" s="42">
        <v>15222454</v>
      </c>
      <c r="O83" s="42">
        <v>9061190</v>
      </c>
      <c r="P83" s="42">
        <v>4069046</v>
      </c>
      <c r="Q83" s="42">
        <v>878032593</v>
      </c>
      <c r="R83" s="42">
        <v>102515</v>
      </c>
      <c r="S83" s="42">
        <v>11465</v>
      </c>
      <c r="T83" s="42">
        <v>108639327</v>
      </c>
      <c r="U83" s="42">
        <v>117076263</v>
      </c>
      <c r="V83" s="42">
        <v>18936247</v>
      </c>
      <c r="W83" s="42">
        <v>13674592</v>
      </c>
      <c r="X83" s="42">
        <v>81449</v>
      </c>
      <c r="Y83" s="42">
        <v>532839</v>
      </c>
      <c r="Z83" s="42">
        <v>213762</v>
      </c>
      <c r="AA83" s="42">
        <v>0</v>
      </c>
      <c r="AB83" s="42">
        <v>259268459</v>
      </c>
      <c r="AC83" s="42">
        <v>618764134</v>
      </c>
    </row>
    <row r="84" spans="1:29">
      <c r="A84" t="s">
        <v>12</v>
      </c>
      <c r="B84" s="44" t="s">
        <v>13</v>
      </c>
      <c r="C84" s="42">
        <v>27073715800</v>
      </c>
      <c r="D84" s="42">
        <v>79202</v>
      </c>
      <c r="E84" s="42">
        <v>8649285700</v>
      </c>
      <c r="F84" s="42">
        <v>688222436</v>
      </c>
      <c r="G84" s="42">
        <v>15454</v>
      </c>
      <c r="H84" s="42">
        <v>745070196</v>
      </c>
      <c r="I84" s="42">
        <v>8771514</v>
      </c>
      <c r="J84" s="42">
        <v>166504940</v>
      </c>
      <c r="K84" s="42">
        <v>1516634700</v>
      </c>
      <c r="L84" s="42">
        <v>35554900</v>
      </c>
      <c r="M84" s="42">
        <v>66970848</v>
      </c>
      <c r="N84" s="42">
        <v>96230533</v>
      </c>
      <c r="O84" s="42">
        <v>97892660</v>
      </c>
      <c r="P84" s="42">
        <v>109688682</v>
      </c>
      <c r="Q84" s="42">
        <v>12180827109</v>
      </c>
      <c r="R84" s="42">
        <v>3329995</v>
      </c>
      <c r="S84" s="42">
        <v>170259</v>
      </c>
      <c r="T84" s="42">
        <v>1551794887</v>
      </c>
      <c r="U84" s="42">
        <v>1443000928</v>
      </c>
      <c r="V84" s="42">
        <v>281277350</v>
      </c>
      <c r="W84" s="42">
        <v>187961257</v>
      </c>
      <c r="X84" s="42">
        <v>1075982</v>
      </c>
      <c r="Y84" s="42">
        <v>3189551</v>
      </c>
      <c r="Z84" s="42">
        <v>4201236</v>
      </c>
      <c r="AA84" s="42">
        <v>0</v>
      </c>
      <c r="AB84" s="42">
        <v>3476001445</v>
      </c>
      <c r="AC84" s="42">
        <v>8704825664</v>
      </c>
    </row>
    <row r="85" spans="1:29">
      <c r="A85" t="s">
        <v>488</v>
      </c>
      <c r="B85" s="44" t="s">
        <v>489</v>
      </c>
      <c r="C85" s="42">
        <v>7831327500</v>
      </c>
      <c r="D85" s="42">
        <v>29073</v>
      </c>
      <c r="E85" s="42">
        <v>2593451813</v>
      </c>
      <c r="F85" s="42">
        <v>83843367</v>
      </c>
      <c r="G85" s="42">
        <v>2523</v>
      </c>
      <c r="H85" s="42">
        <v>196602816</v>
      </c>
      <c r="I85" s="42">
        <v>2587422</v>
      </c>
      <c r="J85" s="42">
        <v>69895258</v>
      </c>
      <c r="K85" s="42">
        <v>416747200</v>
      </c>
      <c r="L85" s="42">
        <v>13462700</v>
      </c>
      <c r="M85" s="42">
        <v>19515507</v>
      </c>
      <c r="N85" s="42">
        <v>59866734</v>
      </c>
      <c r="O85" s="42">
        <v>35276965</v>
      </c>
      <c r="P85" s="42">
        <v>35247282</v>
      </c>
      <c r="Q85" s="42">
        <v>3526497064</v>
      </c>
      <c r="R85" s="42">
        <v>1696387</v>
      </c>
      <c r="S85" s="42">
        <v>204519</v>
      </c>
      <c r="T85" s="42">
        <v>430128359</v>
      </c>
      <c r="U85" s="42">
        <v>449445694</v>
      </c>
      <c r="V85" s="42">
        <v>70431405</v>
      </c>
      <c r="W85" s="42">
        <v>56123848</v>
      </c>
      <c r="X85" s="42">
        <v>891772</v>
      </c>
      <c r="Y85" s="42">
        <v>2105395</v>
      </c>
      <c r="Z85" s="42">
        <v>1143281</v>
      </c>
      <c r="AA85" s="42">
        <v>47519353</v>
      </c>
      <c r="AB85" s="42">
        <v>1059690013</v>
      </c>
      <c r="AC85" s="42">
        <v>2466807051</v>
      </c>
    </row>
    <row r="86" spans="1:29">
      <c r="A86" t="s">
        <v>158</v>
      </c>
      <c r="B86" s="44" t="s">
        <v>159</v>
      </c>
      <c r="C86" s="42">
        <v>2574521500</v>
      </c>
      <c r="D86" s="42">
        <v>10676</v>
      </c>
      <c r="E86" s="42">
        <v>869177321</v>
      </c>
      <c r="F86" s="42">
        <v>16367674</v>
      </c>
      <c r="G86" s="42">
        <v>588</v>
      </c>
      <c r="H86" s="42">
        <v>56844705</v>
      </c>
      <c r="I86" s="42">
        <v>629912</v>
      </c>
      <c r="J86" s="42">
        <v>15239921</v>
      </c>
      <c r="K86" s="42">
        <v>141091200</v>
      </c>
      <c r="L86" s="42">
        <v>5257300</v>
      </c>
      <c r="M86" s="42">
        <v>6410905</v>
      </c>
      <c r="N86" s="42">
        <v>24231432</v>
      </c>
      <c r="O86" s="42">
        <v>12484259</v>
      </c>
      <c r="P86" s="42">
        <v>13047179</v>
      </c>
      <c r="Q86" s="42">
        <v>1160781808</v>
      </c>
      <c r="R86" s="42">
        <v>62590</v>
      </c>
      <c r="S86" s="42">
        <v>42843</v>
      </c>
      <c r="T86" s="42">
        <v>146319055</v>
      </c>
      <c r="U86" s="42">
        <v>159383269</v>
      </c>
      <c r="V86" s="42">
        <v>20401977</v>
      </c>
      <c r="W86" s="42">
        <v>19095330</v>
      </c>
      <c r="X86" s="42">
        <v>273863</v>
      </c>
      <c r="Y86" s="42">
        <v>961526</v>
      </c>
      <c r="Z86" s="42">
        <v>353288</v>
      </c>
      <c r="AA86" s="42">
        <v>0</v>
      </c>
      <c r="AB86" s="42">
        <v>346893741</v>
      </c>
      <c r="AC86" s="42">
        <v>813888067</v>
      </c>
    </row>
    <row r="87" spans="1:29">
      <c r="A87" t="s">
        <v>254</v>
      </c>
      <c r="B87" s="44" t="s">
        <v>255</v>
      </c>
      <c r="C87" s="42">
        <v>1962951800</v>
      </c>
      <c r="D87" s="42">
        <v>7721</v>
      </c>
      <c r="E87" s="42">
        <v>644223487</v>
      </c>
      <c r="F87" s="42">
        <v>11766933</v>
      </c>
      <c r="G87" s="42">
        <v>462</v>
      </c>
      <c r="H87" s="42">
        <v>80047586</v>
      </c>
      <c r="I87" s="42">
        <v>333490</v>
      </c>
      <c r="J87" s="42">
        <v>16144659</v>
      </c>
      <c r="K87" s="42">
        <v>112455100</v>
      </c>
      <c r="L87" s="42">
        <v>3688900</v>
      </c>
      <c r="M87" s="42">
        <v>4881499</v>
      </c>
      <c r="N87" s="42">
        <v>18444860</v>
      </c>
      <c r="O87" s="42">
        <v>9170674</v>
      </c>
      <c r="P87" s="42">
        <v>9305755</v>
      </c>
      <c r="Q87" s="42">
        <v>910462943</v>
      </c>
      <c r="R87" s="42">
        <v>248708</v>
      </c>
      <c r="S87" s="42">
        <v>27764</v>
      </c>
      <c r="T87" s="42">
        <v>116075866</v>
      </c>
      <c r="U87" s="42">
        <v>121847105</v>
      </c>
      <c r="V87" s="42">
        <v>17552011</v>
      </c>
      <c r="W87" s="42">
        <v>14542866</v>
      </c>
      <c r="X87" s="42">
        <v>354345</v>
      </c>
      <c r="Y87" s="42">
        <v>435883</v>
      </c>
      <c r="Z87" s="42">
        <v>277047</v>
      </c>
      <c r="AA87" s="42">
        <v>0</v>
      </c>
      <c r="AB87" s="42">
        <v>271361595</v>
      </c>
      <c r="AC87" s="42">
        <v>639101348</v>
      </c>
    </row>
    <row r="88" spans="1:29">
      <c r="A88" t="s">
        <v>52</v>
      </c>
      <c r="B88" s="44" t="s">
        <v>53</v>
      </c>
      <c r="C88" s="42">
        <v>5284598900</v>
      </c>
      <c r="D88" s="42">
        <v>15840</v>
      </c>
      <c r="E88" s="42">
        <v>1733062595</v>
      </c>
      <c r="F88" s="42">
        <v>104944969</v>
      </c>
      <c r="G88" s="42">
        <v>2724</v>
      </c>
      <c r="H88" s="42">
        <v>159602665</v>
      </c>
      <c r="I88" s="42">
        <v>1067601</v>
      </c>
      <c r="J88" s="42">
        <v>47573913</v>
      </c>
      <c r="K88" s="42">
        <v>293914100</v>
      </c>
      <c r="L88" s="42">
        <v>5855000</v>
      </c>
      <c r="M88" s="42">
        <v>13145480</v>
      </c>
      <c r="N88" s="42">
        <v>35904954</v>
      </c>
      <c r="O88" s="42">
        <v>19923109</v>
      </c>
      <c r="P88" s="42">
        <v>16379047</v>
      </c>
      <c r="Q88" s="42">
        <v>2431373433</v>
      </c>
      <c r="R88" s="42">
        <v>1658238</v>
      </c>
      <c r="S88" s="42">
        <v>111322</v>
      </c>
      <c r="T88" s="42">
        <v>299723947</v>
      </c>
      <c r="U88" s="42">
        <v>291548175</v>
      </c>
      <c r="V88" s="42">
        <v>65931065</v>
      </c>
      <c r="W88" s="42">
        <v>36799148</v>
      </c>
      <c r="X88" s="42">
        <v>446821</v>
      </c>
      <c r="Y88" s="42">
        <v>690747</v>
      </c>
      <c r="Z88" s="42">
        <v>610095</v>
      </c>
      <c r="AA88" s="42">
        <v>0</v>
      </c>
      <c r="AB88" s="42">
        <v>697519558</v>
      </c>
      <c r="AC88" s="42">
        <v>1733853875</v>
      </c>
    </row>
    <row r="89" spans="1:29">
      <c r="A89" t="s">
        <v>404</v>
      </c>
      <c r="B89" s="44" t="s">
        <v>405</v>
      </c>
      <c r="C89" s="42">
        <v>1221088800</v>
      </c>
      <c r="D89" s="42">
        <v>5322</v>
      </c>
      <c r="E89" s="42">
        <v>410278583</v>
      </c>
      <c r="F89" s="42">
        <v>5724990</v>
      </c>
      <c r="G89" s="42">
        <v>224</v>
      </c>
      <c r="H89" s="42">
        <v>14669745</v>
      </c>
      <c r="I89" s="42">
        <v>221298</v>
      </c>
      <c r="J89" s="42">
        <v>6635704</v>
      </c>
      <c r="K89" s="42">
        <v>64911100</v>
      </c>
      <c r="L89" s="42">
        <v>1473500</v>
      </c>
      <c r="M89" s="42">
        <v>3038215</v>
      </c>
      <c r="N89" s="42">
        <v>10726297</v>
      </c>
      <c r="O89" s="42">
        <v>6209714</v>
      </c>
      <c r="P89" s="42">
        <v>3767937</v>
      </c>
      <c r="Q89" s="42">
        <v>527657083</v>
      </c>
      <c r="R89" s="42">
        <v>42546</v>
      </c>
      <c r="S89" s="42">
        <v>10897</v>
      </c>
      <c r="T89" s="42">
        <v>66358519</v>
      </c>
      <c r="U89" s="42">
        <v>72414633</v>
      </c>
      <c r="V89" s="42">
        <v>10035096</v>
      </c>
      <c r="W89" s="42">
        <v>6375929</v>
      </c>
      <c r="X89" s="42">
        <v>66286</v>
      </c>
      <c r="Y89" s="42">
        <v>411743</v>
      </c>
      <c r="Z89" s="42">
        <v>131000</v>
      </c>
      <c r="AA89" s="42">
        <v>0</v>
      </c>
      <c r="AB89" s="42">
        <v>155846649</v>
      </c>
      <c r="AC89" s="42">
        <v>371810434</v>
      </c>
    </row>
    <row r="90" spans="1:29">
      <c r="A90" t="s">
        <v>516</v>
      </c>
      <c r="B90" s="44" t="s">
        <v>517</v>
      </c>
      <c r="C90" s="42">
        <v>1968818600</v>
      </c>
      <c r="D90" s="42">
        <v>8131</v>
      </c>
      <c r="E90" s="42">
        <v>672349086</v>
      </c>
      <c r="F90" s="42">
        <v>12550624</v>
      </c>
      <c r="G90" s="42">
        <v>454</v>
      </c>
      <c r="H90" s="42">
        <v>53979333</v>
      </c>
      <c r="I90" s="42">
        <v>1098505</v>
      </c>
      <c r="J90" s="42">
        <v>15865265</v>
      </c>
      <c r="K90" s="42">
        <v>104530100</v>
      </c>
      <c r="L90" s="42">
        <v>6125800</v>
      </c>
      <c r="M90" s="42">
        <v>4885877</v>
      </c>
      <c r="N90" s="42">
        <v>25544222</v>
      </c>
      <c r="O90" s="42">
        <v>9629074</v>
      </c>
      <c r="P90" s="42">
        <v>13387156</v>
      </c>
      <c r="Q90" s="42">
        <v>919945042</v>
      </c>
      <c r="R90" s="42">
        <v>424779</v>
      </c>
      <c r="S90" s="42">
        <v>17800</v>
      </c>
      <c r="T90" s="42">
        <v>110630699</v>
      </c>
      <c r="U90" s="42">
        <v>125816123</v>
      </c>
      <c r="V90" s="42">
        <v>16291359</v>
      </c>
      <c r="W90" s="42">
        <v>9410714</v>
      </c>
      <c r="X90" s="42">
        <v>279802</v>
      </c>
      <c r="Y90" s="42">
        <v>386199</v>
      </c>
      <c r="Z90" s="42">
        <v>203369</v>
      </c>
      <c r="AA90" s="42">
        <v>13206688</v>
      </c>
      <c r="AB90" s="42">
        <v>276667532</v>
      </c>
      <c r="AC90" s="42">
        <v>643277510</v>
      </c>
    </row>
    <row r="91" spans="1:29">
      <c r="A91" t="s">
        <v>494</v>
      </c>
      <c r="B91" s="44" t="s">
        <v>495</v>
      </c>
      <c r="C91" s="42">
        <v>4973648700</v>
      </c>
      <c r="D91" s="42">
        <v>19201</v>
      </c>
      <c r="E91" s="42">
        <v>1722132778</v>
      </c>
      <c r="F91" s="42">
        <v>46296321</v>
      </c>
      <c r="G91" s="42">
        <v>1526</v>
      </c>
      <c r="H91" s="42">
        <v>109971148</v>
      </c>
      <c r="I91" s="42">
        <v>795944</v>
      </c>
      <c r="J91" s="42">
        <v>34648860</v>
      </c>
      <c r="K91" s="42">
        <v>265051900</v>
      </c>
      <c r="L91" s="42">
        <v>6596700</v>
      </c>
      <c r="M91" s="42">
        <v>12380388</v>
      </c>
      <c r="N91" s="42">
        <v>46907708</v>
      </c>
      <c r="O91" s="42">
        <v>23138543</v>
      </c>
      <c r="P91" s="42">
        <v>16879595</v>
      </c>
      <c r="Q91" s="42">
        <v>2284799885</v>
      </c>
      <c r="R91" s="42">
        <v>378910</v>
      </c>
      <c r="S91" s="42">
        <v>209385</v>
      </c>
      <c r="T91" s="42">
        <v>271586822</v>
      </c>
      <c r="U91" s="42">
        <v>297114253</v>
      </c>
      <c r="V91" s="42">
        <v>38592486</v>
      </c>
      <c r="W91" s="42">
        <v>27395414</v>
      </c>
      <c r="X91" s="42">
        <v>228202</v>
      </c>
      <c r="Y91" s="42">
        <v>1495671</v>
      </c>
      <c r="Z91" s="42">
        <v>865573</v>
      </c>
      <c r="AA91" s="42">
        <v>31289654</v>
      </c>
      <c r="AB91" s="42">
        <v>669156370</v>
      </c>
      <c r="AC91" s="42">
        <v>1615643515</v>
      </c>
    </row>
    <row r="92" spans="1:29">
      <c r="A92" t="s">
        <v>266</v>
      </c>
      <c r="B92" s="44" t="s">
        <v>267</v>
      </c>
      <c r="C92" s="42">
        <v>9938377100</v>
      </c>
      <c r="D92" s="42">
        <v>27086</v>
      </c>
      <c r="E92" s="42">
        <v>3189977482</v>
      </c>
      <c r="F92" s="42">
        <v>271026467</v>
      </c>
      <c r="G92" s="42">
        <v>6037</v>
      </c>
      <c r="H92" s="42">
        <v>348323908</v>
      </c>
      <c r="I92" s="42">
        <v>2737974</v>
      </c>
      <c r="J92" s="42">
        <v>86113497</v>
      </c>
      <c r="K92" s="42">
        <v>537778100</v>
      </c>
      <c r="L92" s="42">
        <v>9821400</v>
      </c>
      <c r="M92" s="42">
        <v>24717575</v>
      </c>
      <c r="N92" s="42">
        <v>62597755</v>
      </c>
      <c r="O92" s="42">
        <v>34169476</v>
      </c>
      <c r="P92" s="42">
        <v>30068665</v>
      </c>
      <c r="Q92" s="42">
        <v>4597332299</v>
      </c>
      <c r="R92" s="42">
        <v>2412135</v>
      </c>
      <c r="S92" s="42">
        <v>275819</v>
      </c>
      <c r="T92" s="42">
        <v>547510768</v>
      </c>
      <c r="U92" s="42">
        <v>503695395</v>
      </c>
      <c r="V92" s="42">
        <v>92527735</v>
      </c>
      <c r="W92" s="42">
        <v>90986831</v>
      </c>
      <c r="X92" s="42">
        <v>879337</v>
      </c>
      <c r="Y92" s="42">
        <v>1258755</v>
      </c>
      <c r="Z92" s="42">
        <v>1913944</v>
      </c>
      <c r="AA92" s="42">
        <v>0</v>
      </c>
      <c r="AB92" s="42">
        <v>1241460719</v>
      </c>
      <c r="AC92" s="42">
        <v>3355871580</v>
      </c>
    </row>
    <row r="93" spans="1:29">
      <c r="A93" t="s">
        <v>252</v>
      </c>
      <c r="B93" s="44" t="s">
        <v>253</v>
      </c>
      <c r="C93" s="42">
        <v>10258486400</v>
      </c>
      <c r="D93" s="42">
        <v>39206</v>
      </c>
      <c r="E93" s="42">
        <v>3320702963</v>
      </c>
      <c r="F93" s="42">
        <v>109068863</v>
      </c>
      <c r="G93" s="42">
        <v>3358</v>
      </c>
      <c r="H93" s="42">
        <v>324339546</v>
      </c>
      <c r="I93" s="42">
        <v>2878217</v>
      </c>
      <c r="J93" s="42">
        <v>94645146</v>
      </c>
      <c r="K93" s="42">
        <v>568005600</v>
      </c>
      <c r="L93" s="42">
        <v>19362800</v>
      </c>
      <c r="M93" s="42">
        <v>25522130</v>
      </c>
      <c r="N93" s="42">
        <v>78371233</v>
      </c>
      <c r="O93" s="42">
        <v>46492850</v>
      </c>
      <c r="P93" s="42">
        <v>52668717</v>
      </c>
      <c r="Q93" s="42">
        <v>4642058065</v>
      </c>
      <c r="R93" s="42">
        <v>2717084</v>
      </c>
      <c r="S93" s="42">
        <v>191333</v>
      </c>
      <c r="T93" s="42">
        <v>587236103</v>
      </c>
      <c r="U93" s="42">
        <v>595259261</v>
      </c>
      <c r="V93" s="42">
        <v>92554849</v>
      </c>
      <c r="W93" s="42">
        <v>84896374</v>
      </c>
      <c r="X93" s="42">
        <v>1198353</v>
      </c>
      <c r="Y93" s="42">
        <v>2946230</v>
      </c>
      <c r="Z93" s="42">
        <v>1317228</v>
      </c>
      <c r="AA93" s="42">
        <v>0</v>
      </c>
      <c r="AB93" s="42">
        <v>1368316815</v>
      </c>
      <c r="AC93" s="42">
        <v>3273741250</v>
      </c>
    </row>
    <row r="94" spans="1:29">
      <c r="A94" t="s">
        <v>238</v>
      </c>
      <c r="B94" s="44" t="s">
        <v>239</v>
      </c>
      <c r="C94" s="42">
        <v>6290654700</v>
      </c>
      <c r="D94" s="42">
        <v>20457</v>
      </c>
      <c r="E94" s="42">
        <v>1943147179</v>
      </c>
      <c r="F94" s="42">
        <v>149130701</v>
      </c>
      <c r="G94" s="42">
        <v>3073</v>
      </c>
      <c r="H94" s="42">
        <v>283862420</v>
      </c>
      <c r="I94" s="42">
        <v>3407214</v>
      </c>
      <c r="J94" s="42">
        <v>66116131</v>
      </c>
      <c r="K94" s="42">
        <v>304023000</v>
      </c>
      <c r="L94" s="42">
        <v>11010800</v>
      </c>
      <c r="M94" s="42">
        <v>15610315</v>
      </c>
      <c r="N94" s="42">
        <v>41190088</v>
      </c>
      <c r="O94" s="42">
        <v>24588915</v>
      </c>
      <c r="P94" s="42">
        <v>32111233</v>
      </c>
      <c r="Q94" s="42">
        <v>2874197996</v>
      </c>
      <c r="R94" s="42">
        <v>2977201</v>
      </c>
      <c r="S94" s="42">
        <v>381779</v>
      </c>
      <c r="T94" s="42">
        <v>314960123</v>
      </c>
      <c r="U94" s="42">
        <v>293896574</v>
      </c>
      <c r="V94" s="42">
        <v>61761522</v>
      </c>
      <c r="W94" s="42">
        <v>69382779</v>
      </c>
      <c r="X94" s="42">
        <v>618436</v>
      </c>
      <c r="Y94" s="42">
        <v>904599</v>
      </c>
      <c r="Z94" s="42">
        <v>1083139</v>
      </c>
      <c r="AA94" s="42">
        <v>0</v>
      </c>
      <c r="AB94" s="42">
        <v>745966152</v>
      </c>
      <c r="AC94" s="42">
        <v>2128231844</v>
      </c>
    </row>
    <row r="95" spans="1:29">
      <c r="A95" t="s">
        <v>152</v>
      </c>
      <c r="B95" s="44" t="s">
        <v>153</v>
      </c>
      <c r="C95" s="42">
        <v>1000642100</v>
      </c>
      <c r="D95" s="42">
        <v>4272</v>
      </c>
      <c r="E95" s="42">
        <v>335801222</v>
      </c>
      <c r="F95" s="42">
        <v>7826781</v>
      </c>
      <c r="G95" s="42">
        <v>216</v>
      </c>
      <c r="H95" s="42">
        <v>28088893</v>
      </c>
      <c r="I95" s="42">
        <v>268683</v>
      </c>
      <c r="J95" s="42">
        <v>7102895</v>
      </c>
      <c r="K95" s="42">
        <v>53438800</v>
      </c>
      <c r="L95" s="42">
        <v>2854800</v>
      </c>
      <c r="M95" s="42">
        <v>2486200</v>
      </c>
      <c r="N95" s="42">
        <v>8886621</v>
      </c>
      <c r="O95" s="42">
        <v>4937685</v>
      </c>
      <c r="P95" s="42">
        <v>6846042</v>
      </c>
      <c r="Q95" s="42">
        <v>458538622</v>
      </c>
      <c r="R95" s="42">
        <v>42208</v>
      </c>
      <c r="S95" s="42">
        <v>503</v>
      </c>
      <c r="T95" s="42">
        <v>56264547</v>
      </c>
      <c r="U95" s="42">
        <v>61369591</v>
      </c>
      <c r="V95" s="42">
        <v>9295649</v>
      </c>
      <c r="W95" s="42">
        <v>6094897</v>
      </c>
      <c r="X95" s="42">
        <v>94706</v>
      </c>
      <c r="Y95" s="42">
        <v>385397</v>
      </c>
      <c r="Z95" s="42">
        <v>162403</v>
      </c>
      <c r="AA95" s="42">
        <v>0</v>
      </c>
      <c r="AB95" s="42">
        <v>133709901</v>
      </c>
      <c r="AC95" s="42">
        <v>324828721</v>
      </c>
    </row>
    <row r="96" spans="1:29">
      <c r="A96" t="s">
        <v>212</v>
      </c>
      <c r="B96" s="44" t="s">
        <v>213</v>
      </c>
      <c r="C96" s="42">
        <v>3161871200</v>
      </c>
      <c r="D96" s="42">
        <v>11791</v>
      </c>
      <c r="E96" s="42">
        <v>1019628791</v>
      </c>
      <c r="F96" s="42">
        <v>33000667</v>
      </c>
      <c r="G96" s="42">
        <v>1018</v>
      </c>
      <c r="H96" s="42">
        <v>101259141</v>
      </c>
      <c r="I96" s="42">
        <v>1703558</v>
      </c>
      <c r="J96" s="42">
        <v>34311282</v>
      </c>
      <c r="K96" s="42">
        <v>173409500</v>
      </c>
      <c r="L96" s="42">
        <v>10835700</v>
      </c>
      <c r="M96" s="42">
        <v>7862289</v>
      </c>
      <c r="N96" s="42">
        <v>24840165</v>
      </c>
      <c r="O96" s="42">
        <v>14119665</v>
      </c>
      <c r="P96" s="42">
        <v>28812437</v>
      </c>
      <c r="Q96" s="42">
        <v>1449783195</v>
      </c>
      <c r="R96" s="42">
        <v>1045900</v>
      </c>
      <c r="S96" s="42">
        <v>59338</v>
      </c>
      <c r="T96" s="42">
        <v>184200096</v>
      </c>
      <c r="U96" s="42">
        <v>186426301</v>
      </c>
      <c r="V96" s="42">
        <v>33615878</v>
      </c>
      <c r="W96" s="42">
        <v>22110049</v>
      </c>
      <c r="X96" s="42">
        <v>485556</v>
      </c>
      <c r="Y96" s="42">
        <v>880226</v>
      </c>
      <c r="Z96" s="42">
        <v>341228</v>
      </c>
      <c r="AA96" s="42">
        <v>0</v>
      </c>
      <c r="AB96" s="42">
        <v>429164572</v>
      </c>
      <c r="AC96" s="42">
        <v>1020618623</v>
      </c>
    </row>
    <row r="97" spans="1:29">
      <c r="A97" t="s">
        <v>214</v>
      </c>
      <c r="B97" s="44" t="s">
        <v>215</v>
      </c>
      <c r="C97" s="42">
        <v>3573965800</v>
      </c>
      <c r="D97" s="42">
        <v>12256</v>
      </c>
      <c r="E97" s="42">
        <v>1180818811</v>
      </c>
      <c r="F97" s="42">
        <v>48815363</v>
      </c>
      <c r="G97" s="42">
        <v>1506</v>
      </c>
      <c r="H97" s="42">
        <v>131334793</v>
      </c>
      <c r="I97" s="42">
        <v>1482331</v>
      </c>
      <c r="J97" s="42">
        <v>39878124</v>
      </c>
      <c r="K97" s="42">
        <v>196094700</v>
      </c>
      <c r="L97" s="42">
        <v>8233600</v>
      </c>
      <c r="M97" s="42">
        <v>8901537</v>
      </c>
      <c r="N97" s="42">
        <v>26650123</v>
      </c>
      <c r="O97" s="42">
        <v>14955696</v>
      </c>
      <c r="P97" s="42">
        <v>22297426</v>
      </c>
      <c r="Q97" s="42">
        <v>1679462504</v>
      </c>
      <c r="R97" s="42">
        <v>1155535</v>
      </c>
      <c r="S97" s="42">
        <v>45853</v>
      </c>
      <c r="T97" s="42">
        <v>204304499</v>
      </c>
      <c r="U97" s="42">
        <v>206987223</v>
      </c>
      <c r="V97" s="42">
        <v>38013781</v>
      </c>
      <c r="W97" s="42">
        <v>29492590</v>
      </c>
      <c r="X97" s="42">
        <v>709426</v>
      </c>
      <c r="Y97" s="42">
        <v>878140</v>
      </c>
      <c r="Z97" s="42">
        <v>507303</v>
      </c>
      <c r="AA97" s="42">
        <v>0</v>
      </c>
      <c r="AB97" s="42">
        <v>482094350</v>
      </c>
      <c r="AC97" s="42">
        <v>1197368154</v>
      </c>
    </row>
    <row r="98" spans="1:29">
      <c r="A98" t="s">
        <v>554</v>
      </c>
      <c r="B98" s="44" t="s">
        <v>555</v>
      </c>
      <c r="C98" s="42">
        <v>1046027400</v>
      </c>
      <c r="D98" s="42">
        <v>4020</v>
      </c>
      <c r="E98" s="42">
        <v>358662233</v>
      </c>
      <c r="F98" s="42">
        <v>8596556</v>
      </c>
      <c r="G98" s="42">
        <v>392</v>
      </c>
      <c r="H98" s="42">
        <v>14923339</v>
      </c>
      <c r="I98" s="42">
        <v>172780</v>
      </c>
      <c r="J98" s="42">
        <v>4808920</v>
      </c>
      <c r="K98" s="42">
        <v>56679700</v>
      </c>
      <c r="L98" s="42">
        <v>2306700</v>
      </c>
      <c r="M98" s="42">
        <v>2605458</v>
      </c>
      <c r="N98" s="42">
        <v>10033225</v>
      </c>
      <c r="O98" s="42">
        <v>4775696</v>
      </c>
      <c r="P98" s="42">
        <v>4839973</v>
      </c>
      <c r="Q98" s="42">
        <v>468404580</v>
      </c>
      <c r="R98" s="42">
        <v>9722</v>
      </c>
      <c r="S98" s="42">
        <v>0</v>
      </c>
      <c r="T98" s="42">
        <v>58965963</v>
      </c>
      <c r="U98" s="42">
        <v>64372037</v>
      </c>
      <c r="V98" s="42">
        <v>8476541</v>
      </c>
      <c r="W98" s="42">
        <v>2632513</v>
      </c>
      <c r="X98" s="42">
        <v>20151</v>
      </c>
      <c r="Y98" s="42">
        <v>274675</v>
      </c>
      <c r="Z98" s="42">
        <v>92627</v>
      </c>
      <c r="AA98" s="42">
        <v>6501290</v>
      </c>
      <c r="AB98" s="42">
        <v>141345519</v>
      </c>
      <c r="AC98" s="42">
        <v>327059061</v>
      </c>
    </row>
    <row r="99" spans="1:29">
      <c r="A99" t="s">
        <v>8</v>
      </c>
      <c r="B99" s="44" t="s">
        <v>9</v>
      </c>
      <c r="C99" s="42">
        <v>19125170500</v>
      </c>
      <c r="D99" s="42">
        <v>57617</v>
      </c>
      <c r="E99" s="42">
        <v>5972253494</v>
      </c>
      <c r="F99" s="42">
        <v>431558485</v>
      </c>
      <c r="G99" s="42">
        <v>10289</v>
      </c>
      <c r="H99" s="42">
        <v>494722261</v>
      </c>
      <c r="I99" s="42">
        <v>3022258</v>
      </c>
      <c r="J99" s="42">
        <v>100934366</v>
      </c>
      <c r="K99" s="42">
        <v>1053623000</v>
      </c>
      <c r="L99" s="42">
        <v>18679600</v>
      </c>
      <c r="M99" s="42">
        <v>47434291</v>
      </c>
      <c r="N99" s="42">
        <v>64225172</v>
      </c>
      <c r="O99" s="42">
        <v>71650016</v>
      </c>
      <c r="P99" s="42">
        <v>57822486</v>
      </c>
      <c r="Q99" s="42">
        <v>8315925429</v>
      </c>
      <c r="R99" s="42">
        <v>1738193</v>
      </c>
      <c r="S99" s="42">
        <v>103692</v>
      </c>
      <c r="T99" s="42">
        <v>1072071551</v>
      </c>
      <c r="U99" s="42">
        <v>980268928</v>
      </c>
      <c r="V99" s="42">
        <v>204705153</v>
      </c>
      <c r="W99" s="42">
        <v>119036855</v>
      </c>
      <c r="X99" s="42">
        <v>784183</v>
      </c>
      <c r="Y99" s="42">
        <v>2673665</v>
      </c>
      <c r="Z99" s="42">
        <v>3188369</v>
      </c>
      <c r="AA99" s="42">
        <v>0</v>
      </c>
      <c r="AB99" s="42">
        <v>2384570589</v>
      </c>
      <c r="AC99" s="42">
        <v>5931354840</v>
      </c>
    </row>
    <row r="100" spans="1:29">
      <c r="A100" t="s">
        <v>122</v>
      </c>
      <c r="B100" s="44" t="s">
        <v>123</v>
      </c>
      <c r="C100" s="42">
        <v>31461993600</v>
      </c>
      <c r="D100" s="42">
        <v>106595</v>
      </c>
      <c r="E100" s="42">
        <v>10507350123</v>
      </c>
      <c r="F100" s="42">
        <v>454345126</v>
      </c>
      <c r="G100" s="42">
        <v>12021</v>
      </c>
      <c r="H100" s="42">
        <v>1012039980</v>
      </c>
      <c r="I100" s="42">
        <v>6289208</v>
      </c>
      <c r="J100" s="42">
        <v>223714112</v>
      </c>
      <c r="K100" s="42">
        <v>1801259100</v>
      </c>
      <c r="L100" s="42">
        <v>29187100</v>
      </c>
      <c r="M100" s="42">
        <v>78244575</v>
      </c>
      <c r="N100" s="42">
        <v>211713473</v>
      </c>
      <c r="O100" s="42">
        <v>130221393</v>
      </c>
      <c r="P100" s="42">
        <v>89715887</v>
      </c>
      <c r="Q100" s="42">
        <v>14544080077</v>
      </c>
      <c r="R100" s="42">
        <v>6676474</v>
      </c>
      <c r="S100" s="42">
        <v>141995</v>
      </c>
      <c r="T100" s="42">
        <v>1830084509</v>
      </c>
      <c r="U100" s="42">
        <v>1903177613</v>
      </c>
      <c r="V100" s="42">
        <v>266531729</v>
      </c>
      <c r="W100" s="42">
        <v>216192880</v>
      </c>
      <c r="X100" s="42">
        <v>2909399</v>
      </c>
      <c r="Y100" s="42">
        <v>7119066</v>
      </c>
      <c r="Z100" s="42">
        <v>6409937</v>
      </c>
      <c r="AA100" s="42">
        <v>0</v>
      </c>
      <c r="AB100" s="42">
        <v>4239243602</v>
      </c>
      <c r="AC100" s="42">
        <v>10304836475</v>
      </c>
    </row>
    <row r="101" spans="1:29">
      <c r="A101" t="s">
        <v>558</v>
      </c>
      <c r="B101" s="44" t="s">
        <v>559</v>
      </c>
      <c r="C101" s="42">
        <v>3357425200</v>
      </c>
      <c r="D101" s="42">
        <v>12835</v>
      </c>
      <c r="E101" s="42">
        <v>1137631186</v>
      </c>
      <c r="F101" s="42">
        <v>27168441</v>
      </c>
      <c r="G101" s="42">
        <v>977</v>
      </c>
      <c r="H101" s="42">
        <v>49849103</v>
      </c>
      <c r="I101" s="42">
        <v>858647</v>
      </c>
      <c r="J101" s="42">
        <v>18906639</v>
      </c>
      <c r="K101" s="42">
        <v>177629300</v>
      </c>
      <c r="L101" s="42">
        <v>4983000</v>
      </c>
      <c r="M101" s="42">
        <v>8347856</v>
      </c>
      <c r="N101" s="42">
        <v>23291094</v>
      </c>
      <c r="O101" s="42">
        <v>15605930</v>
      </c>
      <c r="P101" s="42">
        <v>12015012</v>
      </c>
      <c r="Q101" s="42">
        <v>1476286208</v>
      </c>
      <c r="R101" s="42">
        <v>66820</v>
      </c>
      <c r="S101" s="42">
        <v>80968</v>
      </c>
      <c r="T101" s="42">
        <v>182586321</v>
      </c>
      <c r="U101" s="42">
        <v>196116090</v>
      </c>
      <c r="V101" s="42">
        <v>26000412</v>
      </c>
      <c r="W101" s="42">
        <v>14612000</v>
      </c>
      <c r="X101" s="42">
        <v>23833</v>
      </c>
      <c r="Y101" s="42">
        <v>1053627</v>
      </c>
      <c r="Z101" s="42">
        <v>290912</v>
      </c>
      <c r="AA101" s="42">
        <v>21055692</v>
      </c>
      <c r="AB101" s="42">
        <v>441886675</v>
      </c>
      <c r="AC101" s="42">
        <v>1034399533</v>
      </c>
    </row>
    <row r="102" spans="1:29">
      <c r="A102" t="s">
        <v>164</v>
      </c>
      <c r="B102" s="44" t="s">
        <v>165</v>
      </c>
      <c r="C102" s="42">
        <v>15277752700</v>
      </c>
      <c r="D102" s="42">
        <v>53203</v>
      </c>
      <c r="E102" s="42">
        <v>5142880456</v>
      </c>
      <c r="F102" s="42">
        <v>203157311</v>
      </c>
      <c r="G102" s="42">
        <v>5623</v>
      </c>
      <c r="H102" s="42">
        <v>513229646</v>
      </c>
      <c r="I102" s="42">
        <v>3709197</v>
      </c>
      <c r="J102" s="42">
        <v>111654512</v>
      </c>
      <c r="K102" s="42">
        <v>862100900</v>
      </c>
      <c r="L102" s="42">
        <v>19807600</v>
      </c>
      <c r="M102" s="42">
        <v>38030520</v>
      </c>
      <c r="N102" s="42">
        <v>115262088</v>
      </c>
      <c r="O102" s="42">
        <v>64723549</v>
      </c>
      <c r="P102" s="42">
        <v>54633953</v>
      </c>
      <c r="Q102" s="42">
        <v>7129189732</v>
      </c>
      <c r="R102" s="42">
        <v>3263503</v>
      </c>
      <c r="S102" s="42">
        <v>1907664</v>
      </c>
      <c r="T102" s="42">
        <v>881748005</v>
      </c>
      <c r="U102" s="42">
        <v>928739406</v>
      </c>
      <c r="V102" s="42">
        <v>134928584</v>
      </c>
      <c r="W102" s="42">
        <v>106941859</v>
      </c>
      <c r="X102" s="42">
        <v>1147092</v>
      </c>
      <c r="Y102" s="42">
        <v>3447863</v>
      </c>
      <c r="Z102" s="42">
        <v>2069758</v>
      </c>
      <c r="AA102" s="42">
        <v>0</v>
      </c>
      <c r="AB102" s="42">
        <v>2064193734</v>
      </c>
      <c r="AC102" s="42">
        <v>5064995998</v>
      </c>
    </row>
    <row r="103" spans="1:29">
      <c r="A103" t="s">
        <v>300</v>
      </c>
      <c r="B103" s="44" t="s">
        <v>301</v>
      </c>
      <c r="C103" s="42">
        <v>1455212900</v>
      </c>
      <c r="D103" s="42">
        <v>5540</v>
      </c>
      <c r="E103" s="42">
        <v>476971901</v>
      </c>
      <c r="F103" s="42">
        <v>13653076</v>
      </c>
      <c r="G103" s="42">
        <v>459</v>
      </c>
      <c r="H103" s="42">
        <v>25350069</v>
      </c>
      <c r="I103" s="42">
        <v>340526</v>
      </c>
      <c r="J103" s="42">
        <v>11272581</v>
      </c>
      <c r="K103" s="42">
        <v>76756600</v>
      </c>
      <c r="L103" s="42">
        <v>2842300</v>
      </c>
      <c r="M103" s="42">
        <v>3629428</v>
      </c>
      <c r="N103" s="42">
        <v>13813049</v>
      </c>
      <c r="O103" s="42">
        <v>6677563</v>
      </c>
      <c r="P103" s="42">
        <v>7570740</v>
      </c>
      <c r="Q103" s="42">
        <v>638877833</v>
      </c>
      <c r="R103" s="42">
        <v>241838</v>
      </c>
      <c r="S103" s="42">
        <v>29881</v>
      </c>
      <c r="T103" s="42">
        <v>79580339</v>
      </c>
      <c r="U103" s="42">
        <v>83052037</v>
      </c>
      <c r="V103" s="42">
        <v>11356210</v>
      </c>
      <c r="W103" s="42">
        <v>10134292</v>
      </c>
      <c r="X103" s="42">
        <v>141437</v>
      </c>
      <c r="Y103" s="42">
        <v>291325</v>
      </c>
      <c r="Z103" s="42">
        <v>214307</v>
      </c>
      <c r="AA103" s="42">
        <v>0</v>
      </c>
      <c r="AB103" s="42">
        <v>185041666</v>
      </c>
      <c r="AC103" s="42">
        <v>453836167</v>
      </c>
    </row>
    <row r="104" spans="1:29">
      <c r="A104" t="s">
        <v>184</v>
      </c>
      <c r="B104" s="44" t="s">
        <v>185</v>
      </c>
      <c r="C104" s="42">
        <v>6761355400</v>
      </c>
      <c r="D104" s="42">
        <v>24868</v>
      </c>
      <c r="E104" s="42">
        <v>2284827344</v>
      </c>
      <c r="F104" s="42">
        <v>79816568</v>
      </c>
      <c r="G104" s="42">
        <v>2359</v>
      </c>
      <c r="H104" s="42">
        <v>199750640</v>
      </c>
      <c r="I104" s="42">
        <v>2825393</v>
      </c>
      <c r="J104" s="42">
        <v>60317384</v>
      </c>
      <c r="K104" s="42">
        <v>367873400</v>
      </c>
      <c r="L104" s="42">
        <v>7757900</v>
      </c>
      <c r="M104" s="42">
        <v>16849350</v>
      </c>
      <c r="N104" s="42">
        <v>46661820</v>
      </c>
      <c r="O104" s="42">
        <v>29894921</v>
      </c>
      <c r="P104" s="42">
        <v>19241393</v>
      </c>
      <c r="Q104" s="42">
        <v>3115816113</v>
      </c>
      <c r="R104" s="42">
        <v>1948481</v>
      </c>
      <c r="S104" s="42">
        <v>128577</v>
      </c>
      <c r="T104" s="42">
        <v>375546358</v>
      </c>
      <c r="U104" s="42">
        <v>392855218</v>
      </c>
      <c r="V104" s="42">
        <v>57904029</v>
      </c>
      <c r="W104" s="42">
        <v>50153577</v>
      </c>
      <c r="X104" s="42">
        <v>660467</v>
      </c>
      <c r="Y104" s="42">
        <v>1746703</v>
      </c>
      <c r="Z104" s="42">
        <v>729751</v>
      </c>
      <c r="AA104" s="42">
        <v>0</v>
      </c>
      <c r="AB104" s="42">
        <v>881673161</v>
      </c>
      <c r="AC104" s="42">
        <v>2234142952</v>
      </c>
    </row>
    <row r="105" spans="1:29">
      <c r="A105" t="s">
        <v>414</v>
      </c>
      <c r="B105" s="44" t="s">
        <v>415</v>
      </c>
      <c r="C105" s="42">
        <v>6407556500</v>
      </c>
      <c r="D105" s="42">
        <v>23213</v>
      </c>
      <c r="E105" s="42">
        <v>2149222413</v>
      </c>
      <c r="F105" s="42">
        <v>72790293</v>
      </c>
      <c r="G105" s="42">
        <v>2258</v>
      </c>
      <c r="H105" s="42">
        <v>136770476</v>
      </c>
      <c r="I105" s="42">
        <v>1358206</v>
      </c>
      <c r="J105" s="42">
        <v>49314870</v>
      </c>
      <c r="K105" s="42">
        <v>348083300</v>
      </c>
      <c r="L105" s="42">
        <v>5515100</v>
      </c>
      <c r="M105" s="42">
        <v>15971358</v>
      </c>
      <c r="N105" s="42">
        <v>40220831</v>
      </c>
      <c r="O105" s="42">
        <v>28226055</v>
      </c>
      <c r="P105" s="42">
        <v>15438564</v>
      </c>
      <c r="Q105" s="42">
        <v>2862911466</v>
      </c>
      <c r="R105" s="42">
        <v>1063098</v>
      </c>
      <c r="S105" s="42">
        <v>43234</v>
      </c>
      <c r="T105" s="42">
        <v>353526822</v>
      </c>
      <c r="U105" s="42">
        <v>367702317</v>
      </c>
      <c r="V105" s="42">
        <v>52657648</v>
      </c>
      <c r="W105" s="42">
        <v>41037278</v>
      </c>
      <c r="X105" s="42">
        <v>300576</v>
      </c>
      <c r="Y105" s="42">
        <v>1693308</v>
      </c>
      <c r="Z105" s="42">
        <v>878375</v>
      </c>
      <c r="AA105" s="42">
        <v>0</v>
      </c>
      <c r="AB105" s="42">
        <v>818902656</v>
      </c>
      <c r="AC105" s="42">
        <v>2044008810</v>
      </c>
    </row>
    <row r="106" spans="1:29">
      <c r="A106" t="s">
        <v>180</v>
      </c>
      <c r="B106" s="44" t="s">
        <v>181</v>
      </c>
      <c r="C106" s="42">
        <v>14367879100</v>
      </c>
      <c r="D106" s="42">
        <v>49845</v>
      </c>
      <c r="E106" s="42">
        <v>4839720569</v>
      </c>
      <c r="F106" s="42">
        <v>206798797</v>
      </c>
      <c r="G106" s="42">
        <v>5918</v>
      </c>
      <c r="H106" s="42">
        <v>380842165</v>
      </c>
      <c r="I106" s="42">
        <v>4652279</v>
      </c>
      <c r="J106" s="42">
        <v>121515963</v>
      </c>
      <c r="K106" s="42">
        <v>793732100</v>
      </c>
      <c r="L106" s="42">
        <v>17997700</v>
      </c>
      <c r="M106" s="42">
        <v>35790177</v>
      </c>
      <c r="N106" s="42">
        <v>100018125</v>
      </c>
      <c r="O106" s="42">
        <v>60460828</v>
      </c>
      <c r="P106" s="42">
        <v>51278673</v>
      </c>
      <c r="Q106" s="42">
        <v>6612807376</v>
      </c>
      <c r="R106" s="42">
        <v>4299517</v>
      </c>
      <c r="S106" s="42">
        <v>817238</v>
      </c>
      <c r="T106" s="42">
        <v>811575365</v>
      </c>
      <c r="U106" s="42">
        <v>842324969</v>
      </c>
      <c r="V106" s="42">
        <v>124475252</v>
      </c>
      <c r="W106" s="42">
        <v>100525003</v>
      </c>
      <c r="X106" s="42">
        <v>1401770</v>
      </c>
      <c r="Y106" s="42">
        <v>2864620</v>
      </c>
      <c r="Z106" s="42">
        <v>1811893</v>
      </c>
      <c r="AA106" s="42">
        <v>0</v>
      </c>
      <c r="AB106" s="42">
        <v>1890095627</v>
      </c>
      <c r="AC106" s="42">
        <v>4722711749</v>
      </c>
    </row>
    <row r="107" spans="1:29">
      <c r="A107" t="s">
        <v>384</v>
      </c>
      <c r="B107" s="44" t="s">
        <v>385</v>
      </c>
      <c r="C107" s="42">
        <v>20745941200</v>
      </c>
      <c r="D107" s="42">
        <v>71121</v>
      </c>
      <c r="E107" s="42">
        <v>6833734517</v>
      </c>
      <c r="F107" s="42">
        <v>296250641</v>
      </c>
      <c r="G107" s="42">
        <v>8257</v>
      </c>
      <c r="H107" s="42">
        <v>601744078</v>
      </c>
      <c r="I107" s="42">
        <v>3362133</v>
      </c>
      <c r="J107" s="42">
        <v>135789246</v>
      </c>
      <c r="K107" s="42">
        <v>1160971900</v>
      </c>
      <c r="L107" s="42">
        <v>18560600</v>
      </c>
      <c r="M107" s="42">
        <v>51678265</v>
      </c>
      <c r="N107" s="42">
        <v>136234461</v>
      </c>
      <c r="O107" s="42">
        <v>86827818</v>
      </c>
      <c r="P107" s="42">
        <v>47958402</v>
      </c>
      <c r="Q107" s="42">
        <v>9373112061</v>
      </c>
      <c r="R107" s="42">
        <v>3565247</v>
      </c>
      <c r="S107" s="42">
        <v>234858</v>
      </c>
      <c r="T107" s="42">
        <v>1179304565</v>
      </c>
      <c r="U107" s="42">
        <v>1203668183</v>
      </c>
      <c r="V107" s="42">
        <v>170772932</v>
      </c>
      <c r="W107" s="42">
        <v>150960911</v>
      </c>
      <c r="X107" s="42">
        <v>1336308</v>
      </c>
      <c r="Y107" s="42">
        <v>4005200</v>
      </c>
      <c r="Z107" s="42">
        <v>3261315</v>
      </c>
      <c r="AA107" s="42">
        <v>0</v>
      </c>
      <c r="AB107" s="42">
        <v>2717109519</v>
      </c>
      <c r="AC107" s="42">
        <v>6656002542</v>
      </c>
    </row>
    <row r="108" spans="1:29">
      <c r="A108" t="s">
        <v>76</v>
      </c>
      <c r="B108" s="44" t="s">
        <v>77</v>
      </c>
      <c r="C108" s="42">
        <v>6758174000</v>
      </c>
      <c r="D108" s="42">
        <v>25570</v>
      </c>
      <c r="E108" s="42">
        <v>2226592968</v>
      </c>
      <c r="F108" s="42">
        <v>66995835</v>
      </c>
      <c r="G108" s="42">
        <v>2053</v>
      </c>
      <c r="H108" s="42">
        <v>150930155</v>
      </c>
      <c r="I108" s="42">
        <v>1122076</v>
      </c>
      <c r="J108" s="42">
        <v>55121339</v>
      </c>
      <c r="K108" s="42">
        <v>374631700</v>
      </c>
      <c r="L108" s="42">
        <v>9954000</v>
      </c>
      <c r="M108" s="42">
        <v>16836696</v>
      </c>
      <c r="N108" s="42">
        <v>44445684</v>
      </c>
      <c r="O108" s="42">
        <v>30717418</v>
      </c>
      <c r="P108" s="42">
        <v>27896933</v>
      </c>
      <c r="Q108" s="42">
        <v>3005244804</v>
      </c>
      <c r="R108" s="42">
        <v>2142380</v>
      </c>
      <c r="S108" s="42">
        <v>52830</v>
      </c>
      <c r="T108" s="42">
        <v>384467484</v>
      </c>
      <c r="U108" s="42">
        <v>399014640</v>
      </c>
      <c r="V108" s="42">
        <v>61301102</v>
      </c>
      <c r="W108" s="42">
        <v>44908434</v>
      </c>
      <c r="X108" s="42">
        <v>856104</v>
      </c>
      <c r="Y108" s="42">
        <v>1910698</v>
      </c>
      <c r="Z108" s="42">
        <v>826646</v>
      </c>
      <c r="AA108" s="42">
        <v>0</v>
      </c>
      <c r="AB108" s="42">
        <v>895480318</v>
      </c>
      <c r="AC108" s="42">
        <v>2109764486</v>
      </c>
    </row>
    <row r="109" spans="1:29">
      <c r="A109" t="s">
        <v>364</v>
      </c>
      <c r="B109" s="44" t="s">
        <v>365</v>
      </c>
      <c r="C109" s="42">
        <v>2431956700</v>
      </c>
      <c r="D109" s="42">
        <v>8977</v>
      </c>
      <c r="E109" s="42">
        <v>815589771</v>
      </c>
      <c r="F109" s="42">
        <v>19618305</v>
      </c>
      <c r="G109" s="42">
        <v>759</v>
      </c>
      <c r="H109" s="42">
        <v>59779276</v>
      </c>
      <c r="I109" s="42">
        <v>540422</v>
      </c>
      <c r="J109" s="42">
        <v>24906134</v>
      </c>
      <c r="K109" s="42">
        <v>135469500</v>
      </c>
      <c r="L109" s="42">
        <v>3455000</v>
      </c>
      <c r="M109" s="42">
        <v>6066038</v>
      </c>
      <c r="N109" s="42">
        <v>19907478</v>
      </c>
      <c r="O109" s="42">
        <v>10942201</v>
      </c>
      <c r="P109" s="42">
        <v>8569422</v>
      </c>
      <c r="Q109" s="42">
        <v>1104843547</v>
      </c>
      <c r="R109" s="42">
        <v>694249</v>
      </c>
      <c r="S109" s="42">
        <v>27092</v>
      </c>
      <c r="T109" s="42">
        <v>138897294</v>
      </c>
      <c r="U109" s="42">
        <v>146287850</v>
      </c>
      <c r="V109" s="42">
        <v>23693969</v>
      </c>
      <c r="W109" s="42">
        <v>16945176</v>
      </c>
      <c r="X109" s="42">
        <v>319472</v>
      </c>
      <c r="Y109" s="42">
        <v>573540</v>
      </c>
      <c r="Z109" s="42">
        <v>312186</v>
      </c>
      <c r="AA109" s="42">
        <v>0</v>
      </c>
      <c r="AB109" s="42">
        <v>327750828</v>
      </c>
      <c r="AC109" s="42">
        <v>777092719</v>
      </c>
    </row>
    <row r="110" spans="1:29">
      <c r="A110" t="s">
        <v>88</v>
      </c>
      <c r="B110" s="44" t="s">
        <v>89</v>
      </c>
      <c r="C110" s="42">
        <v>2010044700</v>
      </c>
      <c r="D110" s="42">
        <v>7705</v>
      </c>
      <c r="E110" s="42">
        <v>653244699</v>
      </c>
      <c r="F110" s="42">
        <v>17113092</v>
      </c>
      <c r="G110" s="42">
        <v>616</v>
      </c>
      <c r="H110" s="42">
        <v>88637937</v>
      </c>
      <c r="I110" s="42">
        <v>2018641</v>
      </c>
      <c r="J110" s="42">
        <v>22707018</v>
      </c>
      <c r="K110" s="42">
        <v>107554700</v>
      </c>
      <c r="L110" s="42">
        <v>5420300</v>
      </c>
      <c r="M110" s="42">
        <v>5009865</v>
      </c>
      <c r="N110" s="42">
        <v>19378386</v>
      </c>
      <c r="O110" s="42">
        <v>9225098</v>
      </c>
      <c r="P110" s="42">
        <v>14062636</v>
      </c>
      <c r="Q110" s="42">
        <v>944372372</v>
      </c>
      <c r="R110" s="42">
        <v>757981</v>
      </c>
      <c r="S110" s="42">
        <v>13752</v>
      </c>
      <c r="T110" s="42">
        <v>112943424</v>
      </c>
      <c r="U110" s="42">
        <v>118136825</v>
      </c>
      <c r="V110" s="42">
        <v>17396673</v>
      </c>
      <c r="W110" s="42">
        <v>15417814</v>
      </c>
      <c r="X110" s="42">
        <v>622695</v>
      </c>
      <c r="Y110" s="42">
        <v>435652</v>
      </c>
      <c r="Z110" s="42">
        <v>445044</v>
      </c>
      <c r="AA110" s="42">
        <v>0</v>
      </c>
      <c r="AB110" s="42">
        <v>266169860</v>
      </c>
      <c r="AC110" s="42">
        <v>678202512</v>
      </c>
    </row>
    <row r="111" spans="1:29">
      <c r="A111" t="s">
        <v>576</v>
      </c>
      <c r="B111" s="44" t="s">
        <v>577</v>
      </c>
      <c r="C111" s="42">
        <v>5853495200</v>
      </c>
      <c r="D111" s="42">
        <v>18220</v>
      </c>
      <c r="E111" s="42">
        <v>2012726961</v>
      </c>
      <c r="F111" s="42">
        <v>75437316</v>
      </c>
      <c r="G111" s="42">
        <v>3329</v>
      </c>
      <c r="H111" s="42">
        <v>130150539</v>
      </c>
      <c r="I111" s="42">
        <v>1031238</v>
      </c>
      <c r="J111" s="42">
        <v>38438229</v>
      </c>
      <c r="K111" s="42">
        <v>334663700</v>
      </c>
      <c r="L111" s="42">
        <v>4810000</v>
      </c>
      <c r="M111" s="42">
        <v>14415423</v>
      </c>
      <c r="N111" s="42">
        <v>38976833</v>
      </c>
      <c r="O111" s="42">
        <v>22744052</v>
      </c>
      <c r="P111" s="42">
        <v>11799224</v>
      </c>
      <c r="Q111" s="42">
        <v>2685193515</v>
      </c>
      <c r="R111" s="42">
        <v>985924</v>
      </c>
      <c r="S111" s="42">
        <v>9295</v>
      </c>
      <c r="T111" s="42">
        <v>339406730</v>
      </c>
      <c r="U111" s="42">
        <v>351877992</v>
      </c>
      <c r="V111" s="42">
        <v>42449775</v>
      </c>
      <c r="W111" s="42">
        <v>13670613</v>
      </c>
      <c r="X111" s="42">
        <v>7836</v>
      </c>
      <c r="Y111" s="42">
        <v>777747</v>
      </c>
      <c r="Z111" s="42">
        <v>461823</v>
      </c>
      <c r="AA111" s="42">
        <v>29813933</v>
      </c>
      <c r="AB111" s="42">
        <v>779461668</v>
      </c>
      <c r="AC111" s="42">
        <v>1905731847</v>
      </c>
    </row>
    <row r="112" spans="1:29">
      <c r="A112" t="s">
        <v>224</v>
      </c>
      <c r="B112" s="44" t="s">
        <v>225</v>
      </c>
      <c r="C112" s="42">
        <v>3360532000</v>
      </c>
      <c r="D112" s="42">
        <v>13292</v>
      </c>
      <c r="E112" s="42">
        <v>1071597116</v>
      </c>
      <c r="F112" s="42">
        <v>25275320</v>
      </c>
      <c r="G112" s="42">
        <v>972</v>
      </c>
      <c r="H112" s="42">
        <v>78893342</v>
      </c>
      <c r="I112" s="42">
        <v>942170</v>
      </c>
      <c r="J112" s="42">
        <v>30454574</v>
      </c>
      <c r="K112" s="42">
        <v>190673200</v>
      </c>
      <c r="L112" s="42">
        <v>6873500</v>
      </c>
      <c r="M112" s="42">
        <v>8347010</v>
      </c>
      <c r="N112" s="42">
        <v>25526930</v>
      </c>
      <c r="O112" s="42">
        <v>15715475</v>
      </c>
      <c r="P112" s="42">
        <v>18274946</v>
      </c>
      <c r="Q112" s="42">
        <v>1472573583</v>
      </c>
      <c r="R112" s="42">
        <v>781856</v>
      </c>
      <c r="S112" s="42">
        <v>72302</v>
      </c>
      <c r="T112" s="42">
        <v>197507561</v>
      </c>
      <c r="U112" s="42">
        <v>199063492</v>
      </c>
      <c r="V112" s="42">
        <v>34814964</v>
      </c>
      <c r="W112" s="42">
        <v>22978697</v>
      </c>
      <c r="X112" s="42">
        <v>574817</v>
      </c>
      <c r="Y112" s="42">
        <v>1194797</v>
      </c>
      <c r="Z112" s="42">
        <v>323464</v>
      </c>
      <c r="AA112" s="42">
        <v>0</v>
      </c>
      <c r="AB112" s="42">
        <v>457311950</v>
      </c>
      <c r="AC112" s="42">
        <v>1015261633</v>
      </c>
    </row>
    <row r="113" spans="1:29">
      <c r="A113" t="s">
        <v>56</v>
      </c>
      <c r="B113" s="44" t="s">
        <v>57</v>
      </c>
      <c r="C113" s="42">
        <v>4877471500</v>
      </c>
      <c r="D113" s="42">
        <v>12941</v>
      </c>
      <c r="E113" s="42">
        <v>1624730384</v>
      </c>
      <c r="F113" s="42">
        <v>144410107</v>
      </c>
      <c r="G113" s="42">
        <v>2968</v>
      </c>
      <c r="H113" s="42">
        <v>122688853</v>
      </c>
      <c r="I113" s="42">
        <v>1730002</v>
      </c>
      <c r="J113" s="42">
        <v>35364107</v>
      </c>
      <c r="K113" s="42">
        <v>264947400</v>
      </c>
      <c r="L113" s="42">
        <v>5696500</v>
      </c>
      <c r="M113" s="42">
        <v>12158850</v>
      </c>
      <c r="N113" s="42">
        <v>30323495</v>
      </c>
      <c r="O113" s="42">
        <v>16386390</v>
      </c>
      <c r="P113" s="42">
        <v>15878179</v>
      </c>
      <c r="Q113" s="42">
        <v>2274314267</v>
      </c>
      <c r="R113" s="42">
        <v>978071</v>
      </c>
      <c r="S113" s="42">
        <v>31626</v>
      </c>
      <c r="T113" s="42">
        <v>270604923</v>
      </c>
      <c r="U113" s="42">
        <v>259318019</v>
      </c>
      <c r="V113" s="42">
        <v>51859800</v>
      </c>
      <c r="W113" s="42">
        <v>38244411</v>
      </c>
      <c r="X113" s="42">
        <v>585791</v>
      </c>
      <c r="Y113" s="42">
        <v>444983</v>
      </c>
      <c r="Z113" s="42">
        <v>880985</v>
      </c>
      <c r="AA113" s="42">
        <v>0</v>
      </c>
      <c r="AB113" s="42">
        <v>622948609</v>
      </c>
      <c r="AC113" s="42">
        <v>1651365658</v>
      </c>
    </row>
    <row r="114" spans="1:29">
      <c r="A114" t="s">
        <v>498</v>
      </c>
      <c r="B114" s="44" t="s">
        <v>499</v>
      </c>
      <c r="C114" s="42">
        <v>3460752500</v>
      </c>
      <c r="D114" s="42">
        <v>14242</v>
      </c>
      <c r="E114" s="42">
        <v>1191389652</v>
      </c>
      <c r="F114" s="42">
        <v>23341945</v>
      </c>
      <c r="G114" s="42">
        <v>839</v>
      </c>
      <c r="H114" s="42">
        <v>70877436</v>
      </c>
      <c r="I114" s="42">
        <v>525118</v>
      </c>
      <c r="J114" s="42">
        <v>16895023</v>
      </c>
      <c r="K114" s="42">
        <v>181918100</v>
      </c>
      <c r="L114" s="42">
        <v>5837900</v>
      </c>
      <c r="M114" s="42">
        <v>8617306</v>
      </c>
      <c r="N114" s="42">
        <v>31199324</v>
      </c>
      <c r="O114" s="42">
        <v>16856724</v>
      </c>
      <c r="P114" s="42">
        <v>14147461</v>
      </c>
      <c r="Q114" s="42">
        <v>1561605989</v>
      </c>
      <c r="R114" s="42">
        <v>147075</v>
      </c>
      <c r="S114" s="42">
        <v>75687</v>
      </c>
      <c r="T114" s="42">
        <v>187705887</v>
      </c>
      <c r="U114" s="42">
        <v>207708174</v>
      </c>
      <c r="V114" s="42">
        <v>28542387</v>
      </c>
      <c r="W114" s="42">
        <v>17574491</v>
      </c>
      <c r="X114" s="42">
        <v>214503</v>
      </c>
      <c r="Y114" s="42">
        <v>1270934</v>
      </c>
      <c r="Z114" s="42">
        <v>514784</v>
      </c>
      <c r="AA114" s="42">
        <v>23224478</v>
      </c>
      <c r="AB114" s="42">
        <v>466978400</v>
      </c>
      <c r="AC114" s="42">
        <v>1094627589</v>
      </c>
    </row>
    <row r="115" spans="1:29">
      <c r="A115" t="s">
        <v>246</v>
      </c>
      <c r="B115" s="44" t="s">
        <v>247</v>
      </c>
      <c r="C115" s="42">
        <v>17722572600</v>
      </c>
      <c r="D115" s="42">
        <v>63835</v>
      </c>
      <c r="E115" s="42">
        <v>5783355569</v>
      </c>
      <c r="F115" s="42">
        <v>244802362</v>
      </c>
      <c r="G115" s="42">
        <v>6289</v>
      </c>
      <c r="H115" s="42">
        <v>538830826</v>
      </c>
      <c r="I115" s="42">
        <v>6312841</v>
      </c>
      <c r="J115" s="42">
        <v>154088991</v>
      </c>
      <c r="K115" s="42">
        <v>969890500</v>
      </c>
      <c r="L115" s="42">
        <v>28184800</v>
      </c>
      <c r="M115" s="42">
        <v>44060384</v>
      </c>
      <c r="N115" s="42">
        <v>122427911</v>
      </c>
      <c r="O115" s="42">
        <v>76688946</v>
      </c>
      <c r="P115" s="42">
        <v>76576911</v>
      </c>
      <c r="Q115" s="42">
        <v>8045220041</v>
      </c>
      <c r="R115" s="42">
        <v>4755236</v>
      </c>
      <c r="S115" s="42">
        <v>182907</v>
      </c>
      <c r="T115" s="42">
        <v>997834140</v>
      </c>
      <c r="U115" s="42">
        <v>1009796786</v>
      </c>
      <c r="V115" s="42">
        <v>157365594</v>
      </c>
      <c r="W115" s="42">
        <v>137392609</v>
      </c>
      <c r="X115" s="42">
        <v>1931918</v>
      </c>
      <c r="Y115" s="42">
        <v>4642713</v>
      </c>
      <c r="Z115" s="42">
        <v>2172186</v>
      </c>
      <c r="AA115" s="42">
        <v>0</v>
      </c>
      <c r="AB115" s="42">
        <v>2316074089</v>
      </c>
      <c r="AC115" s="42">
        <v>5729145952</v>
      </c>
    </row>
    <row r="116" spans="1:29">
      <c r="A116" t="s">
        <v>386</v>
      </c>
      <c r="B116" s="44" t="s">
        <v>387</v>
      </c>
      <c r="C116" s="42">
        <v>4675323000</v>
      </c>
      <c r="D116" s="42">
        <v>18468</v>
      </c>
      <c r="E116" s="42">
        <v>1572629346</v>
      </c>
      <c r="F116" s="42">
        <v>36111445</v>
      </c>
      <c r="G116" s="42">
        <v>1283</v>
      </c>
      <c r="H116" s="42">
        <v>105580865</v>
      </c>
      <c r="I116" s="42">
        <v>1018457</v>
      </c>
      <c r="J116" s="42">
        <v>35122511</v>
      </c>
      <c r="K116" s="42">
        <v>252862600</v>
      </c>
      <c r="L116" s="42">
        <v>5939800</v>
      </c>
      <c r="M116" s="42">
        <v>11645446</v>
      </c>
      <c r="N116" s="42">
        <v>36286279</v>
      </c>
      <c r="O116" s="42">
        <v>22063549</v>
      </c>
      <c r="P116" s="42">
        <v>15868920</v>
      </c>
      <c r="Q116" s="42">
        <v>2095129218</v>
      </c>
      <c r="R116" s="42">
        <v>768113</v>
      </c>
      <c r="S116" s="42">
        <v>83503</v>
      </c>
      <c r="T116" s="42">
        <v>258757542</v>
      </c>
      <c r="U116" s="42">
        <v>274289570</v>
      </c>
      <c r="V116" s="42">
        <v>39872667</v>
      </c>
      <c r="W116" s="42">
        <v>30462310</v>
      </c>
      <c r="X116" s="42">
        <v>462062</v>
      </c>
      <c r="Y116" s="42">
        <v>1547618</v>
      </c>
      <c r="Z116" s="42">
        <v>644013</v>
      </c>
      <c r="AA116" s="42">
        <v>0</v>
      </c>
      <c r="AB116" s="42">
        <v>606887398</v>
      </c>
      <c r="AC116" s="42">
        <v>1488241820</v>
      </c>
    </row>
    <row r="117" spans="1:29">
      <c r="A117" t="s">
        <v>508</v>
      </c>
      <c r="B117" s="44" t="s">
        <v>509</v>
      </c>
      <c r="C117" s="42">
        <v>3036723400</v>
      </c>
      <c r="D117" s="42">
        <v>10920</v>
      </c>
      <c r="E117" s="42">
        <v>1028369070</v>
      </c>
      <c r="F117" s="42">
        <v>25313268</v>
      </c>
      <c r="G117" s="42">
        <v>1030</v>
      </c>
      <c r="H117" s="42">
        <v>84050286</v>
      </c>
      <c r="I117" s="42">
        <v>969066</v>
      </c>
      <c r="J117" s="42">
        <v>29698212</v>
      </c>
      <c r="K117" s="42">
        <v>170737800</v>
      </c>
      <c r="L117" s="42">
        <v>7030700</v>
      </c>
      <c r="M117" s="42">
        <v>7568024</v>
      </c>
      <c r="N117" s="42">
        <v>31342047</v>
      </c>
      <c r="O117" s="42">
        <v>13367653</v>
      </c>
      <c r="P117" s="42">
        <v>16668772</v>
      </c>
      <c r="Q117" s="42">
        <v>1415114898</v>
      </c>
      <c r="R117" s="42">
        <v>673051</v>
      </c>
      <c r="S117" s="42">
        <v>8561</v>
      </c>
      <c r="T117" s="42">
        <v>177738748</v>
      </c>
      <c r="U117" s="42">
        <v>192432311</v>
      </c>
      <c r="V117" s="42">
        <v>30494332</v>
      </c>
      <c r="W117" s="42">
        <v>18991322</v>
      </c>
      <c r="X117" s="42">
        <v>848673</v>
      </c>
      <c r="Y117" s="42">
        <v>651650</v>
      </c>
      <c r="Z117" s="42">
        <v>434517</v>
      </c>
      <c r="AA117" s="42">
        <v>17841824</v>
      </c>
      <c r="AB117" s="42">
        <v>440114989</v>
      </c>
      <c r="AC117" s="42">
        <v>974999909</v>
      </c>
    </row>
    <row r="118" spans="1:29">
      <c r="A118" t="s">
        <v>410</v>
      </c>
      <c r="B118" s="44" t="s">
        <v>411</v>
      </c>
      <c r="C118" s="42">
        <v>4491752100</v>
      </c>
      <c r="D118" s="42">
        <v>15900</v>
      </c>
      <c r="E118" s="42">
        <v>1488864484</v>
      </c>
      <c r="F118" s="42">
        <v>47045656</v>
      </c>
      <c r="G118" s="42">
        <v>1553</v>
      </c>
      <c r="H118" s="42">
        <v>100898710</v>
      </c>
      <c r="I118" s="42">
        <v>719388</v>
      </c>
      <c r="J118" s="42">
        <v>40326632</v>
      </c>
      <c r="K118" s="42">
        <v>259503100</v>
      </c>
      <c r="L118" s="42">
        <v>4419000</v>
      </c>
      <c r="M118" s="42">
        <v>11191016</v>
      </c>
      <c r="N118" s="42">
        <v>30277831</v>
      </c>
      <c r="O118" s="42">
        <v>19498868</v>
      </c>
      <c r="P118" s="42">
        <v>13152803</v>
      </c>
      <c r="Q118" s="42">
        <v>2015897488</v>
      </c>
      <c r="R118" s="42">
        <v>1347909</v>
      </c>
      <c r="S118" s="42">
        <v>56484</v>
      </c>
      <c r="T118" s="42">
        <v>263882463</v>
      </c>
      <c r="U118" s="42">
        <v>273965071</v>
      </c>
      <c r="V118" s="42">
        <v>47332099</v>
      </c>
      <c r="W118" s="42">
        <v>27621738</v>
      </c>
      <c r="X118" s="42">
        <v>543331</v>
      </c>
      <c r="Y118" s="42">
        <v>1078330</v>
      </c>
      <c r="Z118" s="42">
        <v>587837</v>
      </c>
      <c r="AA118" s="42">
        <v>0</v>
      </c>
      <c r="AB118" s="42">
        <v>616415262</v>
      </c>
      <c r="AC118" s="42">
        <v>1399482226</v>
      </c>
    </row>
    <row r="119" spans="1:29">
      <c r="A119" t="s">
        <v>264</v>
      </c>
      <c r="B119" s="44" t="s">
        <v>265</v>
      </c>
      <c r="C119" s="42">
        <v>22623646700</v>
      </c>
      <c r="D119" s="42">
        <v>62210</v>
      </c>
      <c r="E119" s="42">
        <v>7403597235</v>
      </c>
      <c r="F119" s="42">
        <v>698487818</v>
      </c>
      <c r="G119" s="42">
        <v>13307</v>
      </c>
      <c r="H119" s="42">
        <v>1202420008</v>
      </c>
      <c r="I119" s="42">
        <v>12035285</v>
      </c>
      <c r="J119" s="42">
        <v>193123700</v>
      </c>
      <c r="K119" s="42">
        <v>1153004500</v>
      </c>
      <c r="L119" s="42">
        <v>25230900</v>
      </c>
      <c r="M119" s="42">
        <v>56275235</v>
      </c>
      <c r="N119" s="42">
        <v>158481584</v>
      </c>
      <c r="O119" s="42">
        <v>77644039</v>
      </c>
      <c r="P119" s="42">
        <v>70897936</v>
      </c>
      <c r="Q119" s="42">
        <v>11051198240</v>
      </c>
      <c r="R119" s="42">
        <v>6330864</v>
      </c>
      <c r="S119" s="42">
        <v>600612</v>
      </c>
      <c r="T119" s="42">
        <v>1178039938</v>
      </c>
      <c r="U119" s="42">
        <v>1114856317</v>
      </c>
      <c r="V119" s="42">
        <v>218657800</v>
      </c>
      <c r="W119" s="42">
        <v>213258779</v>
      </c>
      <c r="X119" s="42">
        <v>2921874</v>
      </c>
      <c r="Y119" s="42">
        <v>2312229</v>
      </c>
      <c r="Z119" s="42">
        <v>3922674</v>
      </c>
      <c r="AA119" s="42">
        <v>0</v>
      </c>
      <c r="AB119" s="42">
        <v>2740901087</v>
      </c>
      <c r="AC119" s="42">
        <v>8310297153</v>
      </c>
    </row>
    <row r="120" spans="1:29">
      <c r="A120" t="s">
        <v>425</v>
      </c>
      <c r="B120" s="44" t="s">
        <v>426</v>
      </c>
      <c r="C120" s="42">
        <v>1681573600</v>
      </c>
      <c r="D120" s="42">
        <v>6439</v>
      </c>
      <c r="E120" s="42">
        <v>553373099</v>
      </c>
      <c r="F120" s="42">
        <v>14478835</v>
      </c>
      <c r="G120" s="42">
        <v>531</v>
      </c>
      <c r="H120" s="42">
        <v>32342398</v>
      </c>
      <c r="I120" s="42">
        <v>273472</v>
      </c>
      <c r="J120" s="42">
        <v>16567217</v>
      </c>
      <c r="K120" s="42">
        <v>91685000</v>
      </c>
      <c r="L120" s="42">
        <v>2622800</v>
      </c>
      <c r="M120" s="42">
        <v>4189904</v>
      </c>
      <c r="N120" s="42">
        <v>12655670</v>
      </c>
      <c r="O120" s="42">
        <v>7696387</v>
      </c>
      <c r="P120" s="42">
        <v>7062552</v>
      </c>
      <c r="Q120" s="42">
        <v>742947334</v>
      </c>
      <c r="R120" s="42">
        <v>629070</v>
      </c>
      <c r="S120" s="42">
        <v>18123</v>
      </c>
      <c r="T120" s="42">
        <v>94292205</v>
      </c>
      <c r="U120" s="42">
        <v>97574214</v>
      </c>
      <c r="V120" s="42">
        <v>16795751</v>
      </c>
      <c r="W120" s="42">
        <v>11611020</v>
      </c>
      <c r="X120" s="42">
        <v>182125</v>
      </c>
      <c r="Y120" s="42">
        <v>489680</v>
      </c>
      <c r="Z120" s="42">
        <v>233124</v>
      </c>
      <c r="AA120" s="42">
        <v>0</v>
      </c>
      <c r="AB120" s="42">
        <v>221825312</v>
      </c>
      <c r="AC120" s="42">
        <v>521122022</v>
      </c>
    </row>
    <row r="121" spans="1:29">
      <c r="A121" t="s">
        <v>330</v>
      </c>
      <c r="B121" s="44" t="s">
        <v>331</v>
      </c>
      <c r="C121" s="42">
        <v>11436811800</v>
      </c>
      <c r="D121" s="42">
        <v>34959</v>
      </c>
      <c r="E121" s="42">
        <v>3764614889</v>
      </c>
      <c r="F121" s="42">
        <v>211285439</v>
      </c>
      <c r="G121" s="42">
        <v>5744</v>
      </c>
      <c r="H121" s="42">
        <v>416565894</v>
      </c>
      <c r="I121" s="42">
        <v>4421002</v>
      </c>
      <c r="J121" s="42">
        <v>92311062</v>
      </c>
      <c r="K121" s="42">
        <v>631497100</v>
      </c>
      <c r="L121" s="42">
        <v>12894600</v>
      </c>
      <c r="M121" s="42">
        <v>28492765</v>
      </c>
      <c r="N121" s="42">
        <v>74159385</v>
      </c>
      <c r="O121" s="42">
        <v>43658564</v>
      </c>
      <c r="P121" s="42">
        <v>36461103</v>
      </c>
      <c r="Q121" s="42">
        <v>5316361803</v>
      </c>
      <c r="R121" s="42">
        <v>3058584</v>
      </c>
      <c r="S121" s="42">
        <v>396773</v>
      </c>
      <c r="T121" s="42">
        <v>644303620</v>
      </c>
      <c r="U121" s="42">
        <v>630555506</v>
      </c>
      <c r="V121" s="42">
        <v>108432712</v>
      </c>
      <c r="W121" s="42">
        <v>78290574</v>
      </c>
      <c r="X121" s="42">
        <v>1090798</v>
      </c>
      <c r="Y121" s="42">
        <v>1932300</v>
      </c>
      <c r="Z121" s="42">
        <v>1909863</v>
      </c>
      <c r="AA121" s="42">
        <v>0</v>
      </c>
      <c r="AB121" s="42">
        <v>1469970730</v>
      </c>
      <c r="AC121" s="42">
        <v>3846391073</v>
      </c>
    </row>
    <row r="122" spans="1:29">
      <c r="A122" t="s">
        <v>202</v>
      </c>
      <c r="B122" s="44" t="s">
        <v>203</v>
      </c>
      <c r="C122" s="42">
        <v>7793750100</v>
      </c>
      <c r="D122" s="42">
        <v>22838</v>
      </c>
      <c r="E122" s="42">
        <v>2313359426</v>
      </c>
      <c r="F122" s="42">
        <v>190531325</v>
      </c>
      <c r="G122" s="42">
        <v>4300</v>
      </c>
      <c r="H122" s="42">
        <v>247713445</v>
      </c>
      <c r="I122" s="42">
        <v>1790399</v>
      </c>
      <c r="J122" s="42">
        <v>65467386</v>
      </c>
      <c r="K122" s="42">
        <v>416550900</v>
      </c>
      <c r="L122" s="42">
        <v>9874700</v>
      </c>
      <c r="M122" s="42">
        <v>19399438</v>
      </c>
      <c r="N122" s="42">
        <v>52230038</v>
      </c>
      <c r="O122" s="42">
        <v>28521870</v>
      </c>
      <c r="P122" s="42">
        <v>28903627</v>
      </c>
      <c r="Q122" s="42">
        <v>3374342554</v>
      </c>
      <c r="R122" s="42">
        <v>1878328</v>
      </c>
      <c r="S122" s="42">
        <v>47914</v>
      </c>
      <c r="T122" s="42">
        <v>426365512</v>
      </c>
      <c r="U122" s="42">
        <v>370579685</v>
      </c>
      <c r="V122" s="42">
        <v>72354001</v>
      </c>
      <c r="W122" s="42">
        <v>70023246</v>
      </c>
      <c r="X122" s="42">
        <v>1131489</v>
      </c>
      <c r="Y122" s="42">
        <v>1014950</v>
      </c>
      <c r="Z122" s="42">
        <v>1024929</v>
      </c>
      <c r="AA122" s="42">
        <v>0</v>
      </c>
      <c r="AB122" s="42">
        <v>944420054</v>
      </c>
      <c r="AC122" s="42">
        <v>2429922500</v>
      </c>
    </row>
    <row r="123" spans="1:29">
      <c r="A123" t="s">
        <v>437</v>
      </c>
      <c r="B123" s="44" t="s">
        <v>438</v>
      </c>
      <c r="C123" s="42">
        <v>5243099800</v>
      </c>
      <c r="D123" s="42">
        <v>19697</v>
      </c>
      <c r="E123" s="42">
        <v>1732123452</v>
      </c>
      <c r="F123" s="42">
        <v>49134188</v>
      </c>
      <c r="G123" s="42">
        <v>1583</v>
      </c>
      <c r="H123" s="42">
        <v>128130783</v>
      </c>
      <c r="I123" s="42">
        <v>760839</v>
      </c>
      <c r="J123" s="42">
        <v>42007363</v>
      </c>
      <c r="K123" s="42">
        <v>289684600</v>
      </c>
      <c r="L123" s="42">
        <v>7051100</v>
      </c>
      <c r="M123" s="42">
        <v>13064984</v>
      </c>
      <c r="N123" s="42">
        <v>34615862</v>
      </c>
      <c r="O123" s="42">
        <v>23712501</v>
      </c>
      <c r="P123" s="42">
        <v>17815583</v>
      </c>
      <c r="Q123" s="42">
        <v>2338101255</v>
      </c>
      <c r="R123" s="42">
        <v>1452377</v>
      </c>
      <c r="S123" s="42">
        <v>53355</v>
      </c>
      <c r="T123" s="42">
        <v>296668936</v>
      </c>
      <c r="U123" s="42">
        <v>308602656</v>
      </c>
      <c r="V123" s="42">
        <v>45268635</v>
      </c>
      <c r="W123" s="42">
        <v>32178629</v>
      </c>
      <c r="X123" s="42">
        <v>646004</v>
      </c>
      <c r="Y123" s="42">
        <v>1351009</v>
      </c>
      <c r="Z123" s="42">
        <v>565689</v>
      </c>
      <c r="AA123" s="42">
        <v>0</v>
      </c>
      <c r="AB123" s="42">
        <v>686787290</v>
      </c>
      <c r="AC123" s="42">
        <v>1651313965</v>
      </c>
    </row>
    <row r="124" spans="1:29">
      <c r="A124" t="s">
        <v>258</v>
      </c>
      <c r="B124" s="44" t="s">
        <v>259</v>
      </c>
      <c r="C124" s="42">
        <v>5204195800</v>
      </c>
      <c r="D124" s="42">
        <v>19706</v>
      </c>
      <c r="E124" s="42">
        <v>1662949990</v>
      </c>
      <c r="F124" s="42">
        <v>52940557</v>
      </c>
      <c r="G124" s="42">
        <v>1533</v>
      </c>
      <c r="H124" s="42">
        <v>185061965</v>
      </c>
      <c r="I124" s="42">
        <v>2902942</v>
      </c>
      <c r="J124" s="42">
        <v>59481552</v>
      </c>
      <c r="K124" s="42">
        <v>277648400</v>
      </c>
      <c r="L124" s="42">
        <v>15877000</v>
      </c>
      <c r="M124" s="42">
        <v>12926292</v>
      </c>
      <c r="N124" s="42">
        <v>41169668</v>
      </c>
      <c r="O124" s="42">
        <v>23467298</v>
      </c>
      <c r="P124" s="42">
        <v>40675161</v>
      </c>
      <c r="Q124" s="42">
        <v>2375100825</v>
      </c>
      <c r="R124" s="42">
        <v>2365962</v>
      </c>
      <c r="S124" s="42">
        <v>82114</v>
      </c>
      <c r="T124" s="42">
        <v>293454516</v>
      </c>
      <c r="U124" s="42">
        <v>301181491</v>
      </c>
      <c r="V124" s="42">
        <v>49067863</v>
      </c>
      <c r="W124" s="42">
        <v>44179501</v>
      </c>
      <c r="X124" s="42">
        <v>1062155</v>
      </c>
      <c r="Y124" s="42">
        <v>1125402</v>
      </c>
      <c r="Z124" s="42">
        <v>651347</v>
      </c>
      <c r="AA124" s="42">
        <v>0</v>
      </c>
      <c r="AB124" s="42">
        <v>693170351</v>
      </c>
      <c r="AC124" s="42">
        <v>1681930474</v>
      </c>
    </row>
    <row r="125" spans="1:29">
      <c r="A125" t="s">
        <v>234</v>
      </c>
      <c r="B125" s="44" t="s">
        <v>235</v>
      </c>
      <c r="C125" s="42">
        <v>9043730300</v>
      </c>
      <c r="D125" s="42">
        <v>33254</v>
      </c>
      <c r="E125" s="42">
        <v>2840742704</v>
      </c>
      <c r="F125" s="42">
        <v>118513868</v>
      </c>
      <c r="G125" s="42">
        <v>3279</v>
      </c>
      <c r="H125" s="42">
        <v>248832544</v>
      </c>
      <c r="I125" s="42">
        <v>2130784</v>
      </c>
      <c r="J125" s="42">
        <v>54442539</v>
      </c>
      <c r="K125" s="42">
        <v>506511100</v>
      </c>
      <c r="L125" s="42">
        <v>11241800</v>
      </c>
      <c r="M125" s="42">
        <v>22439330</v>
      </c>
      <c r="N125" s="42">
        <v>50417537</v>
      </c>
      <c r="O125" s="42">
        <v>39706839</v>
      </c>
      <c r="P125" s="42">
        <v>31407409</v>
      </c>
      <c r="Q125" s="42">
        <v>3926386454</v>
      </c>
      <c r="R125" s="42">
        <v>2119779</v>
      </c>
      <c r="S125" s="42">
        <v>311467</v>
      </c>
      <c r="T125" s="42">
        <v>517594223</v>
      </c>
      <c r="U125" s="42">
        <v>499829552</v>
      </c>
      <c r="V125" s="42">
        <v>86541137</v>
      </c>
      <c r="W125" s="42">
        <v>51948948</v>
      </c>
      <c r="X125" s="42">
        <v>555279</v>
      </c>
      <c r="Y125" s="42">
        <v>2612691</v>
      </c>
      <c r="Z125" s="42">
        <v>954429</v>
      </c>
      <c r="AA125" s="42">
        <v>0</v>
      </c>
      <c r="AB125" s="42">
        <v>1162467505</v>
      </c>
      <c r="AC125" s="42">
        <v>2763918949</v>
      </c>
    </row>
    <row r="126" spans="1:29">
      <c r="A126" t="s">
        <v>398</v>
      </c>
      <c r="B126" s="44" t="s">
        <v>399</v>
      </c>
      <c r="C126" s="42">
        <v>1081947600</v>
      </c>
      <c r="D126" s="42">
        <v>4417</v>
      </c>
      <c r="E126" s="42">
        <v>364659535</v>
      </c>
      <c r="F126" s="42">
        <v>6437098</v>
      </c>
      <c r="G126" s="42">
        <v>263</v>
      </c>
      <c r="H126" s="42">
        <v>22664784</v>
      </c>
      <c r="I126" s="42">
        <v>226779</v>
      </c>
      <c r="J126" s="42">
        <v>8011556</v>
      </c>
      <c r="K126" s="42">
        <v>57739500</v>
      </c>
      <c r="L126" s="42">
        <v>1837700</v>
      </c>
      <c r="M126" s="42">
        <v>2694905</v>
      </c>
      <c r="N126" s="42">
        <v>10063909</v>
      </c>
      <c r="O126" s="42">
        <v>5257000</v>
      </c>
      <c r="P126" s="42">
        <v>5079409</v>
      </c>
      <c r="Q126" s="42">
        <v>484672175</v>
      </c>
      <c r="R126" s="42">
        <v>107192</v>
      </c>
      <c r="S126" s="42">
        <v>11095</v>
      </c>
      <c r="T126" s="42">
        <v>59558847</v>
      </c>
      <c r="U126" s="42">
        <v>64577668</v>
      </c>
      <c r="V126" s="42">
        <v>9754086</v>
      </c>
      <c r="W126" s="42">
        <v>7069091</v>
      </c>
      <c r="X126" s="42">
        <v>179416</v>
      </c>
      <c r="Y126" s="42">
        <v>393567</v>
      </c>
      <c r="Z126" s="42">
        <v>141093</v>
      </c>
      <c r="AA126" s="42">
        <v>0</v>
      </c>
      <c r="AB126" s="42">
        <v>141792055</v>
      </c>
      <c r="AC126" s="42">
        <v>342880120</v>
      </c>
    </row>
    <row r="127" spans="1:29">
      <c r="A127" t="s">
        <v>396</v>
      </c>
      <c r="B127" s="44" t="s">
        <v>397</v>
      </c>
      <c r="C127" s="42">
        <v>1736649700</v>
      </c>
      <c r="D127" s="42">
        <v>6081</v>
      </c>
      <c r="E127" s="42">
        <v>590108115</v>
      </c>
      <c r="F127" s="42">
        <v>18275094</v>
      </c>
      <c r="G127" s="42">
        <v>586</v>
      </c>
      <c r="H127" s="42">
        <v>49222691</v>
      </c>
      <c r="I127" s="42">
        <v>541104</v>
      </c>
      <c r="J127" s="42">
        <v>17683636</v>
      </c>
      <c r="K127" s="42">
        <v>98324100</v>
      </c>
      <c r="L127" s="42">
        <v>3855400</v>
      </c>
      <c r="M127" s="42">
        <v>4312683</v>
      </c>
      <c r="N127" s="42">
        <v>15354038</v>
      </c>
      <c r="O127" s="42">
        <v>7481489</v>
      </c>
      <c r="P127" s="42">
        <v>9916936</v>
      </c>
      <c r="Q127" s="42">
        <v>815075286</v>
      </c>
      <c r="R127" s="42">
        <v>581115</v>
      </c>
      <c r="S127" s="42">
        <v>9000</v>
      </c>
      <c r="T127" s="42">
        <v>102165498</v>
      </c>
      <c r="U127" s="42">
        <v>108985062</v>
      </c>
      <c r="V127" s="42">
        <v>17671128</v>
      </c>
      <c r="W127" s="42">
        <v>12282282</v>
      </c>
      <c r="X127" s="42">
        <v>366288</v>
      </c>
      <c r="Y127" s="42">
        <v>360415</v>
      </c>
      <c r="Z127" s="42">
        <v>287594</v>
      </c>
      <c r="AA127" s="42">
        <v>0</v>
      </c>
      <c r="AB127" s="42">
        <v>242708382</v>
      </c>
      <c r="AC127" s="42">
        <v>572366904</v>
      </c>
    </row>
    <row r="128" spans="1:29">
      <c r="A128" t="s">
        <v>446</v>
      </c>
      <c r="B128" s="44" t="s">
        <v>447</v>
      </c>
      <c r="C128" s="42">
        <v>3293512900</v>
      </c>
      <c r="D128" s="42">
        <v>12503</v>
      </c>
      <c r="E128" s="42">
        <v>1101503652</v>
      </c>
      <c r="F128" s="42">
        <v>37268888</v>
      </c>
      <c r="G128" s="42">
        <v>1081</v>
      </c>
      <c r="H128" s="42">
        <v>110893117</v>
      </c>
      <c r="I128" s="42">
        <v>1868818</v>
      </c>
      <c r="J128" s="42">
        <v>41309483</v>
      </c>
      <c r="K128" s="42">
        <v>172281000</v>
      </c>
      <c r="L128" s="42">
        <v>5621600</v>
      </c>
      <c r="M128" s="42">
        <v>8184954</v>
      </c>
      <c r="N128" s="42">
        <v>32349320</v>
      </c>
      <c r="O128" s="42">
        <v>14968229</v>
      </c>
      <c r="P128" s="42">
        <v>13515029</v>
      </c>
      <c r="Q128" s="42">
        <v>1539764090</v>
      </c>
      <c r="R128" s="42">
        <v>2355546</v>
      </c>
      <c r="S128" s="42">
        <v>29440</v>
      </c>
      <c r="T128" s="42">
        <v>177868775</v>
      </c>
      <c r="U128" s="42">
        <v>189875786</v>
      </c>
      <c r="V128" s="42">
        <v>28790562</v>
      </c>
      <c r="W128" s="42">
        <v>27251303</v>
      </c>
      <c r="X128" s="42">
        <v>185820</v>
      </c>
      <c r="Y128" s="42">
        <v>586208</v>
      </c>
      <c r="Z128" s="42">
        <v>647408</v>
      </c>
      <c r="AA128" s="42">
        <v>20335650</v>
      </c>
      <c r="AB128" s="42">
        <v>447926498</v>
      </c>
      <c r="AC128" s="42">
        <v>1091837592</v>
      </c>
    </row>
    <row r="129" spans="1:29">
      <c r="A129" t="s">
        <v>290</v>
      </c>
      <c r="B129" s="44" t="s">
        <v>291</v>
      </c>
      <c r="C129" s="42">
        <v>10623827500</v>
      </c>
      <c r="D129" s="42">
        <v>30436</v>
      </c>
      <c r="E129" s="42">
        <v>3412861931</v>
      </c>
      <c r="F129" s="42">
        <v>253672867</v>
      </c>
      <c r="G129" s="42">
        <v>5916</v>
      </c>
      <c r="H129" s="42">
        <v>514223263</v>
      </c>
      <c r="I129" s="42">
        <v>3376576</v>
      </c>
      <c r="J129" s="42">
        <v>100644870</v>
      </c>
      <c r="K129" s="42">
        <v>577451300</v>
      </c>
      <c r="L129" s="42">
        <v>10667100</v>
      </c>
      <c r="M129" s="42">
        <v>26458248</v>
      </c>
      <c r="N129" s="42">
        <v>66111782</v>
      </c>
      <c r="O129" s="42">
        <v>38194955</v>
      </c>
      <c r="P129" s="42">
        <v>31867852</v>
      </c>
      <c r="Q129" s="42">
        <v>5035530744</v>
      </c>
      <c r="R129" s="42">
        <v>3094535</v>
      </c>
      <c r="S129" s="42">
        <v>205374</v>
      </c>
      <c r="T129" s="42">
        <v>588036505</v>
      </c>
      <c r="U129" s="42">
        <v>550720677</v>
      </c>
      <c r="V129" s="42">
        <v>109890713</v>
      </c>
      <c r="W129" s="42">
        <v>92007937</v>
      </c>
      <c r="X129" s="42">
        <v>897109</v>
      </c>
      <c r="Y129" s="42">
        <v>1330260</v>
      </c>
      <c r="Z129" s="42">
        <v>2176959</v>
      </c>
      <c r="AA129" s="42">
        <v>0</v>
      </c>
      <c r="AB129" s="42">
        <v>1348360069</v>
      </c>
      <c r="AC129" s="42">
        <v>3687170675</v>
      </c>
    </row>
    <row r="130" spans="1:29">
      <c r="A130" t="s">
        <v>138</v>
      </c>
      <c r="B130" s="44" t="s">
        <v>139</v>
      </c>
      <c r="C130" s="42">
        <v>1502641000</v>
      </c>
      <c r="D130" s="42">
        <v>6193</v>
      </c>
      <c r="E130" s="42">
        <v>507959806</v>
      </c>
      <c r="F130" s="42">
        <v>8246756</v>
      </c>
      <c r="G130" s="42">
        <v>338</v>
      </c>
      <c r="H130" s="42">
        <v>30060252</v>
      </c>
      <c r="I130" s="42">
        <v>322459</v>
      </c>
      <c r="J130" s="42">
        <v>11807243</v>
      </c>
      <c r="K130" s="42">
        <v>85429800</v>
      </c>
      <c r="L130" s="42">
        <v>2102200</v>
      </c>
      <c r="M130" s="42">
        <v>3744373</v>
      </c>
      <c r="N130" s="42">
        <v>12225689</v>
      </c>
      <c r="O130" s="42">
        <v>7336073</v>
      </c>
      <c r="P130" s="42">
        <v>5348972</v>
      </c>
      <c r="Q130" s="42">
        <v>674583623</v>
      </c>
      <c r="R130" s="42">
        <v>168301</v>
      </c>
      <c r="S130" s="42">
        <v>18486</v>
      </c>
      <c r="T130" s="42">
        <v>87509327</v>
      </c>
      <c r="U130" s="42">
        <v>94245659</v>
      </c>
      <c r="V130" s="42">
        <v>12682627</v>
      </c>
      <c r="W130" s="42">
        <v>11295883</v>
      </c>
      <c r="X130" s="42">
        <v>161837</v>
      </c>
      <c r="Y130" s="42">
        <v>461602</v>
      </c>
      <c r="Z130" s="42">
        <v>167760</v>
      </c>
      <c r="AA130" s="42">
        <v>0</v>
      </c>
      <c r="AB130" s="42">
        <v>206711482</v>
      </c>
      <c r="AC130" s="42">
        <v>467872141</v>
      </c>
    </row>
    <row r="131" spans="1:29">
      <c r="A131" t="s">
        <v>42</v>
      </c>
      <c r="B131" s="44" t="s">
        <v>43</v>
      </c>
      <c r="C131" s="42">
        <v>17097777600</v>
      </c>
      <c r="D131" s="42">
        <v>34507</v>
      </c>
      <c r="E131" s="42">
        <v>5140400657</v>
      </c>
      <c r="F131" s="42">
        <v>1176737088</v>
      </c>
      <c r="G131" s="42">
        <v>10796</v>
      </c>
      <c r="H131" s="42">
        <v>1854275334</v>
      </c>
      <c r="I131" s="42">
        <v>11241607</v>
      </c>
      <c r="J131" s="42">
        <v>95503223</v>
      </c>
      <c r="K131" s="42">
        <v>647329500</v>
      </c>
      <c r="L131" s="42">
        <v>14562000</v>
      </c>
      <c r="M131" s="42">
        <v>42439854</v>
      </c>
      <c r="N131" s="42">
        <v>68129596</v>
      </c>
      <c r="O131" s="42">
        <v>43090442</v>
      </c>
      <c r="P131" s="42">
        <v>57497409</v>
      </c>
      <c r="Q131" s="42">
        <v>9151206710</v>
      </c>
      <c r="R131" s="42">
        <v>1046404</v>
      </c>
      <c r="S131" s="42">
        <v>125997</v>
      </c>
      <c r="T131" s="42">
        <v>661760002</v>
      </c>
      <c r="U131" s="42">
        <v>514393469</v>
      </c>
      <c r="V131" s="42">
        <v>128532675</v>
      </c>
      <c r="W131" s="42">
        <v>206637741</v>
      </c>
      <c r="X131" s="42">
        <v>533312</v>
      </c>
      <c r="Y131" s="42">
        <v>914146</v>
      </c>
      <c r="Z131" s="42">
        <v>3277725</v>
      </c>
      <c r="AA131" s="42">
        <v>0</v>
      </c>
      <c r="AB131" s="42">
        <v>1517221471</v>
      </c>
      <c r="AC131" s="42">
        <v>7633985239</v>
      </c>
    </row>
    <row r="132" spans="1:29">
      <c r="A132" t="s">
        <v>352</v>
      </c>
      <c r="B132" s="44" t="s">
        <v>353</v>
      </c>
      <c r="C132" s="42">
        <v>8867977600</v>
      </c>
      <c r="D132" s="42">
        <v>31215</v>
      </c>
      <c r="E132" s="42">
        <v>2901620114</v>
      </c>
      <c r="F132" s="42">
        <v>106492822</v>
      </c>
      <c r="G132" s="42">
        <v>3046</v>
      </c>
      <c r="H132" s="42">
        <v>286437648</v>
      </c>
      <c r="I132" s="42">
        <v>2880358</v>
      </c>
      <c r="J132" s="42">
        <v>77694813</v>
      </c>
      <c r="K132" s="42">
        <v>486422000</v>
      </c>
      <c r="L132" s="42">
        <v>16342800</v>
      </c>
      <c r="M132" s="42">
        <v>22083866</v>
      </c>
      <c r="N132" s="42">
        <v>75637126</v>
      </c>
      <c r="O132" s="42">
        <v>38052029</v>
      </c>
      <c r="P132" s="42">
        <v>45066469</v>
      </c>
      <c r="Q132" s="42">
        <v>4058730045</v>
      </c>
      <c r="R132" s="42">
        <v>2861970</v>
      </c>
      <c r="S132" s="42">
        <v>103729</v>
      </c>
      <c r="T132" s="42">
        <v>502677734</v>
      </c>
      <c r="U132" s="42">
        <v>517016275</v>
      </c>
      <c r="V132" s="42">
        <v>74066249</v>
      </c>
      <c r="W132" s="42">
        <v>61826870</v>
      </c>
      <c r="X132" s="42">
        <v>1177180</v>
      </c>
      <c r="Y132" s="42">
        <v>2278562</v>
      </c>
      <c r="Z132" s="42">
        <v>1347004</v>
      </c>
      <c r="AA132" s="42">
        <v>0</v>
      </c>
      <c r="AB132" s="42">
        <v>1163355573</v>
      </c>
      <c r="AC132" s="42">
        <v>2895374472</v>
      </c>
    </row>
    <row r="133" spans="1:29">
      <c r="A133" t="s">
        <v>310</v>
      </c>
      <c r="B133" s="44" t="s">
        <v>311</v>
      </c>
      <c r="C133" s="42">
        <v>2963414900</v>
      </c>
      <c r="D133" s="42">
        <v>10574</v>
      </c>
      <c r="E133" s="42">
        <v>1002970630</v>
      </c>
      <c r="F133" s="42">
        <v>24170399</v>
      </c>
      <c r="G133" s="42">
        <v>977</v>
      </c>
      <c r="H133" s="42">
        <v>52969617</v>
      </c>
      <c r="I133" s="42">
        <v>886848</v>
      </c>
      <c r="J133" s="42">
        <v>31496917</v>
      </c>
      <c r="K133" s="42">
        <v>173480100</v>
      </c>
      <c r="L133" s="42">
        <v>4794200</v>
      </c>
      <c r="M133" s="42">
        <v>7371740</v>
      </c>
      <c r="N133" s="42">
        <v>18979441</v>
      </c>
      <c r="O133" s="42">
        <v>12992208</v>
      </c>
      <c r="P133" s="42">
        <v>12696346</v>
      </c>
      <c r="Q133" s="42">
        <v>1342808446</v>
      </c>
      <c r="R133" s="42">
        <v>1143373</v>
      </c>
      <c r="S133" s="42">
        <v>123805</v>
      </c>
      <c r="T133" s="42">
        <v>178244189</v>
      </c>
      <c r="U133" s="42">
        <v>184780512</v>
      </c>
      <c r="V133" s="42">
        <v>33850845</v>
      </c>
      <c r="W133" s="42">
        <v>19387630</v>
      </c>
      <c r="X133" s="42">
        <v>230285</v>
      </c>
      <c r="Y133" s="42">
        <v>858968</v>
      </c>
      <c r="Z133" s="42">
        <v>326067</v>
      </c>
      <c r="AA133" s="42">
        <v>0</v>
      </c>
      <c r="AB133" s="42">
        <v>418945674</v>
      </c>
      <c r="AC133" s="42">
        <v>923862772</v>
      </c>
    </row>
    <row r="134" spans="1:29">
      <c r="A134" t="s">
        <v>418</v>
      </c>
      <c r="B134" s="44" t="s">
        <v>419</v>
      </c>
      <c r="C134" s="42">
        <v>4711361700</v>
      </c>
      <c r="D134" s="42">
        <v>17862</v>
      </c>
      <c r="E134" s="42">
        <v>1594562799</v>
      </c>
      <c r="F134" s="42">
        <v>40446159</v>
      </c>
      <c r="G134" s="42">
        <v>1473</v>
      </c>
      <c r="H134" s="42">
        <v>115017705</v>
      </c>
      <c r="I134" s="42">
        <v>1139195</v>
      </c>
      <c r="J134" s="42">
        <v>39711456</v>
      </c>
      <c r="K134" s="42">
        <v>258161000</v>
      </c>
      <c r="L134" s="42">
        <v>8178300</v>
      </c>
      <c r="M134" s="42">
        <v>11734868</v>
      </c>
      <c r="N134" s="42">
        <v>38825026</v>
      </c>
      <c r="O134" s="42">
        <v>21544889</v>
      </c>
      <c r="P134" s="42">
        <v>21679059</v>
      </c>
      <c r="Q134" s="42">
        <v>2151000456</v>
      </c>
      <c r="R134" s="42">
        <v>859226</v>
      </c>
      <c r="S134" s="42">
        <v>35869</v>
      </c>
      <c r="T134" s="42">
        <v>266300050</v>
      </c>
      <c r="U134" s="42">
        <v>284511343</v>
      </c>
      <c r="V134" s="42">
        <v>41600964</v>
      </c>
      <c r="W134" s="42">
        <v>30108435</v>
      </c>
      <c r="X134" s="42">
        <v>514542</v>
      </c>
      <c r="Y134" s="42">
        <v>1240518</v>
      </c>
      <c r="Z134" s="42">
        <v>642027</v>
      </c>
      <c r="AA134" s="42">
        <v>0</v>
      </c>
      <c r="AB134" s="42">
        <v>625812974</v>
      </c>
      <c r="AC134" s="42">
        <v>1525187482</v>
      </c>
    </row>
    <row r="135" spans="1:29">
      <c r="A135" t="s">
        <v>98</v>
      </c>
      <c r="B135" s="44" t="s">
        <v>99</v>
      </c>
      <c r="C135" s="42">
        <v>37383989800</v>
      </c>
      <c r="D135" s="42">
        <v>119214</v>
      </c>
      <c r="E135" s="42">
        <v>11868296596</v>
      </c>
      <c r="F135" s="42">
        <v>766818036</v>
      </c>
      <c r="G135" s="42">
        <v>18339</v>
      </c>
      <c r="H135" s="42">
        <v>1147167891</v>
      </c>
      <c r="I135" s="42">
        <v>9016692</v>
      </c>
      <c r="J135" s="42">
        <v>229971010</v>
      </c>
      <c r="K135" s="42">
        <v>2087759100</v>
      </c>
      <c r="L135" s="42">
        <v>33055500</v>
      </c>
      <c r="M135" s="42">
        <v>92961320</v>
      </c>
      <c r="N135" s="42">
        <v>259599517</v>
      </c>
      <c r="O135" s="42">
        <v>144165112</v>
      </c>
      <c r="P135" s="42">
        <v>101292064</v>
      </c>
      <c r="Q135" s="42">
        <v>16740102838</v>
      </c>
      <c r="R135" s="42">
        <v>6172995</v>
      </c>
      <c r="S135" s="42">
        <v>192704</v>
      </c>
      <c r="T135" s="42">
        <v>2120313233</v>
      </c>
      <c r="U135" s="42">
        <v>2036944776</v>
      </c>
      <c r="V135" s="42">
        <v>280780572</v>
      </c>
      <c r="W135" s="42">
        <v>258727682</v>
      </c>
      <c r="X135" s="42">
        <v>3562332</v>
      </c>
      <c r="Y135" s="42">
        <v>5597920</v>
      </c>
      <c r="Z135" s="42">
        <v>7160671</v>
      </c>
      <c r="AA135" s="42">
        <v>0</v>
      </c>
      <c r="AB135" s="42">
        <v>4719452885</v>
      </c>
      <c r="AC135" s="42">
        <v>12020649953</v>
      </c>
    </row>
    <row r="136" spans="1:29">
      <c r="A136" t="s">
        <v>150</v>
      </c>
      <c r="B136" s="44" t="s">
        <v>151</v>
      </c>
      <c r="C136" s="42">
        <v>5857854900</v>
      </c>
      <c r="D136" s="42">
        <v>22046</v>
      </c>
      <c r="E136" s="42">
        <v>1936276089</v>
      </c>
      <c r="F136" s="42">
        <v>52334354</v>
      </c>
      <c r="G136" s="42">
        <v>1673</v>
      </c>
      <c r="H136" s="42">
        <v>172624035</v>
      </c>
      <c r="I136" s="42">
        <v>1489331</v>
      </c>
      <c r="J136" s="42">
        <v>55690728</v>
      </c>
      <c r="K136" s="42">
        <v>327042200</v>
      </c>
      <c r="L136" s="42">
        <v>11030200</v>
      </c>
      <c r="M136" s="42">
        <v>14539239</v>
      </c>
      <c r="N136" s="42">
        <v>45084905</v>
      </c>
      <c r="O136" s="42">
        <v>26530175</v>
      </c>
      <c r="P136" s="42">
        <v>29262971</v>
      </c>
      <c r="Q136" s="42">
        <v>2671904227</v>
      </c>
      <c r="R136" s="42">
        <v>1473373</v>
      </c>
      <c r="S136" s="42">
        <v>46004</v>
      </c>
      <c r="T136" s="42">
        <v>337986087</v>
      </c>
      <c r="U136" s="42">
        <v>358406577</v>
      </c>
      <c r="V136" s="42">
        <v>49893028</v>
      </c>
      <c r="W136" s="42">
        <v>44178452</v>
      </c>
      <c r="X136" s="42">
        <v>836506</v>
      </c>
      <c r="Y136" s="42">
        <v>1672551</v>
      </c>
      <c r="Z136" s="42">
        <v>845761</v>
      </c>
      <c r="AA136" s="42">
        <v>0</v>
      </c>
      <c r="AB136" s="42">
        <v>795338339</v>
      </c>
      <c r="AC136" s="42">
        <v>1876565888</v>
      </c>
    </row>
    <row r="137" spans="1:29">
      <c r="A137" t="s">
        <v>478</v>
      </c>
      <c r="B137" s="44" t="s">
        <v>479</v>
      </c>
      <c r="C137" s="42">
        <v>3604187300</v>
      </c>
      <c r="D137" s="42">
        <v>14720</v>
      </c>
      <c r="E137" s="42">
        <v>1220519349</v>
      </c>
      <c r="F137" s="42">
        <v>22817711</v>
      </c>
      <c r="G137" s="42">
        <v>877</v>
      </c>
      <c r="H137" s="42">
        <v>79539251</v>
      </c>
      <c r="I137" s="42">
        <v>1160851</v>
      </c>
      <c r="J137" s="42">
        <v>30276702</v>
      </c>
      <c r="K137" s="42">
        <v>193310600</v>
      </c>
      <c r="L137" s="42">
        <v>10231500</v>
      </c>
      <c r="M137" s="42">
        <v>8989211</v>
      </c>
      <c r="N137" s="42">
        <v>30924594</v>
      </c>
      <c r="O137" s="42">
        <v>17521254</v>
      </c>
      <c r="P137" s="42">
        <v>24704475</v>
      </c>
      <c r="Q137" s="42">
        <v>1639995498</v>
      </c>
      <c r="R137" s="42">
        <v>618148</v>
      </c>
      <c r="S137" s="42">
        <v>51236</v>
      </c>
      <c r="T137" s="42">
        <v>203493511</v>
      </c>
      <c r="U137" s="42">
        <v>222680339</v>
      </c>
      <c r="V137" s="42">
        <v>32468670</v>
      </c>
      <c r="W137" s="42">
        <v>24062658</v>
      </c>
      <c r="X137" s="42">
        <v>316957</v>
      </c>
      <c r="Y137" s="42">
        <v>1107779</v>
      </c>
      <c r="Z137" s="42">
        <v>425455</v>
      </c>
      <c r="AA137" s="42">
        <v>24031722</v>
      </c>
      <c r="AB137" s="42">
        <v>509256475</v>
      </c>
      <c r="AC137" s="42">
        <v>1130739023</v>
      </c>
    </row>
    <row r="138" spans="1:29">
      <c r="A138" t="s">
        <v>406</v>
      </c>
      <c r="B138" s="44" t="s">
        <v>407</v>
      </c>
      <c r="C138" s="42">
        <v>835154200</v>
      </c>
      <c r="D138" s="42">
        <v>3690</v>
      </c>
      <c r="E138" s="42">
        <v>271949447</v>
      </c>
      <c r="F138" s="42">
        <v>4518241</v>
      </c>
      <c r="G138" s="42">
        <v>198</v>
      </c>
      <c r="H138" s="42">
        <v>14237523</v>
      </c>
      <c r="I138" s="42">
        <v>246652</v>
      </c>
      <c r="J138" s="42">
        <v>4621681</v>
      </c>
      <c r="K138" s="42">
        <v>43053700</v>
      </c>
      <c r="L138" s="42">
        <v>1452400</v>
      </c>
      <c r="M138" s="42">
        <v>2081078</v>
      </c>
      <c r="N138" s="42">
        <v>7088688</v>
      </c>
      <c r="O138" s="42">
        <v>4271986</v>
      </c>
      <c r="P138" s="42">
        <v>4000092</v>
      </c>
      <c r="Q138" s="42">
        <v>357521488</v>
      </c>
      <c r="R138" s="42">
        <v>24092</v>
      </c>
      <c r="S138" s="42">
        <v>0</v>
      </c>
      <c r="T138" s="42">
        <v>44495046</v>
      </c>
      <c r="U138" s="42">
        <v>45602176</v>
      </c>
      <c r="V138" s="42">
        <v>7610122</v>
      </c>
      <c r="W138" s="42">
        <v>4161004</v>
      </c>
      <c r="X138" s="42">
        <v>37621</v>
      </c>
      <c r="Y138" s="42">
        <v>391811</v>
      </c>
      <c r="Z138" s="42">
        <v>83117</v>
      </c>
      <c r="AA138" s="42">
        <v>0</v>
      </c>
      <c r="AB138" s="42">
        <v>102404989</v>
      </c>
      <c r="AC138" s="42">
        <v>255116499</v>
      </c>
    </row>
    <row r="139" spans="1:29">
      <c r="A139" t="s">
        <v>204</v>
      </c>
      <c r="B139" s="44" t="s">
        <v>205</v>
      </c>
      <c r="C139" s="42">
        <v>7323501800</v>
      </c>
      <c r="D139" s="42">
        <v>17402</v>
      </c>
      <c r="E139" s="42">
        <v>2255486707</v>
      </c>
      <c r="F139" s="42">
        <v>334437596</v>
      </c>
      <c r="G139" s="42">
        <v>5186</v>
      </c>
      <c r="H139" s="42">
        <v>428875413</v>
      </c>
      <c r="I139" s="42">
        <v>1767854</v>
      </c>
      <c r="J139" s="42">
        <v>56563411</v>
      </c>
      <c r="K139" s="42">
        <v>332980800</v>
      </c>
      <c r="L139" s="42">
        <v>5555000</v>
      </c>
      <c r="M139" s="42">
        <v>18252616</v>
      </c>
      <c r="N139" s="42">
        <v>42417770</v>
      </c>
      <c r="O139" s="42">
        <v>21804751</v>
      </c>
      <c r="P139" s="42">
        <v>18398355</v>
      </c>
      <c r="Q139" s="42">
        <v>3516540273</v>
      </c>
      <c r="R139" s="42">
        <v>1416008</v>
      </c>
      <c r="S139" s="42">
        <v>72560</v>
      </c>
      <c r="T139" s="42">
        <v>338477855</v>
      </c>
      <c r="U139" s="42">
        <v>279365286</v>
      </c>
      <c r="V139" s="42">
        <v>56068335</v>
      </c>
      <c r="W139" s="42">
        <v>92810201</v>
      </c>
      <c r="X139" s="42">
        <v>595175</v>
      </c>
      <c r="Y139" s="42">
        <v>469719</v>
      </c>
      <c r="Z139" s="42">
        <v>1376841</v>
      </c>
      <c r="AA139" s="42">
        <v>0</v>
      </c>
      <c r="AB139" s="42">
        <v>770651980</v>
      </c>
      <c r="AC139" s="42">
        <v>2745888293</v>
      </c>
    </row>
    <row r="140" spans="1:29">
      <c r="A140" t="s">
        <v>468</v>
      </c>
      <c r="B140" s="44" t="s">
        <v>469</v>
      </c>
      <c r="C140" s="42">
        <v>5387085000</v>
      </c>
      <c r="D140" s="42">
        <v>19912</v>
      </c>
      <c r="E140" s="42">
        <v>1815343394</v>
      </c>
      <c r="F140" s="42">
        <v>62474448</v>
      </c>
      <c r="G140" s="42">
        <v>1880</v>
      </c>
      <c r="H140" s="42">
        <v>84611068</v>
      </c>
      <c r="I140" s="42">
        <v>745219</v>
      </c>
      <c r="J140" s="42">
        <v>38851012</v>
      </c>
      <c r="K140" s="42">
        <v>294811300</v>
      </c>
      <c r="L140" s="42">
        <v>3953900</v>
      </c>
      <c r="M140" s="42">
        <v>13376850</v>
      </c>
      <c r="N140" s="42">
        <v>37895697</v>
      </c>
      <c r="O140" s="42">
        <v>23923903</v>
      </c>
      <c r="P140" s="42">
        <v>10979537</v>
      </c>
      <c r="Q140" s="42">
        <v>2386966328</v>
      </c>
      <c r="R140" s="42">
        <v>869314</v>
      </c>
      <c r="S140" s="42">
        <v>59250</v>
      </c>
      <c r="T140" s="42">
        <v>298693252</v>
      </c>
      <c r="U140" s="42">
        <v>311800391</v>
      </c>
      <c r="V140" s="42">
        <v>47349129</v>
      </c>
      <c r="W140" s="42">
        <v>34515326</v>
      </c>
      <c r="X140" s="42">
        <v>290830</v>
      </c>
      <c r="Y140" s="42">
        <v>1393700</v>
      </c>
      <c r="Z140" s="42">
        <v>673689</v>
      </c>
      <c r="AA140" s="42">
        <v>32535404</v>
      </c>
      <c r="AB140" s="42">
        <v>728180285</v>
      </c>
      <c r="AC140" s="42">
        <v>1658786043</v>
      </c>
    </row>
    <row r="141" spans="1:29">
      <c r="A141" t="s">
        <v>568</v>
      </c>
      <c r="B141" s="45" t="s">
        <v>569</v>
      </c>
      <c r="C141" s="42">
        <v>18287516200</v>
      </c>
      <c r="D141" s="42">
        <v>60778</v>
      </c>
      <c r="E141" s="42">
        <v>6188054458</v>
      </c>
      <c r="F141" s="42">
        <v>279859587</v>
      </c>
      <c r="G141" s="42">
        <v>7714</v>
      </c>
      <c r="H141" s="42">
        <v>504241285</v>
      </c>
      <c r="I141" s="42">
        <v>4811078</v>
      </c>
      <c r="J141" s="42">
        <v>134855290</v>
      </c>
      <c r="K141" s="42">
        <v>1015348200</v>
      </c>
      <c r="L141" s="42">
        <v>12999600</v>
      </c>
      <c r="M141" s="42">
        <v>45432005</v>
      </c>
      <c r="N141" s="42">
        <v>115016253</v>
      </c>
      <c r="O141" s="42">
        <v>74753493</v>
      </c>
      <c r="P141" s="42">
        <v>35058342</v>
      </c>
      <c r="Q141" s="42">
        <v>8410429591</v>
      </c>
      <c r="R141" s="42">
        <v>3630974</v>
      </c>
      <c r="S141" s="42">
        <v>96661</v>
      </c>
      <c r="T141" s="42">
        <v>1028157936</v>
      </c>
      <c r="U141" s="42">
        <v>1071522738</v>
      </c>
      <c r="V141" s="42">
        <v>160528916</v>
      </c>
      <c r="W141" s="42">
        <v>93909289</v>
      </c>
      <c r="X141" s="42">
        <v>216543</v>
      </c>
      <c r="Y141" s="42">
        <v>3719735</v>
      </c>
      <c r="Z141" s="42">
        <v>2341070</v>
      </c>
      <c r="AA141" s="42">
        <v>0</v>
      </c>
      <c r="AB141" s="42">
        <v>2364123862</v>
      </c>
      <c r="AC141" s="42">
        <v>6046305729</v>
      </c>
    </row>
    <row r="142" spans="1:29">
      <c r="A142" t="s">
        <v>232</v>
      </c>
      <c r="B142" s="44" t="s">
        <v>233</v>
      </c>
      <c r="C142" s="42">
        <v>28642602800</v>
      </c>
      <c r="D142" s="42">
        <v>87578</v>
      </c>
      <c r="E142" s="42">
        <v>9281869751</v>
      </c>
      <c r="F142" s="42">
        <v>790713648</v>
      </c>
      <c r="G142" s="42">
        <v>16323</v>
      </c>
      <c r="H142" s="42">
        <v>1092617880</v>
      </c>
      <c r="I142" s="42">
        <v>9627770</v>
      </c>
      <c r="J142" s="42">
        <v>161580480</v>
      </c>
      <c r="K142" s="42">
        <v>1503179300</v>
      </c>
      <c r="L142" s="42">
        <v>28655400</v>
      </c>
      <c r="M142" s="42">
        <v>70951974</v>
      </c>
      <c r="N142" s="42">
        <v>155351556</v>
      </c>
      <c r="O142" s="42">
        <v>103552782</v>
      </c>
      <c r="P142" s="42">
        <v>84908264</v>
      </c>
      <c r="Q142" s="42">
        <v>13283008805</v>
      </c>
      <c r="R142" s="42">
        <v>3417510</v>
      </c>
      <c r="S142" s="42">
        <v>265368</v>
      </c>
      <c r="T142" s="42">
        <v>1531393977</v>
      </c>
      <c r="U142" s="42">
        <v>1474066454</v>
      </c>
      <c r="V142" s="42">
        <v>195005331</v>
      </c>
      <c r="W142" s="42">
        <v>235237496</v>
      </c>
      <c r="X142" s="42">
        <v>2038028</v>
      </c>
      <c r="Y142" s="42">
        <v>4071193</v>
      </c>
      <c r="Z142" s="42">
        <v>6080763</v>
      </c>
      <c r="AA142" s="42">
        <v>0</v>
      </c>
      <c r="AB142" s="42">
        <v>3451576120</v>
      </c>
      <c r="AC142" s="42">
        <v>9831432685</v>
      </c>
    </row>
    <row r="143" spans="1:29">
      <c r="A143" t="s">
        <v>546</v>
      </c>
      <c r="B143" s="44" t="s">
        <v>547</v>
      </c>
      <c r="C143" s="42">
        <v>2476410300</v>
      </c>
      <c r="D143" s="42">
        <v>9495</v>
      </c>
      <c r="E143" s="42">
        <v>851787617</v>
      </c>
      <c r="F143" s="42">
        <v>18682351</v>
      </c>
      <c r="G143" s="42">
        <v>654</v>
      </c>
      <c r="H143" s="42">
        <v>41362997</v>
      </c>
      <c r="I143" s="42">
        <v>368916</v>
      </c>
      <c r="J143" s="42">
        <v>14715516</v>
      </c>
      <c r="K143" s="42">
        <v>139646400</v>
      </c>
      <c r="L143" s="42">
        <v>2102600</v>
      </c>
      <c r="M143" s="42">
        <v>6169245</v>
      </c>
      <c r="N143" s="42">
        <v>24942983</v>
      </c>
      <c r="O143" s="42">
        <v>11517757</v>
      </c>
      <c r="P143" s="42">
        <v>5136195</v>
      </c>
      <c r="Q143" s="42">
        <v>1116432577</v>
      </c>
      <c r="R143" s="42">
        <v>97630</v>
      </c>
      <c r="S143" s="42">
        <v>11045</v>
      </c>
      <c r="T143" s="42">
        <v>141717580</v>
      </c>
      <c r="U143" s="42">
        <v>156194181</v>
      </c>
      <c r="V143" s="42">
        <v>17030197</v>
      </c>
      <c r="W143" s="42">
        <v>11378050</v>
      </c>
      <c r="X143" s="42">
        <v>22336</v>
      </c>
      <c r="Y143" s="42">
        <v>773215</v>
      </c>
      <c r="Z143" s="42">
        <v>368776</v>
      </c>
      <c r="AA143" s="42">
        <v>15500890</v>
      </c>
      <c r="AB143" s="42">
        <v>343093900</v>
      </c>
      <c r="AC143" s="42">
        <v>773338677</v>
      </c>
    </row>
    <row r="144" spans="1:29">
      <c r="A144" t="s">
        <v>332</v>
      </c>
      <c r="B144" s="44" t="s">
        <v>333</v>
      </c>
      <c r="C144" s="42">
        <v>3124909600</v>
      </c>
      <c r="D144" s="42">
        <v>11576</v>
      </c>
      <c r="E144" s="42">
        <v>1059741271</v>
      </c>
      <c r="F144" s="42">
        <v>37686892</v>
      </c>
      <c r="G144" s="42">
        <v>1160</v>
      </c>
      <c r="H144" s="42">
        <v>91806236</v>
      </c>
      <c r="I144" s="42">
        <v>1049824</v>
      </c>
      <c r="J144" s="42">
        <v>31229680</v>
      </c>
      <c r="K144" s="42">
        <v>158288000</v>
      </c>
      <c r="L144" s="42">
        <v>4743400</v>
      </c>
      <c r="M144" s="42">
        <v>7705938</v>
      </c>
      <c r="N144" s="42">
        <v>22301704</v>
      </c>
      <c r="O144" s="42">
        <v>13804738</v>
      </c>
      <c r="P144" s="42">
        <v>12267693</v>
      </c>
      <c r="Q144" s="42">
        <v>1440625376</v>
      </c>
      <c r="R144" s="42">
        <v>1526875</v>
      </c>
      <c r="S144" s="42">
        <v>196853</v>
      </c>
      <c r="T144" s="42">
        <v>162979061</v>
      </c>
      <c r="U144" s="42">
        <v>173063597</v>
      </c>
      <c r="V144" s="42">
        <v>27549027</v>
      </c>
      <c r="W144" s="42">
        <v>20503409</v>
      </c>
      <c r="X144" s="42">
        <v>292275</v>
      </c>
      <c r="Y144" s="42">
        <v>823243</v>
      </c>
      <c r="Z144" s="42">
        <v>505266</v>
      </c>
      <c r="AA144" s="42">
        <v>0</v>
      </c>
      <c r="AB144" s="42">
        <v>387439606</v>
      </c>
      <c r="AC144" s="42">
        <v>1053185770</v>
      </c>
    </row>
    <row r="145" spans="1:29">
      <c r="A145" t="s">
        <v>230</v>
      </c>
      <c r="B145" s="44" t="s">
        <v>231</v>
      </c>
      <c r="C145" s="42">
        <v>69635424400</v>
      </c>
      <c r="D145" s="42">
        <v>235479</v>
      </c>
      <c r="E145" s="42">
        <v>22555781291</v>
      </c>
      <c r="F145" s="42">
        <v>1387233856</v>
      </c>
      <c r="G145" s="42">
        <v>29408</v>
      </c>
      <c r="H145" s="42">
        <v>2000093921</v>
      </c>
      <c r="I145" s="42">
        <v>13426408</v>
      </c>
      <c r="J145" s="42">
        <v>244084953</v>
      </c>
      <c r="K145" s="42">
        <v>3925170600</v>
      </c>
      <c r="L145" s="42">
        <v>86249500</v>
      </c>
      <c r="M145" s="42">
        <v>171855684</v>
      </c>
      <c r="N145" s="42">
        <v>287972932</v>
      </c>
      <c r="O145" s="42">
        <v>281406678</v>
      </c>
      <c r="P145" s="42">
        <v>260930887</v>
      </c>
      <c r="Q145" s="42">
        <v>31214206710</v>
      </c>
      <c r="R145" s="42">
        <v>6327023</v>
      </c>
      <c r="S145" s="42">
        <v>1458604</v>
      </c>
      <c r="T145" s="42">
        <v>4010197349</v>
      </c>
      <c r="U145" s="42">
        <v>3939247071</v>
      </c>
      <c r="V145" s="42">
        <v>596429910</v>
      </c>
      <c r="W145" s="42">
        <v>433584834</v>
      </c>
      <c r="X145" s="42">
        <v>1567451</v>
      </c>
      <c r="Y145" s="42">
        <v>13167578</v>
      </c>
      <c r="Z145" s="42">
        <v>9518424</v>
      </c>
      <c r="AA145" s="42">
        <v>0</v>
      </c>
      <c r="AB145" s="42">
        <v>9011498244</v>
      </c>
      <c r="AC145" s="42">
        <v>22202708466</v>
      </c>
    </row>
    <row r="146" spans="1:29">
      <c r="A146" t="s">
        <v>443</v>
      </c>
      <c r="B146" s="44" t="s">
        <v>660</v>
      </c>
      <c r="C146" s="42">
        <v>2027196200</v>
      </c>
      <c r="D146" s="42">
        <v>8077</v>
      </c>
      <c r="E146" s="42">
        <v>692762238</v>
      </c>
      <c r="F146" s="42">
        <v>12194016</v>
      </c>
      <c r="G146" s="42">
        <v>483</v>
      </c>
      <c r="H146" s="42">
        <v>51418401</v>
      </c>
      <c r="I146" s="42">
        <v>901398</v>
      </c>
      <c r="J146" s="42">
        <v>18214148</v>
      </c>
      <c r="K146" s="42">
        <v>111474600</v>
      </c>
      <c r="L146" s="42">
        <v>4630700</v>
      </c>
      <c r="M146" s="42">
        <v>5031588</v>
      </c>
      <c r="N146" s="42">
        <v>19497925</v>
      </c>
      <c r="O146" s="42">
        <v>9629224</v>
      </c>
      <c r="P146" s="42">
        <v>10401256</v>
      </c>
      <c r="Q146" s="42">
        <v>936155494</v>
      </c>
      <c r="R146" s="42">
        <v>343194</v>
      </c>
      <c r="S146" s="42">
        <v>22133</v>
      </c>
      <c r="T146" s="42">
        <v>116077016</v>
      </c>
      <c r="U146" s="42">
        <v>132391228</v>
      </c>
      <c r="V146" s="42">
        <v>15897809</v>
      </c>
      <c r="W146" s="42">
        <v>13341898</v>
      </c>
      <c r="X146" s="42">
        <v>69243</v>
      </c>
      <c r="Y146" s="42">
        <v>544025</v>
      </c>
      <c r="Z146" s="42">
        <v>203183</v>
      </c>
      <c r="AA146" s="42">
        <v>13120764</v>
      </c>
      <c r="AB146" s="42">
        <v>292010493</v>
      </c>
      <c r="AC146" s="42">
        <v>644145001</v>
      </c>
    </row>
    <row r="147" spans="1:29">
      <c r="A147" t="s">
        <v>530</v>
      </c>
      <c r="B147" s="44" t="s">
        <v>531</v>
      </c>
      <c r="C147" s="42">
        <v>618883500</v>
      </c>
      <c r="D147" s="42">
        <v>2407</v>
      </c>
      <c r="E147" s="42">
        <v>214749531</v>
      </c>
      <c r="F147" s="42">
        <v>3715182</v>
      </c>
      <c r="G147" s="42">
        <v>195</v>
      </c>
      <c r="H147" s="42">
        <v>7834383</v>
      </c>
      <c r="I147" s="42">
        <v>99447</v>
      </c>
      <c r="J147" s="42">
        <v>2118246</v>
      </c>
      <c r="K147" s="42">
        <v>33794400</v>
      </c>
      <c r="L147" s="42">
        <v>615700</v>
      </c>
      <c r="M147" s="42">
        <v>1543227</v>
      </c>
      <c r="N147" s="42">
        <v>6663180</v>
      </c>
      <c r="O147" s="42">
        <v>2902379</v>
      </c>
      <c r="P147" s="42">
        <v>1501345</v>
      </c>
      <c r="Q147" s="42">
        <v>275537020</v>
      </c>
      <c r="R147" s="42">
        <v>0</v>
      </c>
      <c r="S147" s="42">
        <v>0</v>
      </c>
      <c r="T147" s="42">
        <v>34403604</v>
      </c>
      <c r="U147" s="42">
        <v>37811145</v>
      </c>
      <c r="V147" s="42">
        <v>3970359</v>
      </c>
      <c r="W147" s="42">
        <v>2013183</v>
      </c>
      <c r="X147" s="42">
        <v>13390</v>
      </c>
      <c r="Y147" s="42">
        <v>154495</v>
      </c>
      <c r="Z147" s="42">
        <v>89300</v>
      </c>
      <c r="AA147" s="42">
        <v>3931375</v>
      </c>
      <c r="AB147" s="42">
        <v>82386851</v>
      </c>
      <c r="AC147" s="42">
        <v>193150169</v>
      </c>
    </row>
    <row r="148" spans="1:29">
      <c r="A148" t="s">
        <v>350</v>
      </c>
      <c r="B148" s="44" t="s">
        <v>351</v>
      </c>
      <c r="C148" s="42">
        <v>5082400900</v>
      </c>
      <c r="D148" s="42">
        <v>19119</v>
      </c>
      <c r="E148" s="42">
        <v>1663015650</v>
      </c>
      <c r="F148" s="42">
        <v>46216928</v>
      </c>
      <c r="G148" s="42">
        <v>1429</v>
      </c>
      <c r="H148" s="42">
        <v>111767386</v>
      </c>
      <c r="I148" s="42">
        <v>1277101</v>
      </c>
      <c r="J148" s="42">
        <v>40728914</v>
      </c>
      <c r="K148" s="42">
        <v>276731400</v>
      </c>
      <c r="L148" s="42">
        <v>8309300</v>
      </c>
      <c r="M148" s="42">
        <v>12671312</v>
      </c>
      <c r="N148" s="42">
        <v>39190005</v>
      </c>
      <c r="O148" s="42">
        <v>23193780</v>
      </c>
      <c r="P148" s="42">
        <v>23311136</v>
      </c>
      <c r="Q148" s="42">
        <v>2246412912</v>
      </c>
      <c r="R148" s="42">
        <v>1090563</v>
      </c>
      <c r="S148" s="42">
        <v>28817</v>
      </c>
      <c r="T148" s="42">
        <v>284986641</v>
      </c>
      <c r="U148" s="42">
        <v>295460493</v>
      </c>
      <c r="V148" s="42">
        <v>43224350</v>
      </c>
      <c r="W148" s="42">
        <v>31946030</v>
      </c>
      <c r="X148" s="42">
        <v>679930</v>
      </c>
      <c r="Y148" s="42">
        <v>1443521</v>
      </c>
      <c r="Z148" s="42">
        <v>689285</v>
      </c>
      <c r="AA148" s="42">
        <v>0</v>
      </c>
      <c r="AB148" s="42">
        <v>659549630</v>
      </c>
      <c r="AC148" s="42">
        <v>1586863282</v>
      </c>
    </row>
    <row r="149" spans="1:29">
      <c r="A149" t="s">
        <v>312</v>
      </c>
      <c r="B149" s="44" t="s">
        <v>313</v>
      </c>
      <c r="C149" s="42">
        <v>7220659600</v>
      </c>
      <c r="D149" s="42">
        <v>26572</v>
      </c>
      <c r="E149" s="42">
        <v>2381394790</v>
      </c>
      <c r="F149" s="42">
        <v>70259474</v>
      </c>
      <c r="G149" s="42">
        <v>2339</v>
      </c>
      <c r="H149" s="42">
        <v>233101502</v>
      </c>
      <c r="I149" s="42">
        <v>1795815</v>
      </c>
      <c r="J149" s="42">
        <v>77194990</v>
      </c>
      <c r="K149" s="42">
        <v>406367500</v>
      </c>
      <c r="L149" s="42">
        <v>13057500</v>
      </c>
      <c r="M149" s="42">
        <v>17945436</v>
      </c>
      <c r="N149" s="42">
        <v>59391354</v>
      </c>
      <c r="O149" s="42">
        <v>32217747</v>
      </c>
      <c r="P149" s="42">
        <v>35909945</v>
      </c>
      <c r="Q149" s="42">
        <v>3328636053</v>
      </c>
      <c r="R149" s="42">
        <v>3118447</v>
      </c>
      <c r="S149" s="42">
        <v>175969</v>
      </c>
      <c r="T149" s="42">
        <v>419329651</v>
      </c>
      <c r="U149" s="42">
        <v>436357785</v>
      </c>
      <c r="V149" s="42">
        <v>69867853</v>
      </c>
      <c r="W149" s="42">
        <v>54535115</v>
      </c>
      <c r="X149" s="42">
        <v>880225</v>
      </c>
      <c r="Y149" s="42">
        <v>2048330</v>
      </c>
      <c r="Z149" s="42">
        <v>1075449</v>
      </c>
      <c r="AA149" s="42">
        <v>0</v>
      </c>
      <c r="AB149" s="42">
        <v>987388824</v>
      </c>
      <c r="AC149" s="42">
        <v>2341247229</v>
      </c>
    </row>
    <row r="150" spans="1:29">
      <c r="A150" t="s">
        <v>146</v>
      </c>
      <c r="B150" s="44" t="s">
        <v>147</v>
      </c>
      <c r="C150" s="42">
        <v>1891383900</v>
      </c>
      <c r="D150" s="42">
        <v>7673</v>
      </c>
      <c r="E150" s="42">
        <v>628906095</v>
      </c>
      <c r="F150" s="42">
        <v>16443100</v>
      </c>
      <c r="G150" s="42">
        <v>437</v>
      </c>
      <c r="H150" s="42">
        <v>90910669</v>
      </c>
      <c r="I150" s="42">
        <v>407544</v>
      </c>
      <c r="J150" s="42">
        <v>15146850</v>
      </c>
      <c r="K150" s="42">
        <v>104532300</v>
      </c>
      <c r="L150" s="42">
        <v>3235600</v>
      </c>
      <c r="M150" s="42">
        <v>4697103</v>
      </c>
      <c r="N150" s="42">
        <v>15133442</v>
      </c>
      <c r="O150" s="42">
        <v>8953811</v>
      </c>
      <c r="P150" s="42">
        <v>8327658</v>
      </c>
      <c r="Q150" s="42">
        <v>896694172</v>
      </c>
      <c r="R150" s="42">
        <v>229274</v>
      </c>
      <c r="S150" s="42">
        <v>8950</v>
      </c>
      <c r="T150" s="42">
        <v>107732560</v>
      </c>
      <c r="U150" s="42">
        <v>116418968</v>
      </c>
      <c r="V150" s="42">
        <v>16879709</v>
      </c>
      <c r="W150" s="42">
        <v>12951266</v>
      </c>
      <c r="X150" s="42">
        <v>215408</v>
      </c>
      <c r="Y150" s="42">
        <v>608887</v>
      </c>
      <c r="Z150" s="42">
        <v>225796</v>
      </c>
      <c r="AA150" s="42">
        <v>0</v>
      </c>
      <c r="AB150" s="42">
        <v>255270818</v>
      </c>
      <c r="AC150" s="42">
        <v>641423354</v>
      </c>
    </row>
    <row r="151" spans="1:29">
      <c r="A151" t="s">
        <v>308</v>
      </c>
      <c r="B151" s="44" t="s">
        <v>309</v>
      </c>
      <c r="C151" s="42">
        <v>1675969300</v>
      </c>
      <c r="D151" s="42">
        <v>7086</v>
      </c>
      <c r="E151" s="42">
        <v>570252024</v>
      </c>
      <c r="F151" s="42">
        <v>10503448</v>
      </c>
      <c r="G151" s="42">
        <v>421</v>
      </c>
      <c r="H151" s="42">
        <v>45846970</v>
      </c>
      <c r="I151" s="42">
        <v>813208</v>
      </c>
      <c r="J151" s="42">
        <v>15722674</v>
      </c>
      <c r="K151" s="42">
        <v>89533400</v>
      </c>
      <c r="L151" s="42">
        <v>5749500</v>
      </c>
      <c r="M151" s="42">
        <v>4160834</v>
      </c>
      <c r="N151" s="42">
        <v>17746242</v>
      </c>
      <c r="O151" s="42">
        <v>8147650</v>
      </c>
      <c r="P151" s="42">
        <v>15367546</v>
      </c>
      <c r="Q151" s="42">
        <v>783843496</v>
      </c>
      <c r="R151" s="42">
        <v>315655</v>
      </c>
      <c r="S151" s="42">
        <v>50690</v>
      </c>
      <c r="T151" s="42">
        <v>95258602</v>
      </c>
      <c r="U151" s="42">
        <v>104206551</v>
      </c>
      <c r="V151" s="42">
        <v>16514688</v>
      </c>
      <c r="W151" s="42">
        <v>10062967</v>
      </c>
      <c r="X151" s="42">
        <v>362227</v>
      </c>
      <c r="Y151" s="42">
        <v>531474</v>
      </c>
      <c r="Z151" s="42">
        <v>227963</v>
      </c>
      <c r="AA151" s="42">
        <v>11474352</v>
      </c>
      <c r="AB151" s="42">
        <v>239005169</v>
      </c>
      <c r="AC151" s="42">
        <v>544838327</v>
      </c>
    </row>
    <row r="152" spans="1:29">
      <c r="A152" t="s">
        <v>108</v>
      </c>
      <c r="B152" s="44" t="s">
        <v>109</v>
      </c>
      <c r="C152" s="42">
        <v>5871580700</v>
      </c>
      <c r="D152" s="42">
        <v>21104</v>
      </c>
      <c r="E152" s="42">
        <v>1963864478</v>
      </c>
      <c r="F152" s="42">
        <v>57627841</v>
      </c>
      <c r="G152" s="42">
        <v>1938</v>
      </c>
      <c r="H152" s="42">
        <v>146423805</v>
      </c>
      <c r="I152" s="42">
        <v>1455519</v>
      </c>
      <c r="J152" s="42">
        <v>52988631</v>
      </c>
      <c r="K152" s="42">
        <v>336316600</v>
      </c>
      <c r="L152" s="42">
        <v>8952800</v>
      </c>
      <c r="M152" s="42">
        <v>14617428</v>
      </c>
      <c r="N152" s="42">
        <v>46335559</v>
      </c>
      <c r="O152" s="42">
        <v>25613748</v>
      </c>
      <c r="P152" s="42">
        <v>24592658</v>
      </c>
      <c r="Q152" s="42">
        <v>2678789067</v>
      </c>
      <c r="R152" s="42">
        <v>1825313</v>
      </c>
      <c r="S152" s="42">
        <v>44333</v>
      </c>
      <c r="T152" s="42">
        <v>345190946</v>
      </c>
      <c r="U152" s="42">
        <v>363629830</v>
      </c>
      <c r="V152" s="42">
        <v>55785589</v>
      </c>
      <c r="W152" s="42">
        <v>41995919</v>
      </c>
      <c r="X152" s="42">
        <v>921613</v>
      </c>
      <c r="Y152" s="42">
        <v>1552460</v>
      </c>
      <c r="Z152" s="42">
        <v>787344</v>
      </c>
      <c r="AA152" s="42">
        <v>0</v>
      </c>
      <c r="AB152" s="42">
        <v>811733347</v>
      </c>
      <c r="AC152" s="42">
        <v>1867055720</v>
      </c>
    </row>
    <row r="153" spans="1:29">
      <c r="A153" t="s">
        <v>456</v>
      </c>
      <c r="B153" s="44" t="s">
        <v>457</v>
      </c>
      <c r="C153" s="42">
        <v>4235096800</v>
      </c>
      <c r="D153" s="42">
        <v>16044</v>
      </c>
      <c r="E153" s="42">
        <v>1438554056</v>
      </c>
      <c r="F153" s="42">
        <v>39247812</v>
      </c>
      <c r="G153" s="42">
        <v>1190</v>
      </c>
      <c r="H153" s="42">
        <v>156602158</v>
      </c>
      <c r="I153" s="42">
        <v>1770583</v>
      </c>
      <c r="J153" s="42">
        <v>48259906</v>
      </c>
      <c r="K153" s="42">
        <v>228871200</v>
      </c>
      <c r="L153" s="42">
        <v>5718000</v>
      </c>
      <c r="M153" s="42">
        <v>10555257</v>
      </c>
      <c r="N153" s="42">
        <v>33610623</v>
      </c>
      <c r="O153" s="42">
        <v>19469867</v>
      </c>
      <c r="P153" s="42">
        <v>15227895</v>
      </c>
      <c r="Q153" s="42">
        <v>1997887357</v>
      </c>
      <c r="R153" s="42">
        <v>2227607</v>
      </c>
      <c r="S153" s="42">
        <v>37738</v>
      </c>
      <c r="T153" s="42">
        <v>234545765</v>
      </c>
      <c r="U153" s="42">
        <v>256931107</v>
      </c>
      <c r="V153" s="42">
        <v>35958958</v>
      </c>
      <c r="W153" s="42">
        <v>34808956</v>
      </c>
      <c r="X153" s="42">
        <v>311669</v>
      </c>
      <c r="Y153" s="42">
        <v>1075362</v>
      </c>
      <c r="Z153" s="42">
        <v>538043</v>
      </c>
      <c r="AA153" s="42">
        <v>26273322</v>
      </c>
      <c r="AB153" s="42">
        <v>592708527</v>
      </c>
      <c r="AC153" s="42">
        <v>1405178830</v>
      </c>
    </row>
    <row r="154" spans="1:29">
      <c r="A154" t="s">
        <v>104</v>
      </c>
      <c r="B154" s="44" t="s">
        <v>105</v>
      </c>
      <c r="C154" s="42">
        <v>8821878100</v>
      </c>
      <c r="D154" s="42">
        <v>33193</v>
      </c>
      <c r="E154" s="42">
        <v>2932649515</v>
      </c>
      <c r="F154" s="42">
        <v>88109537</v>
      </c>
      <c r="G154" s="42">
        <v>2772</v>
      </c>
      <c r="H154" s="42">
        <v>244729310</v>
      </c>
      <c r="I154" s="42">
        <v>1872816</v>
      </c>
      <c r="J154" s="42">
        <v>79128613</v>
      </c>
      <c r="K154" s="42">
        <v>490175000</v>
      </c>
      <c r="L154" s="42">
        <v>11092100</v>
      </c>
      <c r="M154" s="42">
        <v>21986657</v>
      </c>
      <c r="N154" s="42">
        <v>58988542</v>
      </c>
      <c r="O154" s="42">
        <v>40048735</v>
      </c>
      <c r="P154" s="42">
        <v>29117172</v>
      </c>
      <c r="Q154" s="42">
        <v>3997897997</v>
      </c>
      <c r="R154" s="42">
        <v>3022072</v>
      </c>
      <c r="S154" s="42">
        <v>77998</v>
      </c>
      <c r="T154" s="42">
        <v>501171551</v>
      </c>
      <c r="U154" s="42">
        <v>523603470</v>
      </c>
      <c r="V154" s="42">
        <v>81855381</v>
      </c>
      <c r="W154" s="42">
        <v>63787384</v>
      </c>
      <c r="X154" s="42">
        <v>1590194</v>
      </c>
      <c r="Y154" s="42">
        <v>3347788</v>
      </c>
      <c r="Z154" s="42">
        <v>1142646</v>
      </c>
      <c r="AA154" s="42">
        <v>0</v>
      </c>
      <c r="AB154" s="42">
        <v>1179598484</v>
      </c>
      <c r="AC154" s="42">
        <v>2818299513</v>
      </c>
    </row>
    <row r="155" spans="1:29">
      <c r="A155" t="s">
        <v>114</v>
      </c>
      <c r="B155" s="44" t="s">
        <v>115</v>
      </c>
      <c r="C155" s="42">
        <v>1474801000</v>
      </c>
      <c r="D155" s="42">
        <v>5569</v>
      </c>
      <c r="E155" s="42">
        <v>502895769</v>
      </c>
      <c r="F155" s="42">
        <v>12084230</v>
      </c>
      <c r="G155" s="42">
        <v>369</v>
      </c>
      <c r="H155" s="42">
        <v>38731182</v>
      </c>
      <c r="I155" s="42">
        <v>303747</v>
      </c>
      <c r="J155" s="42">
        <v>15497981</v>
      </c>
      <c r="K155" s="42">
        <v>83522700</v>
      </c>
      <c r="L155" s="42">
        <v>2051600</v>
      </c>
      <c r="M155" s="42">
        <v>3674534</v>
      </c>
      <c r="N155" s="42">
        <v>10898163</v>
      </c>
      <c r="O155" s="42">
        <v>6724976</v>
      </c>
      <c r="P155" s="42">
        <v>5060461</v>
      </c>
      <c r="Q155" s="42">
        <v>681445343</v>
      </c>
      <c r="R155" s="42">
        <v>486969</v>
      </c>
      <c r="S155" s="42">
        <v>0</v>
      </c>
      <c r="T155" s="42">
        <v>85564669</v>
      </c>
      <c r="U155" s="42">
        <v>93361664</v>
      </c>
      <c r="V155" s="42">
        <v>14199632</v>
      </c>
      <c r="W155" s="42">
        <v>11247534</v>
      </c>
      <c r="X155" s="42">
        <v>241288</v>
      </c>
      <c r="Y155" s="42">
        <v>423093</v>
      </c>
      <c r="Z155" s="42">
        <v>350631</v>
      </c>
      <c r="AA155" s="42">
        <v>0</v>
      </c>
      <c r="AB155" s="42">
        <v>205875480</v>
      </c>
      <c r="AC155" s="42">
        <v>475569863</v>
      </c>
    </row>
    <row r="156" spans="1:29">
      <c r="A156" t="s">
        <v>280</v>
      </c>
      <c r="B156" s="44" t="s">
        <v>281</v>
      </c>
      <c r="C156" s="42">
        <v>2034866200</v>
      </c>
      <c r="D156" s="42">
        <v>7971</v>
      </c>
      <c r="E156" s="42">
        <v>714163966</v>
      </c>
      <c r="F156" s="42">
        <v>14120513</v>
      </c>
      <c r="G156" s="42">
        <v>547</v>
      </c>
      <c r="H156" s="42">
        <v>43626181</v>
      </c>
      <c r="I156" s="42">
        <v>653189</v>
      </c>
      <c r="J156" s="42">
        <v>21653678</v>
      </c>
      <c r="K156" s="42">
        <v>113761900</v>
      </c>
      <c r="L156" s="42">
        <v>4199700</v>
      </c>
      <c r="M156" s="42">
        <v>5055730</v>
      </c>
      <c r="N156" s="42">
        <v>17724975</v>
      </c>
      <c r="O156" s="42">
        <v>9426326</v>
      </c>
      <c r="P156" s="42">
        <v>10891354</v>
      </c>
      <c r="Q156" s="42">
        <v>955277512</v>
      </c>
      <c r="R156" s="42">
        <v>718557</v>
      </c>
      <c r="S156" s="42">
        <v>40555</v>
      </c>
      <c r="T156" s="42">
        <v>117937836</v>
      </c>
      <c r="U156" s="42">
        <v>131012643</v>
      </c>
      <c r="V156" s="42">
        <v>20944488</v>
      </c>
      <c r="W156" s="42">
        <v>12066426</v>
      </c>
      <c r="X156" s="42">
        <v>290272</v>
      </c>
      <c r="Y156" s="42">
        <v>644576</v>
      </c>
      <c r="Z156" s="42">
        <v>238450</v>
      </c>
      <c r="AA156" s="42">
        <v>0</v>
      </c>
      <c r="AB156" s="42">
        <v>283893803</v>
      </c>
      <c r="AC156" s="42">
        <v>671383709</v>
      </c>
    </row>
    <row r="157" spans="1:29">
      <c r="A157" t="s">
        <v>374</v>
      </c>
      <c r="B157" s="44" t="s">
        <v>375</v>
      </c>
      <c r="C157" s="42">
        <v>673127700</v>
      </c>
      <c r="D157" s="42">
        <v>2860</v>
      </c>
      <c r="E157" s="42">
        <v>226663086</v>
      </c>
      <c r="F157" s="42">
        <v>3279669</v>
      </c>
      <c r="G157" s="42">
        <v>116</v>
      </c>
      <c r="H157" s="42">
        <v>9831919</v>
      </c>
      <c r="I157" s="42">
        <v>63457</v>
      </c>
      <c r="J157" s="42">
        <v>2779992</v>
      </c>
      <c r="K157" s="42">
        <v>37184200</v>
      </c>
      <c r="L157" s="42">
        <v>888800</v>
      </c>
      <c r="M157" s="42">
        <v>1672605</v>
      </c>
      <c r="N157" s="42">
        <v>5609302</v>
      </c>
      <c r="O157" s="42">
        <v>3371169</v>
      </c>
      <c r="P157" s="42">
        <v>2364264</v>
      </c>
      <c r="Q157" s="42">
        <v>293708463</v>
      </c>
      <c r="R157" s="42">
        <v>1899</v>
      </c>
      <c r="S157" s="42">
        <v>2695</v>
      </c>
      <c r="T157" s="42">
        <v>38061415</v>
      </c>
      <c r="U157" s="42">
        <v>41882450</v>
      </c>
      <c r="V157" s="42">
        <v>5435997</v>
      </c>
      <c r="W157" s="42">
        <v>4109152</v>
      </c>
      <c r="X157" s="42">
        <v>56461</v>
      </c>
      <c r="Y157" s="42">
        <v>208027</v>
      </c>
      <c r="Z157" s="42">
        <v>89042</v>
      </c>
      <c r="AA157" s="42">
        <v>4685021</v>
      </c>
      <c r="AB157" s="42">
        <v>94532159</v>
      </c>
      <c r="AC157" s="42">
        <v>199176304</v>
      </c>
    </row>
    <row r="158" spans="1:29">
      <c r="A158" t="s">
        <v>328</v>
      </c>
      <c r="B158" s="44" t="s">
        <v>329</v>
      </c>
      <c r="C158" s="42">
        <v>18148705200</v>
      </c>
      <c r="D158" s="42">
        <v>51359</v>
      </c>
      <c r="E158" s="42">
        <v>5804980559</v>
      </c>
      <c r="F158" s="42">
        <v>431479417</v>
      </c>
      <c r="G158" s="42">
        <v>10211</v>
      </c>
      <c r="H158" s="42">
        <v>555333957</v>
      </c>
      <c r="I158" s="42">
        <v>3535003</v>
      </c>
      <c r="J158" s="42">
        <v>111196049</v>
      </c>
      <c r="K158" s="42">
        <v>1019621500</v>
      </c>
      <c r="L158" s="42">
        <v>14324200</v>
      </c>
      <c r="M158" s="42">
        <v>45007414</v>
      </c>
      <c r="N158" s="42">
        <v>79422146</v>
      </c>
      <c r="O158" s="42">
        <v>64402146</v>
      </c>
      <c r="P158" s="42">
        <v>41119442</v>
      </c>
      <c r="Q158" s="42">
        <v>8170421833</v>
      </c>
      <c r="R158" s="42">
        <v>2581092</v>
      </c>
      <c r="S158" s="42">
        <v>410158</v>
      </c>
      <c r="T158" s="42">
        <v>1033769219</v>
      </c>
      <c r="U158" s="42">
        <v>966063647</v>
      </c>
      <c r="V158" s="42">
        <v>156135972</v>
      </c>
      <c r="W158" s="42">
        <v>128915391</v>
      </c>
      <c r="X158" s="42">
        <v>1135762</v>
      </c>
      <c r="Y158" s="42">
        <v>2524392</v>
      </c>
      <c r="Z158" s="42">
        <v>3346639</v>
      </c>
      <c r="AA158" s="42">
        <v>0</v>
      </c>
      <c r="AB158" s="42">
        <v>2294882272</v>
      </c>
      <c r="AC158" s="42">
        <v>5875539561</v>
      </c>
    </row>
    <row r="159" spans="1:29">
      <c r="A159" t="s">
        <v>160</v>
      </c>
      <c r="B159" s="44" t="s">
        <v>161</v>
      </c>
      <c r="C159" s="42">
        <v>2712523800</v>
      </c>
      <c r="D159" s="42">
        <v>10311</v>
      </c>
      <c r="E159" s="42">
        <v>923988192</v>
      </c>
      <c r="F159" s="42">
        <v>24520522</v>
      </c>
      <c r="G159" s="42">
        <v>881</v>
      </c>
      <c r="H159" s="42">
        <v>80648341</v>
      </c>
      <c r="I159" s="42">
        <v>703664</v>
      </c>
      <c r="J159" s="42">
        <v>25756764</v>
      </c>
      <c r="K159" s="42">
        <v>146061300</v>
      </c>
      <c r="L159" s="42">
        <v>5142400</v>
      </c>
      <c r="M159" s="42">
        <v>6755537</v>
      </c>
      <c r="N159" s="42">
        <v>20729876</v>
      </c>
      <c r="O159" s="42">
        <v>12326457</v>
      </c>
      <c r="P159" s="42">
        <v>13289557</v>
      </c>
      <c r="Q159" s="42">
        <v>1259922610</v>
      </c>
      <c r="R159" s="42">
        <v>732348</v>
      </c>
      <c r="S159" s="42">
        <v>233911</v>
      </c>
      <c r="T159" s="42">
        <v>151161749</v>
      </c>
      <c r="U159" s="42">
        <v>162702974</v>
      </c>
      <c r="V159" s="42">
        <v>25530414</v>
      </c>
      <c r="W159" s="42">
        <v>19181472</v>
      </c>
      <c r="X159" s="42">
        <v>250184</v>
      </c>
      <c r="Y159" s="42">
        <v>826165</v>
      </c>
      <c r="Z159" s="42">
        <v>359311</v>
      </c>
      <c r="AA159" s="42">
        <v>0</v>
      </c>
      <c r="AB159" s="42">
        <v>360978528</v>
      </c>
      <c r="AC159" s="42">
        <v>898944082</v>
      </c>
    </row>
    <row r="160" spans="1:29">
      <c r="A160" t="s">
        <v>156</v>
      </c>
      <c r="B160" s="44" t="s">
        <v>157</v>
      </c>
      <c r="C160" s="42">
        <v>3207131100</v>
      </c>
      <c r="D160" s="42">
        <v>11792</v>
      </c>
      <c r="E160" s="42">
        <v>1092546740</v>
      </c>
      <c r="F160" s="42">
        <v>32822686</v>
      </c>
      <c r="G160" s="42">
        <v>1075</v>
      </c>
      <c r="H160" s="42">
        <v>117800601</v>
      </c>
      <c r="I160" s="42">
        <v>1301509</v>
      </c>
      <c r="J160" s="42">
        <v>40895549</v>
      </c>
      <c r="K160" s="42">
        <v>166970300</v>
      </c>
      <c r="L160" s="42">
        <v>8271500</v>
      </c>
      <c r="M160" s="42">
        <v>7970645</v>
      </c>
      <c r="N160" s="42">
        <v>33898452</v>
      </c>
      <c r="O160" s="42">
        <v>14222495</v>
      </c>
      <c r="P160" s="42">
        <v>22236052</v>
      </c>
      <c r="Q160" s="42">
        <v>1538936529</v>
      </c>
      <c r="R160" s="42">
        <v>2214491</v>
      </c>
      <c r="S160" s="42">
        <v>128665</v>
      </c>
      <c r="T160" s="42">
        <v>175191464</v>
      </c>
      <c r="U160" s="42">
        <v>189887078</v>
      </c>
      <c r="V160" s="42">
        <v>33431994</v>
      </c>
      <c r="W160" s="42">
        <v>26936530</v>
      </c>
      <c r="X160" s="42">
        <v>613362</v>
      </c>
      <c r="Y160" s="42">
        <v>594472</v>
      </c>
      <c r="Z160" s="42">
        <v>467641</v>
      </c>
      <c r="AA160" s="42">
        <v>0</v>
      </c>
      <c r="AB160" s="42">
        <v>429465697</v>
      </c>
      <c r="AC160" s="42">
        <v>1109470832</v>
      </c>
    </row>
    <row r="161" spans="1:29">
      <c r="A161" t="s">
        <v>36</v>
      </c>
      <c r="B161" s="44" t="s">
        <v>37</v>
      </c>
      <c r="C161" s="42">
        <v>32233022200</v>
      </c>
      <c r="D161" s="42">
        <v>74618</v>
      </c>
      <c r="E161" s="42">
        <v>9828738225</v>
      </c>
      <c r="F161" s="42">
        <v>1577082939</v>
      </c>
      <c r="G161" s="42">
        <v>21730</v>
      </c>
      <c r="H161" s="42">
        <v>2261979189</v>
      </c>
      <c r="I161" s="42">
        <v>12352269</v>
      </c>
      <c r="J161" s="42">
        <v>165773909</v>
      </c>
      <c r="K161" s="42">
        <v>1497117000</v>
      </c>
      <c r="L161" s="42">
        <v>33581500</v>
      </c>
      <c r="M161" s="42">
        <v>80059158</v>
      </c>
      <c r="N161" s="42">
        <v>147248932</v>
      </c>
      <c r="O161" s="42">
        <v>93625451</v>
      </c>
      <c r="P161" s="42">
        <v>105669003</v>
      </c>
      <c r="Q161" s="42">
        <v>15803227575</v>
      </c>
      <c r="R161" s="42">
        <v>2325915</v>
      </c>
      <c r="S161" s="42">
        <v>324492</v>
      </c>
      <c r="T161" s="42">
        <v>1530351933</v>
      </c>
      <c r="U161" s="42">
        <v>1261426775</v>
      </c>
      <c r="V161" s="42">
        <v>290291400</v>
      </c>
      <c r="W161" s="42">
        <v>312602177</v>
      </c>
      <c r="X161" s="42">
        <v>1501208</v>
      </c>
      <c r="Y161" s="42">
        <v>1966298</v>
      </c>
      <c r="Z161" s="42">
        <v>6163982</v>
      </c>
      <c r="AA161" s="42">
        <v>0</v>
      </c>
      <c r="AB161" s="42">
        <v>3406954180</v>
      </c>
      <c r="AC161" s="42">
        <v>12396273395</v>
      </c>
    </row>
    <row r="162" spans="1:29">
      <c r="A162" t="s">
        <v>416</v>
      </c>
      <c r="B162" s="44" t="s">
        <v>417</v>
      </c>
      <c r="C162" s="42">
        <v>2180383400</v>
      </c>
      <c r="D162" s="42">
        <v>8172</v>
      </c>
      <c r="E162" s="42">
        <v>736934085</v>
      </c>
      <c r="F162" s="42">
        <v>23279166</v>
      </c>
      <c r="G162" s="42">
        <v>745</v>
      </c>
      <c r="H162" s="42">
        <v>48030078</v>
      </c>
      <c r="I162" s="42">
        <v>520007</v>
      </c>
      <c r="J162" s="42">
        <v>19679033</v>
      </c>
      <c r="K162" s="42">
        <v>116191500</v>
      </c>
      <c r="L162" s="42">
        <v>3313000</v>
      </c>
      <c r="M162" s="42">
        <v>5436796</v>
      </c>
      <c r="N162" s="42">
        <v>18521473</v>
      </c>
      <c r="O162" s="42">
        <v>9805431</v>
      </c>
      <c r="P162" s="42">
        <v>8105048</v>
      </c>
      <c r="Q162" s="42">
        <v>989815617</v>
      </c>
      <c r="R162" s="42">
        <v>545421</v>
      </c>
      <c r="S162" s="42">
        <v>13808</v>
      </c>
      <c r="T162" s="42">
        <v>119481201</v>
      </c>
      <c r="U162" s="42">
        <v>126580101</v>
      </c>
      <c r="V162" s="42">
        <v>20535785</v>
      </c>
      <c r="W162" s="42">
        <v>16011773</v>
      </c>
      <c r="X162" s="42">
        <v>263876</v>
      </c>
      <c r="Y162" s="42">
        <v>535583</v>
      </c>
      <c r="Z162" s="42">
        <v>395236</v>
      </c>
      <c r="AA162" s="42">
        <v>0</v>
      </c>
      <c r="AB162" s="42">
        <v>284362784</v>
      </c>
      <c r="AC162" s="42">
        <v>705452833</v>
      </c>
    </row>
    <row r="163" spans="1:29">
      <c r="A163" t="s">
        <v>429</v>
      </c>
      <c r="B163" s="44" t="s">
        <v>430</v>
      </c>
      <c r="C163" s="42">
        <v>1144315400</v>
      </c>
      <c r="D163" s="42">
        <v>4394</v>
      </c>
      <c r="E163" s="42">
        <v>383753056</v>
      </c>
      <c r="F163" s="42">
        <v>10845115</v>
      </c>
      <c r="G163" s="42">
        <v>366</v>
      </c>
      <c r="H163" s="42">
        <v>27830957</v>
      </c>
      <c r="I163" s="42">
        <v>145946</v>
      </c>
      <c r="J163" s="42">
        <v>6873053</v>
      </c>
      <c r="K163" s="42">
        <v>60730500</v>
      </c>
      <c r="L163" s="42">
        <v>1563400</v>
      </c>
      <c r="M163" s="42">
        <v>2845200</v>
      </c>
      <c r="N163" s="42">
        <v>10117700</v>
      </c>
      <c r="O163" s="42">
        <v>5250664</v>
      </c>
      <c r="P163" s="42">
        <v>4057601</v>
      </c>
      <c r="Q163" s="42">
        <v>514013192</v>
      </c>
      <c r="R163" s="42">
        <v>56517</v>
      </c>
      <c r="S163" s="42">
        <v>1750</v>
      </c>
      <c r="T163" s="42">
        <v>62278365</v>
      </c>
      <c r="U163" s="42">
        <v>65932883</v>
      </c>
      <c r="V163" s="42">
        <v>10671533</v>
      </c>
      <c r="W163" s="42">
        <v>8447935</v>
      </c>
      <c r="X163" s="42">
        <v>108214</v>
      </c>
      <c r="Y163" s="42">
        <v>273623</v>
      </c>
      <c r="Z163" s="42">
        <v>168647</v>
      </c>
      <c r="AA163" s="42">
        <v>0</v>
      </c>
      <c r="AB163" s="42">
        <v>147939467</v>
      </c>
      <c r="AC163" s="42">
        <v>366073725</v>
      </c>
    </row>
    <row r="164" spans="1:29">
      <c r="A164" t="s">
        <v>476</v>
      </c>
      <c r="B164" s="44" t="s">
        <v>477</v>
      </c>
      <c r="C164" s="42">
        <v>1752092300</v>
      </c>
      <c r="D164" s="42">
        <v>7219</v>
      </c>
      <c r="E164" s="42">
        <v>596045887</v>
      </c>
      <c r="F164" s="42">
        <v>9132104</v>
      </c>
      <c r="G164" s="42">
        <v>400</v>
      </c>
      <c r="H164" s="42">
        <v>37496126</v>
      </c>
      <c r="I164" s="42">
        <v>537951</v>
      </c>
      <c r="J164" s="42">
        <v>13312699</v>
      </c>
      <c r="K164" s="42">
        <v>95067500</v>
      </c>
      <c r="L164" s="42">
        <v>3404500</v>
      </c>
      <c r="M164" s="42">
        <v>4370305</v>
      </c>
      <c r="N164" s="42">
        <v>16969549</v>
      </c>
      <c r="O164" s="42">
        <v>8603147</v>
      </c>
      <c r="P164" s="42">
        <v>8381266</v>
      </c>
      <c r="Q164" s="42">
        <v>793321034</v>
      </c>
      <c r="R164" s="42">
        <v>147479</v>
      </c>
      <c r="S164" s="42">
        <v>22809</v>
      </c>
      <c r="T164" s="42">
        <v>98445637</v>
      </c>
      <c r="U164" s="42">
        <v>108245125</v>
      </c>
      <c r="V164" s="42">
        <v>17778319</v>
      </c>
      <c r="W164" s="42">
        <v>10072018</v>
      </c>
      <c r="X164" s="42">
        <v>256335</v>
      </c>
      <c r="Y164" s="42">
        <v>573956</v>
      </c>
      <c r="Z164" s="42">
        <v>289151</v>
      </c>
      <c r="AA164" s="42">
        <v>11818652</v>
      </c>
      <c r="AB164" s="42">
        <v>247649481</v>
      </c>
      <c r="AC164" s="42">
        <v>545671553</v>
      </c>
    </row>
    <row r="165" spans="1:29">
      <c r="A165" t="s">
        <v>520</v>
      </c>
      <c r="B165" s="44" t="s">
        <v>521</v>
      </c>
      <c r="C165" s="42">
        <v>1389087600</v>
      </c>
      <c r="D165" s="42">
        <v>5529</v>
      </c>
      <c r="E165" s="42">
        <v>480589087</v>
      </c>
      <c r="F165" s="42">
        <v>7620109</v>
      </c>
      <c r="G165" s="42">
        <v>310</v>
      </c>
      <c r="H165" s="42">
        <v>33785600</v>
      </c>
      <c r="I165" s="42">
        <v>465492</v>
      </c>
      <c r="J165" s="42">
        <v>10941586</v>
      </c>
      <c r="K165" s="42">
        <v>76228800</v>
      </c>
      <c r="L165" s="42">
        <v>2147800</v>
      </c>
      <c r="M165" s="42">
        <v>3465752</v>
      </c>
      <c r="N165" s="42">
        <v>11157950</v>
      </c>
      <c r="O165" s="42">
        <v>6689263</v>
      </c>
      <c r="P165" s="42">
        <v>5255557</v>
      </c>
      <c r="Q165" s="42">
        <v>638346996</v>
      </c>
      <c r="R165" s="42">
        <v>129961</v>
      </c>
      <c r="S165" s="42">
        <v>9000</v>
      </c>
      <c r="T165" s="42">
        <v>78365189</v>
      </c>
      <c r="U165" s="42">
        <v>86481419</v>
      </c>
      <c r="V165" s="42">
        <v>11755939</v>
      </c>
      <c r="W165" s="42">
        <v>5735067</v>
      </c>
      <c r="X165" s="42">
        <v>113767</v>
      </c>
      <c r="Y165" s="42">
        <v>425364</v>
      </c>
      <c r="Z165" s="42">
        <v>222879</v>
      </c>
      <c r="AA165" s="42">
        <v>9081282</v>
      </c>
      <c r="AB165" s="42">
        <v>192319867</v>
      </c>
      <c r="AC165" s="42">
        <v>446027129</v>
      </c>
    </row>
    <row r="166" spans="1:29">
      <c r="A166" t="s">
        <v>100</v>
      </c>
      <c r="B166" s="44" t="s">
        <v>101</v>
      </c>
      <c r="C166" s="42">
        <v>30275527700</v>
      </c>
      <c r="D166" s="42">
        <v>105685</v>
      </c>
      <c r="E166" s="42">
        <v>10080663138</v>
      </c>
      <c r="F166" s="42">
        <v>423805154</v>
      </c>
      <c r="G166" s="42">
        <v>11716</v>
      </c>
      <c r="H166" s="42">
        <v>779843757</v>
      </c>
      <c r="I166" s="42">
        <v>5899677</v>
      </c>
      <c r="J166" s="42">
        <v>197047198</v>
      </c>
      <c r="K166" s="42">
        <v>1728072500</v>
      </c>
      <c r="L166" s="42">
        <v>29749200</v>
      </c>
      <c r="M166" s="42">
        <v>75299257</v>
      </c>
      <c r="N166" s="42">
        <v>180110396</v>
      </c>
      <c r="O166" s="42">
        <v>128077327</v>
      </c>
      <c r="P166" s="42">
        <v>93204729</v>
      </c>
      <c r="Q166" s="42">
        <v>13721772333</v>
      </c>
      <c r="R166" s="42">
        <v>6483080</v>
      </c>
      <c r="S166" s="42">
        <v>378290</v>
      </c>
      <c r="T166" s="42">
        <v>1757414234</v>
      </c>
      <c r="U166" s="42">
        <v>1791630297</v>
      </c>
      <c r="V166" s="42">
        <v>274007449</v>
      </c>
      <c r="W166" s="42">
        <v>189535826</v>
      </c>
      <c r="X166" s="42">
        <v>2584461</v>
      </c>
      <c r="Y166" s="42">
        <v>7314219</v>
      </c>
      <c r="Z166" s="42">
        <v>4136420</v>
      </c>
      <c r="AA166" s="42">
        <v>0</v>
      </c>
      <c r="AB166" s="42">
        <v>4033484276</v>
      </c>
      <c r="AC166" s="42">
        <v>9688288057</v>
      </c>
    </row>
    <row r="167" spans="1:29">
      <c r="A167" t="s">
        <v>46</v>
      </c>
      <c r="B167" s="44" t="s">
        <v>47</v>
      </c>
      <c r="C167" s="42">
        <v>13501047200</v>
      </c>
      <c r="D167" s="42">
        <v>48977</v>
      </c>
      <c r="E167" s="42">
        <v>4292364246</v>
      </c>
      <c r="F167" s="42">
        <v>171832301</v>
      </c>
      <c r="G167" s="42">
        <v>5019</v>
      </c>
      <c r="H167" s="42">
        <v>493116219</v>
      </c>
      <c r="I167" s="42">
        <v>7771035</v>
      </c>
      <c r="J167" s="42">
        <v>141028486</v>
      </c>
      <c r="K167" s="42">
        <v>695433800</v>
      </c>
      <c r="L167" s="42">
        <v>30810500</v>
      </c>
      <c r="M167" s="42">
        <v>33589078</v>
      </c>
      <c r="N167" s="42">
        <v>101281758</v>
      </c>
      <c r="O167" s="42">
        <v>59557189</v>
      </c>
      <c r="P167" s="42">
        <v>79265117</v>
      </c>
      <c r="Q167" s="42">
        <v>6106049729</v>
      </c>
      <c r="R167" s="42">
        <v>7588526</v>
      </c>
      <c r="S167" s="42">
        <v>387160</v>
      </c>
      <c r="T167" s="42">
        <v>726070275</v>
      </c>
      <c r="U167" s="42">
        <v>725003976</v>
      </c>
      <c r="V167" s="42">
        <v>153254615</v>
      </c>
      <c r="W167" s="42">
        <v>94836423</v>
      </c>
      <c r="X167" s="42">
        <v>1414416</v>
      </c>
      <c r="Y167" s="42">
        <v>3096584</v>
      </c>
      <c r="Z167" s="42">
        <v>2152599</v>
      </c>
      <c r="AA167" s="42">
        <v>0</v>
      </c>
      <c r="AB167" s="42">
        <v>1713804574</v>
      </c>
      <c r="AC167" s="42">
        <v>4392245155</v>
      </c>
    </row>
    <row r="168" spans="1:29">
      <c r="A168" t="s">
        <v>528</v>
      </c>
      <c r="B168" s="44" t="s">
        <v>529</v>
      </c>
      <c r="C168" s="42">
        <v>778021700</v>
      </c>
      <c r="D168" s="42">
        <v>3165</v>
      </c>
      <c r="E168" s="42">
        <v>269947591</v>
      </c>
      <c r="F168" s="42">
        <v>3347279</v>
      </c>
      <c r="G168" s="42">
        <v>184</v>
      </c>
      <c r="H168" s="42">
        <v>16469885</v>
      </c>
      <c r="I168" s="42">
        <v>81076</v>
      </c>
      <c r="J168" s="42">
        <v>2391175</v>
      </c>
      <c r="K168" s="42">
        <v>42168800</v>
      </c>
      <c r="L168" s="42">
        <v>977700</v>
      </c>
      <c r="M168" s="42">
        <v>1938358</v>
      </c>
      <c r="N168" s="42">
        <v>6298727</v>
      </c>
      <c r="O168" s="42">
        <v>3800080</v>
      </c>
      <c r="P168" s="42">
        <v>2355788</v>
      </c>
      <c r="Q168" s="42">
        <v>349776459</v>
      </c>
      <c r="R168" s="42">
        <v>0</v>
      </c>
      <c r="S168" s="42">
        <v>8531</v>
      </c>
      <c r="T168" s="42">
        <v>43132718</v>
      </c>
      <c r="U168" s="42">
        <v>48518303</v>
      </c>
      <c r="V168" s="42">
        <v>4317140</v>
      </c>
      <c r="W168" s="42">
        <v>2989196</v>
      </c>
      <c r="X168" s="42">
        <v>9678</v>
      </c>
      <c r="Y168" s="42">
        <v>277942</v>
      </c>
      <c r="Z168" s="42">
        <v>115947</v>
      </c>
      <c r="AA168" s="42">
        <v>5160094</v>
      </c>
      <c r="AB168" s="42">
        <v>104529549</v>
      </c>
      <c r="AC168" s="42">
        <v>245246910</v>
      </c>
    </row>
    <row r="169" spans="1:29">
      <c r="A169" t="s">
        <v>166</v>
      </c>
      <c r="B169" s="44" t="s">
        <v>167</v>
      </c>
      <c r="C169" s="42">
        <v>3769607000</v>
      </c>
      <c r="D169" s="42">
        <v>15300</v>
      </c>
      <c r="E169" s="42">
        <v>1288552138</v>
      </c>
      <c r="F169" s="42">
        <v>23806013</v>
      </c>
      <c r="G169" s="42">
        <v>887</v>
      </c>
      <c r="H169" s="42">
        <v>88527046</v>
      </c>
      <c r="I169" s="42">
        <v>656139</v>
      </c>
      <c r="J169" s="42">
        <v>31576680</v>
      </c>
      <c r="K169" s="42">
        <v>210680900</v>
      </c>
      <c r="L169" s="42">
        <v>6658100</v>
      </c>
      <c r="M169" s="42">
        <v>9395511</v>
      </c>
      <c r="N169" s="42">
        <v>28841940</v>
      </c>
      <c r="O169" s="42">
        <v>18155738</v>
      </c>
      <c r="P169" s="42">
        <v>16563242</v>
      </c>
      <c r="Q169" s="42">
        <v>1723413447</v>
      </c>
      <c r="R169" s="42">
        <v>486015</v>
      </c>
      <c r="S169" s="42">
        <v>116440</v>
      </c>
      <c r="T169" s="42">
        <v>217295741</v>
      </c>
      <c r="U169" s="42">
        <v>239645835</v>
      </c>
      <c r="V169" s="42">
        <v>31696520</v>
      </c>
      <c r="W169" s="42">
        <v>27233824</v>
      </c>
      <c r="X169" s="42">
        <v>362902</v>
      </c>
      <c r="Y169" s="42">
        <v>1390833</v>
      </c>
      <c r="Z169" s="42">
        <v>426767</v>
      </c>
      <c r="AA169" s="42">
        <v>0</v>
      </c>
      <c r="AB169" s="42">
        <v>518654877</v>
      </c>
      <c r="AC169" s="42">
        <v>1204758570</v>
      </c>
    </row>
    <row r="170" spans="1:29">
      <c r="A170" t="s">
        <v>24</v>
      </c>
      <c r="B170" s="44" t="s">
        <v>25</v>
      </c>
      <c r="C170" s="42">
        <v>2848694200</v>
      </c>
      <c r="D170" s="42">
        <v>8020</v>
      </c>
      <c r="E170" s="42">
        <v>912913889</v>
      </c>
      <c r="F170" s="42">
        <v>61786050</v>
      </c>
      <c r="G170" s="42">
        <v>1663</v>
      </c>
      <c r="H170" s="42">
        <v>70995345</v>
      </c>
      <c r="I170" s="42">
        <v>917884</v>
      </c>
      <c r="J170" s="42">
        <v>23625376</v>
      </c>
      <c r="K170" s="42">
        <v>158572600</v>
      </c>
      <c r="L170" s="42">
        <v>2788500</v>
      </c>
      <c r="M170" s="42">
        <v>7093234</v>
      </c>
      <c r="N170" s="42">
        <v>19847085</v>
      </c>
      <c r="O170" s="42">
        <v>10133444</v>
      </c>
      <c r="P170" s="42">
        <v>8042059</v>
      </c>
      <c r="Q170" s="42">
        <v>1276715466</v>
      </c>
      <c r="R170" s="42">
        <v>641062</v>
      </c>
      <c r="S170" s="42">
        <v>30051</v>
      </c>
      <c r="T170" s="42">
        <v>161336389</v>
      </c>
      <c r="U170" s="42">
        <v>151333618</v>
      </c>
      <c r="V170" s="42">
        <v>30969740</v>
      </c>
      <c r="W170" s="42">
        <v>19372061</v>
      </c>
      <c r="X170" s="42">
        <v>334042</v>
      </c>
      <c r="Y170" s="42">
        <v>246341</v>
      </c>
      <c r="Z170" s="42">
        <v>335109</v>
      </c>
      <c r="AA170" s="42">
        <v>0</v>
      </c>
      <c r="AB170" s="42">
        <v>364598413</v>
      </c>
      <c r="AC170" s="42">
        <v>912117053</v>
      </c>
    </row>
    <row r="171" spans="1:29">
      <c r="A171" t="s">
        <v>70</v>
      </c>
      <c r="B171" s="44" t="s">
        <v>71</v>
      </c>
      <c r="C171" s="42">
        <v>12198018100</v>
      </c>
      <c r="D171" s="42">
        <v>42443</v>
      </c>
      <c r="E171" s="42">
        <v>3932963491</v>
      </c>
      <c r="F171" s="42">
        <v>168925478</v>
      </c>
      <c r="G171" s="42">
        <v>4736</v>
      </c>
      <c r="H171" s="42">
        <v>358355224</v>
      </c>
      <c r="I171" s="42">
        <v>2216483</v>
      </c>
      <c r="J171" s="42">
        <v>90584088</v>
      </c>
      <c r="K171" s="42">
        <v>656483000</v>
      </c>
      <c r="L171" s="42">
        <v>13817500</v>
      </c>
      <c r="M171" s="42">
        <v>30384961</v>
      </c>
      <c r="N171" s="42">
        <v>87545725</v>
      </c>
      <c r="O171" s="42">
        <v>51924972</v>
      </c>
      <c r="P171" s="42">
        <v>37496540</v>
      </c>
      <c r="Q171" s="42">
        <v>5430697462</v>
      </c>
      <c r="R171" s="42">
        <v>3509372</v>
      </c>
      <c r="S171" s="42">
        <v>122851</v>
      </c>
      <c r="T171" s="42">
        <v>670166119</v>
      </c>
      <c r="U171" s="42">
        <v>664452040</v>
      </c>
      <c r="V171" s="42">
        <v>113586649</v>
      </c>
      <c r="W171" s="42">
        <v>85242745</v>
      </c>
      <c r="X171" s="42">
        <v>1111411</v>
      </c>
      <c r="Y171" s="42">
        <v>2500709</v>
      </c>
      <c r="Z171" s="42">
        <v>2002152</v>
      </c>
      <c r="AA171" s="42">
        <v>0</v>
      </c>
      <c r="AB171" s="42">
        <v>1542694048</v>
      </c>
      <c r="AC171" s="42">
        <v>3888003414</v>
      </c>
    </row>
    <row r="172" spans="1:29">
      <c r="A172" t="s">
        <v>50</v>
      </c>
      <c r="B172" s="44" t="s">
        <v>51</v>
      </c>
      <c r="C172" s="42">
        <v>6347107700</v>
      </c>
      <c r="D172" s="42">
        <v>21607</v>
      </c>
      <c r="E172" s="42">
        <v>2026447993</v>
      </c>
      <c r="F172" s="42">
        <v>91876690</v>
      </c>
      <c r="G172" s="42">
        <v>2695</v>
      </c>
      <c r="H172" s="42">
        <v>185039224</v>
      </c>
      <c r="I172" s="42">
        <v>2906450</v>
      </c>
      <c r="J172" s="42">
        <v>50784250</v>
      </c>
      <c r="K172" s="42">
        <v>345099500</v>
      </c>
      <c r="L172" s="42">
        <v>11061600</v>
      </c>
      <c r="M172" s="42">
        <v>15738496</v>
      </c>
      <c r="N172" s="42">
        <v>36562586</v>
      </c>
      <c r="O172" s="42">
        <v>26522904</v>
      </c>
      <c r="P172" s="42">
        <v>30455012</v>
      </c>
      <c r="Q172" s="42">
        <v>2822494705</v>
      </c>
      <c r="R172" s="42">
        <v>1978810</v>
      </c>
      <c r="S172" s="42">
        <v>99606</v>
      </c>
      <c r="T172" s="42">
        <v>356091972</v>
      </c>
      <c r="U172" s="42">
        <v>345513331</v>
      </c>
      <c r="V172" s="42">
        <v>75294838</v>
      </c>
      <c r="W172" s="42">
        <v>40033949</v>
      </c>
      <c r="X172" s="42">
        <v>444372</v>
      </c>
      <c r="Y172" s="42">
        <v>1225410</v>
      </c>
      <c r="Z172" s="42">
        <v>831133</v>
      </c>
      <c r="AA172" s="42">
        <v>0</v>
      </c>
      <c r="AB172" s="42">
        <v>821513421</v>
      </c>
      <c r="AC172" s="42">
        <v>2000981284</v>
      </c>
    </row>
    <row r="173" spans="1:29">
      <c r="A173" t="s">
        <v>124</v>
      </c>
      <c r="B173" s="44" t="s">
        <v>125</v>
      </c>
      <c r="C173" s="42">
        <v>6223604900</v>
      </c>
      <c r="D173" s="42">
        <v>23377</v>
      </c>
      <c r="E173" s="42">
        <v>2134225912</v>
      </c>
      <c r="F173" s="42">
        <v>52313658</v>
      </c>
      <c r="G173" s="42">
        <v>1749</v>
      </c>
      <c r="H173" s="42">
        <v>176590235</v>
      </c>
      <c r="I173" s="42">
        <v>1246257</v>
      </c>
      <c r="J173" s="42">
        <v>51876705</v>
      </c>
      <c r="K173" s="42">
        <v>357631800</v>
      </c>
      <c r="L173" s="42">
        <v>7915700</v>
      </c>
      <c r="M173" s="42">
        <v>15490327</v>
      </c>
      <c r="N173" s="42">
        <v>37644494</v>
      </c>
      <c r="O173" s="42">
        <v>28121243</v>
      </c>
      <c r="P173" s="42">
        <v>21862077</v>
      </c>
      <c r="Q173" s="42">
        <v>2884918408</v>
      </c>
      <c r="R173" s="42">
        <v>1195862</v>
      </c>
      <c r="S173" s="42">
        <v>997</v>
      </c>
      <c r="T173" s="42">
        <v>365445496</v>
      </c>
      <c r="U173" s="42">
        <v>396376786</v>
      </c>
      <c r="V173" s="42">
        <v>51150012</v>
      </c>
      <c r="W173" s="42">
        <v>40542612</v>
      </c>
      <c r="X173" s="42">
        <v>792995</v>
      </c>
      <c r="Y173" s="42">
        <v>1692259</v>
      </c>
      <c r="Z173" s="42">
        <v>1029876</v>
      </c>
      <c r="AA173" s="42">
        <v>0</v>
      </c>
      <c r="AB173" s="42">
        <v>858226895</v>
      </c>
      <c r="AC173" s="42">
        <v>2026691513</v>
      </c>
    </row>
    <row r="174" spans="1:29">
      <c r="A174" t="s">
        <v>470</v>
      </c>
      <c r="B174" s="44" t="s">
        <v>471</v>
      </c>
      <c r="C174" s="42">
        <v>1140978100</v>
      </c>
      <c r="D174" s="42">
        <v>4646</v>
      </c>
      <c r="E174" s="42">
        <v>390975863</v>
      </c>
      <c r="F174" s="42">
        <v>8926333</v>
      </c>
      <c r="G174" s="42">
        <v>300</v>
      </c>
      <c r="H174" s="42">
        <v>23590403</v>
      </c>
      <c r="I174" s="42">
        <v>300925</v>
      </c>
      <c r="J174" s="42">
        <v>9219406</v>
      </c>
      <c r="K174" s="42">
        <v>60939400</v>
      </c>
      <c r="L174" s="42">
        <v>2232900</v>
      </c>
      <c r="M174" s="42">
        <v>2841918</v>
      </c>
      <c r="N174" s="42">
        <v>10091119</v>
      </c>
      <c r="O174" s="42">
        <v>5518336</v>
      </c>
      <c r="P174" s="42">
        <v>5868388</v>
      </c>
      <c r="Q174" s="42">
        <v>520504991</v>
      </c>
      <c r="R174" s="42">
        <v>115225</v>
      </c>
      <c r="S174" s="42">
        <v>13857</v>
      </c>
      <c r="T174" s="42">
        <v>63161701</v>
      </c>
      <c r="U174" s="42">
        <v>69086853</v>
      </c>
      <c r="V174" s="42">
        <v>10572925</v>
      </c>
      <c r="W174" s="42">
        <v>8586860</v>
      </c>
      <c r="X174" s="42">
        <v>79216</v>
      </c>
      <c r="Y174" s="42">
        <v>366096</v>
      </c>
      <c r="Z174" s="42">
        <v>189269</v>
      </c>
      <c r="AA174" s="42">
        <v>7623679</v>
      </c>
      <c r="AB174" s="42">
        <v>159795681</v>
      </c>
      <c r="AC174" s="42">
        <v>360709310</v>
      </c>
    </row>
    <row r="175" spans="1:29">
      <c r="A175" t="s">
        <v>178</v>
      </c>
      <c r="B175" s="44" t="s">
        <v>179</v>
      </c>
      <c r="C175" s="42">
        <v>2670882300</v>
      </c>
      <c r="D175" s="42">
        <v>10330</v>
      </c>
      <c r="E175" s="42">
        <v>900919234</v>
      </c>
      <c r="F175" s="42">
        <v>17056285</v>
      </c>
      <c r="G175" s="42">
        <v>647</v>
      </c>
      <c r="H175" s="42">
        <v>54485536</v>
      </c>
      <c r="I175" s="42">
        <v>364450</v>
      </c>
      <c r="J175" s="42">
        <v>17556617</v>
      </c>
      <c r="K175" s="42">
        <v>146949200</v>
      </c>
      <c r="L175" s="42">
        <v>3485900</v>
      </c>
      <c r="M175" s="42">
        <v>6651134</v>
      </c>
      <c r="N175" s="42">
        <v>20024083</v>
      </c>
      <c r="O175" s="42">
        <v>12419746</v>
      </c>
      <c r="P175" s="42">
        <v>9666072</v>
      </c>
      <c r="Q175" s="42">
        <v>1189578257</v>
      </c>
      <c r="R175" s="42">
        <v>144476</v>
      </c>
      <c r="S175" s="42">
        <v>0</v>
      </c>
      <c r="T175" s="42">
        <v>150404643</v>
      </c>
      <c r="U175" s="42">
        <v>157871518</v>
      </c>
      <c r="V175" s="42">
        <v>22071702</v>
      </c>
      <c r="W175" s="42">
        <v>15531950</v>
      </c>
      <c r="X175" s="42">
        <v>189026</v>
      </c>
      <c r="Y175" s="42">
        <v>827123</v>
      </c>
      <c r="Z175" s="42">
        <v>291514</v>
      </c>
      <c r="AA175" s="42">
        <v>0</v>
      </c>
      <c r="AB175" s="42">
        <v>347331952</v>
      </c>
      <c r="AC175" s="42">
        <v>842246305</v>
      </c>
    </row>
    <row r="176" spans="1:29">
      <c r="A176" t="s">
        <v>450</v>
      </c>
      <c r="B176" s="44" t="s">
        <v>451</v>
      </c>
      <c r="C176" s="42">
        <v>1299561200</v>
      </c>
      <c r="D176" s="42">
        <v>5453</v>
      </c>
      <c r="E176" s="42">
        <v>442432104</v>
      </c>
      <c r="F176" s="42">
        <v>7817748</v>
      </c>
      <c r="G176" s="42">
        <v>310</v>
      </c>
      <c r="H176" s="42">
        <v>30505145</v>
      </c>
      <c r="I176" s="42">
        <v>330113</v>
      </c>
      <c r="J176" s="42">
        <v>12272693</v>
      </c>
      <c r="K176" s="42">
        <v>71846900</v>
      </c>
      <c r="L176" s="42">
        <v>2067300</v>
      </c>
      <c r="M176" s="42">
        <v>3240150</v>
      </c>
      <c r="N176" s="42">
        <v>11812143</v>
      </c>
      <c r="O176" s="42">
        <v>6385246</v>
      </c>
      <c r="P176" s="42">
        <v>4709597</v>
      </c>
      <c r="Q176" s="42">
        <v>593419139</v>
      </c>
      <c r="R176" s="42">
        <v>400024</v>
      </c>
      <c r="S176" s="42">
        <v>18000</v>
      </c>
      <c r="T176" s="42">
        <v>73896887</v>
      </c>
      <c r="U176" s="42">
        <v>82501675</v>
      </c>
      <c r="V176" s="42">
        <v>11037717</v>
      </c>
      <c r="W176" s="42">
        <v>9996199</v>
      </c>
      <c r="X176" s="42">
        <v>190132</v>
      </c>
      <c r="Y176" s="42">
        <v>374932</v>
      </c>
      <c r="Z176" s="42">
        <v>199364</v>
      </c>
      <c r="AA176" s="42">
        <v>8845875</v>
      </c>
      <c r="AB176" s="42">
        <v>187460805</v>
      </c>
      <c r="AC176" s="42">
        <v>405958334</v>
      </c>
    </row>
    <row r="177" spans="1:29">
      <c r="A177" t="s">
        <v>276</v>
      </c>
      <c r="B177" s="44" t="s">
        <v>277</v>
      </c>
      <c r="C177" s="42">
        <v>3349389300</v>
      </c>
      <c r="D177" s="42">
        <v>12203</v>
      </c>
      <c r="E177" s="42">
        <v>1158073200</v>
      </c>
      <c r="F177" s="42">
        <v>39902195</v>
      </c>
      <c r="G177" s="42">
        <v>1242</v>
      </c>
      <c r="H177" s="42">
        <v>128713230</v>
      </c>
      <c r="I177" s="42">
        <v>2082367</v>
      </c>
      <c r="J177" s="42">
        <v>43743805</v>
      </c>
      <c r="K177" s="42">
        <v>170041500</v>
      </c>
      <c r="L177" s="42">
        <v>7895700</v>
      </c>
      <c r="M177" s="42">
        <v>8335788</v>
      </c>
      <c r="N177" s="42">
        <v>27399539</v>
      </c>
      <c r="O177" s="42">
        <v>14684536</v>
      </c>
      <c r="P177" s="42">
        <v>20579007</v>
      </c>
      <c r="Q177" s="42">
        <v>1621450867</v>
      </c>
      <c r="R177" s="42">
        <v>2610647</v>
      </c>
      <c r="S177" s="42">
        <v>201068</v>
      </c>
      <c r="T177" s="42">
        <v>177904535</v>
      </c>
      <c r="U177" s="42">
        <v>192298293</v>
      </c>
      <c r="V177" s="42">
        <v>34607079</v>
      </c>
      <c r="W177" s="42">
        <v>24488958</v>
      </c>
      <c r="X177" s="42">
        <v>813536</v>
      </c>
      <c r="Y177" s="42">
        <v>797258</v>
      </c>
      <c r="Z177" s="42">
        <v>601046</v>
      </c>
      <c r="AA177" s="42">
        <v>0</v>
      </c>
      <c r="AB177" s="42">
        <v>434322420</v>
      </c>
      <c r="AC177" s="42">
        <v>1187128447</v>
      </c>
    </row>
    <row r="178" spans="1:29">
      <c r="A178" t="s">
        <v>220</v>
      </c>
      <c r="B178" s="44" t="s">
        <v>221</v>
      </c>
      <c r="C178" s="42">
        <v>2590875500</v>
      </c>
      <c r="D178" s="42">
        <v>9944</v>
      </c>
      <c r="E178" s="42">
        <v>865849718</v>
      </c>
      <c r="F178" s="42">
        <v>27590567</v>
      </c>
      <c r="G178" s="42">
        <v>831</v>
      </c>
      <c r="H178" s="42">
        <v>68672636</v>
      </c>
      <c r="I178" s="42">
        <v>767639</v>
      </c>
      <c r="J178" s="42">
        <v>21528579</v>
      </c>
      <c r="K178" s="42">
        <v>141319000</v>
      </c>
      <c r="L178" s="42">
        <v>4448300</v>
      </c>
      <c r="M178" s="42">
        <v>6455137</v>
      </c>
      <c r="N178" s="42">
        <v>19135543</v>
      </c>
      <c r="O178" s="42">
        <v>11810380</v>
      </c>
      <c r="P178" s="42">
        <v>11579054</v>
      </c>
      <c r="Q178" s="42">
        <v>1179156553</v>
      </c>
      <c r="R178" s="42">
        <v>338302</v>
      </c>
      <c r="S178" s="42">
        <v>31630</v>
      </c>
      <c r="T178" s="42">
        <v>145743763</v>
      </c>
      <c r="U178" s="42">
        <v>155109169</v>
      </c>
      <c r="V178" s="42">
        <v>20786524</v>
      </c>
      <c r="W178" s="42">
        <v>20380939</v>
      </c>
      <c r="X178" s="42">
        <v>291041</v>
      </c>
      <c r="Y178" s="42">
        <v>674087</v>
      </c>
      <c r="Z178" s="42">
        <v>342894</v>
      </c>
      <c r="AA178" s="42">
        <v>0</v>
      </c>
      <c r="AB178" s="42">
        <v>343698349</v>
      </c>
      <c r="AC178" s="42">
        <v>835458204</v>
      </c>
    </row>
    <row r="179" spans="1:29">
      <c r="A179" t="s">
        <v>168</v>
      </c>
      <c r="B179" s="44" t="s">
        <v>169</v>
      </c>
      <c r="C179" s="42">
        <v>5912025400</v>
      </c>
      <c r="D179" s="42">
        <v>20957</v>
      </c>
      <c r="E179" s="42">
        <v>2017063228</v>
      </c>
      <c r="F179" s="42">
        <v>68554517</v>
      </c>
      <c r="G179" s="42">
        <v>2092</v>
      </c>
      <c r="H179" s="42">
        <v>123950687</v>
      </c>
      <c r="I179" s="42">
        <v>803315</v>
      </c>
      <c r="J179" s="42">
        <v>49056480</v>
      </c>
      <c r="K179" s="42">
        <v>322776100</v>
      </c>
      <c r="L179" s="42">
        <v>5607300</v>
      </c>
      <c r="M179" s="42">
        <v>14708541</v>
      </c>
      <c r="N179" s="42">
        <v>46771903</v>
      </c>
      <c r="O179" s="42">
        <v>25495261</v>
      </c>
      <c r="P179" s="42">
        <v>14365896</v>
      </c>
      <c r="Q179" s="42">
        <v>2689153228</v>
      </c>
      <c r="R179" s="42">
        <v>1634594</v>
      </c>
      <c r="S179" s="42">
        <v>74932</v>
      </c>
      <c r="T179" s="42">
        <v>328335776</v>
      </c>
      <c r="U179" s="42">
        <v>351285531</v>
      </c>
      <c r="V179" s="42">
        <v>53866909</v>
      </c>
      <c r="W179" s="42">
        <v>36359027</v>
      </c>
      <c r="X179" s="42">
        <v>507619</v>
      </c>
      <c r="Y179" s="42">
        <v>1476490</v>
      </c>
      <c r="Z179" s="42">
        <v>788232</v>
      </c>
      <c r="AA179" s="42">
        <v>0</v>
      </c>
      <c r="AB179" s="42">
        <v>774329110</v>
      </c>
      <c r="AC179" s="42">
        <v>1914824118</v>
      </c>
    </row>
    <row r="180" spans="1:29">
      <c r="A180" t="s">
        <v>474</v>
      </c>
      <c r="B180" s="44" t="s">
        <v>475</v>
      </c>
      <c r="C180" s="42">
        <v>2195694700</v>
      </c>
      <c r="D180" s="42">
        <v>9177</v>
      </c>
      <c r="E180" s="42">
        <v>732675530</v>
      </c>
      <c r="F180" s="42">
        <v>10491236</v>
      </c>
      <c r="G180" s="42">
        <v>449</v>
      </c>
      <c r="H180" s="42">
        <v>45488924</v>
      </c>
      <c r="I180" s="42">
        <v>369693</v>
      </c>
      <c r="J180" s="42">
        <v>16356775</v>
      </c>
      <c r="K180" s="42">
        <v>120864900</v>
      </c>
      <c r="L180" s="42">
        <v>3961100</v>
      </c>
      <c r="M180" s="42">
        <v>5474946</v>
      </c>
      <c r="N180" s="42">
        <v>20730780</v>
      </c>
      <c r="O180" s="42">
        <v>10872762</v>
      </c>
      <c r="P180" s="42">
        <v>10102906</v>
      </c>
      <c r="Q180" s="42">
        <v>977389552</v>
      </c>
      <c r="R180" s="42">
        <v>154411</v>
      </c>
      <c r="S180" s="42">
        <v>10947</v>
      </c>
      <c r="T180" s="42">
        <v>124805654</v>
      </c>
      <c r="U180" s="42">
        <v>137228296</v>
      </c>
      <c r="V180" s="42">
        <v>17954669</v>
      </c>
      <c r="W180" s="42">
        <v>14158842</v>
      </c>
      <c r="X180" s="42">
        <v>284158</v>
      </c>
      <c r="Y180" s="42">
        <v>591397</v>
      </c>
      <c r="Z180" s="42">
        <v>409022</v>
      </c>
      <c r="AA180" s="42">
        <v>15040713</v>
      </c>
      <c r="AB180" s="42">
        <v>310638109</v>
      </c>
      <c r="AC180" s="42">
        <v>666751443</v>
      </c>
    </row>
    <row r="181" spans="1:29">
      <c r="A181" t="s">
        <v>72</v>
      </c>
      <c r="B181" s="44" t="s">
        <v>73</v>
      </c>
      <c r="C181" s="42">
        <v>2396404100</v>
      </c>
      <c r="D181" s="42">
        <v>9134</v>
      </c>
      <c r="E181" s="42">
        <v>791862647</v>
      </c>
      <c r="F181" s="42">
        <v>18977970</v>
      </c>
      <c r="G181" s="42">
        <v>630</v>
      </c>
      <c r="H181" s="42">
        <v>47122247</v>
      </c>
      <c r="I181" s="42">
        <v>361647</v>
      </c>
      <c r="J181" s="42">
        <v>19615209</v>
      </c>
      <c r="K181" s="42">
        <v>126857700</v>
      </c>
      <c r="L181" s="42">
        <v>1239300</v>
      </c>
      <c r="M181" s="42">
        <v>5974328</v>
      </c>
      <c r="N181" s="42">
        <v>13282013</v>
      </c>
      <c r="O181" s="42">
        <v>11086240</v>
      </c>
      <c r="P181" s="42">
        <v>3143710</v>
      </c>
      <c r="Q181" s="42">
        <v>1039523011</v>
      </c>
      <c r="R181" s="42">
        <v>754701</v>
      </c>
      <c r="S181" s="42">
        <v>26678</v>
      </c>
      <c r="T181" s="42">
        <v>128050046</v>
      </c>
      <c r="U181" s="42">
        <v>131805579</v>
      </c>
      <c r="V181" s="42">
        <v>23724095</v>
      </c>
      <c r="W181" s="42">
        <v>15281030</v>
      </c>
      <c r="X181" s="42">
        <v>122109</v>
      </c>
      <c r="Y181" s="42">
        <v>561208</v>
      </c>
      <c r="Z181" s="42">
        <v>318348</v>
      </c>
      <c r="AA181" s="42">
        <v>0</v>
      </c>
      <c r="AB181" s="42">
        <v>300643794</v>
      </c>
      <c r="AC181" s="42">
        <v>738879217</v>
      </c>
    </row>
    <row r="182" spans="1:29">
      <c r="A182" t="s">
        <v>562</v>
      </c>
      <c r="B182" s="44" t="s">
        <v>563</v>
      </c>
      <c r="C182" s="42">
        <v>1175833600</v>
      </c>
      <c r="D182" s="42">
        <v>4927</v>
      </c>
      <c r="E182" s="42">
        <v>409466445</v>
      </c>
      <c r="F182" s="42">
        <v>6614761</v>
      </c>
      <c r="G182" s="42">
        <v>360</v>
      </c>
      <c r="H182" s="42">
        <v>20241700</v>
      </c>
      <c r="I182" s="42">
        <v>401219</v>
      </c>
      <c r="J182" s="42">
        <v>6056120</v>
      </c>
      <c r="K182" s="42">
        <v>59981500</v>
      </c>
      <c r="L182" s="42">
        <v>2405200</v>
      </c>
      <c r="M182" s="42">
        <v>2900474</v>
      </c>
      <c r="N182" s="42">
        <v>9835179</v>
      </c>
      <c r="O182" s="42">
        <v>5715445</v>
      </c>
      <c r="P182" s="42">
        <v>5289727</v>
      </c>
      <c r="Q182" s="42">
        <v>528907770</v>
      </c>
      <c r="R182" s="42">
        <v>48864</v>
      </c>
      <c r="S182" s="42">
        <v>0</v>
      </c>
      <c r="T182" s="42">
        <v>62369034</v>
      </c>
      <c r="U182" s="42">
        <v>69689193</v>
      </c>
      <c r="V182" s="42">
        <v>8267597</v>
      </c>
      <c r="W182" s="42">
        <v>3395358</v>
      </c>
      <c r="X182" s="42">
        <v>16997</v>
      </c>
      <c r="Y182" s="42">
        <v>308215</v>
      </c>
      <c r="Z182" s="42">
        <v>104859</v>
      </c>
      <c r="AA182" s="42">
        <v>8022184</v>
      </c>
      <c r="AB182" s="42">
        <v>152222301</v>
      </c>
      <c r="AC182" s="42">
        <v>376685469</v>
      </c>
    </row>
    <row r="183" spans="1:29">
      <c r="A183" t="s">
        <v>268</v>
      </c>
      <c r="B183" s="44" t="s">
        <v>269</v>
      </c>
      <c r="C183" s="42">
        <v>9941319000</v>
      </c>
      <c r="D183" s="42">
        <v>28472</v>
      </c>
      <c r="E183" s="42">
        <v>3125080938</v>
      </c>
      <c r="F183" s="42">
        <v>248606389</v>
      </c>
      <c r="G183" s="42">
        <v>5732</v>
      </c>
      <c r="H183" s="42">
        <v>282419039</v>
      </c>
      <c r="I183" s="42">
        <v>2097192</v>
      </c>
      <c r="J183" s="42">
        <v>65557862</v>
      </c>
      <c r="K183" s="42">
        <v>544016300</v>
      </c>
      <c r="L183" s="42">
        <v>8443400</v>
      </c>
      <c r="M183" s="42">
        <v>24688867</v>
      </c>
      <c r="N183" s="42">
        <v>56645574</v>
      </c>
      <c r="O183" s="42">
        <v>35503501</v>
      </c>
      <c r="P183" s="42">
        <v>25686335</v>
      </c>
      <c r="Q183" s="42">
        <v>4418745397</v>
      </c>
      <c r="R183" s="42">
        <v>1399200</v>
      </c>
      <c r="S183" s="42">
        <v>251775</v>
      </c>
      <c r="T183" s="42">
        <v>552345350</v>
      </c>
      <c r="U183" s="42">
        <v>505318096</v>
      </c>
      <c r="V183" s="42">
        <v>89522968</v>
      </c>
      <c r="W183" s="42">
        <v>82923112</v>
      </c>
      <c r="X183" s="42">
        <v>543338</v>
      </c>
      <c r="Y183" s="42">
        <v>1506720</v>
      </c>
      <c r="Z183" s="42">
        <v>1961225</v>
      </c>
      <c r="AA183" s="42">
        <v>0</v>
      </c>
      <c r="AB183" s="42">
        <v>1235771784</v>
      </c>
      <c r="AC183" s="42">
        <v>3182973613</v>
      </c>
    </row>
    <row r="184" spans="1:29">
      <c r="A184" t="s">
        <v>222</v>
      </c>
      <c r="B184" s="44" t="s">
        <v>223</v>
      </c>
      <c r="C184" s="42">
        <v>1297520400</v>
      </c>
      <c r="D184" s="42">
        <v>5340</v>
      </c>
      <c r="E184" s="42">
        <v>414441278</v>
      </c>
      <c r="F184" s="42">
        <v>10744680</v>
      </c>
      <c r="G184" s="42">
        <v>383</v>
      </c>
      <c r="H184" s="42">
        <v>26488859</v>
      </c>
      <c r="I184" s="42">
        <v>315745</v>
      </c>
      <c r="J184" s="42">
        <v>8801278</v>
      </c>
      <c r="K184" s="42">
        <v>72047200</v>
      </c>
      <c r="L184" s="42">
        <v>2375200</v>
      </c>
      <c r="M184" s="42">
        <v>3228974</v>
      </c>
      <c r="N184" s="42">
        <v>9979523</v>
      </c>
      <c r="O184" s="42">
        <v>6187142</v>
      </c>
      <c r="P184" s="42">
        <v>6972865</v>
      </c>
      <c r="Q184" s="42">
        <v>561582744</v>
      </c>
      <c r="R184" s="42">
        <v>110667</v>
      </c>
      <c r="S184" s="42">
        <v>50826</v>
      </c>
      <c r="T184" s="42">
        <v>74399968</v>
      </c>
      <c r="U184" s="42">
        <v>74267525</v>
      </c>
      <c r="V184" s="42">
        <v>12035682</v>
      </c>
      <c r="W184" s="42">
        <v>7863209</v>
      </c>
      <c r="X184" s="42">
        <v>64842</v>
      </c>
      <c r="Y184" s="42">
        <v>581800</v>
      </c>
      <c r="Z184" s="42">
        <v>144063</v>
      </c>
      <c r="AA184" s="42">
        <v>0</v>
      </c>
      <c r="AB184" s="42">
        <v>169518582</v>
      </c>
      <c r="AC184" s="42">
        <v>392064162</v>
      </c>
    </row>
    <row r="185" spans="1:29">
      <c r="A185" t="s">
        <v>570</v>
      </c>
      <c r="B185" s="44" t="s">
        <v>571</v>
      </c>
      <c r="C185" s="42">
        <v>9515781800</v>
      </c>
      <c r="D185" s="42">
        <v>33443</v>
      </c>
      <c r="E185" s="42">
        <v>3195936058</v>
      </c>
      <c r="F185" s="42">
        <v>92120048</v>
      </c>
      <c r="G185" s="42">
        <v>3360</v>
      </c>
      <c r="H185" s="42">
        <v>220302941</v>
      </c>
      <c r="I185" s="42">
        <v>2661708</v>
      </c>
      <c r="J185" s="42">
        <v>83634625</v>
      </c>
      <c r="K185" s="42">
        <v>526792500</v>
      </c>
      <c r="L185" s="42">
        <v>7956100</v>
      </c>
      <c r="M185" s="42">
        <v>23673918</v>
      </c>
      <c r="N185" s="42">
        <v>65526432</v>
      </c>
      <c r="O185" s="42">
        <v>41394339</v>
      </c>
      <c r="P185" s="42">
        <v>20355871</v>
      </c>
      <c r="Q185" s="42">
        <v>4280354540</v>
      </c>
      <c r="R185" s="42">
        <v>1533548</v>
      </c>
      <c r="S185" s="42">
        <v>25703</v>
      </c>
      <c r="T185" s="42">
        <v>534669684</v>
      </c>
      <c r="U185" s="42">
        <v>562537694</v>
      </c>
      <c r="V185" s="42">
        <v>73916963</v>
      </c>
      <c r="W185" s="42">
        <v>52063416</v>
      </c>
      <c r="X185" s="42">
        <v>186382</v>
      </c>
      <c r="Y185" s="42">
        <v>2923467</v>
      </c>
      <c r="Z185" s="42">
        <v>1289106</v>
      </c>
      <c r="AA185" s="42">
        <v>54568773</v>
      </c>
      <c r="AB185" s="42">
        <v>1283714736</v>
      </c>
      <c r="AC185" s="42">
        <v>2996639804</v>
      </c>
    </row>
    <row r="186" spans="1:29">
      <c r="A186" t="s">
        <v>504</v>
      </c>
      <c r="B186" s="44" t="s">
        <v>505</v>
      </c>
      <c r="C186" s="42">
        <v>960262900</v>
      </c>
      <c r="D186" s="42">
        <v>4085</v>
      </c>
      <c r="E186" s="42">
        <v>335251388</v>
      </c>
      <c r="F186" s="42">
        <v>4430223</v>
      </c>
      <c r="G186" s="42">
        <v>213</v>
      </c>
      <c r="H186" s="42">
        <v>15486134</v>
      </c>
      <c r="I186" s="42">
        <v>189111</v>
      </c>
      <c r="J186" s="42">
        <v>3696485</v>
      </c>
      <c r="K186" s="42">
        <v>50619600</v>
      </c>
      <c r="L186" s="42">
        <v>2961300</v>
      </c>
      <c r="M186" s="42">
        <v>2388987</v>
      </c>
      <c r="N186" s="42">
        <v>9663095</v>
      </c>
      <c r="O186" s="42">
        <v>4846646</v>
      </c>
      <c r="P186" s="42">
        <v>6018301</v>
      </c>
      <c r="Q186" s="42">
        <v>435551270</v>
      </c>
      <c r="R186" s="42">
        <v>392</v>
      </c>
      <c r="S186" s="42">
        <v>25736</v>
      </c>
      <c r="T186" s="42">
        <v>53572735</v>
      </c>
      <c r="U186" s="42">
        <v>61247683</v>
      </c>
      <c r="V186" s="42">
        <v>7950927</v>
      </c>
      <c r="W186" s="42">
        <v>5146253</v>
      </c>
      <c r="X186" s="42">
        <v>54885</v>
      </c>
      <c r="Y186" s="42">
        <v>298474</v>
      </c>
      <c r="Z186" s="42">
        <v>88004</v>
      </c>
      <c r="AA186" s="42">
        <v>6692875</v>
      </c>
      <c r="AB186" s="42">
        <v>135077964</v>
      </c>
      <c r="AC186" s="42">
        <v>300473306</v>
      </c>
    </row>
    <row r="187" spans="1:29">
      <c r="A187" t="s">
        <v>526</v>
      </c>
      <c r="B187" s="44" t="s">
        <v>527</v>
      </c>
      <c r="C187" s="42">
        <v>1331386200</v>
      </c>
      <c r="D187" s="42">
        <v>5286</v>
      </c>
      <c r="E187" s="42">
        <v>459208100</v>
      </c>
      <c r="F187" s="42">
        <v>7814020</v>
      </c>
      <c r="G187" s="42">
        <v>295</v>
      </c>
      <c r="H187" s="42">
        <v>28134414</v>
      </c>
      <c r="I187" s="42">
        <v>419144</v>
      </c>
      <c r="J187" s="42">
        <v>9315567</v>
      </c>
      <c r="K187" s="42">
        <v>72250600</v>
      </c>
      <c r="L187" s="42">
        <v>2951500</v>
      </c>
      <c r="M187" s="42">
        <v>3317756</v>
      </c>
      <c r="N187" s="42">
        <v>11412721</v>
      </c>
      <c r="O187" s="42">
        <v>6405215</v>
      </c>
      <c r="P187" s="42">
        <v>7875058</v>
      </c>
      <c r="Q187" s="42">
        <v>609104095</v>
      </c>
      <c r="R187" s="42">
        <v>109046</v>
      </c>
      <c r="S187" s="42">
        <v>0</v>
      </c>
      <c r="T187" s="42">
        <v>75185250</v>
      </c>
      <c r="U187" s="42">
        <v>84322101</v>
      </c>
      <c r="V187" s="42">
        <v>9887400</v>
      </c>
      <c r="W187" s="42">
        <v>7502527</v>
      </c>
      <c r="X187" s="42">
        <v>34234</v>
      </c>
      <c r="Y187" s="42">
        <v>432991</v>
      </c>
      <c r="Z187" s="42">
        <v>258124</v>
      </c>
      <c r="AA187" s="42">
        <v>8655115</v>
      </c>
      <c r="AB187" s="42">
        <v>186386788</v>
      </c>
      <c r="AC187" s="42">
        <v>422717307</v>
      </c>
    </row>
    <row r="188" spans="1:29">
      <c r="A188" t="s">
        <v>182</v>
      </c>
      <c r="B188" s="44" t="s">
        <v>183</v>
      </c>
      <c r="C188" s="42">
        <v>5630157400</v>
      </c>
      <c r="D188" s="42">
        <v>21974</v>
      </c>
      <c r="E188" s="42">
        <v>1910824838</v>
      </c>
      <c r="F188" s="42">
        <v>53955309</v>
      </c>
      <c r="G188" s="42">
        <v>1717</v>
      </c>
      <c r="H188" s="42">
        <v>143162950</v>
      </c>
      <c r="I188" s="42">
        <v>1483703</v>
      </c>
      <c r="J188" s="42">
        <v>55688823</v>
      </c>
      <c r="K188" s="42">
        <v>306442000</v>
      </c>
      <c r="L188" s="42">
        <v>8533300</v>
      </c>
      <c r="M188" s="42">
        <v>14040345</v>
      </c>
      <c r="N188" s="42">
        <v>41896893</v>
      </c>
      <c r="O188" s="42">
        <v>25989009</v>
      </c>
      <c r="P188" s="42">
        <v>20697363</v>
      </c>
      <c r="Q188" s="42">
        <v>2582714533</v>
      </c>
      <c r="R188" s="42">
        <v>1626749</v>
      </c>
      <c r="S188" s="42">
        <v>181392</v>
      </c>
      <c r="T188" s="42">
        <v>314900876</v>
      </c>
      <c r="U188" s="42">
        <v>334309607</v>
      </c>
      <c r="V188" s="42">
        <v>54264055</v>
      </c>
      <c r="W188" s="42">
        <v>35252532</v>
      </c>
      <c r="X188" s="42">
        <v>609851</v>
      </c>
      <c r="Y188" s="42">
        <v>1573452</v>
      </c>
      <c r="Z188" s="42">
        <v>661213</v>
      </c>
      <c r="AA188" s="42">
        <v>0</v>
      </c>
      <c r="AB188" s="42">
        <v>743379727</v>
      </c>
      <c r="AC188" s="42">
        <v>1839334806</v>
      </c>
    </row>
    <row r="189" spans="1:29">
      <c r="A189" t="s">
        <v>448</v>
      </c>
      <c r="B189" s="44" t="s">
        <v>449</v>
      </c>
      <c r="C189" s="42">
        <v>2194563600</v>
      </c>
      <c r="D189" s="42">
        <v>8956</v>
      </c>
      <c r="E189" s="42">
        <v>733913994</v>
      </c>
      <c r="F189" s="42">
        <v>18932041</v>
      </c>
      <c r="G189" s="42">
        <v>560</v>
      </c>
      <c r="H189" s="42">
        <v>79877064</v>
      </c>
      <c r="I189" s="42">
        <v>836081</v>
      </c>
      <c r="J189" s="42">
        <v>25479043</v>
      </c>
      <c r="K189" s="42">
        <v>111735000</v>
      </c>
      <c r="L189" s="42">
        <v>3669700</v>
      </c>
      <c r="M189" s="42">
        <v>5442971</v>
      </c>
      <c r="N189" s="42">
        <v>21148053</v>
      </c>
      <c r="O189" s="42">
        <v>10609035</v>
      </c>
      <c r="P189" s="42">
        <v>9020180</v>
      </c>
      <c r="Q189" s="42">
        <v>1020663162</v>
      </c>
      <c r="R189" s="42">
        <v>1228568</v>
      </c>
      <c r="S189" s="42">
        <v>22734</v>
      </c>
      <c r="T189" s="42">
        <v>115385004</v>
      </c>
      <c r="U189" s="42">
        <v>126591690</v>
      </c>
      <c r="V189" s="42">
        <v>19598117</v>
      </c>
      <c r="W189" s="42">
        <v>17881468</v>
      </c>
      <c r="X189" s="42">
        <v>165316</v>
      </c>
      <c r="Y189" s="42">
        <v>535633</v>
      </c>
      <c r="Z189" s="42">
        <v>306537</v>
      </c>
      <c r="AA189" s="42">
        <v>14636107</v>
      </c>
      <c r="AB189" s="42">
        <v>296351174</v>
      </c>
      <c r="AC189" s="42">
        <v>724311988</v>
      </c>
    </row>
    <row r="190" spans="1:29">
      <c r="A190" t="s">
        <v>433</v>
      </c>
      <c r="B190" s="44" t="s">
        <v>434</v>
      </c>
      <c r="C190" s="42">
        <v>4567061400</v>
      </c>
      <c r="D190" s="42">
        <v>17449</v>
      </c>
      <c r="E190" s="42">
        <v>1515686184</v>
      </c>
      <c r="F190" s="42">
        <v>38115773</v>
      </c>
      <c r="G190" s="42">
        <v>1321</v>
      </c>
      <c r="H190" s="42">
        <v>127163529</v>
      </c>
      <c r="I190" s="42">
        <v>987885</v>
      </c>
      <c r="J190" s="42">
        <v>43585460</v>
      </c>
      <c r="K190" s="42">
        <v>251298400</v>
      </c>
      <c r="L190" s="42">
        <v>9730100</v>
      </c>
      <c r="M190" s="42">
        <v>11388252</v>
      </c>
      <c r="N190" s="42">
        <v>35736998</v>
      </c>
      <c r="O190" s="42">
        <v>20985632</v>
      </c>
      <c r="P190" s="42">
        <v>24123024</v>
      </c>
      <c r="Q190" s="42">
        <v>2078801237</v>
      </c>
      <c r="R190" s="42">
        <v>1657100</v>
      </c>
      <c r="S190" s="42">
        <v>56239</v>
      </c>
      <c r="T190" s="42">
        <v>260975144</v>
      </c>
      <c r="U190" s="42">
        <v>276884250</v>
      </c>
      <c r="V190" s="42">
        <v>44186296</v>
      </c>
      <c r="W190" s="42">
        <v>33036612</v>
      </c>
      <c r="X190" s="42">
        <v>857704</v>
      </c>
      <c r="Y190" s="42">
        <v>1242025</v>
      </c>
      <c r="Z190" s="42">
        <v>681480</v>
      </c>
      <c r="AA190" s="42">
        <v>0</v>
      </c>
      <c r="AB190" s="42">
        <v>619576850</v>
      </c>
      <c r="AC190" s="42">
        <v>1459224387</v>
      </c>
    </row>
    <row r="191" spans="1:29">
      <c r="A191" t="s">
        <v>16</v>
      </c>
      <c r="B191" s="44" t="s">
        <v>17</v>
      </c>
      <c r="C191" s="42">
        <v>4110158700</v>
      </c>
      <c r="D191" s="42">
        <v>11770</v>
      </c>
      <c r="E191" s="42">
        <v>1304886471</v>
      </c>
      <c r="F191" s="42">
        <v>100216347</v>
      </c>
      <c r="G191" s="42">
        <v>2384</v>
      </c>
      <c r="H191" s="42">
        <v>119729884</v>
      </c>
      <c r="I191" s="42">
        <v>1348843</v>
      </c>
      <c r="J191" s="42">
        <v>29104566</v>
      </c>
      <c r="K191" s="42">
        <v>222118600</v>
      </c>
      <c r="L191" s="42">
        <v>4542500</v>
      </c>
      <c r="M191" s="42">
        <v>10224947</v>
      </c>
      <c r="N191" s="42">
        <v>19799650</v>
      </c>
      <c r="O191" s="42">
        <v>14784378</v>
      </c>
      <c r="P191" s="42">
        <v>14349992</v>
      </c>
      <c r="Q191" s="42">
        <v>1841106178</v>
      </c>
      <c r="R191" s="42">
        <v>644418</v>
      </c>
      <c r="S191" s="42">
        <v>44947</v>
      </c>
      <c r="T191" s="42">
        <v>226625059</v>
      </c>
      <c r="U191" s="42">
        <v>209293683</v>
      </c>
      <c r="V191" s="42">
        <v>45787923</v>
      </c>
      <c r="W191" s="42">
        <v>29155099</v>
      </c>
      <c r="X191" s="42">
        <v>150925</v>
      </c>
      <c r="Y191" s="42">
        <v>363376</v>
      </c>
      <c r="Z191" s="42">
        <v>720927</v>
      </c>
      <c r="AA191" s="42">
        <v>0</v>
      </c>
      <c r="AB191" s="42">
        <v>512786357</v>
      </c>
      <c r="AC191" s="42">
        <v>1328319821</v>
      </c>
    </row>
    <row r="192" spans="1:29">
      <c r="A192" t="s">
        <v>482</v>
      </c>
      <c r="B192" s="44" t="s">
        <v>483</v>
      </c>
      <c r="C192" s="42">
        <v>8154594600</v>
      </c>
      <c r="D192" s="42">
        <v>29750</v>
      </c>
      <c r="E192" s="42">
        <v>2700592575</v>
      </c>
      <c r="F192" s="42">
        <v>96790641</v>
      </c>
      <c r="G192" s="42">
        <v>2850</v>
      </c>
      <c r="H192" s="42">
        <v>177747849</v>
      </c>
      <c r="I192" s="42">
        <v>1263633</v>
      </c>
      <c r="J192" s="42">
        <v>64477506</v>
      </c>
      <c r="K192" s="42">
        <v>445468200</v>
      </c>
      <c r="L192" s="42">
        <v>8338600</v>
      </c>
      <c r="M192" s="42">
        <v>20156527</v>
      </c>
      <c r="N192" s="42">
        <v>61203545</v>
      </c>
      <c r="O192" s="42">
        <v>35867734</v>
      </c>
      <c r="P192" s="42">
        <v>21427394</v>
      </c>
      <c r="Q192" s="42">
        <v>3633334204</v>
      </c>
      <c r="R192" s="42">
        <v>1435314</v>
      </c>
      <c r="S192" s="42">
        <v>85897</v>
      </c>
      <c r="T192" s="42">
        <v>453716719</v>
      </c>
      <c r="U192" s="42">
        <v>461716475</v>
      </c>
      <c r="V192" s="42">
        <v>74947711</v>
      </c>
      <c r="W192" s="42">
        <v>48396167</v>
      </c>
      <c r="X192" s="42">
        <v>387150</v>
      </c>
      <c r="Y192" s="42">
        <v>1842593</v>
      </c>
      <c r="Z192" s="42">
        <v>1052715</v>
      </c>
      <c r="AA192" s="42">
        <v>0</v>
      </c>
      <c r="AB192" s="42">
        <v>1043580741</v>
      </c>
      <c r="AC192" s="42">
        <v>2589753463</v>
      </c>
    </row>
    <row r="193" spans="1:29">
      <c r="A193" t="s">
        <v>48</v>
      </c>
      <c r="B193" s="44" t="s">
        <v>49</v>
      </c>
      <c r="C193" s="42">
        <v>10690359000</v>
      </c>
      <c r="D193" s="42">
        <v>34509</v>
      </c>
      <c r="E193" s="42">
        <v>3428603870</v>
      </c>
      <c r="F193" s="42">
        <v>211850858</v>
      </c>
      <c r="G193" s="42">
        <v>4633</v>
      </c>
      <c r="H193" s="42">
        <v>275283274</v>
      </c>
      <c r="I193" s="42">
        <v>2452059</v>
      </c>
      <c r="J193" s="42">
        <v>56191835</v>
      </c>
      <c r="K193" s="42">
        <v>609100100</v>
      </c>
      <c r="L193" s="42">
        <v>15078700</v>
      </c>
      <c r="M193" s="42">
        <v>26410505</v>
      </c>
      <c r="N193" s="42">
        <v>52475593</v>
      </c>
      <c r="O193" s="42">
        <v>42267625</v>
      </c>
      <c r="P193" s="42">
        <v>42585206</v>
      </c>
      <c r="Q193" s="42">
        <v>4762299625</v>
      </c>
      <c r="R193" s="42">
        <v>1396899</v>
      </c>
      <c r="S193" s="42">
        <v>78729</v>
      </c>
      <c r="T193" s="42">
        <v>624014414</v>
      </c>
      <c r="U193" s="42">
        <v>603105453</v>
      </c>
      <c r="V193" s="42">
        <v>126442015</v>
      </c>
      <c r="W193" s="42">
        <v>59596192</v>
      </c>
      <c r="X193" s="42">
        <v>823910</v>
      </c>
      <c r="Y193" s="42">
        <v>1717242</v>
      </c>
      <c r="Z193" s="42">
        <v>1386875</v>
      </c>
      <c r="AA193" s="42">
        <v>0</v>
      </c>
      <c r="AB193" s="42">
        <v>1418561729</v>
      </c>
      <c r="AC193" s="42">
        <v>3343737896</v>
      </c>
    </row>
    <row r="194" spans="1:29">
      <c r="A194" t="s">
        <v>248</v>
      </c>
      <c r="B194" s="44" t="s">
        <v>249</v>
      </c>
      <c r="C194" s="42">
        <v>3851880500</v>
      </c>
      <c r="D194" s="42">
        <v>15538</v>
      </c>
      <c r="E194" s="42">
        <v>1219352293</v>
      </c>
      <c r="F194" s="42">
        <v>49308550</v>
      </c>
      <c r="G194" s="42">
        <v>1131</v>
      </c>
      <c r="H194" s="42">
        <v>248048434</v>
      </c>
      <c r="I194" s="42">
        <v>2913925</v>
      </c>
      <c r="J194" s="42">
        <v>49591048</v>
      </c>
      <c r="K194" s="42">
        <v>175570800</v>
      </c>
      <c r="L194" s="42">
        <v>12496500</v>
      </c>
      <c r="M194" s="42">
        <v>9557460</v>
      </c>
      <c r="N194" s="42">
        <v>33099493</v>
      </c>
      <c r="O194" s="42">
        <v>18115656</v>
      </c>
      <c r="P194" s="42">
        <v>33213641</v>
      </c>
      <c r="Q194" s="42">
        <v>1851267800</v>
      </c>
      <c r="R194" s="42">
        <v>2943662</v>
      </c>
      <c r="S194" s="42">
        <v>110603</v>
      </c>
      <c r="T194" s="42">
        <v>188008107</v>
      </c>
      <c r="U194" s="42">
        <v>195693332</v>
      </c>
      <c r="V194" s="42">
        <v>36360208</v>
      </c>
      <c r="W194" s="42">
        <v>41851939</v>
      </c>
      <c r="X194" s="42">
        <v>1011440</v>
      </c>
      <c r="Y194" s="42">
        <v>1119838</v>
      </c>
      <c r="Z194" s="42">
        <v>700208</v>
      </c>
      <c r="AA194" s="42">
        <v>0</v>
      </c>
      <c r="AB194" s="42">
        <v>467799337</v>
      </c>
      <c r="AC194" s="42">
        <v>1383468463</v>
      </c>
    </row>
    <row r="195" spans="1:29">
      <c r="A195" t="s">
        <v>210</v>
      </c>
      <c r="B195" s="44" t="s">
        <v>211</v>
      </c>
      <c r="C195" s="42">
        <v>3946057600</v>
      </c>
      <c r="D195" s="42">
        <v>14605</v>
      </c>
      <c r="E195" s="42">
        <v>1265706273</v>
      </c>
      <c r="F195" s="42">
        <v>41275979</v>
      </c>
      <c r="G195" s="42">
        <v>1275</v>
      </c>
      <c r="H195" s="42">
        <v>113088973</v>
      </c>
      <c r="I195" s="42">
        <v>1845494</v>
      </c>
      <c r="J195" s="42">
        <v>44046942</v>
      </c>
      <c r="K195" s="42">
        <v>215276800</v>
      </c>
      <c r="L195" s="42">
        <v>14242000</v>
      </c>
      <c r="M195" s="42">
        <v>9826377</v>
      </c>
      <c r="N195" s="42">
        <v>29703923</v>
      </c>
      <c r="O195" s="42">
        <v>17520429</v>
      </c>
      <c r="P195" s="42">
        <v>39187715</v>
      </c>
      <c r="Q195" s="42">
        <v>1791720905</v>
      </c>
      <c r="R195" s="42">
        <v>1429883</v>
      </c>
      <c r="S195" s="42">
        <v>62876</v>
      </c>
      <c r="T195" s="42">
        <v>229475346</v>
      </c>
      <c r="U195" s="42">
        <v>230271692</v>
      </c>
      <c r="V195" s="42">
        <v>46559902</v>
      </c>
      <c r="W195" s="42">
        <v>26843124</v>
      </c>
      <c r="X195" s="42">
        <v>990892</v>
      </c>
      <c r="Y195" s="42">
        <v>982189</v>
      </c>
      <c r="Z195" s="42">
        <v>357310</v>
      </c>
      <c r="AA195" s="42">
        <v>0</v>
      </c>
      <c r="AB195" s="42">
        <v>536973214</v>
      </c>
      <c r="AC195" s="42">
        <v>1254747691</v>
      </c>
    </row>
    <row r="196" spans="1:29">
      <c r="A196" t="s">
        <v>354</v>
      </c>
      <c r="B196" s="44" t="s">
        <v>355</v>
      </c>
      <c r="C196" s="42">
        <v>3929024400</v>
      </c>
      <c r="D196" s="42">
        <v>14582</v>
      </c>
      <c r="E196" s="42">
        <v>1295691239</v>
      </c>
      <c r="F196" s="42">
        <v>40190974</v>
      </c>
      <c r="G196" s="42">
        <v>1182</v>
      </c>
      <c r="H196" s="42">
        <v>129459398</v>
      </c>
      <c r="I196" s="42">
        <v>1314414</v>
      </c>
      <c r="J196" s="42">
        <v>32484179</v>
      </c>
      <c r="K196" s="42">
        <v>221524900</v>
      </c>
      <c r="L196" s="42">
        <v>5649200</v>
      </c>
      <c r="M196" s="42">
        <v>9731836</v>
      </c>
      <c r="N196" s="42">
        <v>32028578</v>
      </c>
      <c r="O196" s="42">
        <v>17556572</v>
      </c>
      <c r="P196" s="42">
        <v>15154521</v>
      </c>
      <c r="Q196" s="42">
        <v>1800785811</v>
      </c>
      <c r="R196" s="42">
        <v>949301</v>
      </c>
      <c r="S196" s="42">
        <v>41886</v>
      </c>
      <c r="T196" s="42">
        <v>227125488</v>
      </c>
      <c r="U196" s="42">
        <v>237751384</v>
      </c>
      <c r="V196" s="42">
        <v>33216403</v>
      </c>
      <c r="W196" s="42">
        <v>26260142</v>
      </c>
      <c r="X196" s="42">
        <v>413343</v>
      </c>
      <c r="Y196" s="42">
        <v>1180138</v>
      </c>
      <c r="Z196" s="42">
        <v>647864</v>
      </c>
      <c r="AA196" s="42">
        <v>0</v>
      </c>
      <c r="AB196" s="42">
        <v>527585949</v>
      </c>
      <c r="AC196" s="42">
        <v>1273199862</v>
      </c>
    </row>
    <row r="197" spans="1:29">
      <c r="A197" t="s">
        <v>548</v>
      </c>
      <c r="B197" s="44" t="s">
        <v>549</v>
      </c>
      <c r="C197" s="42">
        <v>15919918100</v>
      </c>
      <c r="D197" s="42">
        <v>56981</v>
      </c>
      <c r="E197" s="42">
        <v>5404447746</v>
      </c>
      <c r="F197" s="42">
        <v>161836966</v>
      </c>
      <c r="G197" s="42">
        <v>5386</v>
      </c>
      <c r="H197" s="42">
        <v>707890778</v>
      </c>
      <c r="I197" s="42">
        <v>3090491</v>
      </c>
      <c r="J197" s="42">
        <v>119646460</v>
      </c>
      <c r="K197" s="42">
        <v>882799500</v>
      </c>
      <c r="L197" s="42">
        <v>10877500</v>
      </c>
      <c r="M197" s="42">
        <v>39614963</v>
      </c>
      <c r="N197" s="42">
        <v>121887802</v>
      </c>
      <c r="O197" s="42">
        <v>70055392</v>
      </c>
      <c r="P197" s="42">
        <v>27313086</v>
      </c>
      <c r="Q197" s="42">
        <v>7549460684</v>
      </c>
      <c r="R197" s="42">
        <v>2112858</v>
      </c>
      <c r="S197" s="42">
        <v>28738</v>
      </c>
      <c r="T197" s="42">
        <v>893533999</v>
      </c>
      <c r="U197" s="42">
        <v>954838621</v>
      </c>
      <c r="V197" s="42">
        <v>106543032</v>
      </c>
      <c r="W197" s="42">
        <v>99994731</v>
      </c>
      <c r="X197" s="42">
        <v>320152</v>
      </c>
      <c r="Y197" s="42">
        <v>4483606</v>
      </c>
      <c r="Z197" s="42">
        <v>2816695</v>
      </c>
      <c r="AA197" s="42">
        <v>93050443</v>
      </c>
      <c r="AB197" s="42">
        <v>2157722875</v>
      </c>
      <c r="AC197" s="42">
        <v>5391737809</v>
      </c>
    </row>
    <row r="198" spans="1:29">
      <c r="A198" t="s">
        <v>420</v>
      </c>
      <c r="B198" s="44" t="s">
        <v>421</v>
      </c>
      <c r="C198" s="42">
        <v>840181100</v>
      </c>
      <c r="D198" s="42">
        <v>3432</v>
      </c>
      <c r="E198" s="42">
        <v>280106249</v>
      </c>
      <c r="F198" s="42">
        <v>5386703</v>
      </c>
      <c r="G198" s="42">
        <v>210</v>
      </c>
      <c r="H198" s="42">
        <v>23938585</v>
      </c>
      <c r="I198" s="42">
        <v>169230</v>
      </c>
      <c r="J198" s="42">
        <v>6389862</v>
      </c>
      <c r="K198" s="42">
        <v>43710000</v>
      </c>
      <c r="L198" s="42">
        <v>1578900</v>
      </c>
      <c r="M198" s="42">
        <v>2090651</v>
      </c>
      <c r="N198" s="42">
        <v>6853410</v>
      </c>
      <c r="O198" s="42">
        <v>4084494</v>
      </c>
      <c r="P198" s="42">
        <v>3487853</v>
      </c>
      <c r="Q198" s="42">
        <v>377795937</v>
      </c>
      <c r="R198" s="42">
        <v>78530</v>
      </c>
      <c r="S198" s="42">
        <v>23000</v>
      </c>
      <c r="T198" s="42">
        <v>45282190</v>
      </c>
      <c r="U198" s="42">
        <v>48710117</v>
      </c>
      <c r="V198" s="42">
        <v>7791900</v>
      </c>
      <c r="W198" s="42">
        <v>5013876</v>
      </c>
      <c r="X198" s="42">
        <v>145275</v>
      </c>
      <c r="Y198" s="42">
        <v>261377</v>
      </c>
      <c r="Z198" s="42">
        <v>111176</v>
      </c>
      <c r="AA198" s="42">
        <v>0</v>
      </c>
      <c r="AB198" s="42">
        <v>107417441</v>
      </c>
      <c r="AC198" s="42">
        <v>270378496</v>
      </c>
    </row>
    <row r="199" spans="1:29">
      <c r="A199" t="s">
        <v>208</v>
      </c>
      <c r="B199" s="44" t="s">
        <v>209</v>
      </c>
      <c r="C199" s="42">
        <v>3305164800</v>
      </c>
      <c r="D199" s="42">
        <v>11809</v>
      </c>
      <c r="E199" s="42">
        <v>1043836207</v>
      </c>
      <c r="F199" s="42">
        <v>37565579</v>
      </c>
      <c r="G199" s="42">
        <v>1197</v>
      </c>
      <c r="H199" s="42">
        <v>96402233</v>
      </c>
      <c r="I199" s="42">
        <v>1318169</v>
      </c>
      <c r="J199" s="42">
        <v>35279748</v>
      </c>
      <c r="K199" s="42">
        <v>185325300</v>
      </c>
      <c r="L199" s="42">
        <v>8247100</v>
      </c>
      <c r="M199" s="42">
        <v>8223558</v>
      </c>
      <c r="N199" s="42">
        <v>26548222</v>
      </c>
      <c r="O199" s="42">
        <v>14264057</v>
      </c>
      <c r="P199" s="42">
        <v>22919524</v>
      </c>
      <c r="Q199" s="42">
        <v>1479929697</v>
      </c>
      <c r="R199" s="42">
        <v>1331311</v>
      </c>
      <c r="S199" s="42">
        <v>49626</v>
      </c>
      <c r="T199" s="42">
        <v>193525100</v>
      </c>
      <c r="U199" s="42">
        <v>189495210</v>
      </c>
      <c r="V199" s="42">
        <v>37535397</v>
      </c>
      <c r="W199" s="42">
        <v>26231518</v>
      </c>
      <c r="X199" s="42">
        <v>754773</v>
      </c>
      <c r="Y199" s="42">
        <v>690430</v>
      </c>
      <c r="Z199" s="42">
        <v>311988</v>
      </c>
      <c r="AA199" s="42">
        <v>0</v>
      </c>
      <c r="AB199" s="42">
        <v>449925353</v>
      </c>
      <c r="AC199" s="42">
        <v>1030004344</v>
      </c>
    </row>
    <row r="200" spans="1:29">
      <c r="A200" t="s">
        <v>356</v>
      </c>
      <c r="B200" s="44" t="s">
        <v>357</v>
      </c>
      <c r="C200" s="42">
        <v>12723370100</v>
      </c>
      <c r="D200" s="42">
        <v>42769</v>
      </c>
      <c r="E200" s="42">
        <v>4209538185</v>
      </c>
      <c r="F200" s="42">
        <v>160802404</v>
      </c>
      <c r="G200" s="42">
        <v>4860</v>
      </c>
      <c r="H200" s="42">
        <v>295389274</v>
      </c>
      <c r="I200" s="42">
        <v>2497593</v>
      </c>
      <c r="J200" s="42">
        <v>88324406</v>
      </c>
      <c r="K200" s="42">
        <v>729510700</v>
      </c>
      <c r="L200" s="42">
        <v>13917700</v>
      </c>
      <c r="M200" s="42">
        <v>31695901</v>
      </c>
      <c r="N200" s="42">
        <v>97881437</v>
      </c>
      <c r="O200" s="42">
        <v>52469982</v>
      </c>
      <c r="P200" s="42">
        <v>41466930</v>
      </c>
      <c r="Q200" s="42">
        <v>5723494512</v>
      </c>
      <c r="R200" s="42">
        <v>2511331</v>
      </c>
      <c r="S200" s="42">
        <v>82391</v>
      </c>
      <c r="T200" s="42">
        <v>743312823</v>
      </c>
      <c r="U200" s="42">
        <v>755362366</v>
      </c>
      <c r="V200" s="42">
        <v>101523724</v>
      </c>
      <c r="W200" s="42">
        <v>80720554</v>
      </c>
      <c r="X200" s="42">
        <v>1307577</v>
      </c>
      <c r="Y200" s="42">
        <v>2741134</v>
      </c>
      <c r="Z200" s="42">
        <v>1777902</v>
      </c>
      <c r="AA200" s="42">
        <v>0</v>
      </c>
      <c r="AB200" s="42">
        <v>1689339802</v>
      </c>
      <c r="AC200" s="42">
        <v>4034154710</v>
      </c>
    </row>
    <row r="201" spans="1:29">
      <c r="A201" t="s">
        <v>454</v>
      </c>
      <c r="B201" s="44" t="s">
        <v>455</v>
      </c>
      <c r="C201" s="42">
        <v>2269086200</v>
      </c>
      <c r="D201" s="42">
        <v>8485</v>
      </c>
      <c r="E201" s="42">
        <v>772996825</v>
      </c>
      <c r="F201" s="42">
        <v>19087049</v>
      </c>
      <c r="G201" s="42">
        <v>696</v>
      </c>
      <c r="H201" s="42">
        <v>53805712</v>
      </c>
      <c r="I201" s="42">
        <v>417725</v>
      </c>
      <c r="J201" s="42">
        <v>19683626</v>
      </c>
      <c r="K201" s="42">
        <v>119703800</v>
      </c>
      <c r="L201" s="42">
        <v>2546600</v>
      </c>
      <c r="M201" s="42">
        <v>5658574</v>
      </c>
      <c r="N201" s="42">
        <v>19268838</v>
      </c>
      <c r="O201" s="42">
        <v>10330548</v>
      </c>
      <c r="P201" s="42">
        <v>6662411</v>
      </c>
      <c r="Q201" s="42">
        <v>1030161708</v>
      </c>
      <c r="R201" s="42">
        <v>365889</v>
      </c>
      <c r="S201" s="42">
        <v>48936</v>
      </c>
      <c r="T201" s="42">
        <v>122226416</v>
      </c>
      <c r="U201" s="42">
        <v>132436701</v>
      </c>
      <c r="V201" s="42">
        <v>22194555</v>
      </c>
      <c r="W201" s="42">
        <v>14749763</v>
      </c>
      <c r="X201" s="42">
        <v>211095</v>
      </c>
      <c r="Y201" s="42">
        <v>608041</v>
      </c>
      <c r="Z201" s="42">
        <v>264571</v>
      </c>
      <c r="AA201" s="42">
        <v>13942116</v>
      </c>
      <c r="AB201" s="42">
        <v>307048083</v>
      </c>
      <c r="AC201" s="42">
        <v>723113625</v>
      </c>
    </row>
    <row r="202" spans="1:29">
      <c r="A202" t="s">
        <v>500</v>
      </c>
      <c r="B202" s="44" t="s">
        <v>501</v>
      </c>
      <c r="C202" s="42">
        <v>3618448100</v>
      </c>
      <c r="D202" s="42">
        <v>14864</v>
      </c>
      <c r="E202" s="42">
        <v>1254743263</v>
      </c>
      <c r="F202" s="42">
        <v>23434967</v>
      </c>
      <c r="G202" s="42">
        <v>958</v>
      </c>
      <c r="H202" s="42">
        <v>81329553</v>
      </c>
      <c r="I202" s="42">
        <v>596864</v>
      </c>
      <c r="J202" s="42">
        <v>15040585</v>
      </c>
      <c r="K202" s="42">
        <v>192564000</v>
      </c>
      <c r="L202" s="42">
        <v>7114100</v>
      </c>
      <c r="M202" s="42">
        <v>9016720</v>
      </c>
      <c r="N202" s="42">
        <v>35238374</v>
      </c>
      <c r="O202" s="42">
        <v>17678406</v>
      </c>
      <c r="P202" s="42">
        <v>16162582</v>
      </c>
      <c r="Q202" s="42">
        <v>1652919414</v>
      </c>
      <c r="R202" s="42">
        <v>22754</v>
      </c>
      <c r="S202" s="42">
        <v>33229</v>
      </c>
      <c r="T202" s="42">
        <v>199640097</v>
      </c>
      <c r="U202" s="42">
        <v>222941093</v>
      </c>
      <c r="V202" s="42">
        <v>25733198</v>
      </c>
      <c r="W202" s="42">
        <v>17894796</v>
      </c>
      <c r="X202" s="42">
        <v>245176</v>
      </c>
      <c r="Y202" s="42">
        <v>1112045</v>
      </c>
      <c r="Z202" s="42">
        <v>443043</v>
      </c>
      <c r="AA202" s="42">
        <v>24298117</v>
      </c>
      <c r="AB202" s="42">
        <v>492363548</v>
      </c>
      <c r="AC202" s="42">
        <v>1160555866</v>
      </c>
    </row>
    <row r="203" spans="1:29">
      <c r="A203" t="s">
        <v>30</v>
      </c>
      <c r="B203" s="44" t="s">
        <v>31</v>
      </c>
      <c r="C203" s="42">
        <v>21733497700</v>
      </c>
      <c r="D203" s="42">
        <v>52233</v>
      </c>
      <c r="E203" s="42">
        <v>6562536878</v>
      </c>
      <c r="F203" s="42">
        <v>1017754408</v>
      </c>
      <c r="G203" s="42">
        <v>14500</v>
      </c>
      <c r="H203" s="42">
        <v>984053211</v>
      </c>
      <c r="I203" s="42">
        <v>5566890</v>
      </c>
      <c r="J203" s="42">
        <v>121872825</v>
      </c>
      <c r="K203" s="42">
        <v>1030430300</v>
      </c>
      <c r="L203" s="42">
        <v>17690100</v>
      </c>
      <c r="M203" s="42">
        <v>53806236</v>
      </c>
      <c r="N203" s="42">
        <v>90751234</v>
      </c>
      <c r="O203" s="42">
        <v>65041418</v>
      </c>
      <c r="P203" s="42">
        <v>54056960</v>
      </c>
      <c r="Q203" s="42">
        <v>10003560460</v>
      </c>
      <c r="R203" s="42">
        <v>1753782</v>
      </c>
      <c r="S203" s="42">
        <v>111572</v>
      </c>
      <c r="T203" s="42">
        <v>1047909054</v>
      </c>
      <c r="U203" s="42">
        <v>858117451</v>
      </c>
      <c r="V203" s="42">
        <v>185079915</v>
      </c>
      <c r="W203" s="42">
        <v>203488235</v>
      </c>
      <c r="X203" s="42">
        <v>843783</v>
      </c>
      <c r="Y203" s="42">
        <v>2003115</v>
      </c>
      <c r="Z203" s="42">
        <v>4184651</v>
      </c>
      <c r="AA203" s="42">
        <v>0</v>
      </c>
      <c r="AB203" s="42">
        <v>2303491558</v>
      </c>
      <c r="AC203" s="42">
        <v>7700068902</v>
      </c>
    </row>
    <row r="204" spans="1:29">
      <c r="A204" t="s">
        <v>40</v>
      </c>
      <c r="B204" s="44" t="s">
        <v>41</v>
      </c>
      <c r="C204" s="42">
        <v>24560013500</v>
      </c>
      <c r="D204" s="42">
        <v>63106</v>
      </c>
      <c r="E204" s="42">
        <v>7170102732</v>
      </c>
      <c r="F204" s="42">
        <v>781509935</v>
      </c>
      <c r="G204" s="42">
        <v>16502</v>
      </c>
      <c r="H204" s="42">
        <v>726013328</v>
      </c>
      <c r="I204" s="42">
        <v>3776359</v>
      </c>
      <c r="J204" s="42">
        <v>41139140</v>
      </c>
      <c r="K204" s="42">
        <v>1305715800</v>
      </c>
      <c r="L204" s="42">
        <v>21550600</v>
      </c>
      <c r="M204" s="42">
        <v>60453536</v>
      </c>
      <c r="N204" s="42">
        <v>73193626</v>
      </c>
      <c r="O204" s="42">
        <v>79923298</v>
      </c>
      <c r="P204" s="42">
        <v>65595234</v>
      </c>
      <c r="Q204" s="42">
        <v>10328973588</v>
      </c>
      <c r="R204" s="42">
        <v>46706</v>
      </c>
      <c r="S204" s="42">
        <v>249530</v>
      </c>
      <c r="T204" s="42">
        <v>1327088108</v>
      </c>
      <c r="U204" s="42">
        <v>1095089265</v>
      </c>
      <c r="V204" s="42">
        <v>214714687</v>
      </c>
      <c r="W204" s="42">
        <v>129076562</v>
      </c>
      <c r="X204" s="42">
        <v>201619</v>
      </c>
      <c r="Y204" s="42">
        <v>2021348</v>
      </c>
      <c r="Z204" s="42">
        <v>3944811</v>
      </c>
      <c r="AA204" s="42">
        <v>0</v>
      </c>
      <c r="AB204" s="42">
        <v>2772432636</v>
      </c>
      <c r="AC204" s="42">
        <v>7556540952</v>
      </c>
    </row>
    <row r="205" spans="1:29">
      <c r="A205" t="s">
        <v>534</v>
      </c>
      <c r="B205" s="44" t="s">
        <v>535</v>
      </c>
      <c r="C205" s="42">
        <v>480698000</v>
      </c>
      <c r="D205" s="42">
        <v>2005</v>
      </c>
      <c r="E205" s="42">
        <v>167975809</v>
      </c>
      <c r="F205" s="42">
        <v>2909767</v>
      </c>
      <c r="G205" s="42">
        <v>104</v>
      </c>
      <c r="H205" s="42">
        <v>6376163</v>
      </c>
      <c r="I205" s="42">
        <v>155937</v>
      </c>
      <c r="J205" s="42">
        <v>2053980</v>
      </c>
      <c r="K205" s="42">
        <v>26334900</v>
      </c>
      <c r="L205" s="42">
        <v>926900</v>
      </c>
      <c r="M205" s="42">
        <v>1195604</v>
      </c>
      <c r="N205" s="42">
        <v>4961904</v>
      </c>
      <c r="O205" s="42">
        <v>2381229</v>
      </c>
      <c r="P205" s="42">
        <v>1580185</v>
      </c>
      <c r="Q205" s="42">
        <v>216852378</v>
      </c>
      <c r="R205" s="42">
        <v>14311</v>
      </c>
      <c r="S205" s="42">
        <v>0</v>
      </c>
      <c r="T205" s="42">
        <v>27255276</v>
      </c>
      <c r="U205" s="42">
        <v>31487157</v>
      </c>
      <c r="V205" s="42">
        <v>3095206</v>
      </c>
      <c r="W205" s="42">
        <v>2128978</v>
      </c>
      <c r="X205" s="42">
        <v>8568</v>
      </c>
      <c r="Y205" s="42">
        <v>132961</v>
      </c>
      <c r="Z205" s="42">
        <v>89158</v>
      </c>
      <c r="AA205" s="42">
        <v>3258339</v>
      </c>
      <c r="AB205" s="42">
        <v>67469954</v>
      </c>
      <c r="AC205" s="42">
        <v>149382424</v>
      </c>
    </row>
    <row r="206" spans="1:29">
      <c r="A206" t="s">
        <v>278</v>
      </c>
      <c r="B206" s="44" t="s">
        <v>279</v>
      </c>
      <c r="C206" s="42">
        <v>2116705200</v>
      </c>
      <c r="D206" s="42">
        <v>7607</v>
      </c>
      <c r="E206" s="42">
        <v>707732412</v>
      </c>
      <c r="F206" s="42">
        <v>31475342</v>
      </c>
      <c r="G206" s="42">
        <v>821</v>
      </c>
      <c r="H206" s="42">
        <v>123392741</v>
      </c>
      <c r="I206" s="42">
        <v>1562954</v>
      </c>
      <c r="J206" s="42">
        <v>24093481</v>
      </c>
      <c r="K206" s="42">
        <v>102420700</v>
      </c>
      <c r="L206" s="42">
        <v>2973400</v>
      </c>
      <c r="M206" s="42">
        <v>5251453</v>
      </c>
      <c r="N206" s="42">
        <v>17996716</v>
      </c>
      <c r="O206" s="42">
        <v>9156422</v>
      </c>
      <c r="P206" s="42">
        <v>7462827</v>
      </c>
      <c r="Q206" s="42">
        <v>1033518448</v>
      </c>
      <c r="R206" s="42">
        <v>1418512</v>
      </c>
      <c r="S206" s="42">
        <v>158885</v>
      </c>
      <c r="T206" s="42">
        <v>105360453</v>
      </c>
      <c r="U206" s="42">
        <v>112185374</v>
      </c>
      <c r="V206" s="42">
        <v>21321550</v>
      </c>
      <c r="W206" s="42">
        <v>18116661</v>
      </c>
      <c r="X206" s="42">
        <v>248994</v>
      </c>
      <c r="Y206" s="42">
        <v>392954</v>
      </c>
      <c r="Z206" s="42">
        <v>346289</v>
      </c>
      <c r="AA206" s="42">
        <v>0</v>
      </c>
      <c r="AB206" s="42">
        <v>259549672</v>
      </c>
      <c r="AC206" s="42">
        <v>773968776</v>
      </c>
    </row>
    <row r="207" spans="1:29">
      <c r="A207" t="s">
        <v>190</v>
      </c>
      <c r="B207" s="44" t="s">
        <v>191</v>
      </c>
      <c r="C207" s="42">
        <v>6072504500</v>
      </c>
      <c r="D207" s="42">
        <v>17756</v>
      </c>
      <c r="E207" s="42">
        <v>1865075163</v>
      </c>
      <c r="F207" s="42">
        <v>142285636</v>
      </c>
      <c r="G207" s="42">
        <v>3425</v>
      </c>
      <c r="H207" s="42">
        <v>192658404</v>
      </c>
      <c r="I207" s="42">
        <v>1781754</v>
      </c>
      <c r="J207" s="42">
        <v>53135706</v>
      </c>
      <c r="K207" s="42">
        <v>328979000</v>
      </c>
      <c r="L207" s="42">
        <v>6529300</v>
      </c>
      <c r="M207" s="42">
        <v>15143464</v>
      </c>
      <c r="N207" s="42">
        <v>36425118</v>
      </c>
      <c r="O207" s="42">
        <v>22211699</v>
      </c>
      <c r="P207" s="42">
        <v>19080346</v>
      </c>
      <c r="Q207" s="42">
        <v>2683305590</v>
      </c>
      <c r="R207" s="42">
        <v>1704071</v>
      </c>
      <c r="S207" s="42">
        <v>54711</v>
      </c>
      <c r="T207" s="42">
        <v>335457281</v>
      </c>
      <c r="U207" s="42">
        <v>301193588</v>
      </c>
      <c r="V207" s="42">
        <v>58607247</v>
      </c>
      <c r="W207" s="42">
        <v>51989925</v>
      </c>
      <c r="X207" s="42">
        <v>733801</v>
      </c>
      <c r="Y207" s="42">
        <v>722017</v>
      </c>
      <c r="Z207" s="42">
        <v>845537</v>
      </c>
      <c r="AA207" s="42">
        <v>0</v>
      </c>
      <c r="AB207" s="42">
        <v>751308178</v>
      </c>
      <c r="AC207" s="42">
        <v>1931997412</v>
      </c>
    </row>
    <row r="208" spans="1:29">
      <c r="A208" t="s">
        <v>272</v>
      </c>
      <c r="B208" s="44" t="s">
        <v>273</v>
      </c>
      <c r="C208" s="42">
        <v>6703762200</v>
      </c>
      <c r="D208" s="42">
        <v>20299</v>
      </c>
      <c r="E208" s="42">
        <v>2219574772</v>
      </c>
      <c r="F208" s="42">
        <v>138017554</v>
      </c>
      <c r="G208" s="42">
        <v>3681</v>
      </c>
      <c r="H208" s="42">
        <v>194427059</v>
      </c>
      <c r="I208" s="42">
        <v>2092599</v>
      </c>
      <c r="J208" s="42">
        <v>57063457</v>
      </c>
      <c r="K208" s="42">
        <v>365740900</v>
      </c>
      <c r="L208" s="42">
        <v>6970500</v>
      </c>
      <c r="M208" s="42">
        <v>16593301</v>
      </c>
      <c r="N208" s="42">
        <v>46793292</v>
      </c>
      <c r="O208" s="42">
        <v>25167095</v>
      </c>
      <c r="P208" s="42">
        <v>18549172</v>
      </c>
      <c r="Q208" s="42">
        <v>3090989701</v>
      </c>
      <c r="R208" s="42">
        <v>1875138</v>
      </c>
      <c r="S208" s="42">
        <v>163974</v>
      </c>
      <c r="T208" s="42">
        <v>372652528</v>
      </c>
      <c r="U208" s="42">
        <v>365435406</v>
      </c>
      <c r="V208" s="42">
        <v>66292333</v>
      </c>
      <c r="W208" s="42">
        <v>47797872</v>
      </c>
      <c r="X208" s="42">
        <v>877032</v>
      </c>
      <c r="Y208" s="42">
        <v>972815</v>
      </c>
      <c r="Z208" s="42">
        <v>1049465</v>
      </c>
      <c r="AA208" s="42">
        <v>0</v>
      </c>
      <c r="AB208" s="42">
        <v>857116563</v>
      </c>
      <c r="AC208" s="42">
        <v>2233873138</v>
      </c>
    </row>
    <row r="209" spans="1:29">
      <c r="A209" t="s">
        <v>32</v>
      </c>
      <c r="B209" s="44" t="s">
        <v>33</v>
      </c>
      <c r="C209" s="42">
        <v>288163949000</v>
      </c>
      <c r="D209" s="42">
        <v>728354</v>
      </c>
      <c r="E209" s="42">
        <v>85904377457</v>
      </c>
      <c r="F209" s="42">
        <v>11683645118</v>
      </c>
      <c r="G209" s="42">
        <v>180171</v>
      </c>
      <c r="H209" s="42">
        <v>17250953594</v>
      </c>
      <c r="I209" s="42">
        <v>91239909</v>
      </c>
      <c r="J209" s="42">
        <v>870996224</v>
      </c>
      <c r="K209" s="42">
        <v>14378157200</v>
      </c>
      <c r="L209" s="42">
        <v>342722400</v>
      </c>
      <c r="M209" s="42">
        <v>184286509</v>
      </c>
      <c r="N209" s="42">
        <v>1128262555</v>
      </c>
      <c r="O209" s="42">
        <v>907939271</v>
      </c>
      <c r="P209" s="42">
        <v>1142907849</v>
      </c>
      <c r="Q209" s="42">
        <v>133885488086</v>
      </c>
      <c r="R209" s="42">
        <v>6767474</v>
      </c>
      <c r="S209" s="42">
        <v>2385844</v>
      </c>
      <c r="T209" s="42">
        <v>14717751969</v>
      </c>
      <c r="U209" s="42">
        <v>12318561070</v>
      </c>
      <c r="V209" s="42">
        <v>2386461026</v>
      </c>
      <c r="W209" s="42">
        <v>2213669449</v>
      </c>
      <c r="X209" s="42">
        <v>4022990</v>
      </c>
      <c r="Y209" s="42">
        <v>26937243</v>
      </c>
      <c r="Z209" s="42">
        <v>52036513</v>
      </c>
      <c r="AA209" s="42">
        <v>0</v>
      </c>
      <c r="AB209" s="42">
        <v>31728593578</v>
      </c>
      <c r="AC209" s="42">
        <v>102156894508</v>
      </c>
    </row>
    <row r="210" spans="1:29">
      <c r="A210" t="s">
        <v>370</v>
      </c>
      <c r="B210" s="44" t="s">
        <v>371</v>
      </c>
      <c r="C210" s="42">
        <v>782693300</v>
      </c>
      <c r="D210" s="42">
        <v>3098</v>
      </c>
      <c r="E210" s="42">
        <v>268923470</v>
      </c>
      <c r="F210" s="42">
        <v>5865553</v>
      </c>
      <c r="G210" s="42">
        <v>188</v>
      </c>
      <c r="H210" s="42">
        <v>15026680</v>
      </c>
      <c r="I210" s="42">
        <v>171799</v>
      </c>
      <c r="J210" s="42">
        <v>4796165</v>
      </c>
      <c r="K210" s="42">
        <v>41142800</v>
      </c>
      <c r="L210" s="42">
        <v>1042900</v>
      </c>
      <c r="M210" s="42">
        <v>1950247</v>
      </c>
      <c r="N210" s="42">
        <v>7251396</v>
      </c>
      <c r="O210" s="42">
        <v>3734144</v>
      </c>
      <c r="P210" s="42">
        <v>2730866</v>
      </c>
      <c r="Q210" s="42">
        <v>352636020</v>
      </c>
      <c r="R210" s="42">
        <v>34708</v>
      </c>
      <c r="S210" s="42">
        <v>7347</v>
      </c>
      <c r="T210" s="42">
        <v>42178284</v>
      </c>
      <c r="U210" s="42">
        <v>45838699</v>
      </c>
      <c r="V210" s="42">
        <v>7216419</v>
      </c>
      <c r="W210" s="42">
        <v>4770529</v>
      </c>
      <c r="X210" s="42">
        <v>51072</v>
      </c>
      <c r="Y210" s="42">
        <v>213748</v>
      </c>
      <c r="Z210" s="42">
        <v>84378</v>
      </c>
      <c r="AA210" s="42">
        <v>5074713</v>
      </c>
      <c r="AB210" s="42">
        <v>105469897</v>
      </c>
      <c r="AC210" s="42">
        <v>247166123</v>
      </c>
    </row>
    <row r="211" spans="1:29">
      <c r="A211" t="s">
        <v>532</v>
      </c>
      <c r="B211" s="44" t="s">
        <v>533</v>
      </c>
      <c r="C211" s="42">
        <v>1125414600</v>
      </c>
      <c r="D211" s="42">
        <v>4664</v>
      </c>
      <c r="E211" s="42">
        <v>387665676</v>
      </c>
      <c r="F211" s="42">
        <v>6161284</v>
      </c>
      <c r="G211" s="42">
        <v>249</v>
      </c>
      <c r="H211" s="42">
        <v>25531874</v>
      </c>
      <c r="I211" s="42">
        <v>322354</v>
      </c>
      <c r="J211" s="42">
        <v>7041018</v>
      </c>
      <c r="K211" s="42">
        <v>61072000</v>
      </c>
      <c r="L211" s="42">
        <v>1777100</v>
      </c>
      <c r="M211" s="42">
        <v>2799970</v>
      </c>
      <c r="N211" s="42">
        <v>11440593</v>
      </c>
      <c r="O211" s="42">
        <v>5523461</v>
      </c>
      <c r="P211" s="42">
        <v>3339424</v>
      </c>
      <c r="Q211" s="42">
        <v>512674754</v>
      </c>
      <c r="R211" s="42">
        <v>196301</v>
      </c>
      <c r="S211" s="42">
        <v>14715</v>
      </c>
      <c r="T211" s="42">
        <v>62839683</v>
      </c>
      <c r="U211" s="42">
        <v>71391522</v>
      </c>
      <c r="V211" s="42">
        <v>6759336</v>
      </c>
      <c r="W211" s="42">
        <v>4670873</v>
      </c>
      <c r="X211" s="42">
        <v>18745</v>
      </c>
      <c r="Y211" s="42">
        <v>324482</v>
      </c>
      <c r="Z211" s="42">
        <v>197808</v>
      </c>
      <c r="AA211" s="42">
        <v>7618021</v>
      </c>
      <c r="AB211" s="42">
        <v>154031486</v>
      </c>
      <c r="AC211" s="42">
        <v>358643268</v>
      </c>
    </row>
    <row r="212" spans="1:29">
      <c r="A212" t="s">
        <v>80</v>
      </c>
      <c r="B212" s="44" t="s">
        <v>81</v>
      </c>
      <c r="C212" s="42">
        <v>8470146400</v>
      </c>
      <c r="D212" s="42">
        <v>27005</v>
      </c>
      <c r="E212" s="42">
        <v>2751672019</v>
      </c>
      <c r="F212" s="42">
        <v>180180511</v>
      </c>
      <c r="G212" s="42">
        <v>3913</v>
      </c>
      <c r="H212" s="42">
        <v>323328540</v>
      </c>
      <c r="I212" s="42">
        <v>2560608</v>
      </c>
      <c r="J212" s="42">
        <v>69448064</v>
      </c>
      <c r="K212" s="42">
        <v>441890400</v>
      </c>
      <c r="L212" s="42">
        <v>11694000</v>
      </c>
      <c r="M212" s="42">
        <v>21058519</v>
      </c>
      <c r="N212" s="42">
        <v>59377631</v>
      </c>
      <c r="O212" s="42">
        <v>33239718</v>
      </c>
      <c r="P212" s="42">
        <v>32322490</v>
      </c>
      <c r="Q212" s="42">
        <v>3926772500</v>
      </c>
      <c r="R212" s="42">
        <v>2550713</v>
      </c>
      <c r="S212" s="42">
        <v>97049</v>
      </c>
      <c r="T212" s="42">
        <v>453491357</v>
      </c>
      <c r="U212" s="42">
        <v>439425014</v>
      </c>
      <c r="V212" s="42">
        <v>90148848</v>
      </c>
      <c r="W212" s="42">
        <v>60627979</v>
      </c>
      <c r="X212" s="42">
        <v>1124289</v>
      </c>
      <c r="Y212" s="42">
        <v>1344280</v>
      </c>
      <c r="Z212" s="42">
        <v>1210401</v>
      </c>
      <c r="AA212" s="42">
        <v>0</v>
      </c>
      <c r="AB212" s="42">
        <v>1050019930</v>
      </c>
      <c r="AC212" s="42">
        <v>2876752570</v>
      </c>
    </row>
    <row r="213" spans="1:29">
      <c r="A213" t="s">
        <v>336</v>
      </c>
      <c r="B213" s="44" t="s">
        <v>337</v>
      </c>
      <c r="C213" s="42">
        <v>2412739100</v>
      </c>
      <c r="D213" s="42">
        <v>9269</v>
      </c>
      <c r="E213" s="42">
        <v>801772742</v>
      </c>
      <c r="F213" s="42">
        <v>22482452</v>
      </c>
      <c r="G213" s="42">
        <v>714</v>
      </c>
      <c r="H213" s="42">
        <v>89348635</v>
      </c>
      <c r="I213" s="42">
        <v>1353318</v>
      </c>
      <c r="J213" s="42">
        <v>27172699</v>
      </c>
      <c r="K213" s="42">
        <v>128690200</v>
      </c>
      <c r="L213" s="42">
        <v>4015600</v>
      </c>
      <c r="M213" s="42">
        <v>5965806</v>
      </c>
      <c r="N213" s="42">
        <v>16890085</v>
      </c>
      <c r="O213" s="42">
        <v>10989049</v>
      </c>
      <c r="P213" s="42">
        <v>9391443</v>
      </c>
      <c r="Q213" s="42">
        <v>1118072029</v>
      </c>
      <c r="R213" s="42">
        <v>1508545</v>
      </c>
      <c r="S213" s="42">
        <v>142792</v>
      </c>
      <c r="T213" s="42">
        <v>132655591</v>
      </c>
      <c r="U213" s="42">
        <v>148220325</v>
      </c>
      <c r="V213" s="42">
        <v>27923111</v>
      </c>
      <c r="W213" s="42">
        <v>14165907</v>
      </c>
      <c r="X213" s="42">
        <v>274569</v>
      </c>
      <c r="Y213" s="42">
        <v>457786</v>
      </c>
      <c r="Z213" s="42">
        <v>368223</v>
      </c>
      <c r="AA213" s="42">
        <v>0</v>
      </c>
      <c r="AB213" s="42">
        <v>325716849</v>
      </c>
      <c r="AC213" s="42">
        <v>792355180</v>
      </c>
    </row>
    <row r="214" spans="1:29">
      <c r="A214" t="s">
        <v>510</v>
      </c>
      <c r="B214" s="44" t="s">
        <v>511</v>
      </c>
      <c r="C214" s="42">
        <v>2126197400</v>
      </c>
      <c r="D214" s="42">
        <v>9079</v>
      </c>
      <c r="E214" s="42">
        <v>742111024</v>
      </c>
      <c r="F214" s="42">
        <v>10789108</v>
      </c>
      <c r="G214" s="42">
        <v>460</v>
      </c>
      <c r="H214" s="42">
        <v>39896596</v>
      </c>
      <c r="I214" s="42">
        <v>567523</v>
      </c>
      <c r="J214" s="42">
        <v>10225619</v>
      </c>
      <c r="K214" s="42">
        <v>113788700</v>
      </c>
      <c r="L214" s="42">
        <v>4912900</v>
      </c>
      <c r="M214" s="42">
        <v>5289157</v>
      </c>
      <c r="N214" s="42">
        <v>22654843</v>
      </c>
      <c r="O214" s="42">
        <v>10746251</v>
      </c>
      <c r="P214" s="42">
        <v>10331711</v>
      </c>
      <c r="Q214" s="42">
        <v>971313432</v>
      </c>
      <c r="R214" s="42">
        <v>19603</v>
      </c>
      <c r="S214" s="42">
        <v>14997</v>
      </c>
      <c r="T214" s="42">
        <v>118672190</v>
      </c>
      <c r="U214" s="42">
        <v>136364754</v>
      </c>
      <c r="V214" s="42">
        <v>17252651</v>
      </c>
      <c r="W214" s="42">
        <v>8750304</v>
      </c>
      <c r="X214" s="42">
        <v>127338</v>
      </c>
      <c r="Y214" s="42">
        <v>603287</v>
      </c>
      <c r="Z214" s="42">
        <v>258303</v>
      </c>
      <c r="AA214" s="42">
        <v>14879496</v>
      </c>
      <c r="AB214" s="42">
        <v>296942923</v>
      </c>
      <c r="AC214" s="42">
        <v>674370509</v>
      </c>
    </row>
    <row r="215" spans="1:29">
      <c r="A215" t="s">
        <v>38</v>
      </c>
      <c r="B215" s="44" t="s">
        <v>39</v>
      </c>
      <c r="C215" s="42">
        <v>14348011500</v>
      </c>
      <c r="D215" s="42">
        <v>39123</v>
      </c>
      <c r="E215" s="42">
        <v>4444418566</v>
      </c>
      <c r="F215" s="42">
        <v>394106151</v>
      </c>
      <c r="G215" s="42">
        <v>8573</v>
      </c>
      <c r="H215" s="42">
        <v>369436197</v>
      </c>
      <c r="I215" s="42">
        <v>2016482</v>
      </c>
      <c r="J215" s="42">
        <v>27003814</v>
      </c>
      <c r="K215" s="42">
        <v>805525900</v>
      </c>
      <c r="L215" s="42">
        <v>14633400</v>
      </c>
      <c r="M215" s="42">
        <v>35528114</v>
      </c>
      <c r="N215" s="42">
        <v>47786050</v>
      </c>
      <c r="O215" s="42">
        <v>49480082</v>
      </c>
      <c r="P215" s="42">
        <v>42361356</v>
      </c>
      <c r="Q215" s="42">
        <v>6232296112</v>
      </c>
      <c r="R215" s="42">
        <v>88230</v>
      </c>
      <c r="S215" s="42">
        <v>126488</v>
      </c>
      <c r="T215" s="42">
        <v>820022664</v>
      </c>
      <c r="U215" s="42">
        <v>732444525</v>
      </c>
      <c r="V215" s="42">
        <v>135938217</v>
      </c>
      <c r="W215" s="42">
        <v>74451530</v>
      </c>
      <c r="X215" s="42">
        <v>152501</v>
      </c>
      <c r="Y215" s="42">
        <v>1465225</v>
      </c>
      <c r="Z215" s="42">
        <v>2003191</v>
      </c>
      <c r="AA215" s="42">
        <v>0</v>
      </c>
      <c r="AB215" s="42">
        <v>1766692571</v>
      </c>
      <c r="AC215" s="42">
        <v>4465603541</v>
      </c>
    </row>
    <row r="216" spans="1:29">
      <c r="A216" t="s">
        <v>496</v>
      </c>
      <c r="B216" s="44" t="s">
        <v>497</v>
      </c>
      <c r="C216" s="42">
        <v>22769710100</v>
      </c>
      <c r="D216" s="42">
        <v>75821</v>
      </c>
      <c r="E216" s="42">
        <v>7713266882</v>
      </c>
      <c r="F216" s="42">
        <v>335075788</v>
      </c>
      <c r="G216" s="42">
        <v>9712</v>
      </c>
      <c r="H216" s="42">
        <v>596964033</v>
      </c>
      <c r="I216" s="42">
        <v>4156826</v>
      </c>
      <c r="J216" s="42">
        <v>164758803</v>
      </c>
      <c r="K216" s="42">
        <v>1253738600</v>
      </c>
      <c r="L216" s="42">
        <v>22605700</v>
      </c>
      <c r="M216" s="42">
        <v>56707849</v>
      </c>
      <c r="N216" s="42">
        <v>182154092</v>
      </c>
      <c r="O216" s="42">
        <v>93824625</v>
      </c>
      <c r="P216" s="42">
        <v>60332135</v>
      </c>
      <c r="Q216" s="42">
        <v>10483585333</v>
      </c>
      <c r="R216" s="42">
        <v>3309647</v>
      </c>
      <c r="S216" s="42">
        <v>381419</v>
      </c>
      <c r="T216" s="42">
        <v>1276135038</v>
      </c>
      <c r="U216" s="42">
        <v>1322769801</v>
      </c>
      <c r="V216" s="42">
        <v>197111050</v>
      </c>
      <c r="W216" s="42">
        <v>130405761</v>
      </c>
      <c r="X216" s="42">
        <v>701283</v>
      </c>
      <c r="Y216" s="42">
        <v>4869111</v>
      </c>
      <c r="Z216" s="42">
        <v>3052584</v>
      </c>
      <c r="AA216" s="42">
        <v>0</v>
      </c>
      <c r="AB216" s="42">
        <v>2938735694</v>
      </c>
      <c r="AC216" s="42">
        <v>7544849639</v>
      </c>
    </row>
    <row r="217" spans="1:29">
      <c r="A217" t="s">
        <v>382</v>
      </c>
      <c r="B217" s="44" t="s">
        <v>383</v>
      </c>
      <c r="C217" s="42">
        <v>2619124300</v>
      </c>
      <c r="D217" s="42">
        <v>10181</v>
      </c>
      <c r="E217" s="42">
        <v>872611293</v>
      </c>
      <c r="F217" s="42">
        <v>22058914</v>
      </c>
      <c r="G217" s="42">
        <v>691</v>
      </c>
      <c r="H217" s="42">
        <v>88100611</v>
      </c>
      <c r="I217" s="42">
        <v>524922</v>
      </c>
      <c r="J217" s="42">
        <v>25992758</v>
      </c>
      <c r="K217" s="42">
        <v>143756200</v>
      </c>
      <c r="L217" s="42">
        <v>5734800</v>
      </c>
      <c r="M217" s="42">
        <v>6524701</v>
      </c>
      <c r="N217" s="42">
        <v>25657710</v>
      </c>
      <c r="O217" s="42">
        <v>12083295</v>
      </c>
      <c r="P217" s="42">
        <v>15015937</v>
      </c>
      <c r="Q217" s="42">
        <v>1218061141</v>
      </c>
      <c r="R217" s="42">
        <v>719922</v>
      </c>
      <c r="S217" s="42">
        <v>936</v>
      </c>
      <c r="T217" s="42">
        <v>149458242</v>
      </c>
      <c r="U217" s="42">
        <v>160674393</v>
      </c>
      <c r="V217" s="42">
        <v>22950017</v>
      </c>
      <c r="W217" s="42">
        <v>20360515</v>
      </c>
      <c r="X217" s="42">
        <v>405331</v>
      </c>
      <c r="Y217" s="42">
        <v>730854</v>
      </c>
      <c r="Z217" s="42">
        <v>259439</v>
      </c>
      <c r="AA217" s="42">
        <v>16540615</v>
      </c>
      <c r="AB217" s="42">
        <v>372100264</v>
      </c>
      <c r="AC217" s="42">
        <v>845960877</v>
      </c>
    </row>
    <row r="218" spans="1:29">
      <c r="A218" t="s">
        <v>422</v>
      </c>
      <c r="B218" s="44" t="s">
        <v>423</v>
      </c>
      <c r="C218" s="42">
        <v>2018142900</v>
      </c>
      <c r="D218" s="42">
        <v>7665</v>
      </c>
      <c r="E218" s="42">
        <v>669801733</v>
      </c>
      <c r="F218" s="42">
        <v>15042694</v>
      </c>
      <c r="G218" s="42">
        <v>563</v>
      </c>
      <c r="H218" s="42">
        <v>26291988</v>
      </c>
      <c r="I218" s="42">
        <v>197592</v>
      </c>
      <c r="J218" s="42">
        <v>18825567</v>
      </c>
      <c r="K218" s="42">
        <v>112964000</v>
      </c>
      <c r="L218" s="42">
        <v>1539900</v>
      </c>
      <c r="M218" s="42">
        <v>5028514</v>
      </c>
      <c r="N218" s="42">
        <v>15265175</v>
      </c>
      <c r="O218" s="42">
        <v>9334442</v>
      </c>
      <c r="P218" s="42">
        <v>4025917</v>
      </c>
      <c r="Q218" s="42">
        <v>878317522</v>
      </c>
      <c r="R218" s="42">
        <v>477997</v>
      </c>
      <c r="S218" s="42">
        <v>26277</v>
      </c>
      <c r="T218" s="42">
        <v>114489642</v>
      </c>
      <c r="U218" s="42">
        <v>119182467</v>
      </c>
      <c r="V218" s="42">
        <v>20519942</v>
      </c>
      <c r="W218" s="42">
        <v>13634143</v>
      </c>
      <c r="X218" s="42">
        <v>177880</v>
      </c>
      <c r="Y218" s="42">
        <v>470810</v>
      </c>
      <c r="Z218" s="42">
        <v>208318</v>
      </c>
      <c r="AA218" s="42">
        <v>0</v>
      </c>
      <c r="AB218" s="42">
        <v>269187476</v>
      </c>
      <c r="AC218" s="42">
        <v>609130046</v>
      </c>
    </row>
    <row r="219" spans="1:29">
      <c r="A219" t="s">
        <v>188</v>
      </c>
      <c r="B219" s="44" t="s">
        <v>189</v>
      </c>
      <c r="C219" s="42">
        <v>2860394700</v>
      </c>
      <c r="D219" s="42">
        <v>10380</v>
      </c>
      <c r="E219" s="42">
        <v>912702489</v>
      </c>
      <c r="F219" s="42">
        <v>29571718</v>
      </c>
      <c r="G219" s="42">
        <v>964</v>
      </c>
      <c r="H219" s="42">
        <v>83277046</v>
      </c>
      <c r="I219" s="42">
        <v>1038452</v>
      </c>
      <c r="J219" s="42">
        <v>28297766</v>
      </c>
      <c r="K219" s="42">
        <v>165477100</v>
      </c>
      <c r="L219" s="42">
        <v>7465300</v>
      </c>
      <c r="M219" s="42">
        <v>7083764</v>
      </c>
      <c r="N219" s="42">
        <v>23544101</v>
      </c>
      <c r="O219" s="42">
        <v>12505153</v>
      </c>
      <c r="P219" s="42">
        <v>20365239</v>
      </c>
      <c r="Q219" s="42">
        <v>1291328128</v>
      </c>
      <c r="R219" s="42">
        <v>713320</v>
      </c>
      <c r="S219" s="42">
        <v>97780</v>
      </c>
      <c r="T219" s="42">
        <v>172909006</v>
      </c>
      <c r="U219" s="42">
        <v>172071174</v>
      </c>
      <c r="V219" s="42">
        <v>32252498</v>
      </c>
      <c r="W219" s="42">
        <v>19350746</v>
      </c>
      <c r="X219" s="42">
        <v>381945</v>
      </c>
      <c r="Y219" s="42">
        <v>666554</v>
      </c>
      <c r="Z219" s="42">
        <v>312337</v>
      </c>
      <c r="AA219" s="42">
        <v>0</v>
      </c>
      <c r="AB219" s="42">
        <v>398755360</v>
      </c>
      <c r="AC219" s="42">
        <v>892572768</v>
      </c>
    </row>
    <row r="220" spans="1:29">
      <c r="A220" t="s">
        <v>206</v>
      </c>
      <c r="B220" s="44" t="s">
        <v>207</v>
      </c>
      <c r="C220" s="42">
        <v>4996616600</v>
      </c>
      <c r="D220" s="42">
        <v>15545</v>
      </c>
      <c r="E220" s="42">
        <v>1569411448</v>
      </c>
      <c r="F220" s="42">
        <v>85436941</v>
      </c>
      <c r="G220" s="42">
        <v>2301</v>
      </c>
      <c r="H220" s="42">
        <v>133217457</v>
      </c>
      <c r="I220" s="42">
        <v>2229773</v>
      </c>
      <c r="J220" s="42">
        <v>46286296</v>
      </c>
      <c r="K220" s="42">
        <v>280123700</v>
      </c>
      <c r="L220" s="42">
        <v>7300000</v>
      </c>
      <c r="M220" s="42">
        <v>12440911</v>
      </c>
      <c r="N220" s="42">
        <v>30726415</v>
      </c>
      <c r="O220" s="42">
        <v>19459287</v>
      </c>
      <c r="P220" s="42">
        <v>21122013</v>
      </c>
      <c r="Q220" s="42">
        <v>2207754241</v>
      </c>
      <c r="R220" s="42">
        <v>1421283</v>
      </c>
      <c r="S220" s="42">
        <v>93757</v>
      </c>
      <c r="T220" s="42">
        <v>287391474</v>
      </c>
      <c r="U220" s="42">
        <v>273313808</v>
      </c>
      <c r="V220" s="42">
        <v>52865898</v>
      </c>
      <c r="W220" s="42">
        <v>40647387</v>
      </c>
      <c r="X220" s="42">
        <v>593743</v>
      </c>
      <c r="Y220" s="42">
        <v>627220</v>
      </c>
      <c r="Z220" s="42">
        <v>546598</v>
      </c>
      <c r="AA220" s="42">
        <v>0</v>
      </c>
      <c r="AB220" s="42">
        <v>657501168</v>
      </c>
      <c r="AC220" s="42">
        <v>1550253073</v>
      </c>
    </row>
    <row r="221" spans="1:29">
      <c r="A221" t="s">
        <v>314</v>
      </c>
      <c r="B221" s="44" t="s">
        <v>315</v>
      </c>
      <c r="C221" s="42">
        <v>2106411300</v>
      </c>
      <c r="D221" s="42">
        <v>8265</v>
      </c>
      <c r="E221" s="42">
        <v>712410879</v>
      </c>
      <c r="F221" s="42">
        <v>14834492</v>
      </c>
      <c r="G221" s="42">
        <v>554</v>
      </c>
      <c r="H221" s="42">
        <v>64493631</v>
      </c>
      <c r="I221" s="42">
        <v>512093</v>
      </c>
      <c r="J221" s="42">
        <v>19075791</v>
      </c>
      <c r="K221" s="42">
        <v>116281700</v>
      </c>
      <c r="L221" s="42">
        <v>5020800</v>
      </c>
      <c r="M221" s="42">
        <v>5238149</v>
      </c>
      <c r="N221" s="42">
        <v>20356655</v>
      </c>
      <c r="O221" s="42">
        <v>9854975</v>
      </c>
      <c r="P221" s="42">
        <v>13008385</v>
      </c>
      <c r="Q221" s="42">
        <v>981087550</v>
      </c>
      <c r="R221" s="42">
        <v>422364</v>
      </c>
      <c r="S221" s="42">
        <v>74236</v>
      </c>
      <c r="T221" s="42">
        <v>121284435</v>
      </c>
      <c r="U221" s="42">
        <v>132367413</v>
      </c>
      <c r="V221" s="42">
        <v>19005108</v>
      </c>
      <c r="W221" s="42">
        <v>14313134</v>
      </c>
      <c r="X221" s="42">
        <v>252588</v>
      </c>
      <c r="Y221" s="42">
        <v>693129</v>
      </c>
      <c r="Z221" s="42">
        <v>238100</v>
      </c>
      <c r="AA221" s="42">
        <v>0</v>
      </c>
      <c r="AB221" s="42">
        <v>288650507</v>
      </c>
      <c r="AC221" s="42">
        <v>692437043</v>
      </c>
    </row>
    <row r="222" spans="1:29">
      <c r="A222" t="s">
        <v>394</v>
      </c>
      <c r="B222" s="44" t="s">
        <v>395</v>
      </c>
      <c r="C222" s="42">
        <v>2810289600</v>
      </c>
      <c r="D222" s="42">
        <v>11579</v>
      </c>
      <c r="E222" s="42">
        <v>931637157</v>
      </c>
      <c r="F222" s="42">
        <v>21725909</v>
      </c>
      <c r="G222" s="42">
        <v>726</v>
      </c>
      <c r="H222" s="42">
        <v>59690544</v>
      </c>
      <c r="I222" s="42">
        <v>755595</v>
      </c>
      <c r="J222" s="42">
        <v>25287836</v>
      </c>
      <c r="K222" s="42">
        <v>148390000</v>
      </c>
      <c r="L222" s="42">
        <v>6082200</v>
      </c>
      <c r="M222" s="42">
        <v>6988345</v>
      </c>
      <c r="N222" s="42">
        <v>26744579</v>
      </c>
      <c r="O222" s="42">
        <v>13568782</v>
      </c>
      <c r="P222" s="42">
        <v>15040282</v>
      </c>
      <c r="Q222" s="42">
        <v>1255911229</v>
      </c>
      <c r="R222" s="42">
        <v>442788</v>
      </c>
      <c r="S222" s="42">
        <v>52121</v>
      </c>
      <c r="T222" s="42">
        <v>154426835</v>
      </c>
      <c r="U222" s="42">
        <v>163781944</v>
      </c>
      <c r="V222" s="42">
        <v>24777702</v>
      </c>
      <c r="W222" s="42">
        <v>19648497</v>
      </c>
      <c r="X222" s="42">
        <v>297360</v>
      </c>
      <c r="Y222" s="42">
        <v>877452</v>
      </c>
      <c r="Z222" s="42">
        <v>429845</v>
      </c>
      <c r="AA222" s="42">
        <v>18866564</v>
      </c>
      <c r="AB222" s="42">
        <v>383601108</v>
      </c>
      <c r="AC222" s="42">
        <v>872310121</v>
      </c>
    </row>
    <row r="223" spans="1:29">
      <c r="A223" t="s">
        <v>462</v>
      </c>
      <c r="B223" s="44" t="s">
        <v>463</v>
      </c>
      <c r="C223" s="42">
        <v>2335406900</v>
      </c>
      <c r="D223" s="42">
        <v>8588</v>
      </c>
      <c r="E223" s="42">
        <v>792798942</v>
      </c>
      <c r="F223" s="42">
        <v>20678843</v>
      </c>
      <c r="G223" s="42">
        <v>728</v>
      </c>
      <c r="H223" s="42">
        <v>53690488</v>
      </c>
      <c r="I223" s="42">
        <v>540015</v>
      </c>
      <c r="J223" s="42">
        <v>24844441</v>
      </c>
      <c r="K223" s="42">
        <v>127493500</v>
      </c>
      <c r="L223" s="42">
        <v>4132300</v>
      </c>
      <c r="M223" s="42">
        <v>5827132</v>
      </c>
      <c r="N223" s="42">
        <v>20774553</v>
      </c>
      <c r="O223" s="42">
        <v>10523239</v>
      </c>
      <c r="P223" s="42">
        <v>10235955</v>
      </c>
      <c r="Q223" s="42">
        <v>1071539408</v>
      </c>
      <c r="R223" s="42">
        <v>690000</v>
      </c>
      <c r="S223" s="42">
        <v>0</v>
      </c>
      <c r="T223" s="42">
        <v>131604637</v>
      </c>
      <c r="U223" s="42">
        <v>142313430</v>
      </c>
      <c r="V223" s="42">
        <v>21543939</v>
      </c>
      <c r="W223" s="42">
        <v>18829812</v>
      </c>
      <c r="X223" s="42">
        <v>204182</v>
      </c>
      <c r="Y223" s="42">
        <v>539358</v>
      </c>
      <c r="Z223" s="42">
        <v>337158</v>
      </c>
      <c r="AA223" s="42">
        <v>14124213</v>
      </c>
      <c r="AB223" s="42">
        <v>330186729</v>
      </c>
      <c r="AC223" s="42">
        <v>741352679</v>
      </c>
    </row>
    <row r="224" spans="1:29">
      <c r="A224" t="s">
        <v>128</v>
      </c>
      <c r="B224" s="44" t="s">
        <v>129</v>
      </c>
      <c r="C224" s="42">
        <v>2182236500</v>
      </c>
      <c r="D224" s="42">
        <v>8591</v>
      </c>
      <c r="E224" s="42">
        <v>734698726</v>
      </c>
      <c r="F224" s="42">
        <v>14123658</v>
      </c>
      <c r="G224" s="42">
        <v>542</v>
      </c>
      <c r="H224" s="42">
        <v>64011790</v>
      </c>
      <c r="I224" s="42">
        <v>409782</v>
      </c>
      <c r="J224" s="42">
        <v>17229649</v>
      </c>
      <c r="K224" s="42">
        <v>123481000</v>
      </c>
      <c r="L224" s="42">
        <v>4439200</v>
      </c>
      <c r="M224" s="42">
        <v>5421251</v>
      </c>
      <c r="N224" s="42">
        <v>18363466</v>
      </c>
      <c r="O224" s="42">
        <v>10128679</v>
      </c>
      <c r="P224" s="42">
        <v>12181862</v>
      </c>
      <c r="Q224" s="42">
        <v>1004489063</v>
      </c>
      <c r="R224" s="42">
        <v>216575</v>
      </c>
      <c r="S224" s="42">
        <v>9394</v>
      </c>
      <c r="T224" s="42">
        <v>127874171</v>
      </c>
      <c r="U224" s="42">
        <v>138851885</v>
      </c>
      <c r="V224" s="42">
        <v>15487426</v>
      </c>
      <c r="W224" s="42">
        <v>13099798</v>
      </c>
      <c r="X224" s="42">
        <v>420126</v>
      </c>
      <c r="Y224" s="42">
        <v>526284</v>
      </c>
      <c r="Z224" s="42">
        <v>461883</v>
      </c>
      <c r="AA224" s="42">
        <v>0</v>
      </c>
      <c r="AB224" s="42">
        <v>296947542</v>
      </c>
      <c r="AC224" s="42">
        <v>707541521</v>
      </c>
    </row>
    <row r="225" spans="1:29">
      <c r="A225" t="s">
        <v>484</v>
      </c>
      <c r="B225" s="44" t="s">
        <v>485</v>
      </c>
      <c r="C225" s="42">
        <v>4987567200</v>
      </c>
      <c r="D225" s="42">
        <v>19869</v>
      </c>
      <c r="E225" s="42">
        <v>1654045557</v>
      </c>
      <c r="F225" s="42">
        <v>36222556</v>
      </c>
      <c r="G225" s="42">
        <v>1377</v>
      </c>
      <c r="H225" s="42">
        <v>89916427</v>
      </c>
      <c r="I225" s="42">
        <v>642120</v>
      </c>
      <c r="J225" s="42">
        <v>36851487</v>
      </c>
      <c r="K225" s="42">
        <v>266497200</v>
      </c>
      <c r="L225" s="42">
        <v>6383000</v>
      </c>
      <c r="M225" s="42">
        <v>12447586</v>
      </c>
      <c r="N225" s="42">
        <v>38271453</v>
      </c>
      <c r="O225" s="42">
        <v>23852268</v>
      </c>
      <c r="P225" s="42">
        <v>16576914</v>
      </c>
      <c r="Q225" s="42">
        <v>2181706568</v>
      </c>
      <c r="R225" s="42">
        <v>453829</v>
      </c>
      <c r="S225" s="42">
        <v>73902</v>
      </c>
      <c r="T225" s="42">
        <v>272797943</v>
      </c>
      <c r="U225" s="42">
        <v>286645888</v>
      </c>
      <c r="V225" s="42">
        <v>46627662</v>
      </c>
      <c r="W225" s="42">
        <v>37464950</v>
      </c>
      <c r="X225" s="42">
        <v>261617</v>
      </c>
      <c r="Y225" s="42">
        <v>1689061</v>
      </c>
      <c r="Z225" s="42">
        <v>659888</v>
      </c>
      <c r="AA225" s="42">
        <v>32572227</v>
      </c>
      <c r="AB225" s="42">
        <v>679246967</v>
      </c>
      <c r="AC225" s="42">
        <v>1502459601</v>
      </c>
    </row>
    <row r="226" spans="1:29">
      <c r="A226" t="s">
        <v>102</v>
      </c>
      <c r="B226" s="44" t="s">
        <v>103</v>
      </c>
      <c r="C226" s="42">
        <v>3158398800</v>
      </c>
      <c r="D226" s="42">
        <v>11162</v>
      </c>
      <c r="E226" s="42">
        <v>1033670673</v>
      </c>
      <c r="F226" s="42">
        <v>39271440</v>
      </c>
      <c r="G226" s="42">
        <v>1195</v>
      </c>
      <c r="H226" s="42">
        <v>123732337</v>
      </c>
      <c r="I226" s="42">
        <v>1087871</v>
      </c>
      <c r="J226" s="42">
        <v>35873028</v>
      </c>
      <c r="K226" s="42">
        <v>167164600</v>
      </c>
      <c r="L226" s="42">
        <v>6106600</v>
      </c>
      <c r="M226" s="42">
        <v>7875967</v>
      </c>
      <c r="N226" s="42">
        <v>30598852</v>
      </c>
      <c r="O226" s="42">
        <v>13584548</v>
      </c>
      <c r="P226" s="42">
        <v>14603557</v>
      </c>
      <c r="Q226" s="42">
        <v>1473569473</v>
      </c>
      <c r="R226" s="42">
        <v>1544942</v>
      </c>
      <c r="S226" s="42">
        <v>9157</v>
      </c>
      <c r="T226" s="42">
        <v>173219763</v>
      </c>
      <c r="U226" s="42">
        <v>177590461</v>
      </c>
      <c r="V226" s="42">
        <v>31992902</v>
      </c>
      <c r="W226" s="42">
        <v>25054629</v>
      </c>
      <c r="X226" s="42">
        <v>610781</v>
      </c>
      <c r="Y226" s="42">
        <v>727587</v>
      </c>
      <c r="Z226" s="42">
        <v>553530</v>
      </c>
      <c r="AA226" s="42">
        <v>0</v>
      </c>
      <c r="AB226" s="42">
        <v>411303752</v>
      </c>
      <c r="AC226" s="42">
        <v>1062265721</v>
      </c>
    </row>
    <row r="227" spans="1:29">
      <c r="A227" t="s">
        <v>34</v>
      </c>
      <c r="B227" s="44" t="s">
        <v>35</v>
      </c>
      <c r="C227" s="42">
        <v>20261873100</v>
      </c>
      <c r="D227" s="42">
        <v>70301</v>
      </c>
      <c r="E227" s="42">
        <v>6529746488</v>
      </c>
      <c r="F227" s="42">
        <v>263055692</v>
      </c>
      <c r="G227" s="42">
        <v>7837</v>
      </c>
      <c r="H227" s="42">
        <v>451486740</v>
      </c>
      <c r="I227" s="42">
        <v>4322068</v>
      </c>
      <c r="J227" s="42">
        <v>99312249</v>
      </c>
      <c r="K227" s="42">
        <v>1202450300</v>
      </c>
      <c r="L227" s="42">
        <v>26053200</v>
      </c>
      <c r="M227" s="42">
        <v>50069928</v>
      </c>
      <c r="N227" s="42">
        <v>78533790</v>
      </c>
      <c r="O227" s="42">
        <v>85260395</v>
      </c>
      <c r="P227" s="42">
        <v>86063367</v>
      </c>
      <c r="Q227" s="42">
        <v>8876354217</v>
      </c>
      <c r="R227" s="42">
        <v>3291058</v>
      </c>
      <c r="S227" s="42">
        <v>155916</v>
      </c>
      <c r="T227" s="42">
        <v>1228181316</v>
      </c>
      <c r="U227" s="42">
        <v>1207003664</v>
      </c>
      <c r="V227" s="42">
        <v>209682054</v>
      </c>
      <c r="W227" s="42">
        <v>90061328</v>
      </c>
      <c r="X227" s="42">
        <v>1038256</v>
      </c>
      <c r="Y227" s="42">
        <v>3878586</v>
      </c>
      <c r="Z227" s="42">
        <v>2370590</v>
      </c>
      <c r="AA227" s="42">
        <v>0</v>
      </c>
      <c r="AB227" s="42">
        <v>2745662768</v>
      </c>
      <c r="AC227" s="42">
        <v>6130691449</v>
      </c>
    </row>
    <row r="228" spans="1:29">
      <c r="A228" t="s">
        <v>186</v>
      </c>
      <c r="B228" s="44" t="s">
        <v>187</v>
      </c>
      <c r="C228" s="42">
        <v>3639597400</v>
      </c>
      <c r="D228" s="42">
        <v>13725</v>
      </c>
      <c r="E228" s="42">
        <v>1231901239</v>
      </c>
      <c r="F228" s="42">
        <v>35675621</v>
      </c>
      <c r="G228" s="42">
        <v>1242</v>
      </c>
      <c r="H228" s="42">
        <v>104749772</v>
      </c>
      <c r="I228" s="42">
        <v>992502</v>
      </c>
      <c r="J228" s="42">
        <v>37459733</v>
      </c>
      <c r="K228" s="42">
        <v>196536200</v>
      </c>
      <c r="L228" s="42">
        <v>6245400</v>
      </c>
      <c r="M228" s="42">
        <v>9026798</v>
      </c>
      <c r="N228" s="42">
        <v>25627994</v>
      </c>
      <c r="O228" s="42">
        <v>16360729</v>
      </c>
      <c r="P228" s="42">
        <v>17341518</v>
      </c>
      <c r="Q228" s="42">
        <v>1681917506</v>
      </c>
      <c r="R228" s="42">
        <v>1527438</v>
      </c>
      <c r="S228" s="42">
        <v>66504</v>
      </c>
      <c r="T228" s="42">
        <v>202730772</v>
      </c>
      <c r="U228" s="42">
        <v>215783213</v>
      </c>
      <c r="V228" s="42">
        <v>36254629</v>
      </c>
      <c r="W228" s="42">
        <v>27560218</v>
      </c>
      <c r="X228" s="42">
        <v>478379</v>
      </c>
      <c r="Y228" s="42">
        <v>968096</v>
      </c>
      <c r="Z228" s="42">
        <v>368501</v>
      </c>
      <c r="AA228" s="42">
        <v>0</v>
      </c>
      <c r="AB228" s="42">
        <v>485737750</v>
      </c>
      <c r="AC228" s="42">
        <v>1196179756</v>
      </c>
    </row>
    <row r="229" spans="1:29">
      <c r="A229" t="s">
        <v>282</v>
      </c>
      <c r="B229" s="44" t="s">
        <v>283</v>
      </c>
      <c r="C229" s="42">
        <v>2579511500</v>
      </c>
      <c r="D229" s="42">
        <v>10005</v>
      </c>
      <c r="E229" s="42">
        <v>850625503</v>
      </c>
      <c r="F229" s="42">
        <v>26544316</v>
      </c>
      <c r="G229" s="42">
        <v>796</v>
      </c>
      <c r="H229" s="42">
        <v>117740318</v>
      </c>
      <c r="I229" s="42">
        <v>1939735</v>
      </c>
      <c r="J229" s="42">
        <v>34216927</v>
      </c>
      <c r="K229" s="42">
        <v>130352600</v>
      </c>
      <c r="L229" s="42">
        <v>8401600</v>
      </c>
      <c r="M229" s="42">
        <v>6393931</v>
      </c>
      <c r="N229" s="42">
        <v>25340616</v>
      </c>
      <c r="O229" s="42">
        <v>11778805</v>
      </c>
      <c r="P229" s="42">
        <v>21702870</v>
      </c>
      <c r="Q229" s="42">
        <v>1235037221</v>
      </c>
      <c r="R229" s="42">
        <v>2229385</v>
      </c>
      <c r="S229" s="42">
        <v>207753</v>
      </c>
      <c r="T229" s="42">
        <v>138712343</v>
      </c>
      <c r="U229" s="42">
        <v>148449165</v>
      </c>
      <c r="V229" s="42">
        <v>27622835</v>
      </c>
      <c r="W229" s="42">
        <v>18176220</v>
      </c>
      <c r="X229" s="42">
        <v>615819</v>
      </c>
      <c r="Y229" s="42">
        <v>570623</v>
      </c>
      <c r="Z229" s="42">
        <v>373405</v>
      </c>
      <c r="AA229" s="42">
        <v>0</v>
      </c>
      <c r="AB229" s="42">
        <v>336957548</v>
      </c>
      <c r="AC229" s="42">
        <v>898079673</v>
      </c>
    </row>
    <row r="230" spans="1:29">
      <c r="A230" t="s">
        <v>322</v>
      </c>
      <c r="B230" s="44" t="s">
        <v>323</v>
      </c>
      <c r="C230" s="42">
        <v>2156027700</v>
      </c>
      <c r="D230" s="42">
        <v>8509</v>
      </c>
      <c r="E230" s="42">
        <v>704693671</v>
      </c>
      <c r="F230" s="42">
        <v>12145306</v>
      </c>
      <c r="G230" s="42">
        <v>510</v>
      </c>
      <c r="H230" s="42">
        <v>50556763</v>
      </c>
      <c r="I230" s="42">
        <v>455507</v>
      </c>
      <c r="J230" s="42">
        <v>19859366</v>
      </c>
      <c r="K230" s="42">
        <v>122468800</v>
      </c>
      <c r="L230" s="42">
        <v>3609400</v>
      </c>
      <c r="M230" s="42">
        <v>5374755</v>
      </c>
      <c r="N230" s="42">
        <v>14964867</v>
      </c>
      <c r="O230" s="42">
        <v>10101678</v>
      </c>
      <c r="P230" s="42">
        <v>10117419</v>
      </c>
      <c r="Q230" s="42">
        <v>954347532</v>
      </c>
      <c r="R230" s="42">
        <v>522236</v>
      </c>
      <c r="S230" s="42">
        <v>8383</v>
      </c>
      <c r="T230" s="42">
        <v>126044654</v>
      </c>
      <c r="U230" s="42">
        <v>131236708</v>
      </c>
      <c r="V230" s="42">
        <v>18913023</v>
      </c>
      <c r="W230" s="42">
        <v>14829011</v>
      </c>
      <c r="X230" s="42">
        <v>309830</v>
      </c>
      <c r="Y230" s="42">
        <v>641212</v>
      </c>
      <c r="Z230" s="42">
        <v>282952</v>
      </c>
      <c r="AA230" s="42">
        <v>0</v>
      </c>
      <c r="AB230" s="42">
        <v>292788009</v>
      </c>
      <c r="AC230" s="42">
        <v>661559523</v>
      </c>
    </row>
    <row r="231" spans="1:29">
      <c r="A231" t="s">
        <v>360</v>
      </c>
      <c r="B231" s="44" t="s">
        <v>361</v>
      </c>
      <c r="C231" s="42">
        <v>2566472100</v>
      </c>
      <c r="D231" s="42">
        <v>9900</v>
      </c>
      <c r="E231" s="42">
        <v>860964627</v>
      </c>
      <c r="F231" s="42">
        <v>16514332</v>
      </c>
      <c r="G231" s="42">
        <v>521</v>
      </c>
      <c r="H231" s="42">
        <v>66630046</v>
      </c>
      <c r="I231" s="42">
        <v>646607</v>
      </c>
      <c r="J231" s="42">
        <v>23209801</v>
      </c>
      <c r="K231" s="42">
        <v>143773800</v>
      </c>
      <c r="L231" s="42">
        <v>5746000</v>
      </c>
      <c r="M231" s="42">
        <v>6383603</v>
      </c>
      <c r="N231" s="42">
        <v>25683150</v>
      </c>
      <c r="O231" s="42">
        <v>11963587</v>
      </c>
      <c r="P231" s="42">
        <v>16983172</v>
      </c>
      <c r="Q231" s="42">
        <v>1178498725</v>
      </c>
      <c r="R231" s="42">
        <v>563364</v>
      </c>
      <c r="S231" s="42">
        <v>0</v>
      </c>
      <c r="T231" s="42">
        <v>149493441</v>
      </c>
      <c r="U231" s="42">
        <v>162777167</v>
      </c>
      <c r="V231" s="42">
        <v>22036915</v>
      </c>
      <c r="W231" s="42">
        <v>17477280</v>
      </c>
      <c r="X231" s="42">
        <v>284356</v>
      </c>
      <c r="Y231" s="42">
        <v>945945</v>
      </c>
      <c r="Z231" s="42">
        <v>396836</v>
      </c>
      <c r="AA231" s="42">
        <v>0</v>
      </c>
      <c r="AB231" s="42">
        <v>353975304</v>
      </c>
      <c r="AC231" s="42">
        <v>824523421</v>
      </c>
    </row>
    <row r="232" spans="1:29">
      <c r="A232" t="s">
        <v>58</v>
      </c>
      <c r="B232" s="44" t="s">
        <v>59</v>
      </c>
      <c r="C232" s="42">
        <v>4098137500</v>
      </c>
      <c r="D232" s="42">
        <v>15973</v>
      </c>
      <c r="E232" s="42">
        <v>1352158536</v>
      </c>
      <c r="F232" s="42">
        <v>31116500</v>
      </c>
      <c r="G232" s="42">
        <v>1150</v>
      </c>
      <c r="H232" s="42">
        <v>83155221</v>
      </c>
      <c r="I232" s="42">
        <v>1029321</v>
      </c>
      <c r="J232" s="42">
        <v>42218383</v>
      </c>
      <c r="K232" s="42">
        <v>228793000</v>
      </c>
      <c r="L232" s="42">
        <v>9597400</v>
      </c>
      <c r="M232" s="42">
        <v>10217404</v>
      </c>
      <c r="N232" s="42">
        <v>40768575</v>
      </c>
      <c r="O232" s="42">
        <v>19153788</v>
      </c>
      <c r="P232" s="42">
        <v>25972940</v>
      </c>
      <c r="Q232" s="42">
        <v>1844181068</v>
      </c>
      <c r="R232" s="42">
        <v>1587482</v>
      </c>
      <c r="S232" s="42">
        <v>26317</v>
      </c>
      <c r="T232" s="42">
        <v>238344632</v>
      </c>
      <c r="U232" s="42">
        <v>247844520</v>
      </c>
      <c r="V232" s="42">
        <v>40277861</v>
      </c>
      <c r="W232" s="42">
        <v>27226858</v>
      </c>
      <c r="X232" s="42">
        <v>801414</v>
      </c>
      <c r="Y232" s="42">
        <v>1231604</v>
      </c>
      <c r="Z232" s="42">
        <v>608515</v>
      </c>
      <c r="AA232" s="42">
        <v>0</v>
      </c>
      <c r="AB232" s="42">
        <v>557949203</v>
      </c>
      <c r="AC232" s="42">
        <v>1286231865</v>
      </c>
    </row>
    <row r="233" spans="1:29">
      <c r="A233" t="s">
        <v>492</v>
      </c>
      <c r="B233" s="44" t="s">
        <v>493</v>
      </c>
      <c r="C233" s="42">
        <v>3777826100</v>
      </c>
      <c r="D233" s="42">
        <v>13806</v>
      </c>
      <c r="E233" s="42">
        <v>1317613688</v>
      </c>
      <c r="F233" s="42">
        <v>31289082</v>
      </c>
      <c r="G233" s="42">
        <v>1214</v>
      </c>
      <c r="H233" s="42">
        <v>61070886</v>
      </c>
      <c r="I233" s="42">
        <v>587839</v>
      </c>
      <c r="J233" s="42">
        <v>30040037</v>
      </c>
      <c r="K233" s="42">
        <v>213088900</v>
      </c>
      <c r="L233" s="42">
        <v>3462200</v>
      </c>
      <c r="M233" s="42">
        <v>9400754</v>
      </c>
      <c r="N233" s="42">
        <v>34623215</v>
      </c>
      <c r="O233" s="42">
        <v>16918453</v>
      </c>
      <c r="P233" s="42">
        <v>8707098</v>
      </c>
      <c r="Q233" s="42">
        <v>1726802152</v>
      </c>
      <c r="R233" s="42">
        <v>536032</v>
      </c>
      <c r="S233" s="42">
        <v>35254</v>
      </c>
      <c r="T233" s="42">
        <v>216504647</v>
      </c>
      <c r="U233" s="42">
        <v>237128088</v>
      </c>
      <c r="V233" s="42">
        <v>35953877</v>
      </c>
      <c r="W233" s="42">
        <v>16500516</v>
      </c>
      <c r="X233" s="42">
        <v>221820</v>
      </c>
      <c r="Y233" s="42">
        <v>1020787</v>
      </c>
      <c r="Z233" s="42">
        <v>403307</v>
      </c>
      <c r="AA233" s="42">
        <v>22583852</v>
      </c>
      <c r="AB233" s="42">
        <v>530888180</v>
      </c>
      <c r="AC233" s="42">
        <v>1195913972</v>
      </c>
    </row>
    <row r="234" spans="1:29">
      <c r="A234" t="s">
        <v>140</v>
      </c>
      <c r="B234" s="44" t="s">
        <v>141</v>
      </c>
      <c r="C234" s="42">
        <v>2336255700</v>
      </c>
      <c r="D234" s="42">
        <v>9547</v>
      </c>
      <c r="E234" s="42">
        <v>793997126</v>
      </c>
      <c r="F234" s="42">
        <v>14318976</v>
      </c>
      <c r="G234" s="42">
        <v>559</v>
      </c>
      <c r="H234" s="42">
        <v>66316967</v>
      </c>
      <c r="I234" s="42">
        <v>607738</v>
      </c>
      <c r="J234" s="42">
        <v>21726629</v>
      </c>
      <c r="K234" s="42">
        <v>126162700</v>
      </c>
      <c r="L234" s="42">
        <v>6208000</v>
      </c>
      <c r="M234" s="42">
        <v>5819597</v>
      </c>
      <c r="N234" s="42">
        <v>24873510</v>
      </c>
      <c r="O234" s="42">
        <v>11198229</v>
      </c>
      <c r="P234" s="42">
        <v>15334433</v>
      </c>
      <c r="Q234" s="42">
        <v>1086563905</v>
      </c>
      <c r="R234" s="42">
        <v>400816</v>
      </c>
      <c r="S234" s="42">
        <v>1972</v>
      </c>
      <c r="T234" s="42">
        <v>132343635</v>
      </c>
      <c r="U234" s="42">
        <v>147393046</v>
      </c>
      <c r="V234" s="42">
        <v>18713200</v>
      </c>
      <c r="W234" s="42">
        <v>19096669</v>
      </c>
      <c r="X234" s="42">
        <v>678531</v>
      </c>
      <c r="Y234" s="42">
        <v>775394</v>
      </c>
      <c r="Z234" s="42">
        <v>309006</v>
      </c>
      <c r="AA234" s="42">
        <v>0</v>
      </c>
      <c r="AB234" s="42">
        <v>319712269</v>
      </c>
      <c r="AC234" s="42">
        <v>766851636</v>
      </c>
    </row>
    <row r="235" spans="1:29">
      <c r="A235" t="s">
        <v>274</v>
      </c>
      <c r="B235" s="44" t="s">
        <v>275</v>
      </c>
      <c r="C235" s="42">
        <v>3977098500</v>
      </c>
      <c r="D235" s="42">
        <v>12660</v>
      </c>
      <c r="E235" s="42">
        <v>1319544679</v>
      </c>
      <c r="F235" s="42">
        <v>76580534</v>
      </c>
      <c r="G235" s="42">
        <v>1985</v>
      </c>
      <c r="H235" s="42">
        <v>137000689</v>
      </c>
      <c r="I235" s="42">
        <v>2032454</v>
      </c>
      <c r="J235" s="42">
        <v>45625706</v>
      </c>
      <c r="K235" s="42">
        <v>196801400</v>
      </c>
      <c r="L235" s="42">
        <v>5774200</v>
      </c>
      <c r="M235" s="42">
        <v>9883934</v>
      </c>
      <c r="N235" s="42">
        <v>32824330</v>
      </c>
      <c r="O235" s="42">
        <v>15600860</v>
      </c>
      <c r="P235" s="42">
        <v>16573944</v>
      </c>
      <c r="Q235" s="42">
        <v>1858242730</v>
      </c>
      <c r="R235" s="42">
        <v>2377693</v>
      </c>
      <c r="S235" s="42">
        <v>490047</v>
      </c>
      <c r="T235" s="42">
        <v>202531354</v>
      </c>
      <c r="U235" s="42">
        <v>204298802</v>
      </c>
      <c r="V235" s="42">
        <v>41678111</v>
      </c>
      <c r="W235" s="42">
        <v>34582626</v>
      </c>
      <c r="X235" s="42">
        <v>709414</v>
      </c>
      <c r="Y235" s="42">
        <v>571974</v>
      </c>
      <c r="Z235" s="42">
        <v>833053</v>
      </c>
      <c r="AA235" s="42">
        <v>0</v>
      </c>
      <c r="AB235" s="42">
        <v>488073074</v>
      </c>
      <c r="AC235" s="42">
        <v>1370169656</v>
      </c>
    </row>
    <row r="236" spans="1:29">
      <c r="A236" t="s">
        <v>216</v>
      </c>
      <c r="B236" s="44" t="s">
        <v>217</v>
      </c>
      <c r="C236" s="42">
        <v>2564384800</v>
      </c>
      <c r="D236" s="42">
        <v>10491</v>
      </c>
      <c r="E236" s="42">
        <v>814915025</v>
      </c>
      <c r="F236" s="42">
        <v>18286346</v>
      </c>
      <c r="G236" s="42">
        <v>682</v>
      </c>
      <c r="H236" s="42">
        <v>81957097</v>
      </c>
      <c r="I236" s="42">
        <v>1261922</v>
      </c>
      <c r="J236" s="42">
        <v>28932231</v>
      </c>
      <c r="K236" s="42">
        <v>137734000</v>
      </c>
      <c r="L236" s="42">
        <v>9310500</v>
      </c>
      <c r="M236" s="42">
        <v>6362274</v>
      </c>
      <c r="N236" s="42">
        <v>22155697</v>
      </c>
      <c r="O236" s="42">
        <v>12209405</v>
      </c>
      <c r="P236" s="42">
        <v>26684962</v>
      </c>
      <c r="Q236" s="42">
        <v>1159809459</v>
      </c>
      <c r="R236" s="42">
        <v>1144523</v>
      </c>
      <c r="S236" s="42">
        <v>27000</v>
      </c>
      <c r="T236" s="42">
        <v>146999951</v>
      </c>
      <c r="U236" s="42">
        <v>150293899</v>
      </c>
      <c r="V236" s="42">
        <v>26572261</v>
      </c>
      <c r="W236" s="42">
        <v>18280837</v>
      </c>
      <c r="X236" s="42">
        <v>556537</v>
      </c>
      <c r="Y236" s="42">
        <v>789636</v>
      </c>
      <c r="Z236" s="42">
        <v>259165</v>
      </c>
      <c r="AA236" s="42">
        <v>0</v>
      </c>
      <c r="AB236" s="42">
        <v>344923809</v>
      </c>
      <c r="AC236" s="42">
        <v>814885650</v>
      </c>
    </row>
    <row r="237" spans="1:29">
      <c r="A237" t="s">
        <v>368</v>
      </c>
      <c r="B237" s="44" t="s">
        <v>369</v>
      </c>
      <c r="C237" s="42">
        <v>2207114200</v>
      </c>
      <c r="D237" s="42">
        <v>9004</v>
      </c>
      <c r="E237" s="42">
        <v>742490945</v>
      </c>
      <c r="F237" s="42">
        <v>13846601</v>
      </c>
      <c r="G237" s="42">
        <v>542</v>
      </c>
      <c r="H237" s="42">
        <v>50059302</v>
      </c>
      <c r="I237" s="42">
        <v>566695</v>
      </c>
      <c r="J237" s="42">
        <v>19074301</v>
      </c>
      <c r="K237" s="42">
        <v>116936600</v>
      </c>
      <c r="L237" s="42">
        <v>3536900</v>
      </c>
      <c r="M237" s="42">
        <v>5491194</v>
      </c>
      <c r="N237" s="42">
        <v>23319925</v>
      </c>
      <c r="O237" s="42">
        <v>10667025</v>
      </c>
      <c r="P237" s="42">
        <v>6948434</v>
      </c>
      <c r="Q237" s="42">
        <v>992937922</v>
      </c>
      <c r="R237" s="42">
        <v>291542</v>
      </c>
      <c r="S237" s="42">
        <v>17013</v>
      </c>
      <c r="T237" s="42">
        <v>120449551</v>
      </c>
      <c r="U237" s="42">
        <v>135185283</v>
      </c>
      <c r="V237" s="42">
        <v>18894703</v>
      </c>
      <c r="W237" s="42">
        <v>12843031</v>
      </c>
      <c r="X237" s="42">
        <v>215117</v>
      </c>
      <c r="Y237" s="42">
        <v>581513</v>
      </c>
      <c r="Z237" s="42">
        <v>229228</v>
      </c>
      <c r="AA237" s="42">
        <v>14741766</v>
      </c>
      <c r="AB237" s="42">
        <v>303448747</v>
      </c>
      <c r="AC237" s="42">
        <v>689489175</v>
      </c>
    </row>
    <row r="238" spans="1:29">
      <c r="A238" t="s">
        <v>154</v>
      </c>
      <c r="B238" s="44" t="s">
        <v>155</v>
      </c>
      <c r="C238" s="42">
        <v>1328271300</v>
      </c>
      <c r="D238" s="42">
        <v>5496</v>
      </c>
      <c r="E238" s="42">
        <v>442020026</v>
      </c>
      <c r="F238" s="42">
        <v>8821304</v>
      </c>
      <c r="G238" s="42">
        <v>317</v>
      </c>
      <c r="H238" s="42">
        <v>51809057</v>
      </c>
      <c r="I238" s="42">
        <v>287894</v>
      </c>
      <c r="J238" s="42">
        <v>11119914</v>
      </c>
      <c r="K238" s="42">
        <v>69344500</v>
      </c>
      <c r="L238" s="42">
        <v>4756500</v>
      </c>
      <c r="M238" s="42">
        <v>3309001</v>
      </c>
      <c r="N238" s="42">
        <v>12277929</v>
      </c>
      <c r="O238" s="42">
        <v>6450618</v>
      </c>
      <c r="P238" s="42">
        <v>12402781</v>
      </c>
      <c r="Q238" s="42">
        <v>622599524</v>
      </c>
      <c r="R238" s="42">
        <v>122469</v>
      </c>
      <c r="S238" s="42">
        <v>98521</v>
      </c>
      <c r="T238" s="42">
        <v>74085486</v>
      </c>
      <c r="U238" s="42">
        <v>80025566</v>
      </c>
      <c r="V238" s="42">
        <v>11967779</v>
      </c>
      <c r="W238" s="42">
        <v>9780990</v>
      </c>
      <c r="X238" s="42">
        <v>328935</v>
      </c>
      <c r="Y238" s="42">
        <v>442832</v>
      </c>
      <c r="Z238" s="42">
        <v>193397</v>
      </c>
      <c r="AA238" s="42">
        <v>0</v>
      </c>
      <c r="AB238" s="42">
        <v>177045975</v>
      </c>
      <c r="AC238" s="42">
        <v>445553549</v>
      </c>
    </row>
    <row r="239" spans="1:29">
      <c r="A239" t="s">
        <v>304</v>
      </c>
      <c r="B239" s="44" t="s">
        <v>305</v>
      </c>
      <c r="C239" s="42">
        <v>2466327900</v>
      </c>
      <c r="D239" s="42">
        <v>9170</v>
      </c>
      <c r="E239" s="42">
        <v>813246429</v>
      </c>
      <c r="F239" s="42">
        <v>18046450</v>
      </c>
      <c r="G239" s="42">
        <v>606</v>
      </c>
      <c r="H239" s="42">
        <v>63480265</v>
      </c>
      <c r="I239" s="42">
        <v>429556</v>
      </c>
      <c r="J239" s="42">
        <v>19337950</v>
      </c>
      <c r="K239" s="42">
        <v>138303500</v>
      </c>
      <c r="L239" s="42">
        <v>5403000</v>
      </c>
      <c r="M239" s="42">
        <v>6134556</v>
      </c>
      <c r="N239" s="42">
        <v>24331658</v>
      </c>
      <c r="O239" s="42">
        <v>11150071</v>
      </c>
      <c r="P239" s="42">
        <v>14625935</v>
      </c>
      <c r="Q239" s="42">
        <v>1114489370</v>
      </c>
      <c r="R239" s="42">
        <v>240845</v>
      </c>
      <c r="S239" s="42">
        <v>32000</v>
      </c>
      <c r="T239" s="42">
        <v>143679582</v>
      </c>
      <c r="U239" s="42">
        <v>152340815</v>
      </c>
      <c r="V239" s="42">
        <v>17947654</v>
      </c>
      <c r="W239" s="42">
        <v>17610797</v>
      </c>
      <c r="X239" s="42">
        <v>401073</v>
      </c>
      <c r="Y239" s="42">
        <v>561050</v>
      </c>
      <c r="Z239" s="42">
        <v>311338</v>
      </c>
      <c r="AA239" s="42">
        <v>0</v>
      </c>
      <c r="AB239" s="42">
        <v>333125154</v>
      </c>
      <c r="AC239" s="42">
        <v>781364216</v>
      </c>
    </row>
    <row r="240" spans="1:29">
      <c r="A240" t="s">
        <v>134</v>
      </c>
      <c r="B240" s="44" t="s">
        <v>135</v>
      </c>
      <c r="C240" s="42">
        <v>3718118800</v>
      </c>
      <c r="D240" s="42">
        <v>14326</v>
      </c>
      <c r="E240" s="42">
        <v>1255399127</v>
      </c>
      <c r="F240" s="42">
        <v>39447458</v>
      </c>
      <c r="G240" s="42">
        <v>1085</v>
      </c>
      <c r="H240" s="42">
        <v>115005965</v>
      </c>
      <c r="I240" s="42">
        <v>696555</v>
      </c>
      <c r="J240" s="42">
        <v>30392972</v>
      </c>
      <c r="K240" s="42">
        <v>205870700</v>
      </c>
      <c r="L240" s="42">
        <v>4682100</v>
      </c>
      <c r="M240" s="42">
        <v>8889144</v>
      </c>
      <c r="N240" s="42">
        <v>27843425</v>
      </c>
      <c r="O240" s="42">
        <v>16925011</v>
      </c>
      <c r="P240" s="42">
        <v>13530600</v>
      </c>
      <c r="Q240" s="42">
        <v>1718683057</v>
      </c>
      <c r="R240" s="42">
        <v>880128</v>
      </c>
      <c r="S240" s="42">
        <v>25464</v>
      </c>
      <c r="T240" s="42">
        <v>210494738</v>
      </c>
      <c r="U240" s="42">
        <v>227300389</v>
      </c>
      <c r="V240" s="42">
        <v>29875742</v>
      </c>
      <c r="W240" s="42">
        <v>28140073</v>
      </c>
      <c r="X240" s="42">
        <v>369002</v>
      </c>
      <c r="Y240" s="42">
        <v>1101433</v>
      </c>
      <c r="Z240" s="42">
        <v>642123</v>
      </c>
      <c r="AA240" s="42">
        <v>0</v>
      </c>
      <c r="AB240" s="42">
        <v>498829092</v>
      </c>
      <c r="AC240" s="42">
        <v>1219853965</v>
      </c>
    </row>
    <row r="241" spans="1:29">
      <c r="A241" t="s">
        <v>244</v>
      </c>
      <c r="B241" s="44" t="s">
        <v>245</v>
      </c>
      <c r="C241" s="42">
        <v>9505345300</v>
      </c>
      <c r="D241" s="42">
        <v>33828</v>
      </c>
      <c r="E241" s="42">
        <v>3019539274</v>
      </c>
      <c r="F241" s="42">
        <v>118592927</v>
      </c>
      <c r="G241" s="42">
        <v>3493</v>
      </c>
      <c r="H241" s="42">
        <v>283090874</v>
      </c>
      <c r="I241" s="42">
        <v>2242024</v>
      </c>
      <c r="J241" s="42">
        <v>86160982</v>
      </c>
      <c r="K241" s="42">
        <v>527405800</v>
      </c>
      <c r="L241" s="42">
        <v>17037800</v>
      </c>
      <c r="M241" s="42">
        <v>23645780</v>
      </c>
      <c r="N241" s="42">
        <v>59713661</v>
      </c>
      <c r="O241" s="42">
        <v>40994034</v>
      </c>
      <c r="P241" s="42">
        <v>48487567</v>
      </c>
      <c r="Q241" s="42">
        <v>4226910723</v>
      </c>
      <c r="R241" s="42">
        <v>3653349</v>
      </c>
      <c r="S241" s="42">
        <v>509941</v>
      </c>
      <c r="T241" s="42">
        <v>544350587</v>
      </c>
      <c r="U241" s="42">
        <v>534258549</v>
      </c>
      <c r="V241" s="42">
        <v>101605051</v>
      </c>
      <c r="W241" s="42">
        <v>75557115</v>
      </c>
      <c r="X241" s="42">
        <v>1295222</v>
      </c>
      <c r="Y241" s="42">
        <v>2215606</v>
      </c>
      <c r="Z241" s="42">
        <v>985299</v>
      </c>
      <c r="AA241" s="42">
        <v>0</v>
      </c>
      <c r="AB241" s="42">
        <v>1264430719</v>
      </c>
      <c r="AC241" s="42">
        <v>2962480004</v>
      </c>
    </row>
    <row r="242" spans="1:29">
      <c r="A242" t="s">
        <v>340</v>
      </c>
      <c r="B242" s="44" t="s">
        <v>341</v>
      </c>
      <c r="C242" s="42">
        <v>12478361100</v>
      </c>
      <c r="D242" s="42">
        <v>43272</v>
      </c>
      <c r="E242" s="42">
        <v>4222090738</v>
      </c>
      <c r="F242" s="42">
        <v>169954700</v>
      </c>
      <c r="G242" s="42">
        <v>4889</v>
      </c>
      <c r="H242" s="42">
        <v>279618950</v>
      </c>
      <c r="I242" s="42">
        <v>1931381</v>
      </c>
      <c r="J242" s="42">
        <v>94193924</v>
      </c>
      <c r="K242" s="42">
        <v>715277500</v>
      </c>
      <c r="L242" s="42">
        <v>11746900</v>
      </c>
      <c r="M242" s="42">
        <v>31059211</v>
      </c>
      <c r="N242" s="42">
        <v>75551963</v>
      </c>
      <c r="O242" s="42">
        <v>52539942</v>
      </c>
      <c r="P242" s="42">
        <v>35018299</v>
      </c>
      <c r="Q242" s="42">
        <v>5688983508</v>
      </c>
      <c r="R242" s="42">
        <v>2899251</v>
      </c>
      <c r="S242" s="42">
        <v>232174</v>
      </c>
      <c r="T242" s="42">
        <v>726877118</v>
      </c>
      <c r="U242" s="42">
        <v>741044408</v>
      </c>
      <c r="V242" s="42">
        <v>110029861</v>
      </c>
      <c r="W242" s="42">
        <v>70171476</v>
      </c>
      <c r="X242" s="42">
        <v>746355</v>
      </c>
      <c r="Y242" s="42">
        <v>2927291</v>
      </c>
      <c r="Z242" s="42">
        <v>1782938</v>
      </c>
      <c r="AA242" s="42">
        <v>0</v>
      </c>
      <c r="AB242" s="42">
        <v>1656710872</v>
      </c>
      <c r="AC242" s="42">
        <v>4032272636</v>
      </c>
    </row>
    <row r="243" spans="1:29">
      <c r="A243" t="s">
        <v>82</v>
      </c>
      <c r="B243" s="44" t="s">
        <v>83</v>
      </c>
      <c r="C243" s="42">
        <v>3327051600</v>
      </c>
      <c r="D243" s="42">
        <v>10406</v>
      </c>
      <c r="E243" s="42">
        <v>1078763718</v>
      </c>
      <c r="F243" s="42">
        <v>62915163</v>
      </c>
      <c r="G243" s="42">
        <v>1672</v>
      </c>
      <c r="H243" s="42">
        <v>143130566</v>
      </c>
      <c r="I243" s="42">
        <v>2662166</v>
      </c>
      <c r="J243" s="42">
        <v>29738605</v>
      </c>
      <c r="K243" s="42">
        <v>171601500</v>
      </c>
      <c r="L243" s="42">
        <v>4027500</v>
      </c>
      <c r="M243" s="42">
        <v>8268013</v>
      </c>
      <c r="N243" s="42">
        <v>20924126</v>
      </c>
      <c r="O243" s="42">
        <v>12985735</v>
      </c>
      <c r="P243" s="42">
        <v>12868749</v>
      </c>
      <c r="Q243" s="42">
        <v>1547885841</v>
      </c>
      <c r="R243" s="42">
        <v>1038120</v>
      </c>
      <c r="S243" s="42">
        <v>10651</v>
      </c>
      <c r="T243" s="42">
        <v>175602955</v>
      </c>
      <c r="U243" s="42">
        <v>171457981</v>
      </c>
      <c r="V243" s="42">
        <v>36386602</v>
      </c>
      <c r="W243" s="42">
        <v>24984981</v>
      </c>
      <c r="X243" s="42">
        <v>581255</v>
      </c>
      <c r="Y243" s="42">
        <v>421919</v>
      </c>
      <c r="Z243" s="42">
        <v>491406</v>
      </c>
      <c r="AA243" s="42">
        <v>0</v>
      </c>
      <c r="AB243" s="42">
        <v>410975870</v>
      </c>
      <c r="AC243" s="42">
        <v>1136909971</v>
      </c>
    </row>
    <row r="244" spans="1:29">
      <c r="A244" t="s">
        <v>20</v>
      </c>
      <c r="B244" s="44" t="s">
        <v>21</v>
      </c>
      <c r="C244" s="42">
        <v>12678448400</v>
      </c>
      <c r="D244" s="42">
        <v>34953</v>
      </c>
      <c r="E244" s="42">
        <v>4060371051</v>
      </c>
      <c r="F244" s="42">
        <v>372325638</v>
      </c>
      <c r="G244" s="42">
        <v>7693</v>
      </c>
      <c r="H244" s="42">
        <v>485326053</v>
      </c>
      <c r="I244" s="42">
        <v>3564906</v>
      </c>
      <c r="J244" s="42">
        <v>85003787</v>
      </c>
      <c r="K244" s="42">
        <v>668576800</v>
      </c>
      <c r="L244" s="42">
        <v>13462500</v>
      </c>
      <c r="M244" s="42">
        <v>31526491</v>
      </c>
      <c r="N244" s="42">
        <v>61256491</v>
      </c>
      <c r="O244" s="42">
        <v>43917077</v>
      </c>
      <c r="P244" s="42">
        <v>40184796</v>
      </c>
      <c r="Q244" s="42">
        <v>5865515590</v>
      </c>
      <c r="R244" s="42">
        <v>1794674</v>
      </c>
      <c r="S244" s="42">
        <v>119317</v>
      </c>
      <c r="T244" s="42">
        <v>681884314</v>
      </c>
      <c r="U244" s="42">
        <v>626356369</v>
      </c>
      <c r="V244" s="42">
        <v>125098671</v>
      </c>
      <c r="W244" s="42">
        <v>100839334</v>
      </c>
      <c r="X244" s="42">
        <v>526875</v>
      </c>
      <c r="Y244" s="42">
        <v>1577721</v>
      </c>
      <c r="Z244" s="42">
        <v>2080625</v>
      </c>
      <c r="AA244" s="42">
        <v>0</v>
      </c>
      <c r="AB244" s="42">
        <v>1540277900</v>
      </c>
      <c r="AC244" s="42">
        <v>4325237690</v>
      </c>
    </row>
    <row r="245" spans="1:29">
      <c r="A245" t="s">
        <v>26</v>
      </c>
      <c r="B245" s="44" t="s">
        <v>27</v>
      </c>
      <c r="C245" s="42">
        <v>23589488900</v>
      </c>
      <c r="D245" s="42">
        <v>51988</v>
      </c>
      <c r="E245" s="42">
        <v>6988583813</v>
      </c>
      <c r="F245" s="42">
        <v>1271488123</v>
      </c>
      <c r="G245" s="42">
        <v>16807</v>
      </c>
      <c r="H245" s="42">
        <v>1258118167</v>
      </c>
      <c r="I245" s="42">
        <v>6621497</v>
      </c>
      <c r="J245" s="42">
        <v>152934368</v>
      </c>
      <c r="K245" s="42">
        <v>1027285700</v>
      </c>
      <c r="L245" s="42">
        <v>16722500</v>
      </c>
      <c r="M245" s="42">
        <v>58701176</v>
      </c>
      <c r="N245" s="42">
        <v>105627990</v>
      </c>
      <c r="O245" s="42">
        <v>65495850</v>
      </c>
      <c r="P245" s="42">
        <v>52173583</v>
      </c>
      <c r="Q245" s="42">
        <v>11003752767</v>
      </c>
      <c r="R245" s="42">
        <v>2039253</v>
      </c>
      <c r="S245" s="42">
        <v>88149</v>
      </c>
      <c r="T245" s="42">
        <v>1043854415</v>
      </c>
      <c r="U245" s="42">
        <v>807935677</v>
      </c>
      <c r="V245" s="42">
        <v>196587069</v>
      </c>
      <c r="W245" s="42">
        <v>263972531</v>
      </c>
      <c r="X245" s="42">
        <v>981372</v>
      </c>
      <c r="Y245" s="42">
        <v>1601102</v>
      </c>
      <c r="Z245" s="42">
        <v>4614925</v>
      </c>
      <c r="AA245" s="42">
        <v>0</v>
      </c>
      <c r="AB245" s="42">
        <v>2321674493</v>
      </c>
      <c r="AC245" s="42">
        <v>8682078274</v>
      </c>
    </row>
    <row r="246" spans="1:29">
      <c r="A246" t="s">
        <v>324</v>
      </c>
      <c r="B246" s="44" t="s">
        <v>325</v>
      </c>
      <c r="C246" s="42">
        <v>1739246800</v>
      </c>
      <c r="D246" s="42">
        <v>7125</v>
      </c>
      <c r="E246" s="42">
        <v>568421745</v>
      </c>
      <c r="F246" s="42">
        <v>13146915</v>
      </c>
      <c r="G246" s="42">
        <v>470</v>
      </c>
      <c r="H246" s="42">
        <v>38988178</v>
      </c>
      <c r="I246" s="42">
        <v>460954</v>
      </c>
      <c r="J246" s="42">
        <v>13682471</v>
      </c>
      <c r="K246" s="42">
        <v>95001400</v>
      </c>
      <c r="L246" s="42">
        <v>4941500</v>
      </c>
      <c r="M246" s="42">
        <v>4320784</v>
      </c>
      <c r="N246" s="42">
        <v>15331966</v>
      </c>
      <c r="O246" s="42">
        <v>8364452</v>
      </c>
      <c r="P246" s="42">
        <v>14023111</v>
      </c>
      <c r="Q246" s="42">
        <v>776683476</v>
      </c>
      <c r="R246" s="42">
        <v>222487</v>
      </c>
      <c r="S246" s="42">
        <v>43897</v>
      </c>
      <c r="T246" s="42">
        <v>99916095</v>
      </c>
      <c r="U246" s="42">
        <v>105250446</v>
      </c>
      <c r="V246" s="42">
        <v>15099156</v>
      </c>
      <c r="W246" s="42">
        <v>11500000</v>
      </c>
      <c r="X246" s="42">
        <v>320863</v>
      </c>
      <c r="Y246" s="42">
        <v>657597</v>
      </c>
      <c r="Z246" s="42">
        <v>225389</v>
      </c>
      <c r="AA246" s="42">
        <v>0</v>
      </c>
      <c r="AB246" s="42">
        <v>233235930</v>
      </c>
      <c r="AC246" s="42">
        <v>543447546</v>
      </c>
    </row>
    <row r="247" spans="1:29">
      <c r="A247" t="s">
        <v>334</v>
      </c>
      <c r="B247" s="44" t="s">
        <v>335</v>
      </c>
      <c r="C247" s="42">
        <v>12068231000</v>
      </c>
      <c r="D247" s="42">
        <v>42526</v>
      </c>
      <c r="E247" s="42">
        <v>4058104526</v>
      </c>
      <c r="F247" s="42">
        <v>156408478</v>
      </c>
      <c r="G247" s="42">
        <v>4525</v>
      </c>
      <c r="H247" s="42">
        <v>326315288</v>
      </c>
      <c r="I247" s="42">
        <v>3013956</v>
      </c>
      <c r="J247" s="42">
        <v>98149053</v>
      </c>
      <c r="K247" s="42">
        <v>679168600</v>
      </c>
      <c r="L247" s="42">
        <v>14209600</v>
      </c>
      <c r="M247" s="42">
        <v>29992067</v>
      </c>
      <c r="N247" s="42">
        <v>86262773</v>
      </c>
      <c r="O247" s="42">
        <v>51337733</v>
      </c>
      <c r="P247" s="42">
        <v>39265499</v>
      </c>
      <c r="Q247" s="42">
        <v>5542227573</v>
      </c>
      <c r="R247" s="42">
        <v>3599551</v>
      </c>
      <c r="S247" s="42">
        <v>254210</v>
      </c>
      <c r="T247" s="42">
        <v>693212731</v>
      </c>
      <c r="U247" s="42">
        <v>714743974</v>
      </c>
      <c r="V247" s="42">
        <v>109734686</v>
      </c>
      <c r="W247" s="42">
        <v>77762937</v>
      </c>
      <c r="X247" s="42">
        <v>1310382</v>
      </c>
      <c r="Y247" s="42">
        <v>2905681</v>
      </c>
      <c r="Z247" s="42">
        <v>1740367</v>
      </c>
      <c r="AA247" s="42">
        <v>0</v>
      </c>
      <c r="AB247" s="42">
        <v>1605264519</v>
      </c>
      <c r="AC247" s="42">
        <v>3936963054</v>
      </c>
    </row>
    <row r="248" spans="1:29">
      <c r="A248" t="s">
        <v>346</v>
      </c>
      <c r="B248" s="44" t="s">
        <v>347</v>
      </c>
      <c r="C248" s="42">
        <v>5185799500</v>
      </c>
      <c r="D248" s="42">
        <v>18948</v>
      </c>
      <c r="E248" s="42">
        <v>1686499899</v>
      </c>
      <c r="F248" s="42">
        <v>53376934</v>
      </c>
      <c r="G248" s="42">
        <v>1637</v>
      </c>
      <c r="H248" s="42">
        <v>166672183</v>
      </c>
      <c r="I248" s="42">
        <v>1024237</v>
      </c>
      <c r="J248" s="42">
        <v>45697033</v>
      </c>
      <c r="K248" s="42">
        <v>289317500</v>
      </c>
      <c r="L248" s="42">
        <v>10082200</v>
      </c>
      <c r="M248" s="42">
        <v>12885413</v>
      </c>
      <c r="N248" s="42">
        <v>45144793</v>
      </c>
      <c r="O248" s="42">
        <v>22969750</v>
      </c>
      <c r="P248" s="42">
        <v>27352013</v>
      </c>
      <c r="Q248" s="42">
        <v>2361021955</v>
      </c>
      <c r="R248" s="42">
        <v>1417005</v>
      </c>
      <c r="S248" s="42">
        <v>77609</v>
      </c>
      <c r="T248" s="42">
        <v>299335164</v>
      </c>
      <c r="U248" s="42">
        <v>308592647</v>
      </c>
      <c r="V248" s="42">
        <v>40534730</v>
      </c>
      <c r="W248" s="42">
        <v>38905424</v>
      </c>
      <c r="X248" s="42">
        <v>795780</v>
      </c>
      <c r="Y248" s="42">
        <v>1177839</v>
      </c>
      <c r="Z248" s="42">
        <v>782909</v>
      </c>
      <c r="AA248" s="42">
        <v>0</v>
      </c>
      <c r="AB248" s="42">
        <v>691619107</v>
      </c>
      <c r="AC248" s="42">
        <v>1669402848</v>
      </c>
    </row>
    <row r="249" spans="1:29">
      <c r="A249" t="s">
        <v>544</v>
      </c>
      <c r="B249" s="44" t="s">
        <v>545</v>
      </c>
      <c r="C249" s="42">
        <v>28734213100</v>
      </c>
      <c r="D249" s="42">
        <v>96573</v>
      </c>
      <c r="E249" s="42">
        <v>9810344894</v>
      </c>
      <c r="F249" s="42">
        <v>420942140</v>
      </c>
      <c r="G249" s="42">
        <v>11615</v>
      </c>
      <c r="H249" s="42">
        <v>907798156</v>
      </c>
      <c r="I249" s="42">
        <v>8073706</v>
      </c>
      <c r="J249" s="42">
        <v>201430215</v>
      </c>
      <c r="K249" s="42">
        <v>1652686400</v>
      </c>
      <c r="L249" s="42">
        <v>19667200</v>
      </c>
      <c r="M249" s="42">
        <v>71509375</v>
      </c>
      <c r="N249" s="42">
        <v>189526438</v>
      </c>
      <c r="O249" s="42">
        <v>117756408</v>
      </c>
      <c r="P249" s="42">
        <v>52022659</v>
      </c>
      <c r="Q249" s="42">
        <v>13451757591</v>
      </c>
      <c r="R249" s="42">
        <v>4581656</v>
      </c>
      <c r="S249" s="42">
        <v>106412</v>
      </c>
      <c r="T249" s="42">
        <v>1672039246</v>
      </c>
      <c r="U249" s="42">
        <v>1773761627</v>
      </c>
      <c r="V249" s="42">
        <v>225229291</v>
      </c>
      <c r="W249" s="42">
        <v>151083692</v>
      </c>
      <c r="X249" s="42">
        <v>772487</v>
      </c>
      <c r="Y249" s="42">
        <v>5953118</v>
      </c>
      <c r="Z249" s="42">
        <v>5066209</v>
      </c>
      <c r="AA249" s="42">
        <v>0</v>
      </c>
      <c r="AB249" s="42">
        <v>3838593738</v>
      </c>
      <c r="AC249" s="42">
        <v>9613163853</v>
      </c>
    </row>
    <row r="250" spans="1:29">
      <c r="A250" t="s">
        <v>1</v>
      </c>
      <c r="B250" s="44" t="s">
        <v>0</v>
      </c>
      <c r="C250" s="42">
        <v>11026990400</v>
      </c>
      <c r="D250" s="42">
        <v>33965</v>
      </c>
      <c r="E250" s="42">
        <v>3472919094</v>
      </c>
      <c r="F250" s="42">
        <v>244649990</v>
      </c>
      <c r="G250" s="42">
        <v>5495</v>
      </c>
      <c r="H250" s="42">
        <v>281446063</v>
      </c>
      <c r="I250" s="42">
        <v>3112432</v>
      </c>
      <c r="J250" s="42">
        <v>56006443</v>
      </c>
      <c r="K250" s="42">
        <v>612658700</v>
      </c>
      <c r="L250" s="42">
        <v>12514000</v>
      </c>
      <c r="M250" s="42">
        <v>27335444</v>
      </c>
      <c r="N250" s="42">
        <v>48004107</v>
      </c>
      <c r="O250" s="42">
        <v>42081788</v>
      </c>
      <c r="P250" s="42">
        <v>36424109</v>
      </c>
      <c r="Q250" s="42">
        <v>4837152170</v>
      </c>
      <c r="R250" s="42">
        <v>1144621</v>
      </c>
      <c r="S250" s="42">
        <v>80697</v>
      </c>
      <c r="T250" s="42">
        <v>625025826</v>
      </c>
      <c r="U250" s="42">
        <v>583954641</v>
      </c>
      <c r="V250" s="42">
        <v>120381435</v>
      </c>
      <c r="W250" s="42">
        <v>63647105</v>
      </c>
      <c r="X250" s="42">
        <v>327301</v>
      </c>
      <c r="Y250" s="42">
        <v>1747668</v>
      </c>
      <c r="Z250" s="42">
        <v>1471174</v>
      </c>
      <c r="AA250" s="42">
        <v>0</v>
      </c>
      <c r="AB250" s="42">
        <v>1397780468</v>
      </c>
      <c r="AC250" s="42">
        <v>3439371702</v>
      </c>
    </row>
    <row r="251" spans="1:29">
      <c r="A251" t="s">
        <v>22</v>
      </c>
      <c r="B251" s="44" t="s">
        <v>23</v>
      </c>
      <c r="C251" s="42">
        <v>6627979700</v>
      </c>
      <c r="D251" s="42">
        <v>20763</v>
      </c>
      <c r="E251" s="42">
        <v>2099529616</v>
      </c>
      <c r="F251" s="42">
        <v>121740879</v>
      </c>
      <c r="G251" s="42">
        <v>3171</v>
      </c>
      <c r="H251" s="42">
        <v>196547988</v>
      </c>
      <c r="I251" s="42">
        <v>1683658</v>
      </c>
      <c r="J251" s="42">
        <v>40123383</v>
      </c>
      <c r="K251" s="42">
        <v>377345300</v>
      </c>
      <c r="L251" s="42">
        <v>8881200</v>
      </c>
      <c r="M251" s="42">
        <v>16451283</v>
      </c>
      <c r="N251" s="42">
        <v>31052268</v>
      </c>
      <c r="O251" s="42">
        <v>25794762</v>
      </c>
      <c r="P251" s="42">
        <v>26779912</v>
      </c>
      <c r="Q251" s="42">
        <v>2945930249</v>
      </c>
      <c r="R251" s="42">
        <v>906843</v>
      </c>
      <c r="S251" s="42">
        <v>70075</v>
      </c>
      <c r="T251" s="42">
        <v>386122358</v>
      </c>
      <c r="U251" s="42">
        <v>366327182</v>
      </c>
      <c r="V251" s="42">
        <v>77479781</v>
      </c>
      <c r="W251" s="42">
        <v>38100505</v>
      </c>
      <c r="X251" s="42">
        <v>299701</v>
      </c>
      <c r="Y251" s="42">
        <v>1042782</v>
      </c>
      <c r="Z251" s="42">
        <v>949704</v>
      </c>
      <c r="AA251" s="42">
        <v>0</v>
      </c>
      <c r="AB251" s="42">
        <v>871298931</v>
      </c>
      <c r="AC251" s="42">
        <v>2074631318</v>
      </c>
    </row>
    <row r="252" spans="1:29">
      <c r="A252" t="s">
        <v>60</v>
      </c>
      <c r="B252" s="44" t="s">
        <v>61</v>
      </c>
      <c r="C252" s="42">
        <v>53950167800</v>
      </c>
      <c r="D252" s="42">
        <v>168157</v>
      </c>
      <c r="E252" s="42">
        <v>17719094379</v>
      </c>
      <c r="F252" s="42">
        <v>1214480244</v>
      </c>
      <c r="G252" s="42">
        <v>27461</v>
      </c>
      <c r="H252" s="42">
        <v>2280749331</v>
      </c>
      <c r="I252" s="42">
        <v>11795277</v>
      </c>
      <c r="J252" s="42">
        <v>286088565</v>
      </c>
      <c r="K252" s="42">
        <v>2981756600</v>
      </c>
      <c r="L252" s="42">
        <v>52805600</v>
      </c>
      <c r="M252" s="42">
        <v>133904152</v>
      </c>
      <c r="N252" s="42">
        <v>310051778</v>
      </c>
      <c r="O252" s="42">
        <v>203753375</v>
      </c>
      <c r="P252" s="42">
        <v>147375411</v>
      </c>
      <c r="Q252" s="42">
        <v>25341854712</v>
      </c>
      <c r="R252" s="42">
        <v>6809597</v>
      </c>
      <c r="S252" s="42">
        <v>323091</v>
      </c>
      <c r="T252" s="42">
        <v>3033785297</v>
      </c>
      <c r="U252" s="42">
        <v>2996124358</v>
      </c>
      <c r="V252" s="42">
        <v>469859772</v>
      </c>
      <c r="W252" s="42">
        <v>358304338</v>
      </c>
      <c r="X252" s="42">
        <v>4358022</v>
      </c>
      <c r="Y252" s="42">
        <v>7649854</v>
      </c>
      <c r="Z252" s="42">
        <v>11336771</v>
      </c>
      <c r="AA252" s="42">
        <v>0</v>
      </c>
      <c r="AB252" s="42">
        <v>6888551100</v>
      </c>
      <c r="AC252" s="42">
        <v>18453303612</v>
      </c>
    </row>
    <row r="253" spans="1:29">
      <c r="A253" t="s">
        <v>136</v>
      </c>
      <c r="B253" s="44" t="s">
        <v>137</v>
      </c>
      <c r="C253" s="42">
        <v>1821587600</v>
      </c>
      <c r="D253" s="42">
        <v>7150</v>
      </c>
      <c r="E253" s="42">
        <v>618757446</v>
      </c>
      <c r="F253" s="42">
        <v>9503183</v>
      </c>
      <c r="G253" s="42">
        <v>407</v>
      </c>
      <c r="H253" s="42">
        <v>49690670</v>
      </c>
      <c r="I253" s="42">
        <v>312814</v>
      </c>
      <c r="J253" s="42">
        <v>13190686</v>
      </c>
      <c r="K253" s="42">
        <v>103975900</v>
      </c>
      <c r="L253" s="42">
        <v>3517200</v>
      </c>
      <c r="M253" s="42">
        <v>4535796</v>
      </c>
      <c r="N253" s="42">
        <v>16147070</v>
      </c>
      <c r="O253" s="42">
        <v>8550799</v>
      </c>
      <c r="P253" s="42">
        <v>8719466</v>
      </c>
      <c r="Q253" s="42">
        <v>836901030</v>
      </c>
      <c r="R253" s="42">
        <v>138789</v>
      </c>
      <c r="S253" s="42">
        <v>20942</v>
      </c>
      <c r="T253" s="42">
        <v>107473602</v>
      </c>
      <c r="U253" s="42">
        <v>118771820</v>
      </c>
      <c r="V253" s="42">
        <v>15192552</v>
      </c>
      <c r="W253" s="42">
        <v>13149833</v>
      </c>
      <c r="X253" s="42">
        <v>319195</v>
      </c>
      <c r="Y253" s="42">
        <v>464189</v>
      </c>
      <c r="Z253" s="42">
        <v>210318</v>
      </c>
      <c r="AA253" s="42">
        <v>0</v>
      </c>
      <c r="AB253" s="42">
        <v>255741240</v>
      </c>
      <c r="AC253" s="42">
        <v>581159790</v>
      </c>
    </row>
    <row r="254" spans="1:29">
      <c r="A254" t="s">
        <v>106</v>
      </c>
      <c r="B254" s="44" t="s">
        <v>107</v>
      </c>
      <c r="C254" s="42">
        <v>1600689300</v>
      </c>
      <c r="D254" s="42">
        <v>6069</v>
      </c>
      <c r="E254" s="42">
        <v>549575044</v>
      </c>
      <c r="F254" s="42">
        <v>18949540</v>
      </c>
      <c r="G254" s="42">
        <v>522</v>
      </c>
      <c r="H254" s="42">
        <v>61510922</v>
      </c>
      <c r="I254" s="42">
        <v>744932</v>
      </c>
      <c r="J254" s="42">
        <v>15437220</v>
      </c>
      <c r="K254" s="42">
        <v>79359500</v>
      </c>
      <c r="L254" s="42">
        <v>3206600</v>
      </c>
      <c r="M254" s="42">
        <v>3980784</v>
      </c>
      <c r="N254" s="42">
        <v>14881302</v>
      </c>
      <c r="O254" s="42">
        <v>7292484</v>
      </c>
      <c r="P254" s="42">
        <v>8640058</v>
      </c>
      <c r="Q254" s="42">
        <v>763578386</v>
      </c>
      <c r="R254" s="42">
        <v>540561</v>
      </c>
      <c r="S254" s="42">
        <v>22926</v>
      </c>
      <c r="T254" s="42">
        <v>82543556</v>
      </c>
      <c r="U254" s="42">
        <v>90548636</v>
      </c>
      <c r="V254" s="42">
        <v>13734161</v>
      </c>
      <c r="W254" s="42">
        <v>14258300</v>
      </c>
      <c r="X254" s="42">
        <v>497187</v>
      </c>
      <c r="Y254" s="42">
        <v>489395</v>
      </c>
      <c r="Z254" s="42">
        <v>319114</v>
      </c>
      <c r="AA254" s="42">
        <v>0</v>
      </c>
      <c r="AB254" s="42">
        <v>202953836</v>
      </c>
      <c r="AC254" s="42">
        <v>560624550</v>
      </c>
    </row>
    <row r="255" spans="1:29">
      <c r="A255" t="s">
        <v>120</v>
      </c>
      <c r="B255" s="44" t="s">
        <v>121</v>
      </c>
      <c r="C255" s="42">
        <v>2976923900</v>
      </c>
      <c r="D255" s="42">
        <v>10660</v>
      </c>
      <c r="E255" s="42">
        <v>989799962</v>
      </c>
      <c r="F255" s="42">
        <v>25855451</v>
      </c>
      <c r="G255" s="42">
        <v>850</v>
      </c>
      <c r="H255" s="42">
        <v>65019821</v>
      </c>
      <c r="I255" s="42">
        <v>719543</v>
      </c>
      <c r="J255" s="42">
        <v>28049474</v>
      </c>
      <c r="K255" s="42">
        <v>175609200</v>
      </c>
      <c r="L255" s="42">
        <v>4563100</v>
      </c>
      <c r="M255" s="42">
        <v>7416158</v>
      </c>
      <c r="N255" s="42">
        <v>21629724</v>
      </c>
      <c r="O255" s="42">
        <v>13073879</v>
      </c>
      <c r="P255" s="42">
        <v>12521043</v>
      </c>
      <c r="Q255" s="42">
        <v>1344257355</v>
      </c>
      <c r="R255" s="42">
        <v>845458</v>
      </c>
      <c r="S255" s="42">
        <v>23190</v>
      </c>
      <c r="T255" s="42">
        <v>180143823</v>
      </c>
      <c r="U255" s="42">
        <v>190840807</v>
      </c>
      <c r="V255" s="42">
        <v>28169507</v>
      </c>
      <c r="W255" s="42">
        <v>21769405</v>
      </c>
      <c r="X255" s="42">
        <v>461760</v>
      </c>
      <c r="Y255" s="42">
        <v>650603</v>
      </c>
      <c r="Z255" s="42">
        <v>501140</v>
      </c>
      <c r="AA255" s="42">
        <v>0</v>
      </c>
      <c r="AB255" s="42">
        <v>423405693</v>
      </c>
      <c r="AC255" s="42">
        <v>920851662</v>
      </c>
    </row>
    <row r="256" spans="1:29">
      <c r="A256" t="s">
        <v>96</v>
      </c>
      <c r="B256" s="44" t="s">
        <v>97</v>
      </c>
      <c r="C256" s="42">
        <v>1463980400</v>
      </c>
      <c r="D256" s="42">
        <v>6187</v>
      </c>
      <c r="E256" s="42">
        <v>498164551</v>
      </c>
      <c r="F256" s="42">
        <v>12012053</v>
      </c>
      <c r="G256" s="42">
        <v>347</v>
      </c>
      <c r="H256" s="42">
        <v>51991343</v>
      </c>
      <c r="I256" s="42">
        <v>1171907</v>
      </c>
      <c r="J256" s="42">
        <v>15637788</v>
      </c>
      <c r="K256" s="42">
        <v>72848900</v>
      </c>
      <c r="L256" s="42">
        <v>4903000</v>
      </c>
      <c r="M256" s="42">
        <v>3645914</v>
      </c>
      <c r="N256" s="42">
        <v>13773795</v>
      </c>
      <c r="O256" s="42">
        <v>7189287</v>
      </c>
      <c r="P256" s="42">
        <v>83128594</v>
      </c>
      <c r="Q256" s="42">
        <v>764467132</v>
      </c>
      <c r="R256" s="42">
        <v>706305</v>
      </c>
      <c r="S256" s="42">
        <v>29481</v>
      </c>
      <c r="T256" s="42">
        <v>77719278</v>
      </c>
      <c r="U256" s="42">
        <v>86329303</v>
      </c>
      <c r="V256" s="42">
        <v>14600049</v>
      </c>
      <c r="W256" s="42">
        <v>11148395</v>
      </c>
      <c r="X256" s="42">
        <v>309429</v>
      </c>
      <c r="Y256" s="42">
        <v>431633</v>
      </c>
      <c r="Z256" s="42">
        <v>229345</v>
      </c>
      <c r="AA256" s="42">
        <v>0</v>
      </c>
      <c r="AB256" s="42">
        <v>191503218</v>
      </c>
      <c r="AC256" s="42">
        <v>572963914</v>
      </c>
    </row>
    <row r="257" spans="1:29">
      <c r="A257" t="s">
        <v>2</v>
      </c>
      <c r="B257" s="44" t="s">
        <v>3</v>
      </c>
      <c r="C257" s="42">
        <v>8975698100</v>
      </c>
      <c r="D257" s="42">
        <v>24356</v>
      </c>
      <c r="E257" s="42">
        <v>2789001203</v>
      </c>
      <c r="F257" s="42">
        <v>264697002</v>
      </c>
      <c r="G257" s="42">
        <v>5561</v>
      </c>
      <c r="H257" s="42">
        <v>298432048</v>
      </c>
      <c r="I257" s="42">
        <v>2830024</v>
      </c>
      <c r="J257" s="42">
        <v>69599340</v>
      </c>
      <c r="K257" s="42">
        <v>478219000</v>
      </c>
      <c r="L257" s="42">
        <v>12503400</v>
      </c>
      <c r="M257" s="42">
        <v>22289762</v>
      </c>
      <c r="N257" s="42">
        <v>49674710</v>
      </c>
      <c r="O257" s="42">
        <v>30616838</v>
      </c>
      <c r="P257" s="42">
        <v>34806682</v>
      </c>
      <c r="Q257" s="42">
        <v>4052670009</v>
      </c>
      <c r="R257" s="42">
        <v>1824072</v>
      </c>
      <c r="S257" s="42">
        <v>56671</v>
      </c>
      <c r="T257" s="42">
        <v>490628311</v>
      </c>
      <c r="U257" s="42">
        <v>437208014</v>
      </c>
      <c r="V257" s="42">
        <v>94547962</v>
      </c>
      <c r="W257" s="42">
        <v>75102566</v>
      </c>
      <c r="X257" s="42">
        <v>853654</v>
      </c>
      <c r="Y257" s="42">
        <v>977895</v>
      </c>
      <c r="Z257" s="42">
        <v>1555496</v>
      </c>
      <c r="AA257" s="42">
        <v>0</v>
      </c>
      <c r="AB257" s="42">
        <v>1102754641</v>
      </c>
      <c r="AC257" s="42">
        <v>2949915368</v>
      </c>
    </row>
    <row r="258" spans="1:29">
      <c r="A258" t="s">
        <v>441</v>
      </c>
      <c r="B258" s="44" t="s">
        <v>442</v>
      </c>
      <c r="C258" s="42">
        <v>1273507000</v>
      </c>
      <c r="D258" s="42">
        <v>5357</v>
      </c>
      <c r="E258" s="42">
        <v>432003410</v>
      </c>
      <c r="F258" s="42">
        <v>6162614</v>
      </c>
      <c r="G258" s="42">
        <v>275</v>
      </c>
      <c r="H258" s="42">
        <v>31306270</v>
      </c>
      <c r="I258" s="42">
        <v>285235</v>
      </c>
      <c r="J258" s="42">
        <v>8915260</v>
      </c>
      <c r="K258" s="42">
        <v>71072600</v>
      </c>
      <c r="L258" s="42">
        <v>2635300</v>
      </c>
      <c r="M258" s="42">
        <v>3168786</v>
      </c>
      <c r="N258" s="42">
        <v>13244543</v>
      </c>
      <c r="O258" s="42">
        <v>6325928</v>
      </c>
      <c r="P258" s="42">
        <v>5860402</v>
      </c>
      <c r="Q258" s="42">
        <v>580980348</v>
      </c>
      <c r="R258" s="42">
        <v>58299</v>
      </c>
      <c r="S258" s="42">
        <v>3131</v>
      </c>
      <c r="T258" s="42">
        <v>73676952</v>
      </c>
      <c r="U258" s="42">
        <v>82710052</v>
      </c>
      <c r="V258" s="42">
        <v>8860434</v>
      </c>
      <c r="W258" s="42">
        <v>9390480</v>
      </c>
      <c r="X258" s="42">
        <v>144755</v>
      </c>
      <c r="Y258" s="42">
        <v>395158</v>
      </c>
      <c r="Z258" s="42">
        <v>161397</v>
      </c>
      <c r="AA258" s="42">
        <v>8764088</v>
      </c>
      <c r="AB258" s="42">
        <v>184164746</v>
      </c>
      <c r="AC258" s="42">
        <v>396815602</v>
      </c>
    </row>
    <row r="259" spans="1:29">
      <c r="A259" t="s">
        <v>318</v>
      </c>
      <c r="B259" s="44" t="s">
        <v>319</v>
      </c>
      <c r="C259" s="42">
        <v>3182210100</v>
      </c>
      <c r="D259" s="42">
        <v>12442</v>
      </c>
      <c r="E259" s="42">
        <v>1057717744</v>
      </c>
      <c r="F259" s="42">
        <v>19480656</v>
      </c>
      <c r="G259" s="42">
        <v>813</v>
      </c>
      <c r="H259" s="42">
        <v>105022740</v>
      </c>
      <c r="I259" s="42">
        <v>1207739</v>
      </c>
      <c r="J259" s="42">
        <v>27768688</v>
      </c>
      <c r="K259" s="42">
        <v>176242800</v>
      </c>
      <c r="L259" s="42">
        <v>10364400</v>
      </c>
      <c r="M259" s="42">
        <v>7883558</v>
      </c>
      <c r="N259" s="42">
        <v>33643034</v>
      </c>
      <c r="O259" s="42">
        <v>14783588</v>
      </c>
      <c r="P259" s="42">
        <v>27319763</v>
      </c>
      <c r="Q259" s="42">
        <v>1481434710</v>
      </c>
      <c r="R259" s="42">
        <v>542785</v>
      </c>
      <c r="S259" s="42">
        <v>71321</v>
      </c>
      <c r="T259" s="42">
        <v>186566690</v>
      </c>
      <c r="U259" s="42">
        <v>201001118</v>
      </c>
      <c r="V259" s="42">
        <v>27424361</v>
      </c>
      <c r="W259" s="42">
        <v>24730472</v>
      </c>
      <c r="X259" s="42">
        <v>745807</v>
      </c>
      <c r="Y259" s="42">
        <v>1165553</v>
      </c>
      <c r="Z259" s="42">
        <v>441582</v>
      </c>
      <c r="AA259" s="42">
        <v>0</v>
      </c>
      <c r="AB259" s="42">
        <v>442689689</v>
      </c>
      <c r="AC259" s="42">
        <v>1038745021</v>
      </c>
    </row>
    <row r="260" spans="1:29">
      <c r="A260" t="s">
        <v>262</v>
      </c>
      <c r="B260" s="44" t="s">
        <v>263</v>
      </c>
      <c r="C260" s="42">
        <v>14743566000</v>
      </c>
      <c r="D260" s="42">
        <v>50288</v>
      </c>
      <c r="E260" s="42">
        <v>4677189396</v>
      </c>
      <c r="F260" s="42">
        <v>208203139</v>
      </c>
      <c r="G260" s="42">
        <v>5901</v>
      </c>
      <c r="H260" s="42">
        <v>541006949</v>
      </c>
      <c r="I260" s="42">
        <v>7170006</v>
      </c>
      <c r="J260" s="42">
        <v>124981134</v>
      </c>
      <c r="K260" s="42">
        <v>805214700</v>
      </c>
      <c r="L260" s="42">
        <v>21742400</v>
      </c>
      <c r="M260" s="42">
        <v>36636967</v>
      </c>
      <c r="N260" s="42">
        <v>108419364</v>
      </c>
      <c r="O260" s="42">
        <v>61029952</v>
      </c>
      <c r="P260" s="42">
        <v>56324671</v>
      </c>
      <c r="Q260" s="42">
        <v>6647918678</v>
      </c>
      <c r="R260" s="42">
        <v>5786975</v>
      </c>
      <c r="S260" s="42">
        <v>332881</v>
      </c>
      <c r="T260" s="42">
        <v>826802421</v>
      </c>
      <c r="U260" s="42">
        <v>816373387</v>
      </c>
      <c r="V260" s="42">
        <v>130821652</v>
      </c>
      <c r="W260" s="42">
        <v>118132554</v>
      </c>
      <c r="X260" s="42">
        <v>2603281</v>
      </c>
      <c r="Y260" s="42">
        <v>2376222</v>
      </c>
      <c r="Z260" s="42">
        <v>2479473</v>
      </c>
      <c r="AA260" s="42">
        <v>0</v>
      </c>
      <c r="AB260" s="42">
        <v>1905708846</v>
      </c>
      <c r="AC260" s="42">
        <v>4742209832</v>
      </c>
    </row>
    <row r="261" spans="1:29">
      <c r="A261" t="s">
        <v>44</v>
      </c>
      <c r="B261" s="44" t="s">
        <v>45</v>
      </c>
      <c r="C261" s="42">
        <v>3610649600</v>
      </c>
      <c r="D261" s="42">
        <v>8737</v>
      </c>
      <c r="E261" s="42">
        <v>1149648568</v>
      </c>
      <c r="F261" s="42">
        <v>168022136</v>
      </c>
      <c r="G261" s="42">
        <v>2401</v>
      </c>
      <c r="H261" s="42">
        <v>194500091</v>
      </c>
      <c r="I261" s="42">
        <v>2351932</v>
      </c>
      <c r="J261" s="42">
        <v>24801833</v>
      </c>
      <c r="K261" s="42">
        <v>161380300</v>
      </c>
      <c r="L261" s="42">
        <v>3873000</v>
      </c>
      <c r="M261" s="42">
        <v>8991896</v>
      </c>
      <c r="N261" s="42">
        <v>19812299</v>
      </c>
      <c r="O261" s="42">
        <v>10908031</v>
      </c>
      <c r="P261" s="42">
        <v>11424542</v>
      </c>
      <c r="Q261" s="42">
        <v>1755714628</v>
      </c>
      <c r="R261" s="42">
        <v>591091</v>
      </c>
      <c r="S261" s="42">
        <v>101619</v>
      </c>
      <c r="T261" s="42">
        <v>165220396</v>
      </c>
      <c r="U261" s="42">
        <v>143911922</v>
      </c>
      <c r="V261" s="42">
        <v>35640880</v>
      </c>
      <c r="W261" s="42">
        <v>37617898</v>
      </c>
      <c r="X261" s="42">
        <v>145572</v>
      </c>
      <c r="Y261" s="42">
        <v>242881</v>
      </c>
      <c r="Z261" s="42">
        <v>686295</v>
      </c>
      <c r="AA261" s="42">
        <v>0</v>
      </c>
      <c r="AB261" s="42">
        <v>384158554</v>
      </c>
      <c r="AC261" s="42">
        <v>1371556074</v>
      </c>
    </row>
    <row r="262" spans="1:29">
      <c r="A262" t="s">
        <v>194</v>
      </c>
      <c r="B262" s="44" t="s">
        <v>195</v>
      </c>
      <c r="C262" s="42">
        <v>10435545100</v>
      </c>
      <c r="D262" s="42">
        <v>26722</v>
      </c>
      <c r="E262" s="42">
        <v>3093399170</v>
      </c>
      <c r="F262" s="42">
        <v>440816933</v>
      </c>
      <c r="G262" s="42">
        <v>6468</v>
      </c>
      <c r="H262" s="42">
        <v>862891233</v>
      </c>
      <c r="I262" s="42">
        <v>7427031</v>
      </c>
      <c r="J262" s="42">
        <v>95486613</v>
      </c>
      <c r="K262" s="42">
        <v>461912800</v>
      </c>
      <c r="L262" s="42">
        <v>13789000</v>
      </c>
      <c r="M262" s="42">
        <v>25920942</v>
      </c>
      <c r="N262" s="42">
        <v>62368059</v>
      </c>
      <c r="O262" s="42">
        <v>33077738</v>
      </c>
      <c r="P262" s="42">
        <v>47035889</v>
      </c>
      <c r="Q262" s="42">
        <v>5144125408</v>
      </c>
      <c r="R262" s="42">
        <v>3236618</v>
      </c>
      <c r="S262" s="42">
        <v>89944</v>
      </c>
      <c r="T262" s="42">
        <v>475628253</v>
      </c>
      <c r="U262" s="42">
        <v>400940910</v>
      </c>
      <c r="V262" s="42">
        <v>104549551</v>
      </c>
      <c r="W262" s="42">
        <v>131357518</v>
      </c>
      <c r="X262" s="42">
        <v>1198913</v>
      </c>
      <c r="Y262" s="42">
        <v>649164</v>
      </c>
      <c r="Z262" s="42">
        <v>1568762</v>
      </c>
      <c r="AA262" s="42">
        <v>0</v>
      </c>
      <c r="AB262" s="42">
        <v>1119219633</v>
      </c>
      <c r="AC262" s="42">
        <v>4024905775</v>
      </c>
    </row>
    <row r="263" spans="1:29">
      <c r="A263" t="s">
        <v>130</v>
      </c>
      <c r="B263" s="44" t="s">
        <v>131</v>
      </c>
      <c r="C263" s="42">
        <v>5547584100</v>
      </c>
      <c r="D263" s="42">
        <v>20845</v>
      </c>
      <c r="E263" s="42">
        <v>1873001472</v>
      </c>
      <c r="F263" s="42">
        <v>48933156</v>
      </c>
      <c r="G263" s="42">
        <v>1556</v>
      </c>
      <c r="H263" s="42">
        <v>176663572</v>
      </c>
      <c r="I263" s="42">
        <v>1221265</v>
      </c>
      <c r="J263" s="42">
        <v>48129128</v>
      </c>
      <c r="K263" s="42">
        <v>309559700</v>
      </c>
      <c r="L263" s="42">
        <v>11719800</v>
      </c>
      <c r="M263" s="42">
        <v>13826578</v>
      </c>
      <c r="N263" s="42">
        <v>50620681</v>
      </c>
      <c r="O263" s="42">
        <v>25040427</v>
      </c>
      <c r="P263" s="42">
        <v>33136405</v>
      </c>
      <c r="Q263" s="42">
        <v>2591852184</v>
      </c>
      <c r="R263" s="42">
        <v>979134</v>
      </c>
      <c r="S263" s="42">
        <v>61100</v>
      </c>
      <c r="T263" s="42">
        <v>321219653</v>
      </c>
      <c r="U263" s="42">
        <v>346740805</v>
      </c>
      <c r="V263" s="42">
        <v>45817491</v>
      </c>
      <c r="W263" s="42">
        <v>39352751</v>
      </c>
      <c r="X263" s="42">
        <v>1221560</v>
      </c>
      <c r="Y263" s="42">
        <v>1325735</v>
      </c>
      <c r="Z263" s="42">
        <v>1036999</v>
      </c>
      <c r="AA263" s="42">
        <v>0</v>
      </c>
      <c r="AB263" s="42">
        <v>757755228</v>
      </c>
      <c r="AC263" s="42">
        <v>1834096956</v>
      </c>
    </row>
    <row r="264" spans="1:29">
      <c r="A264" t="s">
        <v>540</v>
      </c>
      <c r="B264" s="44" t="s">
        <v>541</v>
      </c>
      <c r="C264" s="42">
        <v>1218499100</v>
      </c>
      <c r="D264" s="42">
        <v>5215</v>
      </c>
      <c r="E264" s="42">
        <v>423358825</v>
      </c>
      <c r="F264" s="42">
        <v>5312023</v>
      </c>
      <c r="G264" s="42">
        <v>246</v>
      </c>
      <c r="H264" s="42">
        <v>32364104</v>
      </c>
      <c r="I264" s="42">
        <v>371519</v>
      </c>
      <c r="J264" s="42">
        <v>6626792</v>
      </c>
      <c r="K264" s="42">
        <v>68085600</v>
      </c>
      <c r="L264" s="42">
        <v>2037800</v>
      </c>
      <c r="M264" s="42">
        <v>3039364</v>
      </c>
      <c r="N264" s="42">
        <v>12290502</v>
      </c>
      <c r="O264" s="42">
        <v>6187999</v>
      </c>
      <c r="P264" s="42">
        <v>4218348</v>
      </c>
      <c r="Q264" s="42">
        <v>563892876</v>
      </c>
      <c r="R264" s="42">
        <v>45824</v>
      </c>
      <c r="S264" s="42">
        <v>23000</v>
      </c>
      <c r="T264" s="42">
        <v>70112075</v>
      </c>
      <c r="U264" s="42">
        <v>79260344</v>
      </c>
      <c r="V264" s="42">
        <v>7921049</v>
      </c>
      <c r="W264" s="42">
        <v>4585911</v>
      </c>
      <c r="X264" s="42">
        <v>16300</v>
      </c>
      <c r="Y264" s="42">
        <v>368826</v>
      </c>
      <c r="Z264" s="42">
        <v>188869</v>
      </c>
      <c r="AA264" s="42">
        <v>8508147</v>
      </c>
      <c r="AB264" s="42">
        <v>171030345</v>
      </c>
      <c r="AC264" s="42">
        <v>392862531</v>
      </c>
    </row>
    <row r="265" spans="1:29">
      <c r="A265" t="s">
        <v>172</v>
      </c>
      <c r="B265" s="44" t="s">
        <v>173</v>
      </c>
      <c r="C265" s="42">
        <v>3151137000</v>
      </c>
      <c r="D265" s="42">
        <v>12193</v>
      </c>
      <c r="E265" s="42">
        <v>1077959701</v>
      </c>
      <c r="F265" s="42">
        <v>21382253</v>
      </c>
      <c r="G265" s="42">
        <v>774</v>
      </c>
      <c r="H265" s="42">
        <v>92822821</v>
      </c>
      <c r="I265" s="42">
        <v>754767</v>
      </c>
      <c r="J265" s="42">
        <v>26066705</v>
      </c>
      <c r="K265" s="42">
        <v>176136400</v>
      </c>
      <c r="L265" s="42">
        <v>6357200</v>
      </c>
      <c r="M265" s="42">
        <v>7856614</v>
      </c>
      <c r="N265" s="42">
        <v>29101688</v>
      </c>
      <c r="O265" s="42">
        <v>14639283</v>
      </c>
      <c r="P265" s="42">
        <v>16539386</v>
      </c>
      <c r="Q265" s="42">
        <v>1469616818</v>
      </c>
      <c r="R265" s="42">
        <v>676564</v>
      </c>
      <c r="S265" s="42">
        <v>22136</v>
      </c>
      <c r="T265" s="42">
        <v>182457337</v>
      </c>
      <c r="U265" s="42">
        <v>203008268</v>
      </c>
      <c r="V265" s="42">
        <v>25084491</v>
      </c>
      <c r="W265" s="42">
        <v>21638829</v>
      </c>
      <c r="X265" s="42">
        <v>406478</v>
      </c>
      <c r="Y265" s="42">
        <v>818456</v>
      </c>
      <c r="Z265" s="42">
        <v>439461</v>
      </c>
      <c r="AA265" s="42">
        <v>0</v>
      </c>
      <c r="AB265" s="42">
        <v>434552020</v>
      </c>
      <c r="AC265" s="42">
        <v>1035064798</v>
      </c>
    </row>
    <row r="266" spans="1:29">
      <c r="A266" t="s">
        <v>524</v>
      </c>
      <c r="B266" s="44" t="s">
        <v>525</v>
      </c>
      <c r="C266" s="42">
        <v>1026753600</v>
      </c>
      <c r="D266" s="42">
        <v>4191</v>
      </c>
      <c r="E266" s="42">
        <v>358662188</v>
      </c>
      <c r="F266" s="42">
        <v>5805096</v>
      </c>
      <c r="G266" s="42">
        <v>211</v>
      </c>
      <c r="H266" s="42">
        <v>23656181</v>
      </c>
      <c r="I266" s="42">
        <v>394194</v>
      </c>
      <c r="J266" s="42">
        <v>6538568</v>
      </c>
      <c r="K266" s="42">
        <v>56154000</v>
      </c>
      <c r="L266" s="42">
        <v>2260800</v>
      </c>
      <c r="M266" s="42">
        <v>2557236</v>
      </c>
      <c r="N266" s="42">
        <v>9205846</v>
      </c>
      <c r="O266" s="42">
        <v>4983870</v>
      </c>
      <c r="P266" s="42">
        <v>4938255</v>
      </c>
      <c r="Q266" s="42">
        <v>475156234</v>
      </c>
      <c r="R266" s="42">
        <v>44452</v>
      </c>
      <c r="S266" s="42">
        <v>0</v>
      </c>
      <c r="T266" s="42">
        <v>58397688</v>
      </c>
      <c r="U266" s="42">
        <v>66485765</v>
      </c>
      <c r="V266" s="42">
        <v>7269904</v>
      </c>
      <c r="W266" s="42">
        <v>5682903</v>
      </c>
      <c r="X266" s="42">
        <v>43429</v>
      </c>
      <c r="Y266" s="42">
        <v>338715</v>
      </c>
      <c r="Z266" s="42">
        <v>188072</v>
      </c>
      <c r="AA266" s="42">
        <v>6856290</v>
      </c>
      <c r="AB266" s="42">
        <v>145307218</v>
      </c>
      <c r="AC266" s="42">
        <v>329849016</v>
      </c>
    </row>
    <row r="267" spans="1:29">
      <c r="A267" t="s">
        <v>66</v>
      </c>
      <c r="B267" s="44" t="s">
        <v>67</v>
      </c>
      <c r="C267" s="42">
        <v>1692945300</v>
      </c>
      <c r="D267" s="42">
        <v>6801</v>
      </c>
      <c r="E267" s="42">
        <v>567121430</v>
      </c>
      <c r="F267" s="42">
        <v>10677394</v>
      </c>
      <c r="G267" s="42">
        <v>424</v>
      </c>
      <c r="H267" s="42">
        <v>30039865</v>
      </c>
      <c r="I267" s="42">
        <v>302593</v>
      </c>
      <c r="J267" s="42">
        <v>16649562</v>
      </c>
      <c r="K267" s="42">
        <v>90956200</v>
      </c>
      <c r="L267" s="42">
        <v>3417700</v>
      </c>
      <c r="M267" s="42">
        <v>4217031</v>
      </c>
      <c r="N267" s="42">
        <v>12755481</v>
      </c>
      <c r="O267" s="42">
        <v>8103783</v>
      </c>
      <c r="P267" s="42">
        <v>9157439</v>
      </c>
      <c r="Q267" s="42">
        <v>753398478</v>
      </c>
      <c r="R267" s="42">
        <v>568941</v>
      </c>
      <c r="S267" s="42">
        <v>26668</v>
      </c>
      <c r="T267" s="42">
        <v>94344197</v>
      </c>
      <c r="U267" s="42">
        <v>101302641</v>
      </c>
      <c r="V267" s="42">
        <v>15711321</v>
      </c>
      <c r="W267" s="42">
        <v>12171023</v>
      </c>
      <c r="X267" s="42">
        <v>338113</v>
      </c>
      <c r="Y267" s="42">
        <v>519269</v>
      </c>
      <c r="Z267" s="42">
        <v>238327</v>
      </c>
      <c r="AA267" s="42">
        <v>0</v>
      </c>
      <c r="AB267" s="42">
        <v>225220500</v>
      </c>
      <c r="AC267" s="42">
        <v>528177978</v>
      </c>
    </row>
    <row r="268" spans="1:29">
      <c r="A268" t="s">
        <v>292</v>
      </c>
      <c r="B268" s="44" t="s">
        <v>293</v>
      </c>
      <c r="C268" s="42">
        <v>2434875800</v>
      </c>
      <c r="D268" s="42">
        <v>8845</v>
      </c>
      <c r="E268" s="42">
        <v>805673801</v>
      </c>
      <c r="F268" s="42">
        <v>19004732</v>
      </c>
      <c r="G268" s="42">
        <v>717</v>
      </c>
      <c r="H268" s="42">
        <v>64855412</v>
      </c>
      <c r="I268" s="42">
        <v>654368</v>
      </c>
      <c r="J268" s="42">
        <v>25639480</v>
      </c>
      <c r="K268" s="42">
        <v>140246400</v>
      </c>
      <c r="L268" s="42">
        <v>6086200</v>
      </c>
      <c r="M268" s="42">
        <v>6060045</v>
      </c>
      <c r="N268" s="42">
        <v>18822927</v>
      </c>
      <c r="O268" s="42">
        <v>10764475</v>
      </c>
      <c r="P268" s="42">
        <v>16737168</v>
      </c>
      <c r="Q268" s="42">
        <v>1114545008</v>
      </c>
      <c r="R268" s="42">
        <v>1080245</v>
      </c>
      <c r="S268" s="42">
        <v>32000</v>
      </c>
      <c r="T268" s="42">
        <v>146292759</v>
      </c>
      <c r="U268" s="42">
        <v>154037008</v>
      </c>
      <c r="V268" s="42">
        <v>23862941</v>
      </c>
      <c r="W268" s="42">
        <v>16942679</v>
      </c>
      <c r="X268" s="42">
        <v>352114</v>
      </c>
      <c r="Y268" s="42">
        <v>603294</v>
      </c>
      <c r="Z268" s="42">
        <v>526469</v>
      </c>
      <c r="AA268" s="42">
        <v>0</v>
      </c>
      <c r="AB268" s="42">
        <v>343729509</v>
      </c>
      <c r="AC268" s="42">
        <v>770815499</v>
      </c>
    </row>
    <row r="269" spans="1:29">
      <c r="A269" t="s">
        <v>338</v>
      </c>
      <c r="B269" s="44" t="s">
        <v>339</v>
      </c>
      <c r="C269" s="42">
        <v>8111523000</v>
      </c>
      <c r="D269" s="42">
        <v>29575</v>
      </c>
      <c r="E269" s="42">
        <v>2731904467</v>
      </c>
      <c r="F269" s="42">
        <v>84521539</v>
      </c>
      <c r="G269" s="42">
        <v>2726</v>
      </c>
      <c r="H269" s="42">
        <v>213023713</v>
      </c>
      <c r="I269" s="42">
        <v>1572741</v>
      </c>
      <c r="J269" s="42">
        <v>69436452</v>
      </c>
      <c r="K269" s="42">
        <v>451094400</v>
      </c>
      <c r="L269" s="42">
        <v>11058400</v>
      </c>
      <c r="M269" s="42">
        <v>20200186</v>
      </c>
      <c r="N269" s="42">
        <v>57540884</v>
      </c>
      <c r="O269" s="42">
        <v>35833902</v>
      </c>
      <c r="P269" s="42">
        <v>31222512</v>
      </c>
      <c r="Q269" s="42">
        <v>3707409196</v>
      </c>
      <c r="R269" s="42">
        <v>2044329</v>
      </c>
      <c r="S269" s="42">
        <v>78546</v>
      </c>
      <c r="T269" s="42">
        <v>462039782</v>
      </c>
      <c r="U269" s="42">
        <v>480745266</v>
      </c>
      <c r="V269" s="42">
        <v>70300084</v>
      </c>
      <c r="W269" s="42">
        <v>50604546</v>
      </c>
      <c r="X269" s="42">
        <v>599332</v>
      </c>
      <c r="Y269" s="42">
        <v>2177161</v>
      </c>
      <c r="Z269" s="42">
        <v>1195770</v>
      </c>
      <c r="AA269" s="42">
        <v>0</v>
      </c>
      <c r="AB269" s="42">
        <v>1069784816</v>
      </c>
      <c r="AC269" s="42">
        <v>2637624380</v>
      </c>
    </row>
    <row r="270" spans="1:29">
      <c r="A270" t="s">
        <v>538</v>
      </c>
      <c r="B270" s="44" t="s">
        <v>539</v>
      </c>
      <c r="C270" s="42">
        <v>1783849800</v>
      </c>
      <c r="D270" s="42">
        <v>6543</v>
      </c>
      <c r="E270" s="42">
        <v>623434772</v>
      </c>
      <c r="F270" s="42">
        <v>14899480</v>
      </c>
      <c r="G270" s="42">
        <v>542</v>
      </c>
      <c r="H270" s="42">
        <v>47454069</v>
      </c>
      <c r="I270" s="42">
        <v>419903</v>
      </c>
      <c r="J270" s="42">
        <v>18233986</v>
      </c>
      <c r="K270" s="42">
        <v>102258800</v>
      </c>
      <c r="L270" s="42">
        <v>2772600</v>
      </c>
      <c r="M270" s="42">
        <v>4450811</v>
      </c>
      <c r="N270" s="42">
        <v>12428502</v>
      </c>
      <c r="O270" s="42">
        <v>7987336</v>
      </c>
      <c r="P270" s="42">
        <v>6757871</v>
      </c>
      <c r="Q270" s="42">
        <v>841098130</v>
      </c>
      <c r="R270" s="42">
        <v>407570</v>
      </c>
      <c r="S270" s="42">
        <v>0</v>
      </c>
      <c r="T270" s="42">
        <v>105016201</v>
      </c>
      <c r="U270" s="42">
        <v>115564250</v>
      </c>
      <c r="V270" s="42">
        <v>15080447</v>
      </c>
      <c r="W270" s="42">
        <v>9618675</v>
      </c>
      <c r="X270" s="42">
        <v>185943</v>
      </c>
      <c r="Y270" s="42">
        <v>448095</v>
      </c>
      <c r="Z270" s="42">
        <v>279296</v>
      </c>
      <c r="AA270" s="42">
        <v>10702489</v>
      </c>
      <c r="AB270" s="42">
        <v>257302966</v>
      </c>
      <c r="AC270" s="42">
        <v>583795164</v>
      </c>
    </row>
    <row r="271" spans="1:29">
      <c r="A271" t="s">
        <v>6</v>
      </c>
      <c r="B271" s="44" t="s">
        <v>7</v>
      </c>
      <c r="C271" s="42">
        <v>11958809600</v>
      </c>
      <c r="D271" s="42">
        <v>32575</v>
      </c>
      <c r="E271" s="42">
        <v>3736810060</v>
      </c>
      <c r="F271" s="42">
        <v>366757739</v>
      </c>
      <c r="G271" s="42">
        <v>7198</v>
      </c>
      <c r="H271" s="42">
        <v>575288813</v>
      </c>
      <c r="I271" s="42">
        <v>5744262</v>
      </c>
      <c r="J271" s="42">
        <v>97439719</v>
      </c>
      <c r="K271" s="42">
        <v>618540700</v>
      </c>
      <c r="L271" s="42">
        <v>19770500</v>
      </c>
      <c r="M271" s="42">
        <v>29750080</v>
      </c>
      <c r="N271" s="42">
        <v>68173760</v>
      </c>
      <c r="O271" s="42">
        <v>40848970</v>
      </c>
      <c r="P271" s="42">
        <v>58894462</v>
      </c>
      <c r="Q271" s="42">
        <v>5618019065</v>
      </c>
      <c r="R271" s="42">
        <v>3307476</v>
      </c>
      <c r="S271" s="42">
        <v>210976</v>
      </c>
      <c r="T271" s="42">
        <v>638209090</v>
      </c>
      <c r="U271" s="42">
        <v>575354158</v>
      </c>
      <c r="V271" s="42">
        <v>134938777</v>
      </c>
      <c r="W271" s="42">
        <v>107375550</v>
      </c>
      <c r="X271" s="42">
        <v>777236</v>
      </c>
      <c r="Y271" s="42">
        <v>1062250</v>
      </c>
      <c r="Z271" s="42">
        <v>1976711</v>
      </c>
      <c r="AA271" s="42">
        <v>0</v>
      </c>
      <c r="AB271" s="42">
        <v>1463212224</v>
      </c>
      <c r="AC271" s="42">
        <v>4154806841</v>
      </c>
    </row>
    <row r="272" spans="1:29">
      <c r="A272" t="s">
        <v>126</v>
      </c>
      <c r="B272" s="44" t="s">
        <v>127</v>
      </c>
      <c r="C272" s="42">
        <v>7648436500</v>
      </c>
      <c r="D272" s="42">
        <v>26574</v>
      </c>
      <c r="E272" s="42">
        <v>2545028958</v>
      </c>
      <c r="F272" s="42">
        <v>92733512</v>
      </c>
      <c r="G272" s="42">
        <v>2565</v>
      </c>
      <c r="H272" s="42">
        <v>299685841</v>
      </c>
      <c r="I272" s="42">
        <v>1545429</v>
      </c>
      <c r="J272" s="42">
        <v>63906570</v>
      </c>
      <c r="K272" s="42">
        <v>434830800</v>
      </c>
      <c r="L272" s="42">
        <v>8313800</v>
      </c>
      <c r="M272" s="42">
        <v>19045037</v>
      </c>
      <c r="N272" s="42">
        <v>54588992</v>
      </c>
      <c r="O272" s="42">
        <v>32515770</v>
      </c>
      <c r="P272" s="42">
        <v>28607581</v>
      </c>
      <c r="Q272" s="42">
        <v>3580802290</v>
      </c>
      <c r="R272" s="42">
        <v>1704655</v>
      </c>
      <c r="S272" s="42">
        <v>36927</v>
      </c>
      <c r="T272" s="42">
        <v>443048491</v>
      </c>
      <c r="U272" s="42">
        <v>468005530</v>
      </c>
      <c r="V272" s="42">
        <v>62749826</v>
      </c>
      <c r="W272" s="42">
        <v>52008358</v>
      </c>
      <c r="X272" s="42">
        <v>959561</v>
      </c>
      <c r="Y272" s="42">
        <v>1638888</v>
      </c>
      <c r="Z272" s="42">
        <v>1368883</v>
      </c>
      <c r="AA272" s="42">
        <v>0</v>
      </c>
      <c r="AB272" s="42">
        <v>1031521119</v>
      </c>
      <c r="AC272" s="42">
        <v>2549281171</v>
      </c>
    </row>
    <row r="273" spans="1:29">
      <c r="A273" t="s">
        <v>170</v>
      </c>
      <c r="B273" s="44" t="s">
        <v>171</v>
      </c>
      <c r="C273" s="42">
        <v>7356772200</v>
      </c>
      <c r="D273" s="42">
        <v>29040</v>
      </c>
      <c r="E273" s="42">
        <v>2428885519</v>
      </c>
      <c r="F273" s="42">
        <v>71922675</v>
      </c>
      <c r="G273" s="42">
        <v>2062</v>
      </c>
      <c r="H273" s="42">
        <v>189878554</v>
      </c>
      <c r="I273" s="42">
        <v>1585815</v>
      </c>
      <c r="J273" s="42">
        <v>64636779</v>
      </c>
      <c r="K273" s="42">
        <v>387112700</v>
      </c>
      <c r="L273" s="42">
        <v>10298300</v>
      </c>
      <c r="M273" s="42">
        <v>18327061</v>
      </c>
      <c r="N273" s="42">
        <v>61027422</v>
      </c>
      <c r="O273" s="42">
        <v>34498198</v>
      </c>
      <c r="P273" s="42">
        <v>25524223</v>
      </c>
      <c r="Q273" s="42">
        <v>3293697246</v>
      </c>
      <c r="R273" s="42">
        <v>2417095</v>
      </c>
      <c r="S273" s="42">
        <v>143776</v>
      </c>
      <c r="T273" s="42">
        <v>397314592</v>
      </c>
      <c r="U273" s="42">
        <v>419575562</v>
      </c>
      <c r="V273" s="42">
        <v>67019352</v>
      </c>
      <c r="W273" s="42">
        <v>48306816</v>
      </c>
      <c r="X273" s="42">
        <v>960114</v>
      </c>
      <c r="Y273" s="42">
        <v>2157514</v>
      </c>
      <c r="Z273" s="42">
        <v>1175633</v>
      </c>
      <c r="AA273" s="42">
        <v>0</v>
      </c>
      <c r="AB273" s="42">
        <v>939070454</v>
      </c>
      <c r="AC273" s="42">
        <v>2354626792</v>
      </c>
    </row>
    <row r="274" spans="1:29">
      <c r="A274" t="s">
        <v>431</v>
      </c>
      <c r="B274" s="44" t="s">
        <v>432</v>
      </c>
      <c r="C274" s="42">
        <v>35396906100</v>
      </c>
      <c r="D274" s="42">
        <v>113596</v>
      </c>
      <c r="E274" s="42">
        <v>11056579080</v>
      </c>
      <c r="F274" s="42">
        <v>708091929</v>
      </c>
      <c r="G274" s="42">
        <v>16768</v>
      </c>
      <c r="H274" s="42">
        <v>1060193314</v>
      </c>
      <c r="I274" s="42">
        <v>5161813</v>
      </c>
      <c r="J274" s="42">
        <v>215860726</v>
      </c>
      <c r="K274" s="42">
        <v>1943611200</v>
      </c>
      <c r="L274" s="42">
        <v>27991900</v>
      </c>
      <c r="M274" s="42">
        <v>88045274</v>
      </c>
      <c r="N274" s="42">
        <v>197367981</v>
      </c>
      <c r="O274" s="42">
        <v>139491042</v>
      </c>
      <c r="P274" s="42">
        <v>87456184</v>
      </c>
      <c r="Q274" s="42">
        <v>15529850443</v>
      </c>
      <c r="R274" s="42">
        <v>6194838</v>
      </c>
      <c r="S274" s="42">
        <v>396091</v>
      </c>
      <c r="T274" s="42">
        <v>1971209731</v>
      </c>
      <c r="U274" s="42">
        <v>1848503020</v>
      </c>
      <c r="V274" s="42">
        <v>321690036</v>
      </c>
      <c r="W274" s="42">
        <v>241263497</v>
      </c>
      <c r="X274" s="42">
        <v>2167446</v>
      </c>
      <c r="Y274" s="42">
        <v>6494206</v>
      </c>
      <c r="Z274" s="42">
        <v>5340663</v>
      </c>
      <c r="AA274" s="42">
        <v>0</v>
      </c>
      <c r="AB274" s="42">
        <v>4403259528</v>
      </c>
      <c r="AC274" s="42">
        <v>11126590915</v>
      </c>
    </row>
    <row r="275" spans="1:29">
      <c r="A275" t="s">
        <v>148</v>
      </c>
      <c r="B275" s="44" t="s">
        <v>149</v>
      </c>
      <c r="C275" s="42">
        <v>20349055300</v>
      </c>
      <c r="D275" s="42">
        <v>69660</v>
      </c>
      <c r="E275" s="42">
        <v>6549784708</v>
      </c>
      <c r="F275" s="42">
        <v>303868097</v>
      </c>
      <c r="G275" s="42">
        <v>8013</v>
      </c>
      <c r="H275" s="42">
        <v>723981506</v>
      </c>
      <c r="I275" s="42">
        <v>5281146</v>
      </c>
      <c r="J275" s="42">
        <v>148006178</v>
      </c>
      <c r="K275" s="42">
        <v>1155140400</v>
      </c>
      <c r="L275" s="42">
        <v>23236000</v>
      </c>
      <c r="M275" s="42">
        <v>50559130</v>
      </c>
      <c r="N275" s="42">
        <v>131948946</v>
      </c>
      <c r="O275" s="42">
        <v>84429279</v>
      </c>
      <c r="P275" s="42">
        <v>63531579</v>
      </c>
      <c r="Q275" s="42">
        <v>9239766969</v>
      </c>
      <c r="R275" s="42">
        <v>3854965</v>
      </c>
      <c r="S275" s="42">
        <v>145137</v>
      </c>
      <c r="T275" s="42">
        <v>1178113041</v>
      </c>
      <c r="U275" s="42">
        <v>1177728776</v>
      </c>
      <c r="V275" s="42">
        <v>166567390</v>
      </c>
      <c r="W275" s="42">
        <v>156758718</v>
      </c>
      <c r="X275" s="42">
        <v>1587283</v>
      </c>
      <c r="Y275" s="42">
        <v>3876103</v>
      </c>
      <c r="Z275" s="42">
        <v>3116739</v>
      </c>
      <c r="AA275" s="42">
        <v>0</v>
      </c>
      <c r="AB275" s="42">
        <v>2691748152</v>
      </c>
      <c r="AC275" s="42">
        <v>6548018817</v>
      </c>
    </row>
    <row r="276" spans="1:29">
      <c r="A276" t="s">
        <v>86</v>
      </c>
      <c r="B276" s="44" t="s">
        <v>87</v>
      </c>
      <c r="C276" s="42">
        <v>754917500</v>
      </c>
      <c r="D276" s="42">
        <v>2921</v>
      </c>
      <c r="E276" s="42">
        <v>257385559</v>
      </c>
      <c r="F276" s="42">
        <v>7435987</v>
      </c>
      <c r="G276" s="42">
        <v>209</v>
      </c>
      <c r="H276" s="42">
        <v>25848393</v>
      </c>
      <c r="I276" s="42">
        <v>264820</v>
      </c>
      <c r="J276" s="42">
        <v>6768055</v>
      </c>
      <c r="K276" s="42">
        <v>38277100</v>
      </c>
      <c r="L276" s="42">
        <v>3150100</v>
      </c>
      <c r="M276" s="42">
        <v>1882402</v>
      </c>
      <c r="N276" s="42">
        <v>7839136</v>
      </c>
      <c r="O276" s="42">
        <v>3491114</v>
      </c>
      <c r="P276" s="42">
        <v>7699293</v>
      </c>
      <c r="Q276" s="42">
        <v>360041959</v>
      </c>
      <c r="R276" s="42">
        <v>179097</v>
      </c>
      <c r="S276" s="42">
        <v>0</v>
      </c>
      <c r="T276" s="42">
        <v>41420467</v>
      </c>
      <c r="U276" s="42">
        <v>45887573</v>
      </c>
      <c r="V276" s="42">
        <v>5617964</v>
      </c>
      <c r="W276" s="42">
        <v>5619261</v>
      </c>
      <c r="X276" s="42">
        <v>268964</v>
      </c>
      <c r="Y276" s="42">
        <v>177641</v>
      </c>
      <c r="Z276" s="42">
        <v>207598</v>
      </c>
      <c r="AA276" s="42">
        <v>0</v>
      </c>
      <c r="AB276" s="42">
        <v>99378565</v>
      </c>
      <c r="AC276" s="42">
        <v>260663394</v>
      </c>
    </row>
    <row r="277" spans="1:29">
      <c r="A277" t="s">
        <v>242</v>
      </c>
      <c r="B277" s="44" t="s">
        <v>243</v>
      </c>
      <c r="C277" s="42">
        <v>6836159200</v>
      </c>
      <c r="D277" s="42">
        <v>24166</v>
      </c>
      <c r="E277" s="42">
        <v>2138422963</v>
      </c>
      <c r="F277" s="42">
        <v>104868598</v>
      </c>
      <c r="G277" s="42">
        <v>2689</v>
      </c>
      <c r="H277" s="42">
        <v>302162845</v>
      </c>
      <c r="I277" s="42">
        <v>2609037</v>
      </c>
      <c r="J277" s="42">
        <v>58576564</v>
      </c>
      <c r="K277" s="42">
        <v>348684100</v>
      </c>
      <c r="L277" s="42">
        <v>13223700</v>
      </c>
      <c r="M277" s="42">
        <v>16957287</v>
      </c>
      <c r="N277" s="42">
        <v>52029984</v>
      </c>
      <c r="O277" s="42">
        <v>29155019</v>
      </c>
      <c r="P277" s="42">
        <v>37089319</v>
      </c>
      <c r="Q277" s="42">
        <v>3103779416</v>
      </c>
      <c r="R277" s="42">
        <v>2348785</v>
      </c>
      <c r="S277" s="42">
        <v>113905</v>
      </c>
      <c r="T277" s="42">
        <v>361821167</v>
      </c>
      <c r="U277" s="42">
        <v>354145259</v>
      </c>
      <c r="V277" s="42">
        <v>63150505</v>
      </c>
      <c r="W277" s="42">
        <v>59399131</v>
      </c>
      <c r="X277" s="42">
        <v>1151468</v>
      </c>
      <c r="Y277" s="42">
        <v>1375327</v>
      </c>
      <c r="Z277" s="42">
        <v>852373</v>
      </c>
      <c r="AA277" s="42">
        <v>0</v>
      </c>
      <c r="AB277" s="42">
        <v>844357920</v>
      </c>
      <c r="AC277" s="42">
        <v>2259421496</v>
      </c>
    </row>
    <row r="278" spans="1:29">
      <c r="A278" t="s">
        <v>348</v>
      </c>
      <c r="B278" s="44" t="s">
        <v>349</v>
      </c>
      <c r="C278" s="42">
        <v>2283294300</v>
      </c>
      <c r="D278" s="42">
        <v>9430</v>
      </c>
      <c r="E278" s="42">
        <v>773727937</v>
      </c>
      <c r="F278" s="42">
        <v>17339303</v>
      </c>
      <c r="G278" s="42">
        <v>603</v>
      </c>
      <c r="H278" s="42">
        <v>44732633</v>
      </c>
      <c r="I278" s="42">
        <v>502436</v>
      </c>
      <c r="J278" s="42">
        <v>19395122</v>
      </c>
      <c r="K278" s="42">
        <v>123010900</v>
      </c>
      <c r="L278" s="42">
        <v>4104900</v>
      </c>
      <c r="M278" s="42">
        <v>5686601</v>
      </c>
      <c r="N278" s="42">
        <v>19125885</v>
      </c>
      <c r="O278" s="42">
        <v>11062054</v>
      </c>
      <c r="P278" s="42">
        <v>9893870</v>
      </c>
      <c r="Q278" s="42">
        <v>1028581641</v>
      </c>
      <c r="R278" s="42">
        <v>331911</v>
      </c>
      <c r="S278" s="42">
        <v>53036</v>
      </c>
      <c r="T278" s="42">
        <v>127094413</v>
      </c>
      <c r="U278" s="42">
        <v>137286545</v>
      </c>
      <c r="V278" s="42">
        <v>20077648</v>
      </c>
      <c r="W278" s="42">
        <v>14826520</v>
      </c>
      <c r="X278" s="42">
        <v>134386</v>
      </c>
      <c r="Y278" s="42">
        <v>711138</v>
      </c>
      <c r="Z278" s="42">
        <v>296082</v>
      </c>
      <c r="AA278" s="42">
        <v>15368402</v>
      </c>
      <c r="AB278" s="42">
        <v>316180081</v>
      </c>
      <c r="AC278" s="42">
        <v>712401560</v>
      </c>
    </row>
    <row r="279" spans="1:29">
      <c r="A279" t="s">
        <v>490</v>
      </c>
      <c r="B279" s="44" t="s">
        <v>491</v>
      </c>
      <c r="C279" s="42">
        <v>1857763100</v>
      </c>
      <c r="D279" s="42">
        <v>7368</v>
      </c>
      <c r="E279" s="42">
        <v>642966780</v>
      </c>
      <c r="F279" s="42">
        <v>11486103</v>
      </c>
      <c r="G279" s="42">
        <v>519</v>
      </c>
      <c r="H279" s="42">
        <v>33935911</v>
      </c>
      <c r="I279" s="42">
        <v>301661</v>
      </c>
      <c r="J279" s="42">
        <v>6901302</v>
      </c>
      <c r="K279" s="42">
        <v>100131800</v>
      </c>
      <c r="L279" s="42">
        <v>3761000</v>
      </c>
      <c r="M279" s="42">
        <v>4622324</v>
      </c>
      <c r="N279" s="42">
        <v>22118628</v>
      </c>
      <c r="O279" s="42">
        <v>8855832</v>
      </c>
      <c r="P279" s="42">
        <v>8380091</v>
      </c>
      <c r="Q279" s="42">
        <v>843461432</v>
      </c>
      <c r="R279" s="42">
        <v>1992</v>
      </c>
      <c r="S279" s="42">
        <v>30046</v>
      </c>
      <c r="T279" s="42">
        <v>103863229</v>
      </c>
      <c r="U279" s="42">
        <v>115185951</v>
      </c>
      <c r="V279" s="42">
        <v>14493545</v>
      </c>
      <c r="W279" s="42">
        <v>7970838</v>
      </c>
      <c r="X279" s="42">
        <v>80671</v>
      </c>
      <c r="Y279" s="42">
        <v>630970</v>
      </c>
      <c r="Z279" s="42">
        <v>193674</v>
      </c>
      <c r="AA279" s="42">
        <v>12052013</v>
      </c>
      <c r="AB279" s="42">
        <v>254502929</v>
      </c>
      <c r="AC279" s="42">
        <v>588958503</v>
      </c>
    </row>
    <row r="280" spans="1:29">
      <c r="A280" t="s">
        <v>512</v>
      </c>
      <c r="B280" s="44" t="s">
        <v>513</v>
      </c>
      <c r="C280" s="42">
        <v>2322870900</v>
      </c>
      <c r="D280" s="42">
        <v>8833</v>
      </c>
      <c r="E280" s="42">
        <v>787618651</v>
      </c>
      <c r="F280" s="42">
        <v>17858120</v>
      </c>
      <c r="G280" s="42">
        <v>634</v>
      </c>
      <c r="H280" s="42">
        <v>97337169</v>
      </c>
      <c r="I280" s="42">
        <v>1439773</v>
      </c>
      <c r="J280" s="42">
        <v>21407843</v>
      </c>
      <c r="K280" s="42">
        <v>136353700</v>
      </c>
      <c r="L280" s="42">
        <v>7598200</v>
      </c>
      <c r="M280" s="42">
        <v>5760500</v>
      </c>
      <c r="N280" s="42">
        <v>22594039</v>
      </c>
      <c r="O280" s="42">
        <v>10631483</v>
      </c>
      <c r="P280" s="42">
        <v>16713405</v>
      </c>
      <c r="Q280" s="42">
        <v>1125312883</v>
      </c>
      <c r="R280" s="42">
        <v>590096</v>
      </c>
      <c r="S280" s="42">
        <v>85689</v>
      </c>
      <c r="T280" s="42">
        <v>143903833</v>
      </c>
      <c r="U280" s="42">
        <v>158703013</v>
      </c>
      <c r="V280" s="42">
        <v>22474791</v>
      </c>
      <c r="W280" s="42">
        <v>14261847</v>
      </c>
      <c r="X280" s="42">
        <v>288298</v>
      </c>
      <c r="Y280" s="42">
        <v>386062</v>
      </c>
      <c r="Z280" s="42">
        <v>399172</v>
      </c>
      <c r="AA280" s="42">
        <v>14250920</v>
      </c>
      <c r="AB280" s="42">
        <v>355343721</v>
      </c>
      <c r="AC280" s="42">
        <v>769969162</v>
      </c>
    </row>
    <row r="281" spans="1:29">
      <c r="A281" t="s">
        <v>380</v>
      </c>
      <c r="B281" s="44" t="s">
        <v>381</v>
      </c>
      <c r="C281" s="42">
        <v>1671802100</v>
      </c>
      <c r="D281" s="42">
        <v>6962</v>
      </c>
      <c r="E281" s="42">
        <v>559178034</v>
      </c>
      <c r="F281" s="42">
        <v>8908772</v>
      </c>
      <c r="G281" s="42">
        <v>350</v>
      </c>
      <c r="H281" s="42">
        <v>41045243</v>
      </c>
      <c r="I281" s="42">
        <v>677905</v>
      </c>
      <c r="J281" s="42">
        <v>20956462</v>
      </c>
      <c r="K281" s="42">
        <v>89826600</v>
      </c>
      <c r="L281" s="42">
        <v>3829700</v>
      </c>
      <c r="M281" s="42">
        <v>4147478</v>
      </c>
      <c r="N281" s="42">
        <v>18750440</v>
      </c>
      <c r="O281" s="42">
        <v>8095430</v>
      </c>
      <c r="P281" s="42">
        <v>10456386</v>
      </c>
      <c r="Q281" s="42">
        <v>765872450</v>
      </c>
      <c r="R281" s="42">
        <v>681972</v>
      </c>
      <c r="S281" s="42">
        <v>3698</v>
      </c>
      <c r="T281" s="42">
        <v>93628950</v>
      </c>
      <c r="U281" s="42">
        <v>107888211</v>
      </c>
      <c r="V281" s="42">
        <v>15645294</v>
      </c>
      <c r="W281" s="42">
        <v>9479279</v>
      </c>
      <c r="X281" s="42">
        <v>271819</v>
      </c>
      <c r="Y281" s="42">
        <v>444748</v>
      </c>
      <c r="Z281" s="42">
        <v>265790</v>
      </c>
      <c r="AA281" s="42">
        <v>11209280</v>
      </c>
      <c r="AB281" s="42">
        <v>239519041</v>
      </c>
      <c r="AC281" s="42">
        <v>526353409</v>
      </c>
    </row>
    <row r="282" spans="1:29">
      <c r="A282" t="s">
        <v>542</v>
      </c>
      <c r="B282" s="44" t="s">
        <v>543</v>
      </c>
      <c r="C282" s="42">
        <v>500031400</v>
      </c>
      <c r="D282" s="42">
        <v>2211</v>
      </c>
      <c r="E282" s="42">
        <v>174689264</v>
      </c>
      <c r="F282" s="42">
        <v>1989694</v>
      </c>
      <c r="G282" s="42">
        <v>93</v>
      </c>
      <c r="H282" s="42">
        <v>10813539</v>
      </c>
      <c r="I282" s="42">
        <v>102430</v>
      </c>
      <c r="J282" s="42">
        <v>1752104</v>
      </c>
      <c r="K282" s="42">
        <v>26043600</v>
      </c>
      <c r="L282" s="42">
        <v>1139900</v>
      </c>
      <c r="M282" s="42">
        <v>1238493</v>
      </c>
      <c r="N282" s="42">
        <v>5122586</v>
      </c>
      <c r="O282" s="42">
        <v>2610671</v>
      </c>
      <c r="P282" s="42">
        <v>2503839</v>
      </c>
      <c r="Q282" s="42">
        <v>228006120</v>
      </c>
      <c r="R282" s="42">
        <v>0</v>
      </c>
      <c r="S282" s="42">
        <v>0</v>
      </c>
      <c r="T282" s="42">
        <v>27176337</v>
      </c>
      <c r="U282" s="42">
        <v>31754332</v>
      </c>
      <c r="V282" s="42">
        <v>3102369</v>
      </c>
      <c r="W282" s="42">
        <v>1306608</v>
      </c>
      <c r="X282" s="42">
        <v>25508</v>
      </c>
      <c r="Y282" s="42">
        <v>151563</v>
      </c>
      <c r="Z282" s="42">
        <v>72036</v>
      </c>
      <c r="AA282" s="42">
        <v>3627347</v>
      </c>
      <c r="AB282" s="42">
        <v>67216100</v>
      </c>
      <c r="AC282" s="42">
        <v>160790020</v>
      </c>
    </row>
    <row r="283" spans="1:29">
      <c r="A283" t="s">
        <v>226</v>
      </c>
      <c r="B283" s="44" t="s">
        <v>227</v>
      </c>
      <c r="C283" s="42">
        <v>2957409300</v>
      </c>
      <c r="D283" s="42">
        <v>11181</v>
      </c>
      <c r="E283" s="42">
        <v>930290306</v>
      </c>
      <c r="F283" s="42">
        <v>23546376</v>
      </c>
      <c r="G283" s="42">
        <v>869</v>
      </c>
      <c r="H283" s="42">
        <v>48800906</v>
      </c>
      <c r="I283" s="42">
        <v>595204</v>
      </c>
      <c r="J283" s="42">
        <v>26493129</v>
      </c>
      <c r="K283" s="42">
        <v>174767300</v>
      </c>
      <c r="L283" s="42">
        <v>4842900</v>
      </c>
      <c r="M283" s="42">
        <v>7352619</v>
      </c>
      <c r="N283" s="42">
        <v>21441771</v>
      </c>
      <c r="O283" s="42">
        <v>13411819</v>
      </c>
      <c r="P283" s="42">
        <v>14881708</v>
      </c>
      <c r="Q283" s="42">
        <v>1266424038</v>
      </c>
      <c r="R283" s="42">
        <v>827351</v>
      </c>
      <c r="S283" s="42">
        <v>68096</v>
      </c>
      <c r="T283" s="42">
        <v>179556165</v>
      </c>
      <c r="U283" s="42">
        <v>176657931</v>
      </c>
      <c r="V283" s="42">
        <v>33585859</v>
      </c>
      <c r="W283" s="42">
        <v>15936181</v>
      </c>
      <c r="X283" s="42">
        <v>247305</v>
      </c>
      <c r="Y283" s="42">
        <v>927830</v>
      </c>
      <c r="Z283" s="42">
        <v>233447</v>
      </c>
      <c r="AA283" s="42">
        <v>0</v>
      </c>
      <c r="AB283" s="42">
        <v>408040165</v>
      </c>
      <c r="AC283" s="42">
        <v>858383873</v>
      </c>
    </row>
    <row r="284" spans="1:29">
      <c r="A284" t="s">
        <v>92</v>
      </c>
      <c r="B284" s="44" t="s">
        <v>93</v>
      </c>
      <c r="C284" s="42">
        <v>2341557100</v>
      </c>
      <c r="D284" s="42">
        <v>8906</v>
      </c>
      <c r="E284" s="42">
        <v>794335023</v>
      </c>
      <c r="F284" s="42">
        <v>21492577</v>
      </c>
      <c r="G284" s="42">
        <v>684</v>
      </c>
      <c r="H284" s="42">
        <v>58956408</v>
      </c>
      <c r="I284" s="42">
        <v>951169</v>
      </c>
      <c r="J284" s="42">
        <v>25033510</v>
      </c>
      <c r="K284" s="42">
        <v>127540500</v>
      </c>
      <c r="L284" s="42">
        <v>4174700</v>
      </c>
      <c r="M284" s="42">
        <v>5822877</v>
      </c>
      <c r="N284" s="42">
        <v>21450542</v>
      </c>
      <c r="O284" s="42">
        <v>10769742</v>
      </c>
      <c r="P284" s="42">
        <v>10527678</v>
      </c>
      <c r="Q284" s="42">
        <v>1081054726</v>
      </c>
      <c r="R284" s="42">
        <v>758349</v>
      </c>
      <c r="S284" s="42">
        <v>16835</v>
      </c>
      <c r="T284" s="42">
        <v>131692105</v>
      </c>
      <c r="U284" s="42">
        <v>142933380</v>
      </c>
      <c r="V284" s="42">
        <v>22282044</v>
      </c>
      <c r="W284" s="42">
        <v>17938332</v>
      </c>
      <c r="X284" s="42">
        <v>249898</v>
      </c>
      <c r="Y284" s="42">
        <v>554493</v>
      </c>
      <c r="Z284" s="42">
        <v>339756</v>
      </c>
      <c r="AA284" s="42">
        <v>0</v>
      </c>
      <c r="AB284" s="42">
        <v>316765192</v>
      </c>
      <c r="AC284" s="42">
        <v>764289534</v>
      </c>
    </row>
    <row r="285" spans="1:29">
      <c r="A285" t="s">
        <v>144</v>
      </c>
      <c r="B285" s="44" t="s">
        <v>145</v>
      </c>
      <c r="C285" s="42">
        <v>4047940300</v>
      </c>
      <c r="D285" s="42">
        <v>12747</v>
      </c>
      <c r="E285" s="42">
        <v>1333463280</v>
      </c>
      <c r="F285" s="42">
        <v>97902058</v>
      </c>
      <c r="G285" s="42">
        <v>2047</v>
      </c>
      <c r="H285" s="42">
        <v>112638003</v>
      </c>
      <c r="I285" s="42">
        <v>810377</v>
      </c>
      <c r="J285" s="42">
        <v>33782501</v>
      </c>
      <c r="K285" s="42">
        <v>213936600</v>
      </c>
      <c r="L285" s="42">
        <v>6158900</v>
      </c>
      <c r="M285" s="42">
        <v>9928543</v>
      </c>
      <c r="N285" s="42">
        <v>28350448</v>
      </c>
      <c r="O285" s="42">
        <v>15462382</v>
      </c>
      <c r="P285" s="42">
        <v>15941259</v>
      </c>
      <c r="Q285" s="42">
        <v>1868374351</v>
      </c>
      <c r="R285" s="42">
        <v>876698</v>
      </c>
      <c r="S285" s="42">
        <v>0</v>
      </c>
      <c r="T285" s="42">
        <v>220040496</v>
      </c>
      <c r="U285" s="42">
        <v>218739071</v>
      </c>
      <c r="V285" s="42">
        <v>30824009</v>
      </c>
      <c r="W285" s="42">
        <v>34107219</v>
      </c>
      <c r="X285" s="42">
        <v>610857</v>
      </c>
      <c r="Y285" s="42">
        <v>586236</v>
      </c>
      <c r="Z285" s="42">
        <v>541258</v>
      </c>
      <c r="AA285" s="42">
        <v>0</v>
      </c>
      <c r="AB285" s="42">
        <v>506325844</v>
      </c>
      <c r="AC285" s="42">
        <v>1362048507</v>
      </c>
    </row>
    <row r="286" spans="1:29">
      <c r="A286" t="s">
        <v>452</v>
      </c>
      <c r="B286" s="44" t="s">
        <v>453</v>
      </c>
      <c r="C286" s="42">
        <v>1322546500</v>
      </c>
      <c r="D286" s="42">
        <v>5510</v>
      </c>
      <c r="E286" s="42">
        <v>455083493</v>
      </c>
      <c r="F286" s="42">
        <v>5711658</v>
      </c>
      <c r="G286" s="42">
        <v>261</v>
      </c>
      <c r="H286" s="42">
        <v>27162316</v>
      </c>
      <c r="I286" s="42">
        <v>633296</v>
      </c>
      <c r="J286" s="42">
        <v>13023476</v>
      </c>
      <c r="K286" s="42">
        <v>73645200</v>
      </c>
      <c r="L286" s="42">
        <v>2464700</v>
      </c>
      <c r="M286" s="42">
        <v>3295933</v>
      </c>
      <c r="N286" s="42">
        <v>14296120</v>
      </c>
      <c r="O286" s="42">
        <v>6524048</v>
      </c>
      <c r="P286" s="42">
        <v>5293418</v>
      </c>
      <c r="Q286" s="42">
        <v>607133658</v>
      </c>
      <c r="R286" s="42">
        <v>248749</v>
      </c>
      <c r="S286" s="42">
        <v>0</v>
      </c>
      <c r="T286" s="42">
        <v>76098310</v>
      </c>
      <c r="U286" s="42">
        <v>86515897</v>
      </c>
      <c r="V286" s="42">
        <v>12235040</v>
      </c>
      <c r="W286" s="42">
        <v>6947946</v>
      </c>
      <c r="X286" s="42">
        <v>109312</v>
      </c>
      <c r="Y286" s="42">
        <v>302311</v>
      </c>
      <c r="Z286" s="42">
        <v>170343</v>
      </c>
      <c r="AA286" s="42">
        <v>8962024</v>
      </c>
      <c r="AB286" s="42">
        <v>191589932</v>
      </c>
      <c r="AC286" s="42">
        <v>415543726</v>
      </c>
    </row>
    <row r="287" spans="1:29">
      <c r="A287" t="s">
        <v>54</v>
      </c>
      <c r="B287" s="44" t="s">
        <v>55</v>
      </c>
      <c r="C287" s="42">
        <v>1908981300</v>
      </c>
      <c r="D287" s="42">
        <v>7101</v>
      </c>
      <c r="E287" s="42">
        <v>656620214</v>
      </c>
      <c r="F287" s="42">
        <v>16089341</v>
      </c>
      <c r="G287" s="42">
        <v>657</v>
      </c>
      <c r="H287" s="42">
        <v>66513672</v>
      </c>
      <c r="I287" s="42">
        <v>418061</v>
      </c>
      <c r="J287" s="42">
        <v>18738174</v>
      </c>
      <c r="K287" s="42">
        <v>105676600</v>
      </c>
      <c r="L287" s="42">
        <v>1995900</v>
      </c>
      <c r="M287" s="42">
        <v>4750279</v>
      </c>
      <c r="N287" s="42">
        <v>14572898</v>
      </c>
      <c r="O287" s="42">
        <v>8575704</v>
      </c>
      <c r="P287" s="42">
        <v>4889744</v>
      </c>
      <c r="Q287" s="42">
        <v>898840587</v>
      </c>
      <c r="R287" s="42">
        <v>567038</v>
      </c>
      <c r="S287" s="42">
        <v>443</v>
      </c>
      <c r="T287" s="42">
        <v>107645122</v>
      </c>
      <c r="U287" s="42">
        <v>113804091</v>
      </c>
      <c r="V287" s="42">
        <v>19940146</v>
      </c>
      <c r="W287" s="42">
        <v>13785671</v>
      </c>
      <c r="X287" s="42">
        <v>102049</v>
      </c>
      <c r="Y287" s="42">
        <v>469464</v>
      </c>
      <c r="Z287" s="42">
        <v>213030</v>
      </c>
      <c r="AA287" s="42">
        <v>0</v>
      </c>
      <c r="AB287" s="42">
        <v>256527054</v>
      </c>
      <c r="AC287" s="42">
        <v>642313533</v>
      </c>
    </row>
    <row r="288" spans="1:29">
      <c r="A288" t="s">
        <v>566</v>
      </c>
      <c r="B288" s="44" t="s">
        <v>567</v>
      </c>
      <c r="C288" s="42">
        <v>1621601600</v>
      </c>
      <c r="D288" s="42">
        <v>6394</v>
      </c>
      <c r="E288" s="42">
        <v>547887137</v>
      </c>
      <c r="F288" s="42">
        <v>9900875</v>
      </c>
      <c r="G288" s="42">
        <v>431</v>
      </c>
      <c r="H288" s="42">
        <v>34843291</v>
      </c>
      <c r="I288" s="42">
        <v>316414</v>
      </c>
      <c r="J288" s="42">
        <v>8736382</v>
      </c>
      <c r="K288" s="42">
        <v>89998000</v>
      </c>
      <c r="L288" s="42">
        <v>2071300</v>
      </c>
      <c r="M288" s="42">
        <v>4022329</v>
      </c>
      <c r="N288" s="42">
        <v>12511335</v>
      </c>
      <c r="O288" s="42">
        <v>7681398</v>
      </c>
      <c r="P288" s="42">
        <v>4189210</v>
      </c>
      <c r="Q288" s="42">
        <v>722157671</v>
      </c>
      <c r="R288" s="42">
        <v>18876</v>
      </c>
      <c r="S288" s="42">
        <v>0</v>
      </c>
      <c r="T288" s="42">
        <v>92050941</v>
      </c>
      <c r="U288" s="42">
        <v>99168108</v>
      </c>
      <c r="V288" s="42">
        <v>11559490</v>
      </c>
      <c r="W288" s="42">
        <v>5511899</v>
      </c>
      <c r="X288" s="42">
        <v>14014</v>
      </c>
      <c r="Y288" s="42">
        <v>579657</v>
      </c>
      <c r="Z288" s="42">
        <v>191760</v>
      </c>
      <c r="AA288" s="42">
        <v>10414273</v>
      </c>
      <c r="AB288" s="42">
        <v>219509018</v>
      </c>
      <c r="AC288" s="42">
        <v>502648653</v>
      </c>
    </row>
    <row r="289" spans="1:29">
      <c r="A289" t="s">
        <v>250</v>
      </c>
      <c r="B289" s="44" t="s">
        <v>251</v>
      </c>
      <c r="C289" s="42">
        <v>9668448200</v>
      </c>
      <c r="D289" s="42">
        <v>32612</v>
      </c>
      <c r="E289" s="42">
        <v>3058767928</v>
      </c>
      <c r="F289" s="42">
        <v>165124721</v>
      </c>
      <c r="G289" s="42">
        <v>3997</v>
      </c>
      <c r="H289" s="42">
        <v>343003183</v>
      </c>
      <c r="I289" s="42">
        <v>3409747</v>
      </c>
      <c r="J289" s="42">
        <v>82378956</v>
      </c>
      <c r="K289" s="42">
        <v>512376200</v>
      </c>
      <c r="L289" s="42">
        <v>16155300</v>
      </c>
      <c r="M289" s="42">
        <v>24034445</v>
      </c>
      <c r="N289" s="42">
        <v>70170239</v>
      </c>
      <c r="O289" s="42">
        <v>39680093</v>
      </c>
      <c r="P289" s="42">
        <v>42963408</v>
      </c>
      <c r="Q289" s="42">
        <v>4358064220</v>
      </c>
      <c r="R289" s="42">
        <v>3138419</v>
      </c>
      <c r="S289" s="42">
        <v>191861</v>
      </c>
      <c r="T289" s="42">
        <v>528420542</v>
      </c>
      <c r="U289" s="42">
        <v>514393851</v>
      </c>
      <c r="V289" s="42">
        <v>89132267</v>
      </c>
      <c r="W289" s="42">
        <v>80679816</v>
      </c>
      <c r="X289" s="42">
        <v>1169188</v>
      </c>
      <c r="Y289" s="42">
        <v>1871139</v>
      </c>
      <c r="Z289" s="42">
        <v>1324835</v>
      </c>
      <c r="AA289" s="42">
        <v>0</v>
      </c>
      <c r="AB289" s="42">
        <v>1220321918</v>
      </c>
      <c r="AC289" s="42">
        <v>3137742302</v>
      </c>
    </row>
    <row r="290" spans="1:29">
      <c r="A290" t="s">
        <v>270</v>
      </c>
      <c r="B290" s="44" t="s">
        <v>271</v>
      </c>
      <c r="C290" s="42">
        <v>3206691700</v>
      </c>
      <c r="D290" s="42">
        <v>10015</v>
      </c>
      <c r="E290" s="42">
        <v>1047978099</v>
      </c>
      <c r="F290" s="42">
        <v>67010958</v>
      </c>
      <c r="G290" s="42">
        <v>1712</v>
      </c>
      <c r="H290" s="42">
        <v>133563259</v>
      </c>
      <c r="I290" s="42">
        <v>1792672</v>
      </c>
      <c r="J290" s="42">
        <v>33279149</v>
      </c>
      <c r="K290" s="42">
        <v>163471300</v>
      </c>
      <c r="L290" s="42">
        <v>3637400</v>
      </c>
      <c r="M290" s="42">
        <v>7960242</v>
      </c>
      <c r="N290" s="42">
        <v>23556287</v>
      </c>
      <c r="O290" s="42">
        <v>12281618</v>
      </c>
      <c r="P290" s="42">
        <v>11999886</v>
      </c>
      <c r="Q290" s="42">
        <v>1506530870</v>
      </c>
      <c r="R290" s="42">
        <v>1676475</v>
      </c>
      <c r="S290" s="42">
        <v>432561</v>
      </c>
      <c r="T290" s="42">
        <v>167070785</v>
      </c>
      <c r="U290" s="42">
        <v>164000925</v>
      </c>
      <c r="V290" s="42">
        <v>33179394</v>
      </c>
      <c r="W290" s="42">
        <v>30315652</v>
      </c>
      <c r="X290" s="42">
        <v>526698</v>
      </c>
      <c r="Y290" s="42">
        <v>444347</v>
      </c>
      <c r="Z290" s="42">
        <v>880976</v>
      </c>
      <c r="AA290" s="42">
        <v>0</v>
      </c>
      <c r="AB290" s="42">
        <v>398527813</v>
      </c>
      <c r="AC290" s="42">
        <v>1108003057</v>
      </c>
    </row>
    <row r="291" spans="1:29">
      <c r="A291" t="s">
        <v>84</v>
      </c>
      <c r="B291" s="44" t="s">
        <v>85</v>
      </c>
      <c r="C291" s="42">
        <v>1024117900</v>
      </c>
      <c r="D291" s="42">
        <v>4169</v>
      </c>
      <c r="E291" s="42">
        <v>349731720</v>
      </c>
      <c r="F291" s="42">
        <v>7389661</v>
      </c>
      <c r="G291" s="42">
        <v>279</v>
      </c>
      <c r="H291" s="42">
        <v>44561642</v>
      </c>
      <c r="I291" s="42">
        <v>333693</v>
      </c>
      <c r="J291" s="42">
        <v>10066928</v>
      </c>
      <c r="K291" s="42">
        <v>55130500</v>
      </c>
      <c r="L291" s="42">
        <v>3632000</v>
      </c>
      <c r="M291" s="42">
        <v>2547478</v>
      </c>
      <c r="N291" s="42">
        <v>8455097</v>
      </c>
      <c r="O291" s="42">
        <v>4870014</v>
      </c>
      <c r="P291" s="42">
        <v>9597833</v>
      </c>
      <c r="Q291" s="42">
        <v>496316566</v>
      </c>
      <c r="R291" s="42">
        <v>229301</v>
      </c>
      <c r="S291" s="42">
        <v>8208</v>
      </c>
      <c r="T291" s="42">
        <v>58739612</v>
      </c>
      <c r="U291" s="42">
        <v>64671449</v>
      </c>
      <c r="V291" s="42">
        <v>9729036</v>
      </c>
      <c r="W291" s="42">
        <v>7464341</v>
      </c>
      <c r="X291" s="42">
        <v>363216</v>
      </c>
      <c r="Y291" s="42">
        <v>290933</v>
      </c>
      <c r="Z291" s="42">
        <v>196249</v>
      </c>
      <c r="AA291" s="42">
        <v>0</v>
      </c>
      <c r="AB291" s="42">
        <v>141692345</v>
      </c>
      <c r="AC291" s="42">
        <v>354624221</v>
      </c>
    </row>
    <row r="292" spans="1:29">
      <c r="A292" t="s">
        <v>408</v>
      </c>
      <c r="B292" s="46" t="s">
        <v>409</v>
      </c>
      <c r="C292" s="42">
        <v>33464319000</v>
      </c>
      <c r="D292" s="42">
        <v>115074</v>
      </c>
      <c r="E292" s="42">
        <v>11008643180</v>
      </c>
      <c r="F292" s="42">
        <v>509282586</v>
      </c>
      <c r="G292" s="42">
        <v>13452</v>
      </c>
      <c r="H292" s="42">
        <v>852891316</v>
      </c>
      <c r="I292" s="42">
        <v>19703502</v>
      </c>
      <c r="J292" s="42">
        <v>191774023</v>
      </c>
      <c r="K292" s="42">
        <v>1922662600</v>
      </c>
      <c r="L292" s="42">
        <v>32478700</v>
      </c>
      <c r="M292" s="42">
        <v>83266569</v>
      </c>
      <c r="N292" s="42">
        <v>188666937</v>
      </c>
      <c r="O292" s="42">
        <v>139174802</v>
      </c>
      <c r="P292" s="42">
        <v>102968463</v>
      </c>
      <c r="Q292" s="42">
        <v>15051512678</v>
      </c>
      <c r="R292" s="42">
        <v>5127611</v>
      </c>
      <c r="S292" s="42">
        <v>201263</v>
      </c>
      <c r="T292" s="42">
        <v>1954747790</v>
      </c>
      <c r="U292" s="42">
        <v>1979157624</v>
      </c>
      <c r="V292" s="42">
        <v>280791962</v>
      </c>
      <c r="W292" s="42">
        <v>202423903</v>
      </c>
      <c r="X292" s="42">
        <v>2197802</v>
      </c>
      <c r="Y292" s="42">
        <v>6602168</v>
      </c>
      <c r="Z292" s="42">
        <v>5458895</v>
      </c>
      <c r="AA292" s="42">
        <v>0</v>
      </c>
      <c r="AB292" s="42">
        <v>4436709018</v>
      </c>
      <c r="AC292" s="42">
        <v>10614803660</v>
      </c>
    </row>
    <row r="293" spans="1:29">
      <c r="A293" t="s">
        <v>198</v>
      </c>
      <c r="B293" s="44" t="s">
        <v>199</v>
      </c>
      <c r="C293" s="42">
        <v>1930661700</v>
      </c>
      <c r="D293" s="42">
        <v>7728</v>
      </c>
      <c r="E293" s="42">
        <v>582653931</v>
      </c>
      <c r="F293" s="42">
        <v>15869350</v>
      </c>
      <c r="G293" s="42">
        <v>541</v>
      </c>
      <c r="H293" s="42">
        <v>48351611</v>
      </c>
      <c r="I293" s="42">
        <v>647068</v>
      </c>
      <c r="J293" s="42">
        <v>17856287</v>
      </c>
      <c r="K293" s="42">
        <v>107476300</v>
      </c>
      <c r="L293" s="42">
        <v>4587400</v>
      </c>
      <c r="M293" s="42">
        <v>4780021</v>
      </c>
      <c r="N293" s="42">
        <v>14162939</v>
      </c>
      <c r="O293" s="42">
        <v>9069673</v>
      </c>
      <c r="P293" s="42">
        <v>10897401</v>
      </c>
      <c r="Q293" s="42">
        <v>816351981</v>
      </c>
      <c r="R293" s="42">
        <v>484038</v>
      </c>
      <c r="S293" s="42">
        <v>37654</v>
      </c>
      <c r="T293" s="42">
        <v>112033439</v>
      </c>
      <c r="U293" s="42">
        <v>108176883</v>
      </c>
      <c r="V293" s="42">
        <v>19313929</v>
      </c>
      <c r="W293" s="42">
        <v>11864094</v>
      </c>
      <c r="X293" s="42">
        <v>185842</v>
      </c>
      <c r="Y293" s="42">
        <v>637979</v>
      </c>
      <c r="Z293" s="42">
        <v>298066</v>
      </c>
      <c r="AA293" s="42">
        <v>0</v>
      </c>
      <c r="AB293" s="42">
        <v>253031924</v>
      </c>
      <c r="AC293" s="42">
        <v>563320057</v>
      </c>
    </row>
    <row r="294" spans="1:29">
      <c r="A294" t="s">
        <v>502</v>
      </c>
      <c r="B294" s="44" t="s">
        <v>503</v>
      </c>
      <c r="C294" s="42">
        <v>11931722900</v>
      </c>
      <c r="D294" s="42">
        <v>42900</v>
      </c>
      <c r="E294" s="42">
        <v>4024299021</v>
      </c>
      <c r="F294" s="42">
        <v>129556538</v>
      </c>
      <c r="G294" s="42">
        <v>4409</v>
      </c>
      <c r="H294" s="42">
        <v>292536150</v>
      </c>
      <c r="I294" s="42">
        <v>2689962</v>
      </c>
      <c r="J294" s="42">
        <v>92106870</v>
      </c>
      <c r="K294" s="42">
        <v>650478500</v>
      </c>
      <c r="L294" s="42">
        <v>12981100</v>
      </c>
      <c r="M294" s="42">
        <v>29750347</v>
      </c>
      <c r="N294" s="42">
        <v>123705490</v>
      </c>
      <c r="O294" s="42">
        <v>52304668</v>
      </c>
      <c r="P294" s="42">
        <v>33730851</v>
      </c>
      <c r="Q294" s="42">
        <v>5444139497</v>
      </c>
      <c r="R294" s="42">
        <v>1413428</v>
      </c>
      <c r="S294" s="42">
        <v>75640</v>
      </c>
      <c r="T294" s="42">
        <v>663321275</v>
      </c>
      <c r="U294" s="42">
        <v>693641853</v>
      </c>
      <c r="V294" s="42">
        <v>87562670</v>
      </c>
      <c r="W294" s="42">
        <v>71999951</v>
      </c>
      <c r="X294" s="42">
        <v>760951</v>
      </c>
      <c r="Y294" s="42">
        <v>2810650</v>
      </c>
      <c r="Z294" s="42">
        <v>2205190</v>
      </c>
      <c r="AA294" s="42">
        <v>69989359</v>
      </c>
      <c r="AB294" s="42">
        <v>1593780967</v>
      </c>
      <c r="AC294" s="42">
        <v>3850358530</v>
      </c>
    </row>
    <row r="295" spans="1:29">
      <c r="A295" t="s">
        <v>518</v>
      </c>
      <c r="B295" s="44" t="s">
        <v>519</v>
      </c>
      <c r="C295" s="42">
        <v>13647248900</v>
      </c>
      <c r="D295" s="42">
        <v>48813</v>
      </c>
      <c r="E295" s="42">
        <v>4601196368</v>
      </c>
      <c r="F295" s="42">
        <v>151352056</v>
      </c>
      <c r="G295" s="42">
        <v>4644</v>
      </c>
      <c r="H295" s="42">
        <v>379641919</v>
      </c>
      <c r="I295" s="42">
        <v>3883203</v>
      </c>
      <c r="J295" s="42">
        <v>95287203</v>
      </c>
      <c r="K295" s="42">
        <v>765348900</v>
      </c>
      <c r="L295" s="42">
        <v>15881900</v>
      </c>
      <c r="M295" s="42">
        <v>33976299</v>
      </c>
      <c r="N295" s="42">
        <v>116062386</v>
      </c>
      <c r="O295" s="42">
        <v>59861979</v>
      </c>
      <c r="P295" s="42">
        <v>34610925</v>
      </c>
      <c r="Q295" s="42">
        <v>6257103138</v>
      </c>
      <c r="R295" s="42">
        <v>2825820</v>
      </c>
      <c r="S295" s="42">
        <v>46003</v>
      </c>
      <c r="T295" s="42">
        <v>781098560</v>
      </c>
      <c r="U295" s="42">
        <v>839149025</v>
      </c>
      <c r="V295" s="42">
        <v>117682034</v>
      </c>
      <c r="W295" s="42">
        <v>82052002</v>
      </c>
      <c r="X295" s="42">
        <v>1332860</v>
      </c>
      <c r="Y295" s="42">
        <v>3582116</v>
      </c>
      <c r="Z295" s="42">
        <v>2008508</v>
      </c>
      <c r="AA295" s="42">
        <v>79480977</v>
      </c>
      <c r="AB295" s="42">
        <v>1909257905</v>
      </c>
      <c r="AC295" s="42">
        <v>4347845233</v>
      </c>
    </row>
    <row r="296" spans="1:29">
      <c r="A296" t="s">
        <v>4</v>
      </c>
      <c r="B296" s="44" t="s">
        <v>5</v>
      </c>
      <c r="C296" s="42">
        <v>12021743900</v>
      </c>
      <c r="D296" s="42">
        <v>33160</v>
      </c>
      <c r="E296" s="42">
        <v>3507356305</v>
      </c>
      <c r="F296" s="42">
        <v>376667566</v>
      </c>
      <c r="G296" s="42">
        <v>7117</v>
      </c>
      <c r="H296" s="42">
        <v>586973405</v>
      </c>
      <c r="I296" s="42">
        <v>6708592</v>
      </c>
      <c r="J296" s="42">
        <v>101572031</v>
      </c>
      <c r="K296" s="42">
        <v>609934200</v>
      </c>
      <c r="L296" s="42">
        <v>17819000</v>
      </c>
      <c r="M296" s="42">
        <v>29876673</v>
      </c>
      <c r="N296" s="42">
        <v>55928897</v>
      </c>
      <c r="O296" s="42">
        <v>41476433</v>
      </c>
      <c r="P296" s="42">
        <v>51651965</v>
      </c>
      <c r="Q296" s="42">
        <v>5385965067</v>
      </c>
      <c r="R296" s="42">
        <v>2959229</v>
      </c>
      <c r="S296" s="42">
        <v>145985</v>
      </c>
      <c r="T296" s="42">
        <v>627644569</v>
      </c>
      <c r="U296" s="42">
        <v>529550832</v>
      </c>
      <c r="V296" s="42">
        <v>133554201</v>
      </c>
      <c r="W296" s="42">
        <v>107244799</v>
      </c>
      <c r="X296" s="42">
        <v>889833</v>
      </c>
      <c r="Y296" s="42">
        <v>1249541</v>
      </c>
      <c r="Z296" s="42">
        <v>1863605</v>
      </c>
      <c r="AA296" s="42">
        <v>0</v>
      </c>
      <c r="AB296" s="42">
        <v>1405102594</v>
      </c>
      <c r="AC296" s="42">
        <v>3980862473</v>
      </c>
    </row>
    <row r="297" spans="1:29">
      <c r="A297" t="s">
        <v>64</v>
      </c>
      <c r="B297" s="44" t="s">
        <v>65</v>
      </c>
      <c r="C297" s="42">
        <v>4867619300</v>
      </c>
      <c r="D297" s="42">
        <v>17422</v>
      </c>
      <c r="E297" s="42">
        <v>1625460926</v>
      </c>
      <c r="F297" s="42">
        <v>51944388</v>
      </c>
      <c r="G297" s="42">
        <v>1900</v>
      </c>
      <c r="H297" s="42">
        <v>145749135</v>
      </c>
      <c r="I297" s="42">
        <v>1753913</v>
      </c>
      <c r="J297" s="42">
        <v>52525099</v>
      </c>
      <c r="K297" s="42">
        <v>259677700</v>
      </c>
      <c r="L297" s="42">
        <v>9786100</v>
      </c>
      <c r="M297" s="42">
        <v>12138659</v>
      </c>
      <c r="N297" s="42">
        <v>46344296</v>
      </c>
      <c r="O297" s="42">
        <v>21173367</v>
      </c>
      <c r="P297" s="42">
        <v>24716012</v>
      </c>
      <c r="Q297" s="42">
        <v>2251269595</v>
      </c>
      <c r="R297" s="42">
        <v>2401868</v>
      </c>
      <c r="S297" s="42">
        <v>151622</v>
      </c>
      <c r="T297" s="42">
        <v>269421988</v>
      </c>
      <c r="U297" s="42">
        <v>280242347</v>
      </c>
      <c r="V297" s="42">
        <v>46315701</v>
      </c>
      <c r="W297" s="42">
        <v>32787059</v>
      </c>
      <c r="X297" s="42">
        <v>847133</v>
      </c>
      <c r="Y297" s="42">
        <v>993906</v>
      </c>
      <c r="Z297" s="42">
        <v>700958</v>
      </c>
      <c r="AA297" s="42">
        <v>0</v>
      </c>
      <c r="AB297" s="42">
        <v>633862582</v>
      </c>
      <c r="AC297" s="42">
        <v>1617407013</v>
      </c>
    </row>
    <row r="298" spans="1:29">
      <c r="A298" t="s">
        <v>196</v>
      </c>
      <c r="B298" s="44" t="s">
        <v>197</v>
      </c>
      <c r="C298" s="42">
        <v>2672081700</v>
      </c>
      <c r="D298" s="42">
        <v>10751</v>
      </c>
      <c r="E298" s="42">
        <v>858982866</v>
      </c>
      <c r="F298" s="42">
        <v>20149988</v>
      </c>
      <c r="G298" s="42">
        <v>646</v>
      </c>
      <c r="H298" s="42">
        <v>57308267</v>
      </c>
      <c r="I298" s="42">
        <v>573027</v>
      </c>
      <c r="J298" s="42">
        <v>20585156</v>
      </c>
      <c r="K298" s="42">
        <v>149851000</v>
      </c>
      <c r="L298" s="42">
        <v>4948500</v>
      </c>
      <c r="M298" s="42">
        <v>6621504</v>
      </c>
      <c r="N298" s="42">
        <v>22634754</v>
      </c>
      <c r="O298" s="42">
        <v>12810237</v>
      </c>
      <c r="P298" s="42">
        <v>12575840</v>
      </c>
      <c r="Q298" s="42">
        <v>1167041139</v>
      </c>
      <c r="R298" s="42">
        <v>231536</v>
      </c>
      <c r="S298" s="42">
        <v>43651</v>
      </c>
      <c r="T298" s="42">
        <v>154761716</v>
      </c>
      <c r="U298" s="42">
        <v>159457009</v>
      </c>
      <c r="V298" s="42">
        <v>24856431</v>
      </c>
      <c r="W298" s="42">
        <v>20329057</v>
      </c>
      <c r="X298" s="42">
        <v>349498</v>
      </c>
      <c r="Y298" s="42">
        <v>834164</v>
      </c>
      <c r="Z298" s="42">
        <v>265383</v>
      </c>
      <c r="AA298" s="42">
        <v>0</v>
      </c>
      <c r="AB298" s="42">
        <v>361128445</v>
      </c>
      <c r="AC298" s="42">
        <v>805912694</v>
      </c>
    </row>
    <row r="299" spans="1:29">
      <c r="A299" t="s">
        <v>556</v>
      </c>
      <c r="B299" s="44" t="s">
        <v>557</v>
      </c>
      <c r="C299" s="42">
        <v>649050000</v>
      </c>
      <c r="D299" s="42">
        <v>2771</v>
      </c>
      <c r="E299" s="42">
        <v>221583576</v>
      </c>
      <c r="F299" s="42">
        <v>2588303</v>
      </c>
      <c r="G299" s="42">
        <v>125</v>
      </c>
      <c r="H299" s="42">
        <v>8626901</v>
      </c>
      <c r="I299" s="42">
        <v>118351</v>
      </c>
      <c r="J299" s="42">
        <v>2433941</v>
      </c>
      <c r="K299" s="42">
        <v>33084700</v>
      </c>
      <c r="L299" s="42">
        <v>1595100</v>
      </c>
      <c r="M299" s="42">
        <v>1614790</v>
      </c>
      <c r="N299" s="42">
        <v>5649052</v>
      </c>
      <c r="O299" s="42">
        <v>3304233</v>
      </c>
      <c r="P299" s="42">
        <v>3748852</v>
      </c>
      <c r="Q299" s="42">
        <v>284347799</v>
      </c>
      <c r="R299" s="42">
        <v>0</v>
      </c>
      <c r="S299" s="42">
        <v>0</v>
      </c>
      <c r="T299" s="42">
        <v>34675094</v>
      </c>
      <c r="U299" s="42">
        <v>38954527</v>
      </c>
      <c r="V299" s="42">
        <v>4787112</v>
      </c>
      <c r="W299" s="42">
        <v>2757865</v>
      </c>
      <c r="X299" s="42">
        <v>4533</v>
      </c>
      <c r="Y299" s="42">
        <v>222200</v>
      </c>
      <c r="Z299" s="42">
        <v>53542</v>
      </c>
      <c r="AA299" s="42">
        <v>4530981</v>
      </c>
      <c r="AB299" s="42">
        <v>85985854</v>
      </c>
      <c r="AC299" s="42">
        <v>198361945</v>
      </c>
    </row>
    <row r="300" spans="1:29">
      <c r="A300" t="s">
        <v>560</v>
      </c>
      <c r="B300" s="44" t="s">
        <v>561</v>
      </c>
      <c r="C300" s="42">
        <v>810088800</v>
      </c>
      <c r="D300" s="42">
        <v>3506</v>
      </c>
      <c r="E300" s="42">
        <v>267610152</v>
      </c>
      <c r="F300" s="42">
        <v>4907212</v>
      </c>
      <c r="G300" s="42">
        <v>191</v>
      </c>
      <c r="H300" s="42">
        <v>32413480</v>
      </c>
      <c r="I300" s="42">
        <v>199865</v>
      </c>
      <c r="J300" s="42">
        <v>3786245</v>
      </c>
      <c r="K300" s="42">
        <v>39940300</v>
      </c>
      <c r="L300" s="42">
        <v>1659900</v>
      </c>
      <c r="M300" s="42">
        <v>2012736</v>
      </c>
      <c r="N300" s="42">
        <v>7392245</v>
      </c>
      <c r="O300" s="42">
        <v>4104518</v>
      </c>
      <c r="P300" s="42">
        <v>3739434</v>
      </c>
      <c r="Q300" s="42">
        <v>367766087</v>
      </c>
      <c r="R300" s="42">
        <v>3305</v>
      </c>
      <c r="S300" s="42">
        <v>0</v>
      </c>
      <c r="T300" s="42">
        <v>41591741</v>
      </c>
      <c r="U300" s="42">
        <v>45675080</v>
      </c>
      <c r="V300" s="42">
        <v>5801157</v>
      </c>
      <c r="W300" s="42">
        <v>3202324</v>
      </c>
      <c r="X300" s="42">
        <v>14268</v>
      </c>
      <c r="Y300" s="42">
        <v>194006</v>
      </c>
      <c r="Z300" s="42">
        <v>78925</v>
      </c>
      <c r="AA300" s="42">
        <v>5750462</v>
      </c>
      <c r="AB300" s="42">
        <v>102311268</v>
      </c>
      <c r="AC300" s="42">
        <v>265454819</v>
      </c>
    </row>
  </sheetData>
  <sortState xmlns:xlrd2="http://schemas.microsoft.com/office/spreadsheetml/2017/richdata2" ref="A11:AC300">
    <sortCondition ref="B11:B300"/>
  </sortState>
  <phoneticPr fontId="8" type="noConversion"/>
  <printOptions headings="1"/>
  <pageMargins left="0.70866141732283472" right="0.19685039370078741" top="0.98425196850393704" bottom="0.98425196850393704" header="0.51181102362204722" footer="0.51181102362204722"/>
  <pageSetup paperSize="9" pageOrder="overThenDown" orientation="landscape" r:id="rId1"/>
  <headerFooter alignWithMargins="0">
    <oddFooter>&amp;L&amp;F   &amp;A&amp;RSida &amp;P(&amp;N)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Blad1</vt:lpstr>
      <vt:lpstr>Blad2</vt:lpstr>
      <vt:lpstr>Blad1!Utskriftsområde</vt:lpstr>
      <vt:lpstr>Blad2!Utskriftsrubriker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scbalfp</dc:creator>
  <cp:lastModifiedBy>Frodell Johanna SSA/BL/HEK-Ö</cp:lastModifiedBy>
  <cp:lastPrinted>2016-02-25T11:58:32Z</cp:lastPrinted>
  <dcterms:created xsi:type="dcterms:W3CDTF">2004-02-02T13:01:05Z</dcterms:created>
  <dcterms:modified xsi:type="dcterms:W3CDTF">2022-01-10T08:12:14Z</dcterms:modified>
</cp:coreProperties>
</file>